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filterPrivacy="1" defaultThemeVersion="166925"/>
  <xr:revisionPtr revIDLastSave="0" documentId="13_ncr:1_{AFF0A5F9-93DE-4AAE-A2E4-A97ABF609A88}" xr6:coauthVersionLast="36" xr6:coauthVersionMax="36" xr10:uidLastSave="{00000000-0000-0000-0000-000000000000}"/>
  <bookViews>
    <workbookView xWindow="0" yWindow="0" windowWidth="19200" windowHeight="6350" xr2:uid="{00000000-000D-0000-FFFF-FFFF00000000}"/>
  </bookViews>
  <sheets>
    <sheet name="6.1. pielikums" sheetId="4" r:id="rId1"/>
    <sheet name="6.2. pielikums" sheetId="12" r:id="rId2"/>
  </sheets>
  <calcPr calcId="191029"/>
</workbook>
</file>

<file path=xl/calcChain.xml><?xml version="1.0" encoding="utf-8"?>
<calcChain xmlns="http://schemas.openxmlformats.org/spreadsheetml/2006/main">
  <c r="G6" i="12" l="1"/>
  <c r="E6" i="12"/>
  <c r="C23" i="12" l="1"/>
  <c r="C13" i="12"/>
  <c r="C20" i="12" l="1"/>
  <c r="E8" i="12" s="1"/>
  <c r="C24" i="12"/>
  <c r="G8" i="12" l="1"/>
  <c r="E13" i="12"/>
  <c r="C14" i="12" l="1"/>
  <c r="E14" i="12" s="1"/>
  <c r="E11" i="12"/>
  <c r="E12" i="12"/>
  <c r="E10" i="12"/>
  <c r="E9" i="12"/>
  <c r="G9" i="12" s="1"/>
  <c r="G13" i="12"/>
  <c r="C15" i="12" l="1"/>
  <c r="C29" i="12" s="1"/>
  <c r="C30" i="12" s="1"/>
  <c r="G10" i="12"/>
  <c r="G12" i="12"/>
  <c r="G11" i="12"/>
  <c r="G14" i="12"/>
  <c r="E15" i="12" l="1"/>
  <c r="G15" i="12" s="1"/>
</calcChain>
</file>

<file path=xl/sharedStrings.xml><?xml version="1.0" encoding="utf-8"?>
<sst xmlns="http://schemas.openxmlformats.org/spreadsheetml/2006/main" count="43" uniqueCount="37">
  <si>
    <t>Pakalpojuma "Grupu nodarbības" vienas vienības (grupas) izmaksu aprēķins</t>
  </si>
  <si>
    <t>Aprēķinu avots - pakalpojuma  "Sociālās rehabilitācijas pakalpojumi vardarbību veikušām pilngadīgām personām" faktiski sniegtā pakalpojuma rādītāji</t>
  </si>
  <si>
    <r>
      <t xml:space="preserve">1. Konsultācijas grupās (grupu terapija), izdevumi, </t>
    </r>
    <r>
      <rPr>
        <i/>
        <sz val="11"/>
        <color indexed="8"/>
        <rFont val="Calibri"/>
        <family val="2"/>
        <charset val="186"/>
      </rPr>
      <t>euro</t>
    </r>
  </si>
  <si>
    <t>Izdevumi par 1 nodarbību</t>
  </si>
  <si>
    <t>Nr. p.k.</t>
  </si>
  <si>
    <t>Izdevumu pozīcija</t>
  </si>
  <si>
    <t>2 speciālistu atlīdzība (ieskaitot DD soc.nod.) par nodarbību vadīšanu un sagatvošanos (vienas nodarbības ilgums 2 stundas, sagatavošanās nodarbībai - 1 stunda katram speciālistam)</t>
  </si>
  <si>
    <t>Sociālās rehabilitācijas pakalpojuma organizēšanas izmaksas (izdales materiālu kopēšana, kancelejas preces, sakaru pakalpojumi u.c.) maksimāli 3 euro/persona</t>
  </si>
  <si>
    <t>Transporta izdevumi klientiem*</t>
  </si>
  <si>
    <t>Transporta izdevumi speciālistiem</t>
  </si>
  <si>
    <t>Supervīzijas speciālistiem</t>
  </si>
  <si>
    <t>Pakalpojuma nodrošināšanas izmaksas kopā</t>
  </si>
  <si>
    <t>Pakalpojuma sniedzēja administrēšanas izdevumi 10%</t>
  </si>
  <si>
    <t>Kopā:</t>
  </si>
  <si>
    <t>2. Konsultācijas grupās (grupu terapija), izpildes rādītāji</t>
  </si>
  <si>
    <t>Grupu skaits periodā</t>
  </si>
  <si>
    <t>Nodarbību skaits</t>
  </si>
  <si>
    <t>Pakalpojumu saņēmušo personu skaits</t>
  </si>
  <si>
    <t>Klientu vietu aizpildījums nodarbībās*</t>
  </si>
  <si>
    <t>Vidējais kklientu skaits vienā grupā</t>
  </si>
  <si>
    <t>Vidējais personu skaits vienā grupu nodarbībā</t>
  </si>
  <si>
    <t>*piemēram, vienai grupai ir 16 nodarbības, uz 15 nodarbībām ir bijuši 12 klienti, bet uz 1 nodarbību tikai 7, kopā klientu vietu aizpildījums šajai grupai ir (12*15)+(7*1) = 187. Šis rādītājs jānorāda par perioda visām grupām kopā.</t>
  </si>
  <si>
    <t>3. Konsultācijas grupās (grupu terapija), izpildes rādītāji/ vidējie izdevumi uz 1 grupu, 1 nodarbību/ 1 klientu, euro</t>
  </si>
  <si>
    <t>Izdevumi par 1 klientu vienā nodarbībā</t>
  </si>
  <si>
    <t>Rādītājs</t>
  </si>
  <si>
    <t>Pakalpojuma "Atbalsta grupa un grupas nodarbības" apraksts</t>
  </si>
  <si>
    <t>Pakalpojuma mērķis</t>
  </si>
  <si>
    <t>Pakalpojuma saturs</t>
  </si>
  <si>
    <t>Grupas vadīšanas nosacījumi</t>
  </si>
  <si>
    <t>Pakalpojuma sniegšanas procesā klientiem tiek sniegts personiskais atbalsts, dotas iespējas iepazīt pašam sevi, pilnveidoties un uzlabot savas attiecības un dzīves kvalitāti.</t>
  </si>
  <si>
    <t>Atbalsta grupas un grupas nodarbības (turpmāk – grupa)  ir nelielas (no 3 līdz 12 dalībnieki) klientu grupas ar līdzīgām problēmām, kuras tikšanās reizēs profesionāla grupas vadītāja vadībā aktualizē esošās grūtības, uzklausa citu dalībnieku pieredzi, meklē risinājumus, kā labāk pārvarēt esošos šķēršļus un uzlabotu situāciju. 
Maksimālais dalībnieku skaits grupā pielīdzināts sociālās rehabilitācijas pakalpojumam vardarbību veikušām personām (Ministru kabineta 23.12.2014. noteikumi Nr. 790 "Sociālās rehabilitācijas pakalpojumu sniegšanas kārtība no vardarbības cietušām un vardarbību veikušām pilngadīgām personām"). Ņemot vērā, ka grupas darbā ir iesaistīti divi darbinieki un grupas divu dalībnieku sastāvā gadījumā varētu veidoties individuālo konsultāciju formāts, kā minimālais dalībnieku skaits grupā tiek noteikts 3 dalībnieki. Vismaz 3 dalībnieku grupā būs iespējama sarunu mijiedarbība, iespēja izzināt dažādu cilvēku pieredzi un kopības sajūta, kas ir atbalsta grupu/ grupu nodarbību neatņemama sastāvdaļa.</t>
  </si>
  <si>
    <t>Atbalsta grupu veido no klientiem ar līdzīgām problēmām. Grupas darbā ir iesaistīti divi darbinieki – grupas vadītājs (psihologs,  sociālais darbinieks, cits speciālists ar zināšanām un pieredzi atbalsta grupu vadīšanā) un ārstniecības persona (ārsts vai māsa, vēlams ar specializāciju garīgās veselības aprūpē) vai cits speciālists pēc nepieciešamības.
Grupas vadītāja pienākumos ir organizēt un vadīt atbalsta grupu, noteikt iztirzājamo jautājumu loku un risināmās problēmas; strādāt ar klientiem grupā; analizēt klientu sociālās problēmas un palīdzēt rast problēmu risinājuma iespējas; nodrošināt klienta sociālā atbalsta tīkla veidošanu; sniegt konsultācijas grupas darbības jautājumos.
Ārstniecības persona novēro grupas dalībnieku garīgās veselības stāvokli grupas nodarbības laikā, sniedz nepieciešamo atbalstu un konsultācijas garīgās veselības jautājumos, iesaistās risku un krīzes situāciju prevencijas un novēršanas pasākumos. Ārstniecības personu var aizvietot ar citu speciālistu atbilstoši grupas specifikai.
Grupas pakalpojuma izmaksas uz vienu klientu ir aprēķinātas, vadoties no situācijas, ka vienā grupā pakalpojumu saņem līdz 12 klientiem. Pakalpojuma sniedzējs saņem aprēķināto vienas grupas nodarbības izmaksu summu atbilstoši klientu skaitam grupā.</t>
  </si>
  <si>
    <t>6.1. pielikums</t>
  </si>
  <si>
    <t>6.2. pielikums</t>
  </si>
  <si>
    <t xml:space="preserve">2022.g. </t>
  </si>
  <si>
    <t>2022.g.</t>
  </si>
  <si>
    <t>Izdevumi par 1 klientu vienā nodarbībā                                                                                                                                                                                                            periodā 2022.g.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</si>
</sst>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quot;€&quot;\ #,##0.00"/>
  </numFmts>
  <fonts count="14" x14ac:knownFonts="1">
    <font>
      <sz val="11"/>
      <color rgb="FF000000"/>
      <name val="Calibri"/>
      <family val="2"/>
      <charset val="186"/>
    </font>
    <font>
      <i/>
      <sz val="11"/>
      <color indexed="8"/>
      <name val="Calibri"/>
      <family val="2"/>
      <charset val="186"/>
    </font>
    <font>
      <sz val="11"/>
      <color rgb="FF006100"/>
      <name val="Calibri"/>
      <family val="2"/>
      <charset val="186"/>
    </font>
    <font>
      <sz val="10"/>
      <color rgb="FF000000"/>
      <name val="Arial"/>
      <family val="2"/>
      <charset val="186"/>
    </font>
    <font>
      <sz val="11"/>
      <color rgb="FF000000"/>
      <name val="Times New Roman"/>
      <family val="1"/>
      <charset val="186"/>
    </font>
    <font>
      <b/>
      <sz val="11"/>
      <color rgb="FF000000"/>
      <name val="Times New Roman"/>
      <family val="1"/>
      <charset val="186"/>
    </font>
    <font>
      <i/>
      <sz val="11"/>
      <color rgb="FF000000"/>
      <name val="Times New Roman"/>
      <family val="1"/>
      <charset val="186"/>
    </font>
    <font>
      <sz val="11"/>
      <color rgb="FF000000"/>
      <name val="Calibri"/>
      <family val="2"/>
      <charset val="186"/>
    </font>
    <font>
      <i/>
      <sz val="11"/>
      <name val="Times New Roman"/>
      <family val="1"/>
      <charset val="186"/>
    </font>
    <font>
      <sz val="11"/>
      <name val="Times New Roman"/>
      <family val="1"/>
      <charset val="186"/>
    </font>
    <font>
      <sz val="11"/>
      <color theme="1"/>
      <name val="Calibri"/>
      <family val="2"/>
      <charset val="186"/>
    </font>
    <font>
      <b/>
      <sz val="11"/>
      <color theme="1"/>
      <name val="Times New Roman"/>
      <family val="1"/>
      <charset val="186"/>
    </font>
    <font>
      <sz val="11"/>
      <color theme="1"/>
      <name val="Times New Roman"/>
      <family val="1"/>
      <charset val="186"/>
    </font>
    <font>
      <i/>
      <sz val="11"/>
      <color theme="1"/>
      <name val="Times New Roman"/>
      <family val="1"/>
      <charset val="186"/>
    </font>
  </fonts>
  <fills count="10">
    <fill>
      <patternFill patternType="none"/>
    </fill>
    <fill>
      <patternFill patternType="gray125"/>
    </fill>
    <fill>
      <patternFill patternType="solid">
        <fgColor rgb="FFC6EFCE"/>
        <bgColor rgb="FFC6EFCE"/>
      </patternFill>
    </fill>
    <fill>
      <patternFill patternType="solid">
        <fgColor rgb="FFD9D9D9"/>
        <bgColor rgb="FFD9D9D9"/>
      </patternFill>
    </fill>
    <fill>
      <patternFill patternType="solid">
        <fgColor rgb="FFA6A6A6"/>
        <bgColor rgb="FFA6A6A6"/>
      </patternFill>
    </fill>
    <fill>
      <patternFill patternType="solid">
        <fgColor rgb="FFBFBFBF"/>
        <bgColor rgb="FFBFBFBF"/>
      </patternFill>
    </fill>
    <fill>
      <patternFill patternType="solid">
        <fgColor theme="2" tint="-0.249977111117893"/>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tint="-0.14999847407452621"/>
        <bgColor rgb="FFD9D9D9"/>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medium">
        <color rgb="FF000000"/>
      </right>
      <top style="medium">
        <color rgb="FF000000"/>
      </top>
      <bottom style="medium">
        <color rgb="FF000000"/>
      </bottom>
      <diagonal/>
    </border>
  </borders>
  <cellStyleXfs count="15">
    <xf numFmtId="0" fontId="0" fillId="0" borderId="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3" fillId="0" borderId="0" applyNumberFormat="0" applyBorder="0" applyProtection="0"/>
    <xf numFmtId="43" fontId="7" fillId="0" borderId="0" applyFont="0" applyFill="0" applyBorder="0" applyAlignment="0" applyProtection="0"/>
  </cellStyleXfs>
  <cellXfs count="68">
    <xf numFmtId="0" fontId="0" fillId="0" borderId="0" xfId="0"/>
    <xf numFmtId="0" fontId="4" fillId="0" borderId="0" xfId="0" applyFont="1" applyAlignment="1">
      <alignment vertical="top"/>
    </xf>
    <xf numFmtId="0" fontId="6" fillId="0" borderId="0" xfId="0" applyFont="1" applyAlignment="1">
      <alignment horizontal="left" wrapText="1"/>
    </xf>
    <xf numFmtId="0" fontId="5" fillId="0" borderId="0" xfId="0" applyFont="1"/>
    <xf numFmtId="0" fontId="4" fillId="0" borderId="0" xfId="0" applyFont="1"/>
    <xf numFmtId="0" fontId="5" fillId="3" borderId="1" xfId="0" applyFont="1" applyFill="1" applyBorder="1" applyAlignment="1">
      <alignment horizontal="center" vertical="center" wrapText="1"/>
    </xf>
    <xf numFmtId="0" fontId="4" fillId="0" borderId="1" xfId="13" applyFont="1" applyBorder="1" applyAlignment="1">
      <alignment horizontal="left"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6" fillId="0" borderId="0" xfId="0" applyFont="1" applyAlignment="1">
      <alignment horizontal="left" wrapText="1"/>
    </xf>
    <xf numFmtId="0" fontId="6" fillId="0" borderId="0" xfId="0" applyFont="1" applyAlignment="1">
      <alignment horizontal="left" wrapText="1"/>
    </xf>
    <xf numFmtId="0" fontId="0" fillId="0" borderId="0" xfId="0" applyFill="1"/>
    <xf numFmtId="0" fontId="4" fillId="0" borderId="2" xfId="13" applyFont="1" applyBorder="1" applyAlignment="1">
      <alignment wrapText="1"/>
    </xf>
    <xf numFmtId="0" fontId="4" fillId="5" borderId="5" xfId="0" applyFont="1" applyFill="1" applyBorder="1" applyAlignment="1">
      <alignment horizontal="center" vertical="center"/>
    </xf>
    <xf numFmtId="0" fontId="5" fillId="5" borderId="6" xfId="13" applyFont="1" applyFill="1" applyBorder="1" applyAlignment="1">
      <alignment horizontal="right" wrapText="1"/>
    </xf>
    <xf numFmtId="0" fontId="9" fillId="0" borderId="7" xfId="0" applyFont="1" applyBorder="1" applyAlignment="1">
      <alignment horizontal="center" vertical="center" wrapText="1"/>
    </xf>
    <xf numFmtId="0" fontId="9" fillId="0" borderId="7" xfId="0" applyFont="1" applyBorder="1" applyAlignment="1">
      <alignment horizontal="left" vertical="center" wrapText="1"/>
    </xf>
    <xf numFmtId="0" fontId="4" fillId="0" borderId="7" xfId="0" applyFont="1" applyBorder="1" applyAlignment="1">
      <alignment vertical="center" wrapText="1"/>
    </xf>
    <xf numFmtId="0" fontId="9" fillId="0" borderId="9" xfId="0" applyFont="1" applyBorder="1" applyAlignment="1">
      <alignment vertical="center" wrapText="1"/>
    </xf>
    <xf numFmtId="0" fontId="4" fillId="0" borderId="9" xfId="0" applyFont="1" applyBorder="1" applyAlignment="1">
      <alignment vertical="center" wrapText="1"/>
    </xf>
    <xf numFmtId="0" fontId="11" fillId="3"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0" fillId="0" borderId="0" xfId="0" applyFont="1"/>
    <xf numFmtId="0" fontId="12" fillId="0" borderId="1" xfId="13" applyFont="1" applyBorder="1" applyAlignment="1">
      <alignment vertical="center" wrapText="1"/>
    </xf>
    <xf numFmtId="164" fontId="12" fillId="0" borderId="1" xfId="14" applyNumberFormat="1" applyFont="1" applyBorder="1" applyAlignment="1">
      <alignment horizontal="right" vertical="center"/>
    </xf>
    <xf numFmtId="4" fontId="12" fillId="0" borderId="7" xfId="0" applyNumberFormat="1" applyFont="1" applyBorder="1" applyAlignment="1">
      <alignment horizontal="right" vertical="center"/>
    </xf>
    <xf numFmtId="4" fontId="12" fillId="0" borderId="7" xfId="0" applyNumberFormat="1" applyFont="1" applyFill="1" applyBorder="1" applyAlignment="1">
      <alignment horizontal="right" vertical="center"/>
    </xf>
    <xf numFmtId="0" fontId="12" fillId="0" borderId="1" xfId="13" applyFont="1" applyBorder="1" applyAlignment="1">
      <alignment horizontal="left" vertical="center" wrapText="1"/>
    </xf>
    <xf numFmtId="0" fontId="12" fillId="3" borderId="1" xfId="0" applyFont="1" applyFill="1" applyBorder="1" applyAlignment="1">
      <alignment horizontal="center" vertical="center"/>
    </xf>
    <xf numFmtId="0" fontId="12" fillId="3" borderId="1" xfId="13" applyFont="1" applyFill="1" applyBorder="1" applyAlignment="1">
      <alignment vertical="center" wrapText="1"/>
    </xf>
    <xf numFmtId="164" fontId="12" fillId="3" borderId="4" xfId="14" applyNumberFormat="1" applyFont="1" applyFill="1" applyBorder="1" applyAlignment="1">
      <alignment horizontal="right" vertical="center"/>
    </xf>
    <xf numFmtId="164" fontId="12" fillId="3" borderId="1" xfId="14" applyNumberFormat="1" applyFont="1" applyFill="1" applyBorder="1" applyAlignment="1">
      <alignment horizontal="right" vertical="center"/>
    </xf>
    <xf numFmtId="4" fontId="12" fillId="9" borderId="7" xfId="0" applyNumberFormat="1" applyFont="1" applyFill="1" applyBorder="1" applyAlignment="1">
      <alignment horizontal="right" vertical="center"/>
    </xf>
    <xf numFmtId="4" fontId="12" fillId="7" borderId="7" xfId="0" applyNumberFormat="1" applyFont="1" applyFill="1" applyBorder="1" applyAlignment="1">
      <alignment horizontal="right" vertical="center"/>
    </xf>
    <xf numFmtId="0" fontId="12" fillId="3" borderId="1" xfId="0" applyFont="1" applyFill="1" applyBorder="1" applyAlignment="1">
      <alignment vertical="center" wrapText="1"/>
    </xf>
    <xf numFmtId="0" fontId="11" fillId="4" borderId="1" xfId="0" applyFont="1" applyFill="1" applyBorder="1" applyAlignment="1">
      <alignment horizontal="center" vertical="center"/>
    </xf>
    <xf numFmtId="0" fontId="11" fillId="4" borderId="1" xfId="0" applyFont="1" applyFill="1" applyBorder="1" applyAlignment="1">
      <alignment horizontal="right" wrapText="1"/>
    </xf>
    <xf numFmtId="164" fontId="11" fillId="4" borderId="1" xfId="14" applyNumberFormat="1" applyFont="1" applyFill="1" applyBorder="1" applyAlignment="1">
      <alignment horizontal="right" vertical="center"/>
    </xf>
    <xf numFmtId="4" fontId="11" fillId="4" borderId="7" xfId="0" applyNumberFormat="1" applyFont="1" applyFill="1" applyBorder="1" applyAlignment="1">
      <alignment horizontal="right" vertical="center"/>
    </xf>
    <xf numFmtId="4" fontId="11" fillId="6" borderId="7" xfId="0" applyNumberFormat="1" applyFont="1" applyFill="1" applyBorder="1" applyAlignment="1">
      <alignment horizontal="right" vertical="center"/>
    </xf>
    <xf numFmtId="0" fontId="12" fillId="0" borderId="0" xfId="0" applyFont="1"/>
    <xf numFmtId="2" fontId="12" fillId="0" borderId="0" xfId="0" applyNumberFormat="1" applyFont="1" applyAlignment="1">
      <alignment vertical="top"/>
    </xf>
    <xf numFmtId="0" fontId="12" fillId="0" borderId="0" xfId="0" applyFont="1" applyFill="1"/>
    <xf numFmtId="0" fontId="12" fillId="0" borderId="1" xfId="0" applyFont="1" applyBorder="1" applyAlignment="1">
      <alignment horizontal="center"/>
    </xf>
    <xf numFmtId="0" fontId="12" fillId="0" borderId="1" xfId="13" applyFont="1" applyBorder="1" applyAlignment="1">
      <alignment wrapText="1"/>
    </xf>
    <xf numFmtId="3" fontId="12" fillId="0" borderId="7" xfId="0" applyNumberFormat="1" applyFont="1" applyBorder="1" applyAlignment="1">
      <alignment horizontal="right"/>
    </xf>
    <xf numFmtId="0" fontId="12" fillId="0" borderId="7" xfId="0" applyFont="1" applyBorder="1" applyAlignment="1">
      <alignment horizontal="right"/>
    </xf>
    <xf numFmtId="0" fontId="12" fillId="0" borderId="1" xfId="13" applyFont="1" applyBorder="1" applyAlignment="1">
      <alignment horizontal="left" wrapText="1"/>
    </xf>
    <xf numFmtId="4" fontId="12" fillId="0" borderId="7" xfId="0" applyNumberFormat="1" applyFont="1" applyBorder="1" applyAlignment="1">
      <alignment horizontal="right"/>
    </xf>
    <xf numFmtId="0" fontId="12" fillId="0" borderId="1" xfId="0" applyFont="1" applyFill="1" applyBorder="1" applyAlignment="1">
      <alignment horizontal="center" vertical="center"/>
    </xf>
    <xf numFmtId="0" fontId="11" fillId="8" borderId="7" xfId="0" applyFont="1" applyFill="1" applyBorder="1" applyAlignment="1">
      <alignment horizontal="center" vertical="center" wrapText="1"/>
    </xf>
    <xf numFmtId="0" fontId="12" fillId="0" borderId="7" xfId="0" applyFont="1" applyFill="1" applyBorder="1" applyAlignment="1">
      <alignment horizontal="center" vertical="center"/>
    </xf>
    <xf numFmtId="0" fontId="11" fillId="0" borderId="9" xfId="0" applyFont="1" applyFill="1" applyBorder="1" applyAlignment="1">
      <alignment horizontal="center" vertical="center"/>
    </xf>
    <xf numFmtId="164" fontId="0" fillId="0" borderId="0" xfId="0" applyNumberFormat="1"/>
    <xf numFmtId="43" fontId="0" fillId="0" borderId="0" xfId="0" applyNumberFormat="1"/>
    <xf numFmtId="0" fontId="11" fillId="7" borderId="4" xfId="0" applyFont="1" applyFill="1" applyBorder="1" applyAlignment="1">
      <alignment horizontal="center" vertical="center" wrapText="1"/>
    </xf>
    <xf numFmtId="0" fontId="5" fillId="0" borderId="8" xfId="0" applyFont="1" applyBorder="1" applyAlignment="1">
      <alignment horizontal="center" wrapText="1"/>
    </xf>
    <xf numFmtId="165" fontId="11" fillId="5" borderId="10" xfId="0" applyNumberFormat="1" applyFont="1" applyFill="1" applyBorder="1" applyAlignment="1">
      <alignment horizontal="center" vertical="center"/>
    </xf>
    <xf numFmtId="0" fontId="5" fillId="0" borderId="0" xfId="0" applyFont="1" applyBorder="1" applyAlignment="1">
      <alignment horizontal="center" wrapText="1"/>
    </xf>
    <xf numFmtId="0" fontId="8" fillId="0" borderId="0" xfId="0" applyFont="1" applyAlignment="1">
      <alignment horizontal="right" vertical="center"/>
    </xf>
    <xf numFmtId="0" fontId="5" fillId="0" borderId="0" xfId="0" applyFont="1" applyAlignment="1">
      <alignment horizontal="center" vertical="center"/>
    </xf>
    <xf numFmtId="0" fontId="5" fillId="0" borderId="3" xfId="0" applyFont="1" applyBorder="1" applyAlignment="1">
      <alignment horizontal="left" wrapText="1"/>
    </xf>
    <xf numFmtId="0" fontId="13" fillId="0" borderId="0" xfId="0" applyFont="1" applyBorder="1" applyAlignment="1">
      <alignment horizontal="left" wrapText="1"/>
    </xf>
    <xf numFmtId="0" fontId="5" fillId="0" borderId="0" xfId="0" applyFont="1" applyAlignment="1">
      <alignment horizontal="center" vertical="center" wrapText="1"/>
    </xf>
    <xf numFmtId="0" fontId="6" fillId="0" borderId="0" xfId="0" applyFont="1" applyAlignment="1">
      <alignment horizontal="left" wrapText="1"/>
    </xf>
    <xf numFmtId="0" fontId="5" fillId="0" borderId="0" xfId="0" applyFont="1" applyAlignment="1">
      <alignment horizontal="left" vertical="center"/>
    </xf>
    <xf numFmtId="0" fontId="11" fillId="0" borderId="3" xfId="0" applyFont="1" applyBorder="1" applyAlignment="1">
      <alignment horizontal="left" vertical="center"/>
    </xf>
    <xf numFmtId="0" fontId="6" fillId="0" borderId="0" xfId="0" applyFont="1" applyAlignment="1">
      <alignment horizontal="right"/>
    </xf>
  </cellXfs>
  <cellStyles count="15">
    <cellStyle name="cf1" xfId="1" xr:uid="{00000000-0005-0000-0000-000000000000}"/>
    <cellStyle name="cf10" xfId="2" xr:uid="{00000000-0005-0000-0000-000001000000}"/>
    <cellStyle name="cf11" xfId="3" xr:uid="{00000000-0005-0000-0000-000002000000}"/>
    <cellStyle name="cf12" xfId="4" xr:uid="{00000000-0005-0000-0000-000003000000}"/>
    <cellStyle name="cf2" xfId="5" xr:uid="{00000000-0005-0000-0000-000004000000}"/>
    <cellStyle name="cf3" xfId="6" xr:uid="{00000000-0005-0000-0000-000005000000}"/>
    <cellStyle name="cf4" xfId="7" xr:uid="{00000000-0005-0000-0000-000006000000}"/>
    <cellStyle name="cf5" xfId="8" xr:uid="{00000000-0005-0000-0000-000007000000}"/>
    <cellStyle name="cf6" xfId="9" xr:uid="{00000000-0005-0000-0000-000008000000}"/>
    <cellStyle name="cf7" xfId="10" xr:uid="{00000000-0005-0000-0000-000009000000}"/>
    <cellStyle name="cf8" xfId="11" xr:uid="{00000000-0005-0000-0000-00000A000000}"/>
    <cellStyle name="cf9" xfId="12" xr:uid="{00000000-0005-0000-0000-00000B000000}"/>
    <cellStyle name="Comma" xfId="14" builtinId="3"/>
    <cellStyle name="Normal" xfId="0" builtinId="0" customBuiltin="1"/>
    <cellStyle name="Normal_Sheet1"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62"/>
  <sheetViews>
    <sheetView tabSelected="1" zoomScale="90" zoomScaleNormal="90" workbookViewId="0">
      <selection sqref="A1:B1"/>
    </sheetView>
  </sheetViews>
  <sheetFormatPr defaultColWidth="8" defaultRowHeight="14.5" x14ac:dyDescent="0.35"/>
  <cols>
    <col min="1" max="1" width="20.26953125" customWidth="1"/>
    <col min="2" max="2" width="75.81640625" customWidth="1"/>
  </cols>
  <sheetData>
    <row r="1" spans="1:5" ht="15.65" customHeight="1" x14ac:dyDescent="0.35">
      <c r="A1" s="59" t="s">
        <v>32</v>
      </c>
      <c r="B1" s="59"/>
      <c r="C1" s="1"/>
      <c r="D1" s="1"/>
      <c r="E1" s="1"/>
    </row>
    <row r="2" spans="1:5" x14ac:dyDescent="0.35">
      <c r="A2" s="60" t="s">
        <v>25</v>
      </c>
      <c r="B2" s="60"/>
    </row>
    <row r="3" spans="1:5" ht="31.5" customHeight="1" x14ac:dyDescent="0.35">
      <c r="A3" s="15" t="s">
        <v>26</v>
      </c>
      <c r="B3" s="16" t="s">
        <v>29</v>
      </c>
    </row>
    <row r="4" spans="1:5" ht="170.5" customHeight="1" x14ac:dyDescent="0.35">
      <c r="A4" s="15" t="s">
        <v>27</v>
      </c>
      <c r="B4" s="17" t="s">
        <v>30</v>
      </c>
    </row>
    <row r="5" spans="1:5" ht="210.65" customHeight="1" x14ac:dyDescent="0.35">
      <c r="A5" s="18" t="s">
        <v>28</v>
      </c>
      <c r="B5" s="19" t="s">
        <v>31</v>
      </c>
    </row>
    <row r="38" ht="48" customHeight="1" x14ac:dyDescent="0.35"/>
    <row r="41" ht="41.25" customHeight="1" x14ac:dyDescent="0.35"/>
    <row r="42" ht="45.75" customHeight="1" x14ac:dyDescent="0.35"/>
    <row r="43" ht="37.9" customHeight="1" x14ac:dyDescent="0.35"/>
    <row r="46" ht="50.25" customHeight="1" x14ac:dyDescent="0.35"/>
    <row r="47" ht="45.75" customHeight="1" x14ac:dyDescent="0.35"/>
    <row r="50" ht="48.75" customHeight="1" x14ac:dyDescent="0.35"/>
    <row r="53" ht="52.9" customHeight="1" x14ac:dyDescent="0.35"/>
    <row r="54" ht="40.5" customHeight="1" x14ac:dyDescent="0.35"/>
    <row r="55" ht="36.75" customHeight="1" x14ac:dyDescent="0.35"/>
    <row r="56" ht="31.5" customHeight="1" x14ac:dyDescent="0.35"/>
    <row r="57" ht="36.75" customHeight="1" x14ac:dyDescent="0.35"/>
    <row r="58" ht="41.25" customHeight="1" x14ac:dyDescent="0.35"/>
    <row r="59" ht="55.15" customHeight="1" x14ac:dyDescent="0.35"/>
    <row r="60" ht="112.9" customHeight="1" x14ac:dyDescent="0.35"/>
    <row r="62" ht="35.5" customHeight="1" x14ac:dyDescent="0.35"/>
  </sheetData>
  <mergeCells count="2">
    <mergeCell ref="A1:B1"/>
    <mergeCell ref="A2:B2"/>
  </mergeCells>
  <pageMargins left="0.70866141732283516" right="0.70866141732283516" top="0.74803149606299213" bottom="0.74803149606299213" header="0.31496062992126012" footer="0.31496062992126012"/>
  <pageSetup paperSize="9" scale="75" fitToWidth="0"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31"/>
  <sheetViews>
    <sheetView zoomScale="70" zoomScaleNormal="70" workbookViewId="0">
      <selection sqref="A1:G1"/>
    </sheetView>
  </sheetViews>
  <sheetFormatPr defaultRowHeight="14.5" x14ac:dyDescent="0.35"/>
  <cols>
    <col min="1" max="1" width="6.81640625" customWidth="1"/>
    <col min="2" max="2" width="61.54296875" customWidth="1"/>
    <col min="3" max="3" width="12.1796875" customWidth="1"/>
    <col min="4" max="4" width="2.54296875" customWidth="1"/>
    <col min="5" max="5" width="28.1796875" customWidth="1"/>
    <col min="6" max="6" width="1.1796875" customWidth="1"/>
    <col min="7" max="7" width="37.1796875" customWidth="1"/>
    <col min="10" max="10" width="10.7265625" bestFit="1" customWidth="1"/>
  </cols>
  <sheetData>
    <row r="1" spans="1:12" x14ac:dyDescent="0.35">
      <c r="A1" s="67" t="s">
        <v>33</v>
      </c>
      <c r="B1" s="67"/>
      <c r="C1" s="67"/>
      <c r="D1" s="67"/>
      <c r="E1" s="67"/>
      <c r="F1" s="67"/>
      <c r="G1" s="67"/>
    </row>
    <row r="2" spans="1:12" x14ac:dyDescent="0.35">
      <c r="A2" s="63" t="s">
        <v>0</v>
      </c>
      <c r="B2" s="63"/>
      <c r="C2" s="63"/>
      <c r="D2" s="63"/>
      <c r="E2" s="63"/>
      <c r="F2" s="63"/>
      <c r="G2" s="63"/>
    </row>
    <row r="3" spans="1:12" x14ac:dyDescent="0.35">
      <c r="A3" s="64" t="s">
        <v>1</v>
      </c>
      <c r="B3" s="64"/>
      <c r="C3" s="64"/>
      <c r="D3" s="64"/>
      <c r="E3" s="64"/>
      <c r="F3" s="64"/>
      <c r="G3" s="64"/>
    </row>
    <row r="4" spans="1:12" x14ac:dyDescent="0.35">
      <c r="A4" s="2"/>
      <c r="B4" s="2"/>
      <c r="C4" s="2"/>
      <c r="D4" s="10"/>
      <c r="E4" s="2"/>
      <c r="F4" s="10"/>
      <c r="G4" s="9"/>
    </row>
    <row r="5" spans="1:12" x14ac:dyDescent="0.35">
      <c r="A5" s="65" t="s">
        <v>2</v>
      </c>
      <c r="B5" s="65"/>
      <c r="C5" s="65"/>
      <c r="D5" s="65"/>
      <c r="E5" s="65"/>
      <c r="F5" s="65"/>
      <c r="G5" s="65"/>
    </row>
    <row r="6" spans="1:12" ht="15" customHeight="1" x14ac:dyDescent="0.35">
      <c r="A6" s="3"/>
      <c r="B6" s="4"/>
      <c r="C6" s="4"/>
      <c r="D6" s="4"/>
      <c r="E6" s="58" t="str">
        <f>B29</f>
        <v>Izdevumi par 1 nodarbību</v>
      </c>
      <c r="G6" s="56" t="str">
        <f>B30</f>
        <v>Izdevumi par 1 klientu vienā nodarbībā</v>
      </c>
    </row>
    <row r="7" spans="1:12" ht="42" customHeight="1" x14ac:dyDescent="0.35">
      <c r="A7" s="20" t="s">
        <v>4</v>
      </c>
      <c r="B7" s="20" t="s">
        <v>5</v>
      </c>
      <c r="C7" s="21" t="s">
        <v>34</v>
      </c>
      <c r="D7" s="22"/>
      <c r="E7" s="21" t="s">
        <v>34</v>
      </c>
      <c r="F7" s="22"/>
      <c r="G7" s="21" t="s">
        <v>34</v>
      </c>
    </row>
    <row r="8" spans="1:12" ht="45" customHeight="1" x14ac:dyDescent="0.35">
      <c r="A8" s="49">
        <v>1</v>
      </c>
      <c r="B8" s="23" t="s">
        <v>6</v>
      </c>
      <c r="C8" s="24">
        <v>117600</v>
      </c>
      <c r="D8" s="22"/>
      <c r="E8" s="25">
        <f>ROUND(C8/C20,2)</f>
        <v>198.65</v>
      </c>
      <c r="F8" s="22"/>
      <c r="G8" s="26">
        <f>ROUND(E8/C24,2)</f>
        <v>51.2</v>
      </c>
      <c r="I8" s="53"/>
      <c r="J8" s="54"/>
      <c r="K8" s="54"/>
      <c r="L8" s="54"/>
    </row>
    <row r="9" spans="1:12" ht="43.5" customHeight="1" x14ac:dyDescent="0.35">
      <c r="A9" s="49">
        <v>2</v>
      </c>
      <c r="B9" s="27" t="s">
        <v>7</v>
      </c>
      <c r="C9" s="24">
        <v>6891</v>
      </c>
      <c r="D9" s="22"/>
      <c r="E9" s="25">
        <f>ROUND(C9/C20,2)</f>
        <v>11.64</v>
      </c>
      <c r="F9" s="22"/>
      <c r="G9" s="25">
        <f>ROUND(E9/C24,2)</f>
        <v>3</v>
      </c>
    </row>
    <row r="10" spans="1:12" x14ac:dyDescent="0.35">
      <c r="A10" s="49">
        <v>3</v>
      </c>
      <c r="B10" s="23" t="s">
        <v>8</v>
      </c>
      <c r="C10" s="24">
        <v>483</v>
      </c>
      <c r="D10" s="22"/>
      <c r="E10" s="25">
        <f>ROUND(C10/$C$20,2)</f>
        <v>0.82</v>
      </c>
      <c r="F10" s="22"/>
      <c r="G10" s="25">
        <f>ROUND(E10/C24,2)</f>
        <v>0.21</v>
      </c>
    </row>
    <row r="11" spans="1:12" x14ac:dyDescent="0.35">
      <c r="A11" s="49">
        <v>4</v>
      </c>
      <c r="B11" s="23" t="s">
        <v>9</v>
      </c>
      <c r="C11" s="24">
        <v>2757</v>
      </c>
      <c r="D11" s="22"/>
      <c r="E11" s="25">
        <f>ROUND(C11/$C$20,2)</f>
        <v>4.66</v>
      </c>
      <c r="F11" s="22"/>
      <c r="G11" s="25">
        <f>ROUND(E11/C24,2)</f>
        <v>1.2</v>
      </c>
    </row>
    <row r="12" spans="1:12" x14ac:dyDescent="0.35">
      <c r="A12" s="49">
        <v>5</v>
      </c>
      <c r="B12" s="23" t="s">
        <v>10</v>
      </c>
      <c r="C12" s="24">
        <v>36750</v>
      </c>
      <c r="D12" s="22"/>
      <c r="E12" s="25">
        <f>ROUND(C12/$C$20,2)</f>
        <v>62.08</v>
      </c>
      <c r="F12" s="22"/>
      <c r="G12" s="25">
        <f>ROUND(E12/C24,2)</f>
        <v>16</v>
      </c>
    </row>
    <row r="13" spans="1:12" x14ac:dyDescent="0.35">
      <c r="A13" s="28">
        <v>6</v>
      </c>
      <c r="B13" s="29" t="s">
        <v>11</v>
      </c>
      <c r="C13" s="31">
        <f>SUM(C8:C12)</f>
        <v>164481</v>
      </c>
      <c r="D13" s="22"/>
      <c r="E13" s="32">
        <f t="shared" ref="E13" si="0">ROUND(C13/C20,2)</f>
        <v>277.83999999999997</v>
      </c>
      <c r="F13" s="22"/>
      <c r="G13" s="33">
        <f>ROUND(E13/C24,2)</f>
        <v>71.61</v>
      </c>
    </row>
    <row r="14" spans="1:12" x14ac:dyDescent="0.35">
      <c r="A14" s="28">
        <v>7</v>
      </c>
      <c r="B14" s="34" t="s">
        <v>12</v>
      </c>
      <c r="C14" s="30">
        <f t="shared" ref="C14" si="1">C13*10%</f>
        <v>16448.100000000002</v>
      </c>
      <c r="D14" s="22"/>
      <c r="E14" s="32">
        <f>ROUND(C14/C20,2)</f>
        <v>27.78</v>
      </c>
      <c r="F14" s="22"/>
      <c r="G14" s="33">
        <f>ROUND(E14/$C$24,2)</f>
        <v>7.16</v>
      </c>
    </row>
    <row r="15" spans="1:12" x14ac:dyDescent="0.35">
      <c r="A15" s="35">
        <v>8</v>
      </c>
      <c r="B15" s="36" t="s">
        <v>13</v>
      </c>
      <c r="C15" s="37">
        <f>C13+C14</f>
        <v>180929.1</v>
      </c>
      <c r="D15" s="22"/>
      <c r="E15" s="38">
        <f t="shared" ref="E15" si="2">ROUND(C15/C20,2)</f>
        <v>305.62</v>
      </c>
      <c r="F15" s="22"/>
      <c r="G15" s="39">
        <f>ROUND(E15/C24,2)</f>
        <v>78.77</v>
      </c>
    </row>
    <row r="16" spans="1:12" x14ac:dyDescent="0.35">
      <c r="A16" s="40"/>
      <c r="B16" s="40"/>
      <c r="C16" s="40"/>
      <c r="D16" s="22"/>
      <c r="E16" s="40"/>
      <c r="F16" s="22"/>
      <c r="G16" s="41"/>
      <c r="I16" s="11"/>
    </row>
    <row r="17" spans="1:15" x14ac:dyDescent="0.35">
      <c r="A17" s="66" t="s">
        <v>14</v>
      </c>
      <c r="B17" s="66"/>
      <c r="C17" s="40"/>
      <c r="D17" s="22"/>
      <c r="E17" s="40"/>
      <c r="F17" s="22"/>
      <c r="G17" s="42"/>
      <c r="H17" s="11"/>
      <c r="I17" s="11"/>
      <c r="J17" s="11"/>
      <c r="K17" s="11"/>
      <c r="L17" s="11"/>
      <c r="M17" s="11"/>
      <c r="N17" s="11"/>
      <c r="O17" s="11"/>
    </row>
    <row r="18" spans="1:15" ht="47.15" customHeight="1" x14ac:dyDescent="0.35">
      <c r="A18" s="20" t="s">
        <v>4</v>
      </c>
      <c r="B18" s="20" t="s">
        <v>5</v>
      </c>
      <c r="C18" s="55" t="s">
        <v>35</v>
      </c>
      <c r="D18" s="22"/>
      <c r="E18" s="40"/>
      <c r="F18" s="22"/>
      <c r="G18" s="42"/>
      <c r="H18" s="11"/>
      <c r="I18" s="11"/>
      <c r="J18" s="11"/>
      <c r="K18" s="11"/>
      <c r="L18" s="11"/>
      <c r="M18" s="11"/>
      <c r="N18" s="11"/>
      <c r="O18" s="11"/>
    </row>
    <row r="19" spans="1:15" x14ac:dyDescent="0.35">
      <c r="A19" s="43">
        <v>1</v>
      </c>
      <c r="B19" s="44" t="s">
        <v>15</v>
      </c>
      <c r="C19" s="46">
        <v>37</v>
      </c>
      <c r="D19" s="22"/>
      <c r="E19" s="40"/>
      <c r="F19" s="22"/>
      <c r="G19" s="42"/>
      <c r="H19" s="11"/>
      <c r="I19" s="11"/>
      <c r="J19" s="11"/>
      <c r="K19" s="11"/>
      <c r="L19" s="11"/>
      <c r="M19" s="11"/>
      <c r="N19" s="11"/>
      <c r="O19" s="11"/>
    </row>
    <row r="20" spans="1:15" x14ac:dyDescent="0.35">
      <c r="A20" s="43">
        <v>2</v>
      </c>
      <c r="B20" s="47" t="s">
        <v>16</v>
      </c>
      <c r="C20" s="45">
        <f t="shared" ref="C20" si="3">C19*16</f>
        <v>592</v>
      </c>
      <c r="D20" s="22"/>
      <c r="E20" s="40"/>
      <c r="F20" s="22"/>
      <c r="G20" s="40"/>
    </row>
    <row r="21" spans="1:15" x14ac:dyDescent="0.35">
      <c r="A21" s="43">
        <v>3</v>
      </c>
      <c r="B21" s="44" t="s">
        <v>17</v>
      </c>
      <c r="C21" s="46">
        <v>172</v>
      </c>
      <c r="D21" s="22"/>
      <c r="E21" s="40"/>
      <c r="F21" s="22"/>
      <c r="G21" s="40"/>
    </row>
    <row r="22" spans="1:15" x14ac:dyDescent="0.35">
      <c r="A22" s="43">
        <v>4</v>
      </c>
      <c r="B22" s="44" t="s">
        <v>18</v>
      </c>
      <c r="C22" s="46">
        <v>2297</v>
      </c>
      <c r="D22" s="22"/>
      <c r="E22" s="40"/>
      <c r="F22" s="22"/>
      <c r="G22" s="40"/>
    </row>
    <row r="23" spans="1:15" x14ac:dyDescent="0.35">
      <c r="A23" s="43">
        <v>5</v>
      </c>
      <c r="B23" s="44" t="s">
        <v>19</v>
      </c>
      <c r="C23" s="48">
        <f>C21/C19</f>
        <v>4.6486486486486482</v>
      </c>
      <c r="D23" s="22"/>
      <c r="E23" s="40"/>
      <c r="F23" s="22"/>
      <c r="G23" s="40"/>
    </row>
    <row r="24" spans="1:15" x14ac:dyDescent="0.35">
      <c r="A24" s="43">
        <v>6</v>
      </c>
      <c r="B24" s="44" t="s">
        <v>20</v>
      </c>
      <c r="C24" s="48">
        <f>C22/16/C19</f>
        <v>3.8800675675675675</v>
      </c>
      <c r="D24" s="22"/>
      <c r="E24" s="40"/>
      <c r="F24" s="22"/>
      <c r="G24" s="40"/>
    </row>
    <row r="25" spans="1:15" ht="54.75" customHeight="1" x14ac:dyDescent="0.35">
      <c r="A25" s="62" t="s">
        <v>21</v>
      </c>
      <c r="B25" s="62"/>
      <c r="C25" s="62"/>
      <c r="D25" s="22"/>
      <c r="E25" s="40"/>
      <c r="F25" s="22"/>
      <c r="G25" s="40"/>
    </row>
    <row r="26" spans="1:15" x14ac:dyDescent="0.35">
      <c r="A26" s="4"/>
      <c r="B26" s="4"/>
      <c r="C26" s="4"/>
      <c r="E26" s="4"/>
      <c r="G26" s="4"/>
    </row>
    <row r="27" spans="1:15" x14ac:dyDescent="0.35">
      <c r="A27" s="61" t="s">
        <v>22</v>
      </c>
      <c r="B27" s="61"/>
      <c r="C27" s="4"/>
      <c r="E27" s="4"/>
      <c r="G27" s="4"/>
    </row>
    <row r="28" spans="1:15" ht="48.65" customHeight="1" x14ac:dyDescent="0.35">
      <c r="A28" s="5" t="s">
        <v>4</v>
      </c>
      <c r="B28" s="5" t="s">
        <v>24</v>
      </c>
      <c r="C28" s="50" t="s">
        <v>34</v>
      </c>
      <c r="E28" s="4"/>
      <c r="G28" s="4"/>
    </row>
    <row r="29" spans="1:15" x14ac:dyDescent="0.35">
      <c r="A29" s="7">
        <v>1</v>
      </c>
      <c r="B29" s="6" t="s">
        <v>3</v>
      </c>
      <c r="C29" s="51">
        <f>ROUND(C15/C20,2)</f>
        <v>305.62</v>
      </c>
      <c r="E29" s="4"/>
      <c r="G29" s="4"/>
    </row>
    <row r="30" spans="1:15" ht="15" thickBot="1" x14ac:dyDescent="0.4">
      <c r="A30" s="8">
        <v>2</v>
      </c>
      <c r="B30" s="12" t="s">
        <v>23</v>
      </c>
      <c r="C30" s="52">
        <f>ROUND(C29/C24,2)</f>
        <v>78.77</v>
      </c>
      <c r="E30" s="4"/>
      <c r="G30" s="4"/>
    </row>
    <row r="31" spans="1:15" ht="29" thickBot="1" x14ac:dyDescent="0.4">
      <c r="A31" s="13">
        <v>3</v>
      </c>
      <c r="B31" s="14" t="s">
        <v>36</v>
      </c>
      <c r="C31" s="57"/>
      <c r="E31" s="4"/>
      <c r="G31" s="4"/>
    </row>
  </sheetData>
  <mergeCells count="7">
    <mergeCell ref="A1:G1"/>
    <mergeCell ref="A27:B27"/>
    <mergeCell ref="A25:C25"/>
    <mergeCell ref="A2:G2"/>
    <mergeCell ref="A3:G3"/>
    <mergeCell ref="A5:G5"/>
    <mergeCell ref="A17:B17"/>
  </mergeCells>
  <pageMargins left="0.70866141732283516" right="0.70866141732283516" top="0.74803149606299213" bottom="0.74803149606299213" header="0.31496062992126012" footer="0.31496062992126012"/>
  <pageSetup scale="69"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6.1. pielikums</vt:lpstr>
      <vt:lpstr>6.2. pielikums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2019-04-08T11:49:58Z</dcterms:created>
  <dcterms:modified xsi:type="dcterms:W3CDTF">2023-03-03T07:25:09Z</dcterms:modified>
</cp:coreProperties>
</file>