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vjaceslavs.makarovs\Desktop\2014-2020\Vienkāršotās izmaksas\UnitCost metodikas\9.2.1.1\1. Pilotprojektu UnitCost\Grozījumi Nr. 2\Gala redakcija\"/>
    </mc:Choice>
  </mc:AlternateContent>
  <xr:revisionPtr revIDLastSave="0" documentId="13_ncr:1_{2B7E6ADA-51FA-4766-8168-5AE8EDC570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PĀ" sheetId="11" r:id="rId1"/>
  </sheets>
  <definedNames>
    <definedName name="_xlnm._FilterDatabase" localSheetId="0" hidden="1">KOPĀ!$A$2:$C$121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2" i="11" l="1"/>
  <c r="D21" i="11" l="1"/>
  <c r="D92" i="11"/>
  <c r="D73" i="11"/>
  <c r="F73" i="11" s="1"/>
  <c r="G73" i="11" s="1"/>
  <c r="D31" i="11"/>
  <c r="F31" i="11" s="1"/>
  <c r="G31" i="11" s="1"/>
  <c r="F4" i="11"/>
  <c r="G4" i="11" s="1"/>
  <c r="F5" i="11"/>
  <c r="G5" i="11" s="1"/>
  <c r="F6" i="11"/>
  <c r="G6" i="11" s="1"/>
  <c r="F7" i="11"/>
  <c r="G7" i="11" s="1"/>
  <c r="F8" i="11"/>
  <c r="G8" i="11" s="1"/>
  <c r="F9" i="11"/>
  <c r="G9" i="11" s="1"/>
  <c r="F10" i="11"/>
  <c r="G10" i="11" s="1"/>
  <c r="F11" i="11"/>
  <c r="G11" i="11" s="1"/>
  <c r="F12" i="11"/>
  <c r="G12" i="11" s="1"/>
  <c r="F13" i="11"/>
  <c r="G13" i="11" s="1"/>
  <c r="F14" i="11"/>
  <c r="G14" i="11" s="1"/>
  <c r="F15" i="11"/>
  <c r="G15" i="11" s="1"/>
  <c r="F16" i="11"/>
  <c r="G16" i="11" s="1"/>
  <c r="F17" i="11"/>
  <c r="G17" i="11" s="1"/>
  <c r="F18" i="11"/>
  <c r="G18" i="11" s="1"/>
  <c r="F20" i="11"/>
  <c r="G20" i="11" s="1"/>
  <c r="F22" i="11"/>
  <c r="G22" i="11" s="1"/>
  <c r="F23" i="11"/>
  <c r="G23" i="11" s="1"/>
  <c r="F24" i="11"/>
  <c r="G24" i="11" s="1"/>
  <c r="F25" i="11"/>
  <c r="G25" i="11" s="1"/>
  <c r="F26" i="11"/>
  <c r="G26" i="11" s="1"/>
  <c r="F27" i="11"/>
  <c r="G27" i="11" s="1"/>
  <c r="F28" i="11"/>
  <c r="G28" i="11" s="1"/>
  <c r="F29" i="11"/>
  <c r="G29" i="11" s="1"/>
  <c r="F30" i="11"/>
  <c r="G30" i="11" s="1"/>
  <c r="F32" i="11"/>
  <c r="G32" i="11" s="1"/>
  <c r="F33" i="11"/>
  <c r="G33" i="11" s="1"/>
  <c r="F34" i="11"/>
  <c r="G34" i="11" s="1"/>
  <c r="F35" i="11"/>
  <c r="G35" i="11" s="1"/>
  <c r="F36" i="11"/>
  <c r="G36" i="11" s="1"/>
  <c r="F37" i="11"/>
  <c r="G37" i="11" s="1"/>
  <c r="F38" i="11"/>
  <c r="G38" i="11" s="1"/>
  <c r="F39" i="11"/>
  <c r="G39" i="11" s="1"/>
  <c r="F40" i="11"/>
  <c r="G40" i="11" s="1"/>
  <c r="F41" i="11"/>
  <c r="G41" i="11" s="1"/>
  <c r="F42" i="11"/>
  <c r="G42" i="11" s="1"/>
  <c r="F44" i="11"/>
  <c r="G44" i="11" s="1"/>
  <c r="F45" i="11"/>
  <c r="G45" i="11" s="1"/>
  <c r="F46" i="11"/>
  <c r="G46" i="11" s="1"/>
  <c r="F47" i="11"/>
  <c r="G47" i="11" s="1"/>
  <c r="F48" i="11"/>
  <c r="G48" i="11" s="1"/>
  <c r="F49" i="11"/>
  <c r="G49" i="11" s="1"/>
  <c r="F50" i="11"/>
  <c r="G50" i="11" s="1"/>
  <c r="F51" i="11"/>
  <c r="G51" i="11" s="1"/>
  <c r="F52" i="11"/>
  <c r="G52" i="11" s="1"/>
  <c r="F53" i="11"/>
  <c r="G53" i="11" s="1"/>
  <c r="F54" i="11"/>
  <c r="G54" i="11" s="1"/>
  <c r="F55" i="11"/>
  <c r="G55" i="11" s="1"/>
  <c r="F56" i="11"/>
  <c r="G56" i="11" s="1"/>
  <c r="F57" i="11"/>
  <c r="G57" i="11" s="1"/>
  <c r="F58" i="11"/>
  <c r="G58" i="11" s="1"/>
  <c r="F59" i="11"/>
  <c r="G59" i="11" s="1"/>
  <c r="F60" i="11"/>
  <c r="G60" i="11" s="1"/>
  <c r="F61" i="11"/>
  <c r="G61" i="11" s="1"/>
  <c r="F62" i="11"/>
  <c r="G62" i="11" s="1"/>
  <c r="F63" i="11"/>
  <c r="G63" i="11" s="1"/>
  <c r="F64" i="11"/>
  <c r="G64" i="11" s="1"/>
  <c r="F65" i="11"/>
  <c r="G65" i="11" s="1"/>
  <c r="F66" i="11"/>
  <c r="G66" i="11" s="1"/>
  <c r="F67" i="11"/>
  <c r="G67" i="11" s="1"/>
  <c r="F68" i="11"/>
  <c r="G68" i="11" s="1"/>
  <c r="F69" i="11"/>
  <c r="G69" i="11" s="1"/>
  <c r="F70" i="11"/>
  <c r="G70" i="11" s="1"/>
  <c r="F71" i="11"/>
  <c r="G71" i="11" s="1"/>
  <c r="F72" i="11"/>
  <c r="G72" i="11" s="1"/>
  <c r="F74" i="11"/>
  <c r="G74" i="11" s="1"/>
  <c r="F75" i="11"/>
  <c r="G75" i="11" s="1"/>
  <c r="F76" i="11"/>
  <c r="G76" i="11" s="1"/>
  <c r="F77" i="11"/>
  <c r="G77" i="11" s="1"/>
  <c r="F78" i="11"/>
  <c r="G78" i="11" s="1"/>
  <c r="F79" i="11"/>
  <c r="G79" i="11" s="1"/>
  <c r="F80" i="11"/>
  <c r="G80" i="11" s="1"/>
  <c r="F81" i="11"/>
  <c r="G81" i="11" s="1"/>
  <c r="G82" i="11"/>
  <c r="F83" i="11"/>
  <c r="G83" i="11" s="1"/>
  <c r="F84" i="11"/>
  <c r="G84" i="11" s="1"/>
  <c r="F85" i="11"/>
  <c r="G85" i="11" s="1"/>
  <c r="F86" i="11"/>
  <c r="G86" i="11" s="1"/>
  <c r="F88" i="11"/>
  <c r="G88" i="11" s="1"/>
  <c r="F89" i="11"/>
  <c r="G89" i="11" s="1"/>
  <c r="F92" i="11"/>
  <c r="G92" i="11" s="1"/>
  <c r="F93" i="11"/>
  <c r="G93" i="11" s="1"/>
  <c r="F94" i="11"/>
  <c r="G94" i="11" s="1"/>
  <c r="F95" i="11"/>
  <c r="G95" i="11" s="1"/>
  <c r="F96" i="11"/>
  <c r="G96" i="11" s="1"/>
  <c r="F97" i="11"/>
  <c r="G97" i="11" s="1"/>
  <c r="F98" i="11"/>
  <c r="G98" i="11" s="1"/>
  <c r="F99" i="11"/>
  <c r="G99" i="11" s="1"/>
  <c r="F100" i="11"/>
  <c r="G100" i="11" s="1"/>
  <c r="F101" i="11"/>
  <c r="G101" i="11" s="1"/>
  <c r="F102" i="11"/>
  <c r="G102" i="11" s="1"/>
  <c r="F103" i="11"/>
  <c r="G103" i="11" s="1"/>
  <c r="F104" i="11"/>
  <c r="G104" i="11" s="1"/>
  <c r="F105" i="11"/>
  <c r="G105" i="11" s="1"/>
  <c r="F106" i="11"/>
  <c r="G106" i="11" s="1"/>
  <c r="F107" i="11"/>
  <c r="G107" i="11" s="1"/>
  <c r="F108" i="11"/>
  <c r="G108" i="11" s="1"/>
  <c r="F109" i="11"/>
  <c r="G109" i="11" s="1"/>
  <c r="F110" i="11"/>
  <c r="G110" i="11" s="1"/>
  <c r="F111" i="11"/>
  <c r="G111" i="11" s="1"/>
  <c r="F112" i="11"/>
  <c r="G112" i="11" s="1"/>
  <c r="F114" i="11"/>
  <c r="G114" i="11" s="1"/>
  <c r="F115" i="11"/>
  <c r="G115" i="11" s="1"/>
  <c r="F116" i="11"/>
  <c r="G116" i="11" s="1"/>
  <c r="F117" i="11"/>
  <c r="G117" i="11" s="1"/>
  <c r="F118" i="11"/>
  <c r="G118" i="11" s="1"/>
  <c r="F119" i="11"/>
  <c r="G119" i="11" s="1"/>
  <c r="F120" i="11"/>
  <c r="G120" i="11" s="1"/>
  <c r="F121" i="11"/>
  <c r="G121" i="11" s="1"/>
  <c r="F3" i="11"/>
  <c r="G3" i="11" s="1"/>
  <c r="D113" i="11" l="1"/>
  <c r="F113" i="11" s="1"/>
  <c r="G113" i="11" s="1"/>
  <c r="D91" i="11"/>
  <c r="F91" i="11" s="1"/>
  <c r="G91" i="11" s="1"/>
  <c r="D90" i="11"/>
  <c r="F90" i="11" s="1"/>
  <c r="G90" i="11" s="1"/>
  <c r="D43" i="11"/>
  <c r="F43" i="11" s="1"/>
  <c r="G43" i="11" s="1"/>
  <c r="F21" i="11"/>
  <c r="G21" i="11" s="1"/>
  <c r="D19" i="11"/>
  <c r="F19" i="11" s="1"/>
  <c r="G19" i="11" s="1"/>
</calcChain>
</file>

<file path=xl/sharedStrings.xml><?xml version="1.0" encoding="utf-8"?>
<sst xmlns="http://schemas.openxmlformats.org/spreadsheetml/2006/main" count="354" uniqueCount="263">
  <si>
    <t>Ādažu novads</t>
  </si>
  <si>
    <t>Ādaži</t>
  </si>
  <si>
    <t>Aizpute</t>
  </si>
  <si>
    <t>Alojas novads</t>
  </si>
  <si>
    <t>Alsunga</t>
  </si>
  <si>
    <t>Babītes novads</t>
  </si>
  <si>
    <t>Piņķi</t>
  </si>
  <si>
    <t>Baldones novads</t>
  </si>
  <si>
    <t>Brocēni</t>
  </si>
  <si>
    <t>Carnikavas novads</t>
  </si>
  <si>
    <t>Carnikava</t>
  </si>
  <si>
    <t>Engures novads</t>
  </si>
  <si>
    <t>Smārde</t>
  </si>
  <si>
    <t>Garkalnes novads</t>
  </si>
  <si>
    <t>Grobiņa</t>
  </si>
  <si>
    <t>Ikšķiles novads</t>
  </si>
  <si>
    <t>Inčukalna novads</t>
  </si>
  <si>
    <t>Inčukalns</t>
  </si>
  <si>
    <t>Jaunpils novads</t>
  </si>
  <si>
    <t>Kandavas novads</t>
  </si>
  <si>
    <t>Krimuldas novads</t>
  </si>
  <si>
    <t>Ragana</t>
  </si>
  <si>
    <t>Kuldīga</t>
  </si>
  <si>
    <t>Ķeguma novads</t>
  </si>
  <si>
    <t>Ķekavas novads</t>
  </si>
  <si>
    <t>Ķekava</t>
  </si>
  <si>
    <t>Lielvārdes novads</t>
  </si>
  <si>
    <t>Lielvārde</t>
  </si>
  <si>
    <t>Limbažu novads</t>
  </si>
  <si>
    <t>Mālpils novads</t>
  </si>
  <si>
    <t>Mālpils</t>
  </si>
  <si>
    <t>Mārupes novads</t>
  </si>
  <si>
    <t>Mārupe</t>
  </si>
  <si>
    <t>Ogres novads</t>
  </si>
  <si>
    <t>Olaines novads</t>
  </si>
  <si>
    <t>Pāvilosta</t>
  </si>
  <si>
    <t>Priekule</t>
  </si>
  <si>
    <t>Ropažu novads</t>
  </si>
  <si>
    <t>Ropaži</t>
  </si>
  <si>
    <t>Salacgrīvas novads</t>
  </si>
  <si>
    <t>Salaspils novads</t>
  </si>
  <si>
    <t>Saldus</t>
  </si>
  <si>
    <t>Saulkrastu novads</t>
  </si>
  <si>
    <t>Sējas novads</t>
  </si>
  <si>
    <t>Siguldas novads</t>
  </si>
  <si>
    <t>Stopiņu novads</t>
  </si>
  <si>
    <t>Talsi</t>
  </si>
  <si>
    <t>Tukuma novads</t>
  </si>
  <si>
    <t>Vaiņode</t>
  </si>
  <si>
    <t>Ventspils</t>
  </si>
  <si>
    <t>Jūrmala</t>
  </si>
  <si>
    <t xml:space="preserve">Alsungas novads </t>
  </si>
  <si>
    <t xml:space="preserve">Brocēnu novads </t>
  </si>
  <si>
    <t xml:space="preserve">Aizputes novads </t>
  </si>
  <si>
    <t xml:space="preserve">Dundagas novads </t>
  </si>
  <si>
    <t xml:space="preserve">Durbes novads </t>
  </si>
  <si>
    <t xml:space="preserve">Grobiņas novads </t>
  </si>
  <si>
    <t xml:space="preserve">Kuldīgas novads </t>
  </si>
  <si>
    <t xml:space="preserve">Nīcas novads </t>
  </si>
  <si>
    <t xml:space="preserve">Pāvilostas novads </t>
  </si>
  <si>
    <t xml:space="preserve">Priekules novads </t>
  </si>
  <si>
    <t xml:space="preserve">Rucavas novads </t>
  </si>
  <si>
    <t xml:space="preserve">Saldus novads </t>
  </si>
  <si>
    <t xml:space="preserve">Skrundas novads </t>
  </si>
  <si>
    <t xml:space="preserve">Talsu novads </t>
  </si>
  <si>
    <t xml:space="preserve">Vaiņodes novads </t>
  </si>
  <si>
    <t xml:space="preserve">Ventspils novads </t>
  </si>
  <si>
    <t>Liepāja</t>
  </si>
  <si>
    <t>Ulbroka</t>
  </si>
  <si>
    <t>Dundaga</t>
  </si>
  <si>
    <t>Republikas nozīmes pilsēta/ novads</t>
  </si>
  <si>
    <t>Valmiera</t>
  </si>
  <si>
    <t>Alūksne</t>
  </si>
  <si>
    <t>Drabeši</t>
  </si>
  <si>
    <t>Ape</t>
  </si>
  <si>
    <t>Cēsis</t>
  </si>
  <si>
    <t>Cesvaine</t>
  </si>
  <si>
    <t>Ērgļi</t>
  </si>
  <si>
    <t>Gulbene</t>
  </si>
  <si>
    <t>Jaunpiebalga</t>
  </si>
  <si>
    <t>Līgatne</t>
  </si>
  <si>
    <t>Lubāna</t>
  </si>
  <si>
    <t>Madona</t>
  </si>
  <si>
    <t>Mazsalaca</t>
  </si>
  <si>
    <t>Naukšēni</t>
  </si>
  <si>
    <t>Stalbe</t>
  </si>
  <si>
    <t>Rauna</t>
  </si>
  <si>
    <t>Rūjiena</t>
  </si>
  <si>
    <t>Smiltene</t>
  </si>
  <si>
    <t>Strenči</t>
  </si>
  <si>
    <t>Valka</t>
  </si>
  <si>
    <t>Varakļāni</t>
  </si>
  <si>
    <t>Vecpiebalga</t>
  </si>
  <si>
    <t>Aizkraukles novads</t>
  </si>
  <si>
    <t>Aizkraukle</t>
  </si>
  <si>
    <t>Aknīstes novads</t>
  </si>
  <si>
    <t>Aknīste</t>
  </si>
  <si>
    <t>Auces novads</t>
  </si>
  <si>
    <t>Auce</t>
  </si>
  <si>
    <t>Bauskas novads</t>
  </si>
  <si>
    <t>Bauska</t>
  </si>
  <si>
    <t>Dobeles novads</t>
  </si>
  <si>
    <t>Dobele</t>
  </si>
  <si>
    <t>Iecavas novads</t>
  </si>
  <si>
    <t>Iecava</t>
  </si>
  <si>
    <t>Jaunjelgavas novads</t>
  </si>
  <si>
    <t>Jaunjelgava</t>
  </si>
  <si>
    <t>Jēkabpils</t>
  </si>
  <si>
    <t>Jēkabpils novads</t>
  </si>
  <si>
    <t>Jelgava</t>
  </si>
  <si>
    <t>Jelgavas novads</t>
  </si>
  <si>
    <t>Kokneses novads</t>
  </si>
  <si>
    <t>Koknese</t>
  </si>
  <si>
    <t>Krustpils novads</t>
  </si>
  <si>
    <t>Neretas novads</t>
  </si>
  <si>
    <t>Nereta</t>
  </si>
  <si>
    <t>Ozolnieku novads</t>
  </si>
  <si>
    <t>Ozolnieki</t>
  </si>
  <si>
    <t>Pļaviņu novads</t>
  </si>
  <si>
    <t>Pļaviņas</t>
  </si>
  <si>
    <t>Rundāles novads</t>
  </si>
  <si>
    <t>Salas novads</t>
  </si>
  <si>
    <t>Sala</t>
  </si>
  <si>
    <t>Skrīveru novads</t>
  </si>
  <si>
    <t>Skrīveri</t>
  </si>
  <si>
    <t>Tērvetes novads</t>
  </si>
  <si>
    <t>Vecumnieku novads</t>
  </si>
  <si>
    <t>Vecumnieki</t>
  </si>
  <si>
    <t>Viesītes novads</t>
  </si>
  <si>
    <t>Viesīte</t>
  </si>
  <si>
    <t>Aglonas novads</t>
  </si>
  <si>
    <t>Aglona</t>
  </si>
  <si>
    <t>Baltinavas novads</t>
  </si>
  <si>
    <t>Baltinava</t>
  </si>
  <si>
    <t>Balvu novads</t>
  </si>
  <si>
    <t>Balvi</t>
  </si>
  <si>
    <t>Ciblas novads</t>
  </si>
  <si>
    <t>Dagdas novads</t>
  </si>
  <si>
    <t>Daugavpils novads</t>
  </si>
  <si>
    <t>Daugavpils</t>
  </si>
  <si>
    <t>Ilūkstes novads</t>
  </si>
  <si>
    <t>Ilūkste</t>
  </si>
  <si>
    <t>Kārsavas novads</t>
  </si>
  <si>
    <t>Krāslavas novads</t>
  </si>
  <si>
    <t>Krāslava</t>
  </si>
  <si>
    <t>Līvānu novads</t>
  </si>
  <si>
    <t>Līvāni</t>
  </si>
  <si>
    <t>Ludzas novads</t>
  </si>
  <si>
    <t>Preiļu novads</t>
  </si>
  <si>
    <t>Preiļi</t>
  </si>
  <si>
    <t>Rēzeknes novads</t>
  </si>
  <si>
    <t>Rēzekne</t>
  </si>
  <si>
    <t>Riebiņu novads</t>
  </si>
  <si>
    <t>Riebiņi</t>
  </si>
  <si>
    <t>Rugāju novads</t>
  </si>
  <si>
    <t>Vārkavas novads</t>
  </si>
  <si>
    <t>Viļakas novads</t>
  </si>
  <si>
    <t>Viļaka</t>
  </si>
  <si>
    <t>Viļānu novads</t>
  </si>
  <si>
    <t>Viļāni</t>
  </si>
  <si>
    <t>Zilupes novads</t>
  </si>
  <si>
    <t>Zilupe</t>
  </si>
  <si>
    <t>Tukums</t>
  </si>
  <si>
    <t>Olaine</t>
  </si>
  <si>
    <t>Skrunda</t>
  </si>
  <si>
    <t>Garkalne</t>
  </si>
  <si>
    <t>Sigulda</t>
  </si>
  <si>
    <t>Līgatnes novads</t>
  </si>
  <si>
    <t>Amatas novads</t>
  </si>
  <si>
    <t>Cēsu novads</t>
  </si>
  <si>
    <t>Priekuļu novads</t>
  </si>
  <si>
    <t>Beverīnas novads</t>
  </si>
  <si>
    <t>Strenču novads</t>
  </si>
  <si>
    <t>Valkas novads</t>
  </si>
  <si>
    <t>Saulkrasti</t>
  </si>
  <si>
    <t>Salaspils</t>
  </si>
  <si>
    <t>Ikšķile</t>
  </si>
  <si>
    <t>Ogre</t>
  </si>
  <si>
    <t>Ķegums</t>
  </si>
  <si>
    <t>Madonas novads</t>
  </si>
  <si>
    <t>-</t>
  </si>
  <si>
    <t>Alūksnes novads</t>
  </si>
  <si>
    <t>Apes novads</t>
  </si>
  <si>
    <t>Burtnieku novads</t>
  </si>
  <si>
    <t>Cesvaines novads</t>
  </si>
  <si>
    <t>Ērgļu novads</t>
  </si>
  <si>
    <t>Gulbenes novads</t>
  </si>
  <si>
    <t>Jaunpiebalgas novads</t>
  </si>
  <si>
    <t>Lubānas novads</t>
  </si>
  <si>
    <t>Mazsalacas novads</t>
  </si>
  <si>
    <t>Naukšēnu novads</t>
  </si>
  <si>
    <t>Pārgaujas novads</t>
  </si>
  <si>
    <t>Raunas novads</t>
  </si>
  <si>
    <t>Rūjienas novads</t>
  </si>
  <si>
    <t>Smiltenes novads</t>
  </si>
  <si>
    <t>Kocēnu novads</t>
  </si>
  <si>
    <t>Varakļānu novads</t>
  </si>
  <si>
    <t>Vecpiebalgas novads</t>
  </si>
  <si>
    <t>Rīga</t>
  </si>
  <si>
    <t>Rojas novads</t>
  </si>
  <si>
    <t>Roja</t>
  </si>
  <si>
    <t>Mērsraga novads</t>
  </si>
  <si>
    <t>Mērsrags</t>
  </si>
  <si>
    <t>Nr. p.k.</t>
  </si>
  <si>
    <t>Salacgrīva</t>
  </si>
  <si>
    <t>Aloja</t>
  </si>
  <si>
    <t>Baldone</t>
  </si>
  <si>
    <t>Dagada</t>
  </si>
  <si>
    <t>Kandava</t>
  </si>
  <si>
    <t>Limbaži</t>
  </si>
  <si>
    <t>Murjāņi</t>
  </si>
  <si>
    <t>Tērvete</t>
  </si>
  <si>
    <t>Administratīvais centrs</t>
  </si>
  <si>
    <t>Dubulti</t>
  </si>
  <si>
    <t>Mūrmuiža [1]</t>
  </si>
  <si>
    <t>Burtnieki [2]</t>
  </si>
  <si>
    <t>Reģionālās nozīmes sabiedriskā transporta attālums līdz Rīgai un atpakaļ</t>
  </si>
  <si>
    <t>Autobussa īsākais maršruts (km)</t>
  </si>
  <si>
    <t>Vilcienas maršruts (km)</t>
  </si>
  <si>
    <t>Vilciena un autobusa īsākais maršruts (km)</t>
  </si>
  <si>
    <t>Īsākais maršruts līdz Rīgai un atpakaļ (km)</t>
  </si>
  <si>
    <t>Blonti [3]</t>
  </si>
  <si>
    <t>Tadaiķi [4]</t>
  </si>
  <si>
    <t>Jaunpils [5]</t>
  </si>
  <si>
    <t>Kārsava [6]</t>
  </si>
  <si>
    <t>Kocēni [7]</t>
  </si>
  <si>
    <t>Ludza [8]</t>
  </si>
  <si>
    <t>Nīca [9]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</si>
  <si>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</si>
  <si>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</si>
  <si>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</si>
  <si>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</si>
  <si>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</si>
  <si>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</si>
  <si>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</si>
  <si>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</si>
  <si>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</si>
  <si>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</si>
  <si>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</si>
  <si>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</si>
  <si>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</si>
  <si>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[14]</t>
  </si>
  <si>
    <t>Maršruts: Valmieras "VTU"-Rīga (nav sabiedriskais transports no Kocēniem).</t>
  </si>
  <si>
    <t>Rīgai sabiedriskā (reģionālā) transporta izmaksas nav attiecināmas.</t>
  </si>
  <si>
    <t>Maršruts: Rugāji-Gulbene un Gulbene-Rīga (nav tiešs reiss līdz Rīgai).</t>
  </si>
  <si>
    <t>Maršruts: Rucava-Liepāja un Liepāja-Rīga (nav tiešs reiss līdz Rīgai).</t>
  </si>
  <si>
    <t>Maršruts: Nīca-Liepāja un Liepāja-Rīga (nav tiešs reiss līdz Rīgai).</t>
  </si>
  <si>
    <t>Maršruts: Jaunpils-Tukums un Tukums-Rīga (nav tiešs reiss līdz Rīgai).</t>
  </si>
  <si>
    <t>Maršruts: Tadaiķi-Durbe un Durbe-Rīga (nav tiešs reiss līdz Rīgai).</t>
  </si>
  <si>
    <t>Maršruts: Mūrmuiža-Valmiera un Valmiera-Rīga (nav tiešs reiss līdz Rīgai).</t>
  </si>
  <si>
    <t>Maršruts: Pilsrundāle-Bauska un Bauska-Rīga (nav tiešs reiss līdz Rīgai).</t>
  </si>
  <si>
    <t>Maršruts: Vārkava-Preiļi un Preiļi-Rīga (nav sabiedriskias transports no Vecvārkavas).</t>
  </si>
  <si>
    <t>Maršruts: Burtnieki-Valmiera un Valmiera-Rīga (nav tiešs reiss līdz Rīgai).</t>
  </si>
  <si>
    <t>Nav pieejams autobuss vai vilciens.</t>
  </si>
  <si>
    <t>Maršruts: Kārsava - Rīga</t>
  </si>
  <si>
    <t>Maršruts: Ludza - Rīga</t>
  </si>
  <si>
    <t>Maršruts: Pietura uz P49 “Blonti 2”-Rīga.</t>
  </si>
  <si>
    <t>Priekuļi</t>
  </si>
  <si>
    <t>Rīga [10]</t>
  </si>
  <si>
    <t>Rucava [11]</t>
  </si>
  <si>
    <t>Rugāji [12]</t>
  </si>
  <si>
    <t>Pilsrundāle [13]</t>
  </si>
  <si>
    <t>Vecvārkava [14]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</si>
</sst>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8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1"/>
      <color rgb="FF3F3F3F"/>
      <name val="Calibri"/>
      <family val="2"/>
      <charset val="186"/>
      <scheme val="minor"/>
    </font>
    <font>
      <sz val="11"/>
      <color rgb="FF1F497D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3" borderId="1" applyNumberFormat="0" applyAlignment="0" applyProtection="0"/>
  </cellStyleXfs>
  <cellXfs count="33">
    <xf numFmtId="0" fontId="0" fillId="0" borderId="0" xfId="0"/>
    <xf numFmtId="0" fontId="0" fillId="2" borderId="0" xfId="0" applyFill="1"/>
    <xf numFmtId="0" fontId="0" fillId="0" borderId="0" xfId="0" applyFill="1"/>
    <xf numFmtId="0" fontId="5" fillId="3" borderId="0" xfId="4" applyBorder="1" applyAlignment="1">
      <alignment horizontal="center" vertical="center" wrapText="1"/>
    </xf>
    <xf numFmtId="2" fontId="5" fillId="3" borderId="0" xfId="4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0" fillId="0" borderId="0" xfId="0" applyNumberFormat="1" applyBorder="1"/>
    <xf numFmtId="0" fontId="0" fillId="0" borderId="0" xfId="0" applyFont="1" applyFill="1" applyBorder="1"/>
    <xf numFmtId="0" fontId="0" fillId="0" borderId="0" xfId="0" applyFill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right" vertical="center"/>
    </xf>
    <xf numFmtId="0" fontId="0" fillId="0" borderId="0" xfId="0" applyNumberFormat="1" applyFont="1" applyBorder="1"/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Border="1" applyAlignment="1">
      <alignment horizontal="center" vertical="center"/>
    </xf>
  </cellXfs>
  <cellStyles count="5">
    <cellStyle name="Comma 2" xfId="3" xr:uid="{00000000-0005-0000-0000-000000000000}"/>
    <cellStyle name="Hyperlink" xfId="1" builtinId="8"/>
    <cellStyle name="Normal" xfId="0" builtinId="0"/>
    <cellStyle name="Normal 2" xfId="2" xr:uid="{00000000-0005-0000-0000-000003000000}"/>
    <cellStyle name="Output" xfId="4" builtinId="21"/>
  </cellStyles>
  <dxfs count="5">
    <dxf>
      <font>
        <b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G121" totalsRowShown="0" headerRowDxfId="4" headerRowCellStyle="Output">
  <autoFilter ref="A2:G121" xr:uid="{00000000-0009-0000-0100-000001000000}"/>
  <tableColumns count="7">
    <tableColumn id="1" xr3:uid="{00000000-0010-0000-0000-000001000000}" name="Nr. p.k." dataDxfId="3"/>
    <tableColumn id="2" xr3:uid="{00000000-0010-0000-0000-000002000000}" name="Republikas nozīmes pilsēta/ novads" dataDxfId="2"/>
    <tableColumn id="3" xr3:uid="{00000000-0010-0000-0000-000003000000}" name="Administratīvais centrs" dataDxfId="1"/>
    <tableColumn id="4" xr3:uid="{00000000-0010-0000-0000-000004000000}" name="Autobussa īsākais maršruts (km)"/>
    <tableColumn id="6" xr3:uid="{00000000-0010-0000-0000-000006000000}" name="Vilcienas maršruts (km)"/>
    <tableColumn id="8" xr3:uid="{00000000-0010-0000-0000-000008000000}" name="Vilciena un autobusa īsākais maršruts (km)">
      <calculatedColumnFormula>MIN(Table1[[#This Row],[Autobussa īsākais maršruts (km)]],Table1[[#This Row],[Vilcienas maršruts (km)]])</calculatedColumnFormula>
    </tableColumn>
    <tableColumn id="10" xr3:uid="{00000000-0010-0000-0000-00000A000000}" name="Īsākais maršruts līdz Rīgai un atpakaļ (km)" dataDxfId="0">
      <calculatedColumnFormula>Table1[[#This Row],[Vilciena un autobusa īsākais maršruts (km)]]*2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igaregion.lv/pub/index.php?id=292" TargetMode="External"/><Relationship Id="rId18" Type="http://schemas.openxmlformats.org/officeDocument/2006/relationships/hyperlink" Target="http://www.rigaregion.lv/pub/index.php?id=297" TargetMode="External"/><Relationship Id="rId26" Type="http://schemas.openxmlformats.org/officeDocument/2006/relationships/hyperlink" Target="http://www.rigaregion.lv/pub/index.php?id=202" TargetMode="External"/><Relationship Id="rId39" Type="http://schemas.openxmlformats.org/officeDocument/2006/relationships/hyperlink" Target="http://www.pilsetas.lv/latvijas_regioni/saldus-novads" TargetMode="External"/><Relationship Id="rId21" Type="http://schemas.openxmlformats.org/officeDocument/2006/relationships/hyperlink" Target="http://www.rigaregion.lv/pub/index.php?id=299" TargetMode="External"/><Relationship Id="rId34" Type="http://schemas.openxmlformats.org/officeDocument/2006/relationships/hyperlink" Target="http://www.pilsetas.lv/latvijas_regioni/kuldigas-novads" TargetMode="External"/><Relationship Id="rId42" Type="http://schemas.openxmlformats.org/officeDocument/2006/relationships/hyperlink" Target="http://www.pilsetas.lv/latvijas_regioni/vainodes-novads" TargetMode="External"/><Relationship Id="rId47" Type="http://schemas.openxmlformats.org/officeDocument/2006/relationships/hyperlink" Target="https://lv.wikipedia.org/wiki/Bauskas_novads" TargetMode="External"/><Relationship Id="rId50" Type="http://schemas.openxmlformats.org/officeDocument/2006/relationships/hyperlink" Target="https://lv.wikipedia.org/wiki/Jaunjelgavas_novads" TargetMode="External"/><Relationship Id="rId55" Type="http://schemas.openxmlformats.org/officeDocument/2006/relationships/hyperlink" Target="https://lv.wikipedia.org/wiki/Kokneses_novads" TargetMode="External"/><Relationship Id="rId63" Type="http://schemas.openxmlformats.org/officeDocument/2006/relationships/hyperlink" Target="https://lv.wikipedia.org/wiki/T%C4%93rvetes_novads" TargetMode="External"/><Relationship Id="rId7" Type="http://schemas.openxmlformats.org/officeDocument/2006/relationships/hyperlink" Target="http://www.rigaregion.lv/pub/index.php?id=286" TargetMode="External"/><Relationship Id="rId2" Type="http://schemas.openxmlformats.org/officeDocument/2006/relationships/hyperlink" Target="http://www.rigaregion.lv/pub/index.php?id=281" TargetMode="External"/><Relationship Id="rId16" Type="http://schemas.openxmlformats.org/officeDocument/2006/relationships/hyperlink" Target="http://www.rigaregion.lv/pub/index.php?id=295" TargetMode="External"/><Relationship Id="rId29" Type="http://schemas.openxmlformats.org/officeDocument/2006/relationships/hyperlink" Target="http://www.pilsetas.lv/latvijas_regioni/brocenu-novads" TargetMode="External"/><Relationship Id="rId1" Type="http://schemas.openxmlformats.org/officeDocument/2006/relationships/hyperlink" Target="http://www.rigaregion.lv/pub/index.php?id=280" TargetMode="External"/><Relationship Id="rId6" Type="http://schemas.openxmlformats.org/officeDocument/2006/relationships/hyperlink" Target="http://www.rigaregion.lv/pub/index.php?id=285" TargetMode="External"/><Relationship Id="rId11" Type="http://schemas.openxmlformats.org/officeDocument/2006/relationships/hyperlink" Target="http://www.rigaregion.lv/pub/index.php?id=290" TargetMode="External"/><Relationship Id="rId24" Type="http://schemas.openxmlformats.org/officeDocument/2006/relationships/hyperlink" Target="http://www.rigaregion.lv/pub/index.php?id=302" TargetMode="External"/><Relationship Id="rId32" Type="http://schemas.openxmlformats.org/officeDocument/2006/relationships/hyperlink" Target="http://www.pilsetas.lv/latvijas_regioni/durbes-novads" TargetMode="External"/><Relationship Id="rId37" Type="http://schemas.openxmlformats.org/officeDocument/2006/relationships/hyperlink" Target="http://www.pilsetas.lv/latvijas_regioni/priekules-novads" TargetMode="External"/><Relationship Id="rId40" Type="http://schemas.openxmlformats.org/officeDocument/2006/relationships/hyperlink" Target="http://www.pilsetas.lv/latvijas_regioni/skrundas-novads" TargetMode="External"/><Relationship Id="rId45" Type="http://schemas.openxmlformats.org/officeDocument/2006/relationships/hyperlink" Target="https://lv.wikipedia.org/wiki/Akn%C4%ABstes_novads" TargetMode="External"/><Relationship Id="rId53" Type="http://schemas.openxmlformats.org/officeDocument/2006/relationships/hyperlink" Target="https://lv.wikipedia.org/wiki/Jelgava" TargetMode="External"/><Relationship Id="rId58" Type="http://schemas.openxmlformats.org/officeDocument/2006/relationships/hyperlink" Target="https://lv.wikipedia.org/wiki/Ozolnieku_novads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://www.rigaregion.lv/pub/index.php?id=284" TargetMode="External"/><Relationship Id="rId15" Type="http://schemas.openxmlformats.org/officeDocument/2006/relationships/hyperlink" Target="http://www.rigaregion.lv/pub/index.php?id=294" TargetMode="External"/><Relationship Id="rId23" Type="http://schemas.openxmlformats.org/officeDocument/2006/relationships/hyperlink" Target="http://www.rigaregion.lv/pub/index.php?id=301" TargetMode="External"/><Relationship Id="rId28" Type="http://schemas.openxmlformats.org/officeDocument/2006/relationships/hyperlink" Target="http://www.rigaregion.lv/pub/index.php?id=305" TargetMode="External"/><Relationship Id="rId36" Type="http://schemas.openxmlformats.org/officeDocument/2006/relationships/hyperlink" Target="http://www.pilsetas.lv/latvijas_regioni/pavilostas-novads" TargetMode="External"/><Relationship Id="rId49" Type="http://schemas.openxmlformats.org/officeDocument/2006/relationships/hyperlink" Target="https://lv.wikipedia.org/wiki/Iecavas_novads" TargetMode="External"/><Relationship Id="rId57" Type="http://schemas.openxmlformats.org/officeDocument/2006/relationships/hyperlink" Target="https://lv.wikipedia.org/wiki/Neretas_novads" TargetMode="External"/><Relationship Id="rId61" Type="http://schemas.openxmlformats.org/officeDocument/2006/relationships/hyperlink" Target="https://lv.wikipedia.org/wiki/Salas_novads" TargetMode="External"/><Relationship Id="rId10" Type="http://schemas.openxmlformats.org/officeDocument/2006/relationships/hyperlink" Target="http://www.rigaregion.lv/pub/index.php?id=289" TargetMode="External"/><Relationship Id="rId19" Type="http://schemas.openxmlformats.org/officeDocument/2006/relationships/hyperlink" Target="http://www.rigaregion.lv/pub/index.php?id=205" TargetMode="External"/><Relationship Id="rId31" Type="http://schemas.openxmlformats.org/officeDocument/2006/relationships/hyperlink" Target="http://www.pilsetas.lv/latvijas_regioni/dundagas-novads" TargetMode="External"/><Relationship Id="rId44" Type="http://schemas.openxmlformats.org/officeDocument/2006/relationships/hyperlink" Target="https://lv.wikipedia.org/wiki/Aizkraukles_novads" TargetMode="External"/><Relationship Id="rId52" Type="http://schemas.openxmlformats.org/officeDocument/2006/relationships/hyperlink" Target="https://lv.wikipedia.org/wiki/J%C4%93kabpils_novads" TargetMode="External"/><Relationship Id="rId60" Type="http://schemas.openxmlformats.org/officeDocument/2006/relationships/hyperlink" Target="https://lv.wikipedia.org/wiki/Rund%C4%81les_novads" TargetMode="External"/><Relationship Id="rId65" Type="http://schemas.openxmlformats.org/officeDocument/2006/relationships/hyperlink" Target="https://lv.wikipedia.org/wiki/Vies%C4%ABtes_novads" TargetMode="External"/><Relationship Id="rId4" Type="http://schemas.openxmlformats.org/officeDocument/2006/relationships/hyperlink" Target="http://www.rigaregion.lv/pub/index.php?id=283" TargetMode="External"/><Relationship Id="rId9" Type="http://schemas.openxmlformats.org/officeDocument/2006/relationships/hyperlink" Target="http://www.rigaregion.lv/pub/index.php?id=288" TargetMode="External"/><Relationship Id="rId14" Type="http://schemas.openxmlformats.org/officeDocument/2006/relationships/hyperlink" Target="http://www.rigaregion.lv/pub/index.php?id=293" TargetMode="External"/><Relationship Id="rId22" Type="http://schemas.openxmlformats.org/officeDocument/2006/relationships/hyperlink" Target="http://www.rigaregion.lv/pub/index.php?id=300" TargetMode="External"/><Relationship Id="rId27" Type="http://schemas.openxmlformats.org/officeDocument/2006/relationships/hyperlink" Target="http://www.rigaregion.lv/pub/index.php?id=304" TargetMode="External"/><Relationship Id="rId30" Type="http://schemas.openxmlformats.org/officeDocument/2006/relationships/hyperlink" Target="http://www.pilsetas.lv/latvijas_regioni/aizputes-novads" TargetMode="External"/><Relationship Id="rId35" Type="http://schemas.openxmlformats.org/officeDocument/2006/relationships/hyperlink" Target="http://www.pilsetas.lv/latvijas_regioni/nicas-novads" TargetMode="External"/><Relationship Id="rId43" Type="http://schemas.openxmlformats.org/officeDocument/2006/relationships/hyperlink" Target="http://www.pilsetas.lv/latvijas_regioni/ventspils-novads" TargetMode="External"/><Relationship Id="rId48" Type="http://schemas.openxmlformats.org/officeDocument/2006/relationships/hyperlink" Target="https://lv.wikipedia.org/wiki/Dobeles_novads" TargetMode="External"/><Relationship Id="rId56" Type="http://schemas.openxmlformats.org/officeDocument/2006/relationships/hyperlink" Target="https://lv.wikipedia.org/wiki/Krustpils_novads" TargetMode="External"/><Relationship Id="rId64" Type="http://schemas.openxmlformats.org/officeDocument/2006/relationships/hyperlink" Target="https://lv.wikipedia.org/wiki/Vecumnieku_novads" TargetMode="External"/><Relationship Id="rId8" Type="http://schemas.openxmlformats.org/officeDocument/2006/relationships/hyperlink" Target="http://www.rigaregion.lv/pub/index.php?id=287" TargetMode="External"/><Relationship Id="rId51" Type="http://schemas.openxmlformats.org/officeDocument/2006/relationships/hyperlink" Target="https://lv.wikipedia.org/wiki/J%C4%93kabpils" TargetMode="External"/><Relationship Id="rId3" Type="http://schemas.openxmlformats.org/officeDocument/2006/relationships/hyperlink" Target="http://www.rigaregion.lv/pub/index.php?id=282" TargetMode="External"/><Relationship Id="rId12" Type="http://schemas.openxmlformats.org/officeDocument/2006/relationships/hyperlink" Target="http://www.rigaregion.lv/pub/index.php?id=291" TargetMode="External"/><Relationship Id="rId17" Type="http://schemas.openxmlformats.org/officeDocument/2006/relationships/hyperlink" Target="http://www.rigaregion.lv/pub/index.php?id=296" TargetMode="External"/><Relationship Id="rId25" Type="http://schemas.openxmlformats.org/officeDocument/2006/relationships/hyperlink" Target="http://www.rigaregion.lv/pub/index.php?id=303" TargetMode="External"/><Relationship Id="rId33" Type="http://schemas.openxmlformats.org/officeDocument/2006/relationships/hyperlink" Target="http://www.pilsetas.lv/latvijas_regioni/grobinas-novads" TargetMode="External"/><Relationship Id="rId38" Type="http://schemas.openxmlformats.org/officeDocument/2006/relationships/hyperlink" Target="http://www.pilsetas.lv/latvijas_regioni/rucavas-novads" TargetMode="External"/><Relationship Id="rId46" Type="http://schemas.openxmlformats.org/officeDocument/2006/relationships/hyperlink" Target="https://lv.wikipedia.org/wiki/Auces_novads" TargetMode="External"/><Relationship Id="rId59" Type="http://schemas.openxmlformats.org/officeDocument/2006/relationships/hyperlink" Target="https://lv.wikipedia.org/wiki/P%C4%BCavi%C5%86u_novads" TargetMode="External"/><Relationship Id="rId67" Type="http://schemas.openxmlformats.org/officeDocument/2006/relationships/table" Target="../tables/table1.xml"/><Relationship Id="rId20" Type="http://schemas.openxmlformats.org/officeDocument/2006/relationships/hyperlink" Target="http://www.rigaregion.lv/pub/index.php?id=298" TargetMode="External"/><Relationship Id="rId41" Type="http://schemas.openxmlformats.org/officeDocument/2006/relationships/hyperlink" Target="http://www.pilsetas.lv/latvijas_regioni/talsu-novads" TargetMode="External"/><Relationship Id="rId54" Type="http://schemas.openxmlformats.org/officeDocument/2006/relationships/hyperlink" Target="https://lv.wikipedia.org/wiki/Jelgavas_novads" TargetMode="External"/><Relationship Id="rId62" Type="http://schemas.openxmlformats.org/officeDocument/2006/relationships/hyperlink" Target="https://lv.wikipedia.org/wiki/Skr%C4%ABveru_nova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7"/>
  <sheetViews>
    <sheetView tabSelected="1" view="pageBreakPreview" zoomScaleNormal="100" zoomScaleSheetLayoutView="100" workbookViewId="0">
      <pane ySplit="2" topLeftCell="A3" activePane="bottomLeft" state="frozen"/>
      <selection pane="bottomLeft" activeCell="M113" sqref="M113"/>
    </sheetView>
  </sheetViews>
  <sheetFormatPr defaultRowHeight="15" x14ac:dyDescent="0.25"/>
  <cols>
    <col min="1" max="1" width="4.5703125" customWidth="1"/>
    <col min="2" max="2" width="20" customWidth="1"/>
    <col min="3" max="3" width="15.28515625" customWidth="1"/>
    <col min="4" max="4" width="16.42578125" customWidth="1"/>
    <col min="5" max="5" width="14.42578125" customWidth="1"/>
    <col min="6" max="6" width="20.28515625" customWidth="1"/>
    <col min="7" max="7" width="21.28515625" customWidth="1"/>
  </cols>
  <sheetData>
    <row r="1" spans="1:9" ht="15.75" customHeight="1" x14ac:dyDescent="0.25">
      <c r="A1" s="28" t="s">
        <v>216</v>
      </c>
      <c r="B1" s="28"/>
      <c r="C1" s="28"/>
      <c r="D1" s="28"/>
      <c r="E1" s="28"/>
      <c r="F1" s="28"/>
      <c r="G1" s="28"/>
    </row>
    <row r="2" spans="1:9" ht="32.25" customHeight="1" x14ac:dyDescent="0.25">
      <c r="A2" s="3" t="s">
        <v>203</v>
      </c>
      <c r="B2" s="3" t="s">
        <v>70</v>
      </c>
      <c r="C2" s="3" t="s">
        <v>212</v>
      </c>
      <c r="D2" s="4" t="s">
        <v>217</v>
      </c>
      <c r="E2" s="3" t="s">
        <v>218</v>
      </c>
      <c r="F2" s="3" t="s">
        <v>219</v>
      </c>
      <c r="G2" s="3" t="s">
        <v>220</v>
      </c>
    </row>
    <row r="3" spans="1:9" ht="15" customHeight="1" x14ac:dyDescent="0.25">
      <c r="A3" s="5">
        <v>1</v>
      </c>
      <c r="B3" s="6" t="s">
        <v>130</v>
      </c>
      <c r="C3" s="6" t="s">
        <v>131</v>
      </c>
      <c r="D3" s="7">
        <v>230</v>
      </c>
      <c r="E3" s="8">
        <v>259</v>
      </c>
      <c r="F3" s="8">
        <f>MIN(Table1[[#This Row],[Autobussa īsākais maršruts (km)]],Table1[[#This Row],[Vilcienas maršruts (km)]])</f>
        <v>230</v>
      </c>
      <c r="G3" s="30">
        <f>Table1[[#This Row],[Vilciena un autobusa īsākais maršruts (km)]]*2</f>
        <v>460</v>
      </c>
    </row>
    <row r="4" spans="1:9" ht="15" customHeight="1" x14ac:dyDescent="0.25">
      <c r="A4" s="5">
        <v>2</v>
      </c>
      <c r="B4" s="9" t="s">
        <v>93</v>
      </c>
      <c r="C4" s="9" t="s">
        <v>94</v>
      </c>
      <c r="D4" s="7">
        <v>88</v>
      </c>
      <c r="E4" s="8">
        <v>82</v>
      </c>
      <c r="F4" s="8">
        <f>MIN(Table1[[#This Row],[Autobussa īsākais maršruts (km)]],Table1[[#This Row],[Vilcienas maršruts (km)]])</f>
        <v>82</v>
      </c>
      <c r="G4" s="30">
        <f>Table1[[#This Row],[Vilciena un autobusa īsākais maršruts (km)]]*2</f>
        <v>164</v>
      </c>
    </row>
    <row r="5" spans="1:9" ht="15" customHeight="1" x14ac:dyDescent="0.25">
      <c r="A5" s="5">
        <v>3</v>
      </c>
      <c r="B5" s="10" t="s">
        <v>53</v>
      </c>
      <c r="C5" s="10" t="s">
        <v>2</v>
      </c>
      <c r="D5" s="7">
        <v>179</v>
      </c>
      <c r="E5" s="19" t="s">
        <v>180</v>
      </c>
      <c r="F5" s="8">
        <f>MIN(Table1[[#This Row],[Autobussa īsākais maršruts (km)]],Table1[[#This Row],[Vilcienas maršruts (km)]])</f>
        <v>179</v>
      </c>
      <c r="G5" s="30">
        <f>Table1[[#This Row],[Vilciena un autobusa īsākais maršruts (km)]]*2</f>
        <v>358</v>
      </c>
    </row>
    <row r="6" spans="1:9" ht="15" customHeight="1" x14ac:dyDescent="0.25">
      <c r="A6" s="5">
        <v>4</v>
      </c>
      <c r="B6" s="9" t="s">
        <v>95</v>
      </c>
      <c r="C6" s="9" t="s">
        <v>96</v>
      </c>
      <c r="D6" s="7">
        <v>156</v>
      </c>
      <c r="E6" s="19" t="s">
        <v>180</v>
      </c>
      <c r="F6" s="8">
        <f>MIN(Table1[[#This Row],[Autobussa īsākais maršruts (km)]],Table1[[#This Row],[Vilcienas maršruts (km)]])</f>
        <v>156</v>
      </c>
      <c r="G6" s="30">
        <f>Table1[[#This Row],[Vilciena un autobusa īsākais maršruts (km)]]*2</f>
        <v>312</v>
      </c>
    </row>
    <row r="7" spans="1:9" ht="15" customHeight="1" x14ac:dyDescent="0.25">
      <c r="A7" s="5">
        <v>5</v>
      </c>
      <c r="B7" s="6" t="s">
        <v>3</v>
      </c>
      <c r="C7" s="6" t="s">
        <v>205</v>
      </c>
      <c r="D7" s="7">
        <v>125</v>
      </c>
      <c r="E7" s="19" t="s">
        <v>180</v>
      </c>
      <c r="F7" s="8">
        <f>MIN(Table1[[#This Row],[Autobussa īsākais maršruts (km)]],Table1[[#This Row],[Vilcienas maršruts (km)]])</f>
        <v>125</v>
      </c>
      <c r="G7" s="30">
        <f>Table1[[#This Row],[Vilciena un autobusa īsākais maršruts (km)]]*2</f>
        <v>250</v>
      </c>
    </row>
    <row r="8" spans="1:9" ht="15" customHeight="1" x14ac:dyDescent="0.25">
      <c r="A8" s="5">
        <v>6</v>
      </c>
      <c r="B8" s="11" t="s">
        <v>51</v>
      </c>
      <c r="C8" s="11" t="s">
        <v>4</v>
      </c>
      <c r="D8" s="7">
        <v>190</v>
      </c>
      <c r="E8" s="19" t="s">
        <v>180</v>
      </c>
      <c r="F8" s="8">
        <f>MIN(Table1[[#This Row],[Autobussa īsākais maršruts (km)]],Table1[[#This Row],[Vilcienas maršruts (km)]])</f>
        <v>190</v>
      </c>
      <c r="G8" s="30">
        <f>Table1[[#This Row],[Vilciena un autobusa īsākais maršruts (km)]]*2</f>
        <v>380</v>
      </c>
    </row>
    <row r="9" spans="1:9" ht="15" customHeight="1" x14ac:dyDescent="0.25">
      <c r="A9" s="5">
        <v>7</v>
      </c>
      <c r="B9" s="12" t="s">
        <v>181</v>
      </c>
      <c r="C9" s="12" t="s">
        <v>72</v>
      </c>
      <c r="D9" s="7">
        <v>218</v>
      </c>
      <c r="E9" s="19" t="s">
        <v>180</v>
      </c>
      <c r="F9" s="8">
        <f>MIN(Table1[[#This Row],[Autobussa īsākais maršruts (km)]],Table1[[#This Row],[Vilcienas maršruts (km)]])</f>
        <v>218</v>
      </c>
      <c r="G9" s="30">
        <f>Table1[[#This Row],[Vilciena un autobusa īsākais maršruts (km)]]*2</f>
        <v>436</v>
      </c>
      <c r="I9" s="21"/>
    </row>
    <row r="10" spans="1:9" ht="15" customHeight="1" x14ac:dyDescent="0.25">
      <c r="A10" s="5">
        <v>8</v>
      </c>
      <c r="B10" s="12" t="s">
        <v>168</v>
      </c>
      <c r="C10" s="12" t="s">
        <v>73</v>
      </c>
      <c r="D10" s="7">
        <v>86</v>
      </c>
      <c r="E10" s="19" t="s">
        <v>180</v>
      </c>
      <c r="F10" s="8">
        <f>MIN(Table1[[#This Row],[Autobussa īsākais maršruts (km)]],Table1[[#This Row],[Vilcienas maršruts (km)]])</f>
        <v>86</v>
      </c>
      <c r="G10" s="30">
        <f>Table1[[#This Row],[Vilciena un autobusa īsākais maršruts (km)]]*2</f>
        <v>172</v>
      </c>
    </row>
    <row r="11" spans="1:9" ht="15" customHeight="1" x14ac:dyDescent="0.25">
      <c r="A11" s="5">
        <v>9</v>
      </c>
      <c r="B11" s="12" t="s">
        <v>182</v>
      </c>
      <c r="C11" s="12" t="s">
        <v>74</v>
      </c>
      <c r="D11" s="7">
        <v>190</v>
      </c>
      <c r="E11" s="19" t="s">
        <v>180</v>
      </c>
      <c r="F11" s="8">
        <f>MIN(Table1[[#This Row],[Autobussa īsākais maršruts (km)]],Table1[[#This Row],[Vilcienas maršruts (km)]])</f>
        <v>190</v>
      </c>
      <c r="G11" s="30">
        <f>Table1[[#This Row],[Vilciena un autobusa īsākais maršruts (km)]]*2</f>
        <v>380</v>
      </c>
    </row>
    <row r="12" spans="1:9" ht="15" customHeight="1" x14ac:dyDescent="0.25">
      <c r="A12" s="5">
        <v>10</v>
      </c>
      <c r="B12" s="9" t="s">
        <v>97</v>
      </c>
      <c r="C12" s="9" t="s">
        <v>98</v>
      </c>
      <c r="D12" s="7">
        <v>103</v>
      </c>
      <c r="E12" s="19" t="s">
        <v>180</v>
      </c>
      <c r="F12" s="8">
        <f>MIN(Table1[[#This Row],[Autobussa īsākais maršruts (km)]],Table1[[#This Row],[Vilcienas maršruts (km)]])</f>
        <v>103</v>
      </c>
      <c r="G12" s="30">
        <f>Table1[[#This Row],[Vilciena un autobusa īsākais maršruts (km)]]*2</f>
        <v>206</v>
      </c>
    </row>
    <row r="13" spans="1:9" ht="15" customHeight="1" x14ac:dyDescent="0.25">
      <c r="A13" s="5">
        <v>11</v>
      </c>
      <c r="B13" s="6" t="s">
        <v>0</v>
      </c>
      <c r="C13" s="6" t="s">
        <v>1</v>
      </c>
      <c r="D13" s="7">
        <v>23</v>
      </c>
      <c r="E13" s="19" t="s">
        <v>180</v>
      </c>
      <c r="F13" s="8">
        <f>MIN(Table1[[#This Row],[Autobussa īsākais maršruts (km)]],Table1[[#This Row],[Vilcienas maršruts (km)]])</f>
        <v>23</v>
      </c>
      <c r="G13" s="30">
        <f>Table1[[#This Row],[Vilciena un autobusa īsākais maršruts (km)]]*2</f>
        <v>46</v>
      </c>
    </row>
    <row r="14" spans="1:9" ht="15" customHeight="1" x14ac:dyDescent="0.25">
      <c r="A14" s="5">
        <v>12</v>
      </c>
      <c r="B14" s="6" t="s">
        <v>5</v>
      </c>
      <c r="C14" s="6" t="s">
        <v>6</v>
      </c>
      <c r="D14" s="7">
        <v>16</v>
      </c>
      <c r="E14" s="19" t="s">
        <v>180</v>
      </c>
      <c r="F14" s="8">
        <f>MIN(Table1[[#This Row],[Autobussa īsākais maršruts (km)]],Table1[[#This Row],[Vilcienas maršruts (km)]])</f>
        <v>16</v>
      </c>
      <c r="G14" s="30">
        <f>Table1[[#This Row],[Vilciena un autobusa īsākais maršruts (km)]]*2</f>
        <v>32</v>
      </c>
    </row>
    <row r="15" spans="1:9" ht="15" customHeight="1" x14ac:dyDescent="0.25">
      <c r="A15" s="5">
        <v>13</v>
      </c>
      <c r="B15" s="6" t="s">
        <v>7</v>
      </c>
      <c r="C15" s="6" t="s">
        <v>206</v>
      </c>
      <c r="D15" s="7">
        <v>33</v>
      </c>
      <c r="E15" s="19" t="s">
        <v>180</v>
      </c>
      <c r="F15" s="8">
        <f>MIN(Table1[[#This Row],[Autobussa īsākais maršruts (km)]],Table1[[#This Row],[Vilcienas maršruts (km)]])</f>
        <v>33</v>
      </c>
      <c r="G15" s="30">
        <f>Table1[[#This Row],[Vilciena un autobusa īsākais maršruts (km)]]*2</f>
        <v>66</v>
      </c>
    </row>
    <row r="16" spans="1:9" ht="15" customHeight="1" x14ac:dyDescent="0.25">
      <c r="A16" s="5">
        <v>14</v>
      </c>
      <c r="B16" s="6" t="s">
        <v>132</v>
      </c>
      <c r="C16" s="6" t="s">
        <v>133</v>
      </c>
      <c r="D16" s="7">
        <v>284</v>
      </c>
      <c r="E16" s="19" t="s">
        <v>180</v>
      </c>
      <c r="F16" s="8">
        <f>MIN(Table1[[#This Row],[Autobussa īsākais maršruts (km)]],Table1[[#This Row],[Vilcienas maršruts (km)]])</f>
        <v>284</v>
      </c>
      <c r="G16" s="30">
        <f>Table1[[#This Row],[Vilciena un autobusa īsākais maršruts (km)]]*2</f>
        <v>568</v>
      </c>
    </row>
    <row r="17" spans="1:9" ht="15" customHeight="1" x14ac:dyDescent="0.25">
      <c r="A17" s="5">
        <v>15</v>
      </c>
      <c r="B17" s="6" t="s">
        <v>134</v>
      </c>
      <c r="C17" s="6" t="s">
        <v>135</v>
      </c>
      <c r="D17" s="7">
        <v>225</v>
      </c>
      <c r="E17" s="19" t="s">
        <v>180</v>
      </c>
      <c r="F17" s="8">
        <f>MIN(Table1[[#This Row],[Autobussa īsākais maršruts (km)]],Table1[[#This Row],[Vilcienas maršruts (km)]])</f>
        <v>225</v>
      </c>
      <c r="G17" s="30">
        <f>Table1[[#This Row],[Vilciena un autobusa īsākais maršruts (km)]]*2</f>
        <v>450</v>
      </c>
    </row>
    <row r="18" spans="1:9" ht="15" customHeight="1" x14ac:dyDescent="0.25">
      <c r="A18" s="5">
        <v>16</v>
      </c>
      <c r="B18" s="9" t="s">
        <v>99</v>
      </c>
      <c r="C18" s="9" t="s">
        <v>100</v>
      </c>
      <c r="D18" s="7">
        <v>68</v>
      </c>
      <c r="E18" s="19" t="s">
        <v>180</v>
      </c>
      <c r="F18" s="8">
        <f>MIN(Table1[[#This Row],[Autobussa īsākais maršruts (km)]],Table1[[#This Row],[Vilcienas maršruts (km)]])</f>
        <v>68</v>
      </c>
      <c r="G18" s="30">
        <f>Table1[[#This Row],[Vilciena un autobusa īsākais maršruts (km)]]*2</f>
        <v>136</v>
      </c>
    </row>
    <row r="19" spans="1:9" ht="15" customHeight="1" x14ac:dyDescent="0.25">
      <c r="A19" s="5">
        <v>17</v>
      </c>
      <c r="B19" s="12" t="s">
        <v>171</v>
      </c>
      <c r="C19" s="12" t="s">
        <v>214</v>
      </c>
      <c r="D19" s="7">
        <f>10+113</f>
        <v>123</v>
      </c>
      <c r="E19" s="19" t="s">
        <v>180</v>
      </c>
      <c r="F19" s="8">
        <f>MIN(Table1[[#This Row],[Autobussa īsākais maršruts (km)]],Table1[[#This Row],[Vilcienas maršruts (km)]])</f>
        <v>123</v>
      </c>
      <c r="G19" s="30">
        <f>Table1[[#This Row],[Vilciena un autobusa īsākais maršruts (km)]]*2</f>
        <v>246</v>
      </c>
    </row>
    <row r="20" spans="1:9" ht="15" customHeight="1" x14ac:dyDescent="0.25">
      <c r="A20" s="5">
        <v>18</v>
      </c>
      <c r="B20" s="11" t="s">
        <v>52</v>
      </c>
      <c r="C20" s="11" t="s">
        <v>8</v>
      </c>
      <c r="D20" s="7">
        <v>114</v>
      </c>
      <c r="E20" s="8">
        <v>120</v>
      </c>
      <c r="F20" s="8">
        <f>MIN(Table1[[#This Row],[Autobussa īsākais maršruts (km)]],Table1[[#This Row],[Vilcienas maršruts (km)]])</f>
        <v>114</v>
      </c>
      <c r="G20" s="30">
        <f>Table1[[#This Row],[Vilciena un autobusa īsākais maršruts (km)]]*2</f>
        <v>228</v>
      </c>
    </row>
    <row r="21" spans="1:9" ht="15" customHeight="1" x14ac:dyDescent="0.25">
      <c r="A21" s="5">
        <v>19</v>
      </c>
      <c r="B21" s="12" t="s">
        <v>183</v>
      </c>
      <c r="C21" s="12" t="s">
        <v>215</v>
      </c>
      <c r="D21" s="7">
        <f>23+113</f>
        <v>136</v>
      </c>
      <c r="E21" s="19" t="s">
        <v>180</v>
      </c>
      <c r="F21" s="8">
        <f>MIN(Table1[[#This Row],[Autobussa īsākais maršruts (km)]],Table1[[#This Row],[Vilcienas maršruts (km)]])</f>
        <v>136</v>
      </c>
      <c r="G21" s="30">
        <f>Table1[[#This Row],[Vilciena un autobusa īsākais maršruts (km)]]*2</f>
        <v>272</v>
      </c>
    </row>
    <row r="22" spans="1:9" ht="15" customHeight="1" x14ac:dyDescent="0.25">
      <c r="A22" s="5">
        <v>20</v>
      </c>
      <c r="B22" s="6" t="s">
        <v>9</v>
      </c>
      <c r="C22" s="6" t="s">
        <v>10</v>
      </c>
      <c r="D22" s="7">
        <v>30</v>
      </c>
      <c r="E22" s="8">
        <v>30</v>
      </c>
      <c r="F22" s="8">
        <f>MIN(Table1[[#This Row],[Autobussa īsākais maršruts (km)]],Table1[[#This Row],[Vilcienas maršruts (km)]])</f>
        <v>30</v>
      </c>
      <c r="G22" s="30">
        <f>Table1[[#This Row],[Vilciena un autobusa īsākais maršruts (km)]]*2</f>
        <v>60</v>
      </c>
    </row>
    <row r="23" spans="1:9" ht="15" customHeight="1" x14ac:dyDescent="0.25">
      <c r="A23" s="5">
        <v>21</v>
      </c>
      <c r="B23" s="12" t="s">
        <v>184</v>
      </c>
      <c r="C23" s="12" t="s">
        <v>76</v>
      </c>
      <c r="D23" s="7">
        <v>186</v>
      </c>
      <c r="E23" s="8">
        <v>172</v>
      </c>
      <c r="F23" s="8">
        <f>MIN(Table1[[#This Row],[Autobussa īsākais maršruts (km)]],Table1[[#This Row],[Vilcienas maršruts (km)]])</f>
        <v>172</v>
      </c>
      <c r="G23" s="30">
        <f>Table1[[#This Row],[Vilciena un autobusa īsākais maršruts (km)]]*2</f>
        <v>344</v>
      </c>
    </row>
    <row r="24" spans="1:9" ht="15" customHeight="1" x14ac:dyDescent="0.25">
      <c r="A24" s="5">
        <v>22</v>
      </c>
      <c r="B24" s="12" t="s">
        <v>169</v>
      </c>
      <c r="C24" s="12" t="s">
        <v>75</v>
      </c>
      <c r="D24" s="27">
        <v>94</v>
      </c>
      <c r="E24" s="8">
        <v>93</v>
      </c>
      <c r="F24" s="8">
        <f>MIN(Table1[[#This Row],[Autobussa īsākais maršruts (km)]],Table1[[#This Row],[Vilcienas maršruts (km)]])</f>
        <v>93</v>
      </c>
      <c r="G24" s="30">
        <f>Table1[[#This Row],[Vilciena un autobusa īsākais maršruts (km)]]*2</f>
        <v>186</v>
      </c>
    </row>
    <row r="25" spans="1:9" ht="15" customHeight="1" x14ac:dyDescent="0.25">
      <c r="A25" s="5">
        <v>23</v>
      </c>
      <c r="B25" s="6" t="s">
        <v>136</v>
      </c>
      <c r="C25" s="6" t="s">
        <v>221</v>
      </c>
      <c r="D25" s="7">
        <v>274</v>
      </c>
      <c r="E25" s="19" t="s">
        <v>180</v>
      </c>
      <c r="F25" s="8">
        <f>MIN(Table1[[#This Row],[Autobussa īsākais maršruts (km)]],Table1[[#This Row],[Vilcienas maršruts (km)]])</f>
        <v>274</v>
      </c>
      <c r="G25" s="30">
        <f>Table1[[#This Row],[Vilciena un autobusa īsākais maršruts (km)]]*2</f>
        <v>548</v>
      </c>
      <c r="I25" s="24"/>
    </row>
    <row r="26" spans="1:9" ht="15" customHeight="1" x14ac:dyDescent="0.25">
      <c r="A26" s="5">
        <v>24</v>
      </c>
      <c r="B26" s="6" t="s">
        <v>137</v>
      </c>
      <c r="C26" s="6" t="s">
        <v>207</v>
      </c>
      <c r="D26" s="27">
        <v>266</v>
      </c>
      <c r="E26" s="19" t="s">
        <v>180</v>
      </c>
      <c r="F26" s="8">
        <f>MIN(Table1[[#This Row],[Autobussa īsākais maršruts (km)]],Table1[[#This Row],[Vilcienas maršruts (km)]])</f>
        <v>266</v>
      </c>
      <c r="G26" s="30">
        <f>Table1[[#This Row],[Vilciena un autobusa īsākais maršruts (km)]]*2</f>
        <v>532</v>
      </c>
    </row>
    <row r="27" spans="1:9" ht="15" customHeight="1" x14ac:dyDescent="0.25">
      <c r="A27" s="5">
        <v>25</v>
      </c>
      <c r="B27" s="6" t="s">
        <v>139</v>
      </c>
      <c r="C27" s="6" t="s">
        <v>139</v>
      </c>
      <c r="D27" s="27">
        <v>229</v>
      </c>
      <c r="E27" s="8">
        <v>218</v>
      </c>
      <c r="F27" s="8">
        <f>MIN(Table1[[#This Row],[Autobussa īsākais maršruts (km)]],Table1[[#This Row],[Vilcienas maršruts (km)]])</f>
        <v>218</v>
      </c>
      <c r="G27" s="30">
        <f>Table1[[#This Row],[Vilciena un autobusa īsākais maršruts (km)]]*2</f>
        <v>436</v>
      </c>
    </row>
    <row r="28" spans="1:9" ht="15" customHeight="1" x14ac:dyDescent="0.25">
      <c r="A28" s="5">
        <v>26</v>
      </c>
      <c r="B28" s="6" t="s">
        <v>138</v>
      </c>
      <c r="C28" s="6" t="s">
        <v>139</v>
      </c>
      <c r="D28" s="27">
        <v>229</v>
      </c>
      <c r="E28" s="8">
        <v>218</v>
      </c>
      <c r="F28" s="8">
        <f>MIN(Table1[[#This Row],[Autobussa īsākais maršruts (km)]],Table1[[#This Row],[Vilcienas maršruts (km)]])</f>
        <v>218</v>
      </c>
      <c r="G28" s="30">
        <f>Table1[[#This Row],[Vilciena un autobusa īsākais maršruts (km)]]*2</f>
        <v>436</v>
      </c>
    </row>
    <row r="29" spans="1:9" ht="15" customHeight="1" x14ac:dyDescent="0.25">
      <c r="A29" s="5">
        <v>27</v>
      </c>
      <c r="B29" s="9" t="s">
        <v>101</v>
      </c>
      <c r="C29" s="9" t="s">
        <v>102</v>
      </c>
      <c r="D29" s="7">
        <v>72</v>
      </c>
      <c r="E29" s="8">
        <v>72</v>
      </c>
      <c r="F29" s="8">
        <f>MIN(Table1[[#This Row],[Autobussa īsākais maršruts (km)]],Table1[[#This Row],[Vilcienas maršruts (km)]])</f>
        <v>72</v>
      </c>
      <c r="G29" s="30">
        <f>Table1[[#This Row],[Vilciena un autobusa īsākais maršruts (km)]]*2</f>
        <v>144</v>
      </c>
    </row>
    <row r="30" spans="1:9" ht="15" customHeight="1" x14ac:dyDescent="0.25">
      <c r="A30" s="5">
        <v>28</v>
      </c>
      <c r="B30" s="11" t="s">
        <v>54</v>
      </c>
      <c r="C30" s="11" t="s">
        <v>69</v>
      </c>
      <c r="D30" s="13">
        <v>146</v>
      </c>
      <c r="E30" s="19" t="s">
        <v>180</v>
      </c>
      <c r="F30" s="8">
        <f>MIN(Table1[[#This Row],[Autobussa īsākais maršruts (km)]],Table1[[#This Row],[Vilcienas maršruts (km)]])</f>
        <v>146</v>
      </c>
      <c r="G30" s="30">
        <f>Table1[[#This Row],[Vilciena un autobusa īsākais maršruts (km)]]*2</f>
        <v>292</v>
      </c>
    </row>
    <row r="31" spans="1:9" ht="15" customHeight="1" x14ac:dyDescent="0.25">
      <c r="A31" s="5">
        <v>29</v>
      </c>
      <c r="B31" s="11" t="s">
        <v>55</v>
      </c>
      <c r="C31" s="11" t="s">
        <v>222</v>
      </c>
      <c r="D31" s="13">
        <f>10+193</f>
        <v>203</v>
      </c>
      <c r="E31" s="19" t="s">
        <v>180</v>
      </c>
      <c r="F31" s="8">
        <f>MIN(Table1[[#This Row],[Autobussa īsākais maršruts (km)]],Table1[[#This Row],[Vilcienas maršruts (km)]])</f>
        <v>203</v>
      </c>
      <c r="G31" s="30">
        <f>Table1[[#This Row],[Vilciena un autobusa īsākais maršruts (km)]]*2</f>
        <v>406</v>
      </c>
    </row>
    <row r="32" spans="1:9" ht="15" customHeight="1" x14ac:dyDescent="0.25">
      <c r="A32" s="5">
        <v>30</v>
      </c>
      <c r="B32" s="6" t="s">
        <v>11</v>
      </c>
      <c r="C32" s="6" t="s">
        <v>12</v>
      </c>
      <c r="D32" s="13">
        <v>53</v>
      </c>
      <c r="E32" s="8">
        <v>54</v>
      </c>
      <c r="F32" s="8">
        <f>MIN(Table1[[#This Row],[Autobussa īsākais maršruts (km)]],Table1[[#This Row],[Vilcienas maršruts (km)]])</f>
        <v>53</v>
      </c>
      <c r="G32" s="30">
        <f>Table1[[#This Row],[Vilciena un autobusa īsākais maršruts (km)]]*2</f>
        <v>106</v>
      </c>
    </row>
    <row r="33" spans="1:8" ht="15" customHeight="1" x14ac:dyDescent="0.25">
      <c r="A33" s="5">
        <v>31</v>
      </c>
      <c r="B33" s="12" t="s">
        <v>185</v>
      </c>
      <c r="C33" s="12" t="s">
        <v>77</v>
      </c>
      <c r="D33" s="13">
        <v>110</v>
      </c>
      <c r="E33" s="19" t="s">
        <v>180</v>
      </c>
      <c r="F33" s="8">
        <f>MIN(Table1[[#This Row],[Autobussa īsākais maršruts (km)]],Table1[[#This Row],[Vilcienas maršruts (km)]])</f>
        <v>110</v>
      </c>
      <c r="G33" s="30">
        <f>Table1[[#This Row],[Vilciena un autobusa īsākais maršruts (km)]]*2</f>
        <v>220</v>
      </c>
    </row>
    <row r="34" spans="1:8" ht="15" customHeight="1" x14ac:dyDescent="0.25">
      <c r="A34" s="5">
        <v>32</v>
      </c>
      <c r="B34" s="6" t="s">
        <v>13</v>
      </c>
      <c r="C34" s="6" t="s">
        <v>165</v>
      </c>
      <c r="D34" s="7">
        <v>24</v>
      </c>
      <c r="E34" s="8">
        <v>23</v>
      </c>
      <c r="F34" s="8">
        <f>MIN(Table1[[#This Row],[Autobussa īsākais maršruts (km)]],Table1[[#This Row],[Vilcienas maršruts (km)]])</f>
        <v>23</v>
      </c>
      <c r="G34" s="30">
        <f>Table1[[#This Row],[Vilciena un autobusa īsākais maršruts (km)]]*2</f>
        <v>46</v>
      </c>
    </row>
    <row r="35" spans="1:8" ht="15" customHeight="1" x14ac:dyDescent="0.25">
      <c r="A35" s="5">
        <v>33</v>
      </c>
      <c r="B35" s="11" t="s">
        <v>56</v>
      </c>
      <c r="C35" s="11" t="s">
        <v>14</v>
      </c>
      <c r="D35" s="14">
        <v>206</v>
      </c>
      <c r="E35" s="19" t="s">
        <v>180</v>
      </c>
      <c r="F35" s="8">
        <f>MIN(Table1[[#This Row],[Autobussa īsākais maršruts (km)]],Table1[[#This Row],[Vilcienas maršruts (km)]])</f>
        <v>206</v>
      </c>
      <c r="G35" s="30">
        <f>Table1[[#This Row],[Vilciena un autobusa īsākais maršruts (km)]]*2</f>
        <v>412</v>
      </c>
    </row>
    <row r="36" spans="1:8" ht="15" customHeight="1" x14ac:dyDescent="0.25">
      <c r="A36" s="5">
        <v>34</v>
      </c>
      <c r="B36" s="12" t="s">
        <v>186</v>
      </c>
      <c r="C36" s="12" t="s">
        <v>78</v>
      </c>
      <c r="D36" s="14">
        <v>190</v>
      </c>
      <c r="E36" s="8">
        <v>211</v>
      </c>
      <c r="F36" s="8">
        <f>MIN(Table1[[#This Row],[Autobussa īsākais maršruts (km)]],Table1[[#This Row],[Vilcienas maršruts (km)]])</f>
        <v>190</v>
      </c>
      <c r="G36" s="30">
        <f>Table1[[#This Row],[Vilciena un autobusa īsākais maršruts (km)]]*2</f>
        <v>380</v>
      </c>
    </row>
    <row r="37" spans="1:8" ht="15" customHeight="1" x14ac:dyDescent="0.25">
      <c r="A37" s="5">
        <v>35</v>
      </c>
      <c r="B37" s="9" t="s">
        <v>103</v>
      </c>
      <c r="C37" s="9" t="s">
        <v>104</v>
      </c>
      <c r="D37" s="14">
        <v>41</v>
      </c>
      <c r="E37" s="20" t="s">
        <v>180</v>
      </c>
      <c r="F37" s="8">
        <f>MIN(Table1[[#This Row],[Autobussa īsākais maršruts (km)]],Table1[[#This Row],[Vilcienas maršruts (km)]])</f>
        <v>41</v>
      </c>
      <c r="G37" s="31">
        <f>Table1[[#This Row],[Vilciena un autobusa īsākais maršruts (km)]]*2</f>
        <v>82</v>
      </c>
      <c r="H37" s="2"/>
    </row>
    <row r="38" spans="1:8" ht="15" customHeight="1" x14ac:dyDescent="0.25">
      <c r="A38" s="5">
        <v>36</v>
      </c>
      <c r="B38" s="6" t="s">
        <v>15</v>
      </c>
      <c r="C38" s="6" t="s">
        <v>176</v>
      </c>
      <c r="D38" s="14">
        <v>27</v>
      </c>
      <c r="E38" s="15">
        <v>28</v>
      </c>
      <c r="F38" s="8">
        <f>MIN(Table1[[#This Row],[Autobussa īsākais maršruts (km)]],Table1[[#This Row],[Vilcienas maršruts (km)]])</f>
        <v>27</v>
      </c>
      <c r="G38" s="31">
        <f>Table1[[#This Row],[Vilciena un autobusa īsākais maršruts (km)]]*2</f>
        <v>54</v>
      </c>
      <c r="H38" s="2"/>
    </row>
    <row r="39" spans="1:8" ht="15" customHeight="1" x14ac:dyDescent="0.25">
      <c r="A39" s="5">
        <v>37</v>
      </c>
      <c r="B39" s="6" t="s">
        <v>140</v>
      </c>
      <c r="C39" s="6" t="s">
        <v>141</v>
      </c>
      <c r="D39" s="14">
        <v>208</v>
      </c>
      <c r="E39" s="20" t="s">
        <v>180</v>
      </c>
      <c r="F39" s="8">
        <f>MIN(Table1[[#This Row],[Autobussa īsākais maršruts (km)]],Table1[[#This Row],[Vilcienas maršruts (km)]])</f>
        <v>208</v>
      </c>
      <c r="G39" s="31">
        <f>Table1[[#This Row],[Vilciena un autobusa īsākais maršruts (km)]]*2</f>
        <v>416</v>
      </c>
      <c r="H39" s="2"/>
    </row>
    <row r="40" spans="1:8" s="1" customFormat="1" ht="15" customHeight="1" x14ac:dyDescent="0.25">
      <c r="A40" s="5">
        <v>38</v>
      </c>
      <c r="B40" s="6" t="s">
        <v>16</v>
      </c>
      <c r="C40" s="6" t="s">
        <v>17</v>
      </c>
      <c r="D40" s="14">
        <v>43</v>
      </c>
      <c r="E40" s="15">
        <v>41</v>
      </c>
      <c r="F40" s="8">
        <f>MIN(Table1[[#This Row],[Autobussa īsākais maršruts (km)]],Table1[[#This Row],[Vilcienas maršruts (km)]])</f>
        <v>41</v>
      </c>
      <c r="G40" s="31">
        <f>Table1[[#This Row],[Vilciena un autobusa īsākais maršruts (km)]]*2</f>
        <v>82</v>
      </c>
      <c r="H40" s="2"/>
    </row>
    <row r="41" spans="1:8" ht="15" customHeight="1" x14ac:dyDescent="0.25">
      <c r="A41" s="5">
        <v>39</v>
      </c>
      <c r="B41" s="9" t="s">
        <v>105</v>
      </c>
      <c r="C41" s="9" t="s">
        <v>106</v>
      </c>
      <c r="D41" s="14">
        <v>78</v>
      </c>
      <c r="E41" s="20" t="s">
        <v>180</v>
      </c>
      <c r="F41" s="8">
        <f>MIN(Table1[[#This Row],[Autobussa īsākais maršruts (km)]],Table1[[#This Row],[Vilcienas maršruts (km)]])</f>
        <v>78</v>
      </c>
      <c r="G41" s="31">
        <f>Table1[[#This Row],[Vilciena un autobusa īsākais maršruts (km)]]*2</f>
        <v>156</v>
      </c>
      <c r="H41" s="2"/>
    </row>
    <row r="42" spans="1:8" ht="15" customHeight="1" x14ac:dyDescent="0.25">
      <c r="A42" s="5">
        <v>40</v>
      </c>
      <c r="B42" s="12" t="s">
        <v>187</v>
      </c>
      <c r="C42" s="12" t="s">
        <v>79</v>
      </c>
      <c r="D42" s="14">
        <v>149</v>
      </c>
      <c r="E42" s="20" t="s">
        <v>180</v>
      </c>
      <c r="F42" s="8">
        <f>MIN(Table1[[#This Row],[Autobussa īsākais maršruts (km)]],Table1[[#This Row],[Vilcienas maršruts (km)]])</f>
        <v>149</v>
      </c>
      <c r="G42" s="31">
        <f>Table1[[#This Row],[Vilciena un autobusa īsākais maršruts (km)]]*2</f>
        <v>298</v>
      </c>
      <c r="H42" s="2"/>
    </row>
    <row r="43" spans="1:8" ht="15" customHeight="1" x14ac:dyDescent="0.25">
      <c r="A43" s="5">
        <v>41</v>
      </c>
      <c r="B43" s="6" t="s">
        <v>18</v>
      </c>
      <c r="C43" s="6" t="s">
        <v>223</v>
      </c>
      <c r="D43" s="14">
        <f>27+69</f>
        <v>96</v>
      </c>
      <c r="E43" s="20" t="s">
        <v>180</v>
      </c>
      <c r="F43" s="8">
        <f>MIN(Table1[[#This Row],[Autobussa īsākais maršruts (km)]],Table1[[#This Row],[Vilcienas maršruts (km)]])</f>
        <v>96</v>
      </c>
      <c r="G43" s="31">
        <f>Table1[[#This Row],[Vilciena un autobusa īsākais maršruts (km)]]*2</f>
        <v>192</v>
      </c>
      <c r="H43" s="2"/>
    </row>
    <row r="44" spans="1:8" ht="15" customHeight="1" x14ac:dyDescent="0.25">
      <c r="A44" s="5">
        <v>42</v>
      </c>
      <c r="B44" s="9" t="s">
        <v>109</v>
      </c>
      <c r="C44" s="9" t="s">
        <v>109</v>
      </c>
      <c r="D44" s="14">
        <v>44</v>
      </c>
      <c r="E44" s="15">
        <v>43</v>
      </c>
      <c r="F44" s="8">
        <f>MIN(Table1[[#This Row],[Autobussa īsākais maršruts (km)]],Table1[[#This Row],[Vilcienas maršruts (km)]])</f>
        <v>43</v>
      </c>
      <c r="G44" s="31">
        <f>Table1[[#This Row],[Vilciena un autobusa īsākais maršruts (km)]]*2</f>
        <v>86</v>
      </c>
      <c r="H44" s="2"/>
    </row>
    <row r="45" spans="1:8" ht="15" customHeight="1" x14ac:dyDescent="0.25">
      <c r="A45" s="5">
        <v>43</v>
      </c>
      <c r="B45" s="9" t="s">
        <v>110</v>
      </c>
      <c r="C45" s="9" t="s">
        <v>109</v>
      </c>
      <c r="D45" s="14">
        <v>44</v>
      </c>
      <c r="E45" s="8">
        <v>43</v>
      </c>
      <c r="F45" s="8">
        <f>MIN(Table1[[#This Row],[Autobussa īsākais maršruts (km)]],Table1[[#This Row],[Vilcienas maršruts (km)]])</f>
        <v>43</v>
      </c>
      <c r="G45" s="30">
        <f>Table1[[#This Row],[Vilciena un autobusa īsākais maršruts (km)]]*2</f>
        <v>86</v>
      </c>
    </row>
    <row r="46" spans="1:8" ht="15" customHeight="1" x14ac:dyDescent="0.25">
      <c r="A46" s="5">
        <v>44</v>
      </c>
      <c r="B46" s="9" t="s">
        <v>107</v>
      </c>
      <c r="C46" s="9" t="s">
        <v>107</v>
      </c>
      <c r="D46" s="14">
        <v>140</v>
      </c>
      <c r="E46" s="19" t="s">
        <v>180</v>
      </c>
      <c r="F46" s="8">
        <f>MIN(Table1[[#This Row],[Autobussa īsākais maršruts (km)]],Table1[[#This Row],[Vilcienas maršruts (km)]])</f>
        <v>140</v>
      </c>
      <c r="G46" s="30">
        <f>Table1[[#This Row],[Vilciena un autobusa īsākais maršruts (km)]]*2</f>
        <v>280</v>
      </c>
    </row>
    <row r="47" spans="1:8" ht="15" customHeight="1" x14ac:dyDescent="0.25">
      <c r="A47" s="5">
        <v>45</v>
      </c>
      <c r="B47" s="9" t="s">
        <v>108</v>
      </c>
      <c r="C47" s="9" t="s">
        <v>107</v>
      </c>
      <c r="D47" s="14">
        <v>140</v>
      </c>
      <c r="E47" s="19" t="s">
        <v>180</v>
      </c>
      <c r="F47" s="8">
        <f>MIN(Table1[[#This Row],[Autobussa īsākais maršruts (km)]],Table1[[#This Row],[Vilcienas maršruts (km)]])</f>
        <v>140</v>
      </c>
      <c r="G47" s="30">
        <f>Table1[[#This Row],[Vilciena un autobusa īsākais maršruts (km)]]*2</f>
        <v>280</v>
      </c>
    </row>
    <row r="48" spans="1:8" ht="15" customHeight="1" x14ac:dyDescent="0.25">
      <c r="A48" s="5">
        <v>46</v>
      </c>
      <c r="B48" s="9" t="s">
        <v>50</v>
      </c>
      <c r="C48" s="9" t="s">
        <v>213</v>
      </c>
      <c r="D48" s="14">
        <v>26</v>
      </c>
      <c r="E48" s="8">
        <v>25</v>
      </c>
      <c r="F48" s="8">
        <f>MIN(Table1[[#This Row],[Autobussa īsākais maršruts (km)]],Table1[[#This Row],[Vilcienas maršruts (km)]])</f>
        <v>25</v>
      </c>
      <c r="G48" s="30">
        <f>Table1[[#This Row],[Vilciena un autobusa īsākais maršruts (km)]]*2</f>
        <v>50</v>
      </c>
    </row>
    <row r="49" spans="1:7" ht="15" customHeight="1" x14ac:dyDescent="0.25">
      <c r="A49" s="5">
        <v>47</v>
      </c>
      <c r="B49" s="6" t="s">
        <v>19</v>
      </c>
      <c r="C49" s="6" t="s">
        <v>208</v>
      </c>
      <c r="D49" s="14">
        <v>97</v>
      </c>
      <c r="E49" s="19" t="s">
        <v>180</v>
      </c>
      <c r="F49" s="8">
        <f>MIN(Table1[[#This Row],[Autobussa īsākais maršruts (km)]],Table1[[#This Row],[Vilcienas maršruts (km)]])</f>
        <v>97</v>
      </c>
      <c r="G49" s="30">
        <f>Table1[[#This Row],[Vilciena un autobusa īsākais maršruts (km)]]*2</f>
        <v>194</v>
      </c>
    </row>
    <row r="50" spans="1:7" ht="15" customHeight="1" x14ac:dyDescent="0.25">
      <c r="A50" s="5">
        <v>48</v>
      </c>
      <c r="B50" s="6" t="s">
        <v>142</v>
      </c>
      <c r="C50" s="6" t="s">
        <v>224</v>
      </c>
      <c r="D50" s="7">
        <v>296</v>
      </c>
      <c r="E50" s="19" t="s">
        <v>180</v>
      </c>
      <c r="F50" s="8">
        <f>MIN(Table1[[#This Row],[Autobussa īsākais maršruts (km)]],Table1[[#This Row],[Vilcienas maršruts (km)]])</f>
        <v>296</v>
      </c>
      <c r="G50" s="30">
        <f>Table1[[#This Row],[Vilciena un autobusa īsākais maršruts (km)]]*2</f>
        <v>592</v>
      </c>
    </row>
    <row r="51" spans="1:7" ht="15" customHeight="1" x14ac:dyDescent="0.25">
      <c r="A51" s="5">
        <v>49</v>
      </c>
      <c r="B51" s="12" t="s">
        <v>195</v>
      </c>
      <c r="C51" s="12" t="s">
        <v>225</v>
      </c>
      <c r="D51" s="14">
        <v>109</v>
      </c>
      <c r="E51" s="19" t="s">
        <v>180</v>
      </c>
      <c r="F51" s="8">
        <f>MIN(Table1[[#This Row],[Autobussa īsākais maršruts (km)]],Table1[[#This Row],[Vilcienas maršruts (km)]])</f>
        <v>109</v>
      </c>
      <c r="G51" s="30">
        <f>Table1[[#This Row],[Vilciena un autobusa īsākais maršruts (km)]]*2</f>
        <v>218</v>
      </c>
    </row>
    <row r="52" spans="1:7" ht="15" customHeight="1" x14ac:dyDescent="0.25">
      <c r="A52" s="5">
        <v>50</v>
      </c>
      <c r="B52" s="9" t="s">
        <v>111</v>
      </c>
      <c r="C52" s="9" t="s">
        <v>112</v>
      </c>
      <c r="D52" s="14">
        <v>98</v>
      </c>
      <c r="E52" s="8">
        <v>94</v>
      </c>
      <c r="F52" s="8">
        <f>MIN(Table1[[#This Row],[Autobussa īsākais maršruts (km)]],Table1[[#This Row],[Vilcienas maršruts (km)]])</f>
        <v>94</v>
      </c>
      <c r="G52" s="30">
        <f>Table1[[#This Row],[Vilciena un autobusa īsākais maršruts (km)]]*2</f>
        <v>188</v>
      </c>
    </row>
    <row r="53" spans="1:7" ht="15" customHeight="1" x14ac:dyDescent="0.25">
      <c r="A53" s="5">
        <v>51</v>
      </c>
      <c r="B53" s="6" t="s">
        <v>143</v>
      </c>
      <c r="C53" s="6" t="s">
        <v>144</v>
      </c>
      <c r="D53" s="14">
        <v>263</v>
      </c>
      <c r="E53" s="19" t="s">
        <v>180</v>
      </c>
      <c r="F53" s="8">
        <f>MIN(Table1[[#This Row],[Autobussa īsākais maršruts (km)]],Table1[[#This Row],[Vilcienas maršruts (km)]])</f>
        <v>263</v>
      </c>
      <c r="G53" s="30">
        <f>Table1[[#This Row],[Vilciena un autobusa īsākais maršruts (km)]]*2</f>
        <v>526</v>
      </c>
    </row>
    <row r="54" spans="1:7" ht="15" customHeight="1" x14ac:dyDescent="0.25">
      <c r="A54" s="5">
        <v>52</v>
      </c>
      <c r="B54" s="6" t="s">
        <v>20</v>
      </c>
      <c r="C54" s="6" t="s">
        <v>21</v>
      </c>
      <c r="D54" s="14">
        <v>48</v>
      </c>
      <c r="E54" s="19" t="s">
        <v>180</v>
      </c>
      <c r="F54" s="8">
        <f>MIN(Table1[[#This Row],[Autobussa īsākais maršruts (km)]],Table1[[#This Row],[Vilcienas maršruts (km)]])</f>
        <v>48</v>
      </c>
      <c r="G54" s="30">
        <f>Table1[[#This Row],[Vilciena un autobusa īsākais maršruts (km)]]*2</f>
        <v>96</v>
      </c>
    </row>
    <row r="55" spans="1:7" ht="15" customHeight="1" x14ac:dyDescent="0.25">
      <c r="A55" s="5">
        <v>53</v>
      </c>
      <c r="B55" s="16" t="s">
        <v>113</v>
      </c>
      <c r="C55" s="16" t="s">
        <v>107</v>
      </c>
      <c r="D55" s="14">
        <v>140</v>
      </c>
      <c r="E55" s="8">
        <v>129</v>
      </c>
      <c r="F55" s="8">
        <f>MIN(Table1[[#This Row],[Autobussa īsākais maršruts (km)]],Table1[[#This Row],[Vilcienas maršruts (km)]])</f>
        <v>129</v>
      </c>
      <c r="G55" s="30">
        <f>Table1[[#This Row],[Vilciena un autobusa īsākais maršruts (km)]]*2</f>
        <v>258</v>
      </c>
    </row>
    <row r="56" spans="1:7" ht="15" customHeight="1" x14ac:dyDescent="0.25">
      <c r="A56" s="5">
        <v>54</v>
      </c>
      <c r="B56" s="11" t="s">
        <v>57</v>
      </c>
      <c r="C56" s="11" t="s">
        <v>22</v>
      </c>
      <c r="D56" s="14">
        <v>159</v>
      </c>
      <c r="E56" s="19" t="s">
        <v>180</v>
      </c>
      <c r="F56" s="8">
        <f>MIN(Table1[[#This Row],[Autobussa īsākais maršruts (km)]],Table1[[#This Row],[Vilcienas maršruts (km)]])</f>
        <v>159</v>
      </c>
      <c r="G56" s="30">
        <f>Table1[[#This Row],[Vilciena un autobusa īsākais maršruts (km)]]*2</f>
        <v>318</v>
      </c>
    </row>
    <row r="57" spans="1:7" ht="15" customHeight="1" x14ac:dyDescent="0.25">
      <c r="A57" s="5">
        <v>55</v>
      </c>
      <c r="B57" s="6" t="s">
        <v>23</v>
      </c>
      <c r="C57" s="6" t="s">
        <v>178</v>
      </c>
      <c r="D57" s="14">
        <v>45</v>
      </c>
      <c r="E57" s="8">
        <v>45</v>
      </c>
      <c r="F57" s="8">
        <f>MIN(Table1[[#This Row],[Autobussa īsākais maršruts (km)]],Table1[[#This Row],[Vilcienas maršruts (km)]])</f>
        <v>45</v>
      </c>
      <c r="G57" s="30">
        <f>Table1[[#This Row],[Vilciena un autobusa īsākais maršruts (km)]]*2</f>
        <v>90</v>
      </c>
    </row>
    <row r="58" spans="1:7" ht="15" customHeight="1" x14ac:dyDescent="0.25">
      <c r="A58" s="5">
        <v>56</v>
      </c>
      <c r="B58" s="6" t="s">
        <v>24</v>
      </c>
      <c r="C58" s="6" t="s">
        <v>25</v>
      </c>
      <c r="D58" s="14">
        <v>17</v>
      </c>
      <c r="E58" s="19" t="s">
        <v>180</v>
      </c>
      <c r="F58" s="8">
        <f>MIN(Table1[[#This Row],[Autobussa īsākais maršruts (km)]],Table1[[#This Row],[Vilcienas maršruts (km)]])</f>
        <v>17</v>
      </c>
      <c r="G58" s="30">
        <f>Table1[[#This Row],[Vilciena un autobusa īsākais maršruts (km)]]*2</f>
        <v>34</v>
      </c>
    </row>
    <row r="59" spans="1:7" ht="15" customHeight="1" x14ac:dyDescent="0.25">
      <c r="A59" s="5">
        <v>57</v>
      </c>
      <c r="B59" s="6" t="s">
        <v>26</v>
      </c>
      <c r="C59" s="6" t="s">
        <v>27</v>
      </c>
      <c r="D59" s="7">
        <v>52</v>
      </c>
      <c r="E59" s="8">
        <v>51</v>
      </c>
      <c r="F59" s="8">
        <f>MIN(Table1[[#This Row],[Autobussa īsākais maršruts (km)]],Table1[[#This Row],[Vilcienas maršruts (km)]])</f>
        <v>51</v>
      </c>
      <c r="G59" s="30">
        <f>Table1[[#This Row],[Vilciena un autobusa īsākais maršruts (km)]]*2</f>
        <v>102</v>
      </c>
    </row>
    <row r="60" spans="1:7" ht="15" customHeight="1" x14ac:dyDescent="0.25">
      <c r="A60" s="5">
        <v>58</v>
      </c>
      <c r="B60" s="17" t="s">
        <v>67</v>
      </c>
      <c r="C60" s="17" t="s">
        <v>67</v>
      </c>
      <c r="D60" s="7">
        <v>217</v>
      </c>
      <c r="E60" s="8">
        <v>223</v>
      </c>
      <c r="F60" s="8">
        <f>MIN(Table1[[#This Row],[Autobussa īsākais maršruts (km)]],Table1[[#This Row],[Vilcienas maršruts (km)]])</f>
        <v>217</v>
      </c>
      <c r="G60" s="30">
        <f>Table1[[#This Row],[Vilciena un autobusa īsākais maršruts (km)]]*2</f>
        <v>434</v>
      </c>
    </row>
    <row r="61" spans="1:7" ht="15" customHeight="1" x14ac:dyDescent="0.25">
      <c r="A61" s="5">
        <v>59</v>
      </c>
      <c r="B61" s="6" t="s">
        <v>28</v>
      </c>
      <c r="C61" s="6" t="s">
        <v>209</v>
      </c>
      <c r="D61" s="7">
        <v>92</v>
      </c>
      <c r="E61" s="19" t="s">
        <v>180</v>
      </c>
      <c r="F61" s="8">
        <f>MIN(Table1[[#This Row],[Autobussa īsākais maršruts (km)]],Table1[[#This Row],[Vilcienas maršruts (km)]])</f>
        <v>92</v>
      </c>
      <c r="G61" s="30">
        <f>Table1[[#This Row],[Vilciena un autobusa īsākais maršruts (km)]]*2</f>
        <v>184</v>
      </c>
    </row>
    <row r="62" spans="1:7" ht="15" customHeight="1" x14ac:dyDescent="0.25">
      <c r="A62" s="5">
        <v>60</v>
      </c>
      <c r="B62" s="12" t="s">
        <v>167</v>
      </c>
      <c r="C62" s="12" t="s">
        <v>80</v>
      </c>
      <c r="D62" s="7">
        <v>69</v>
      </c>
      <c r="E62" s="8">
        <v>64</v>
      </c>
      <c r="F62" s="8">
        <f>MIN(Table1[[#This Row],[Autobussa īsākais maršruts (km)]],Table1[[#This Row],[Vilcienas maršruts (km)]])</f>
        <v>64</v>
      </c>
      <c r="G62" s="30">
        <f>Table1[[#This Row],[Vilciena un autobusa īsākais maršruts (km)]]*2</f>
        <v>128</v>
      </c>
    </row>
    <row r="63" spans="1:7" ht="15" customHeight="1" x14ac:dyDescent="0.25">
      <c r="A63" s="5">
        <v>61</v>
      </c>
      <c r="B63" s="6" t="s">
        <v>145</v>
      </c>
      <c r="C63" s="6" t="s">
        <v>146</v>
      </c>
      <c r="D63" s="7">
        <v>167</v>
      </c>
      <c r="E63" s="8">
        <v>158</v>
      </c>
      <c r="F63" s="8">
        <f>MIN(Table1[[#This Row],[Autobussa īsākais maršruts (km)]],Table1[[#This Row],[Vilcienas maršruts (km)]])</f>
        <v>158</v>
      </c>
      <c r="G63" s="30">
        <f>Table1[[#This Row],[Vilciena un autobusa īsākais maršruts (km)]]*2</f>
        <v>316</v>
      </c>
    </row>
    <row r="64" spans="1:7" ht="15" customHeight="1" x14ac:dyDescent="0.25">
      <c r="A64" s="5">
        <v>62</v>
      </c>
      <c r="B64" s="12" t="s">
        <v>188</v>
      </c>
      <c r="C64" s="12" t="s">
        <v>81</v>
      </c>
      <c r="D64" s="7">
        <v>220</v>
      </c>
      <c r="E64" s="19" t="s">
        <v>180</v>
      </c>
      <c r="F64" s="8">
        <f>MIN(Table1[[#This Row],[Autobussa īsākais maršruts (km)]],Table1[[#This Row],[Vilcienas maršruts (km)]])</f>
        <v>220</v>
      </c>
      <c r="G64" s="30">
        <f>Table1[[#This Row],[Vilciena un autobusa īsākais maršruts (km)]]*2</f>
        <v>440</v>
      </c>
    </row>
    <row r="65" spans="1:7" ht="15" customHeight="1" x14ac:dyDescent="0.25">
      <c r="A65" s="5">
        <v>63</v>
      </c>
      <c r="B65" s="6" t="s">
        <v>147</v>
      </c>
      <c r="C65" s="6" t="s">
        <v>226</v>
      </c>
      <c r="D65" s="7">
        <v>266</v>
      </c>
      <c r="E65" s="8">
        <v>248</v>
      </c>
      <c r="F65" s="8">
        <f>MIN(Table1[[#This Row],[Autobussa īsākais maršruts (km)]],Table1[[#This Row],[Vilcienas maršruts (km)]])</f>
        <v>248</v>
      </c>
      <c r="G65" s="30">
        <f>Table1[[#This Row],[Vilciena un autobusa īsākais maršruts (km)]]*2</f>
        <v>496</v>
      </c>
    </row>
    <row r="66" spans="1:7" ht="15" customHeight="1" x14ac:dyDescent="0.25">
      <c r="A66" s="5">
        <v>64</v>
      </c>
      <c r="B66" s="12" t="s">
        <v>179</v>
      </c>
      <c r="C66" s="12" t="s">
        <v>82</v>
      </c>
      <c r="D66" s="7">
        <v>168</v>
      </c>
      <c r="E66" s="8">
        <v>157</v>
      </c>
      <c r="F66" s="8">
        <f>MIN(Table1[[#This Row],[Autobussa īsākais maršruts (km)]],Table1[[#This Row],[Vilcienas maršruts (km)]])</f>
        <v>157</v>
      </c>
      <c r="G66" s="30">
        <f>Table1[[#This Row],[Vilciena un autobusa īsākais maršruts (km)]]*2</f>
        <v>314</v>
      </c>
    </row>
    <row r="67" spans="1:7" ht="15" customHeight="1" x14ac:dyDescent="0.25">
      <c r="A67" s="5">
        <v>65</v>
      </c>
      <c r="B67" s="12" t="s">
        <v>189</v>
      </c>
      <c r="C67" s="12" t="s">
        <v>83</v>
      </c>
      <c r="D67" s="7">
        <v>160</v>
      </c>
      <c r="E67" s="19" t="s">
        <v>180</v>
      </c>
      <c r="F67" s="8">
        <f>MIN(Table1[[#This Row],[Autobussa īsākais maršruts (km)]],Table1[[#This Row],[Vilcienas maršruts (km)]])</f>
        <v>160</v>
      </c>
      <c r="G67" s="30">
        <f>Table1[[#This Row],[Vilciena un autobusa īsākais maršruts (km)]]*2</f>
        <v>320</v>
      </c>
    </row>
    <row r="68" spans="1:7" ht="15" customHeight="1" x14ac:dyDescent="0.25">
      <c r="A68" s="5">
        <v>66</v>
      </c>
      <c r="B68" s="6" t="s">
        <v>29</v>
      </c>
      <c r="C68" s="6" t="s">
        <v>30</v>
      </c>
      <c r="D68" s="7">
        <v>61</v>
      </c>
      <c r="E68" s="19" t="s">
        <v>180</v>
      </c>
      <c r="F68" s="8">
        <f>MIN(Table1[[#This Row],[Autobussa īsākais maršruts (km)]],Table1[[#This Row],[Vilcienas maršruts (km)]])</f>
        <v>61</v>
      </c>
      <c r="G68" s="30">
        <f>Table1[[#This Row],[Vilciena un autobusa īsākais maršruts (km)]]*2</f>
        <v>122</v>
      </c>
    </row>
    <row r="69" spans="1:7" ht="15" customHeight="1" x14ac:dyDescent="0.25">
      <c r="A69" s="5">
        <v>67</v>
      </c>
      <c r="B69" s="6" t="s">
        <v>31</v>
      </c>
      <c r="C69" s="6" t="s">
        <v>32</v>
      </c>
      <c r="D69" s="7">
        <v>7</v>
      </c>
      <c r="E69" s="19" t="s">
        <v>180</v>
      </c>
      <c r="F69" s="8">
        <f>MIN(Table1[[#This Row],[Autobussa īsākais maršruts (km)]],Table1[[#This Row],[Vilcienas maršruts (km)]])</f>
        <v>7</v>
      </c>
      <c r="G69" s="30">
        <f>Table1[[#This Row],[Vilciena un autobusa īsākais maršruts (km)]]*2</f>
        <v>14</v>
      </c>
    </row>
    <row r="70" spans="1:7" ht="15" customHeight="1" x14ac:dyDescent="0.25">
      <c r="A70" s="5">
        <v>68</v>
      </c>
      <c r="B70" s="17" t="s">
        <v>201</v>
      </c>
      <c r="C70" s="17" t="s">
        <v>202</v>
      </c>
      <c r="D70" s="7">
        <v>96</v>
      </c>
      <c r="E70" s="19" t="s">
        <v>180</v>
      </c>
      <c r="F70" s="8">
        <f>MIN(Table1[[#This Row],[Autobussa īsākais maršruts (km)]],Table1[[#This Row],[Vilcienas maršruts (km)]])</f>
        <v>96</v>
      </c>
      <c r="G70" s="30">
        <f>Table1[[#This Row],[Vilciena un autobusa īsākais maršruts (km)]]*2</f>
        <v>192</v>
      </c>
    </row>
    <row r="71" spans="1:7" ht="15" customHeight="1" x14ac:dyDescent="0.25">
      <c r="A71" s="5">
        <v>69</v>
      </c>
      <c r="B71" s="12" t="s">
        <v>190</v>
      </c>
      <c r="C71" s="12" t="s">
        <v>84</v>
      </c>
      <c r="D71" s="7">
        <v>167</v>
      </c>
      <c r="E71" s="19" t="s">
        <v>180</v>
      </c>
      <c r="F71" s="8">
        <f>MIN(Table1[[#This Row],[Autobussa īsākais maršruts (km)]],Table1[[#This Row],[Vilcienas maršruts (km)]])</f>
        <v>167</v>
      </c>
      <c r="G71" s="30">
        <f>Table1[[#This Row],[Vilciena un autobusa īsākais maršruts (km)]]*2</f>
        <v>334</v>
      </c>
    </row>
    <row r="72" spans="1:7" ht="15" customHeight="1" x14ac:dyDescent="0.25">
      <c r="A72" s="5">
        <v>70</v>
      </c>
      <c r="B72" s="9" t="s">
        <v>114</v>
      </c>
      <c r="C72" s="9" t="s">
        <v>115</v>
      </c>
      <c r="D72" s="7">
        <v>120</v>
      </c>
      <c r="E72" s="19" t="s">
        <v>180</v>
      </c>
      <c r="F72" s="8">
        <f>MIN(Table1[[#This Row],[Autobussa īsākais maršruts (km)]],Table1[[#This Row],[Vilcienas maršruts (km)]])</f>
        <v>120</v>
      </c>
      <c r="G72" s="30">
        <f>Table1[[#This Row],[Vilciena un autobusa īsākais maršruts (km)]]*2</f>
        <v>240</v>
      </c>
    </row>
    <row r="73" spans="1:7" ht="15" customHeight="1" x14ac:dyDescent="0.25">
      <c r="A73" s="5">
        <v>71</v>
      </c>
      <c r="B73" s="11" t="s">
        <v>58</v>
      </c>
      <c r="C73" s="11" t="s">
        <v>227</v>
      </c>
      <c r="D73" s="7">
        <f>27+217</f>
        <v>244</v>
      </c>
      <c r="E73" s="19" t="s">
        <v>180</v>
      </c>
      <c r="F73" s="8">
        <f>MIN(Table1[[#This Row],[Autobussa īsākais maršruts (km)]],Table1[[#This Row],[Vilcienas maršruts (km)]])</f>
        <v>244</v>
      </c>
      <c r="G73" s="30">
        <f>Table1[[#This Row],[Vilciena un autobusa īsākais maršruts (km)]]*2</f>
        <v>488</v>
      </c>
    </row>
    <row r="74" spans="1:7" ht="15" customHeight="1" x14ac:dyDescent="0.25">
      <c r="A74" s="5">
        <v>72</v>
      </c>
      <c r="B74" s="6" t="s">
        <v>33</v>
      </c>
      <c r="C74" s="6" t="s">
        <v>177</v>
      </c>
      <c r="D74" s="7">
        <v>34</v>
      </c>
      <c r="E74" s="8">
        <v>34</v>
      </c>
      <c r="F74" s="8">
        <f>MIN(Table1[[#This Row],[Autobussa īsākais maršruts (km)]],Table1[[#This Row],[Vilcienas maršruts (km)]])</f>
        <v>34</v>
      </c>
      <c r="G74" s="30">
        <f>Table1[[#This Row],[Vilciena un autobusa īsākais maršruts (km)]]*2</f>
        <v>68</v>
      </c>
    </row>
    <row r="75" spans="1:7" ht="15" customHeight="1" x14ac:dyDescent="0.25">
      <c r="A75" s="5">
        <v>73</v>
      </c>
      <c r="B75" s="6" t="s">
        <v>34</v>
      </c>
      <c r="C75" s="6" t="s">
        <v>163</v>
      </c>
      <c r="D75" s="7">
        <v>23</v>
      </c>
      <c r="E75" s="8">
        <v>22</v>
      </c>
      <c r="F75" s="8">
        <f>MIN(Table1[[#This Row],[Autobussa īsākais maršruts (km)]],Table1[[#This Row],[Vilcienas maršruts (km)]])</f>
        <v>22</v>
      </c>
      <c r="G75" s="30">
        <f>Table1[[#This Row],[Vilciena un autobusa īsākais maršruts (km)]]*2</f>
        <v>44</v>
      </c>
    </row>
    <row r="76" spans="1:7" ht="15" customHeight="1" x14ac:dyDescent="0.25">
      <c r="A76" s="5">
        <v>74</v>
      </c>
      <c r="B76" s="9" t="s">
        <v>116</v>
      </c>
      <c r="C76" s="9" t="s">
        <v>117</v>
      </c>
      <c r="D76" s="7">
        <v>37</v>
      </c>
      <c r="E76" s="8">
        <v>37</v>
      </c>
      <c r="F76" s="8">
        <f>MIN(Table1[[#This Row],[Autobussa īsākais maršruts (km)]],Table1[[#This Row],[Vilcienas maršruts (km)]])</f>
        <v>37</v>
      </c>
      <c r="G76" s="30">
        <f>Table1[[#This Row],[Vilciena un autobusa īsākais maršruts (km)]]*2</f>
        <v>74</v>
      </c>
    </row>
    <row r="77" spans="1:7" ht="15" customHeight="1" x14ac:dyDescent="0.25">
      <c r="A77" s="5">
        <v>75</v>
      </c>
      <c r="B77" s="12" t="s">
        <v>191</v>
      </c>
      <c r="C77" s="12" t="s">
        <v>85</v>
      </c>
      <c r="D77" s="7">
        <v>82</v>
      </c>
      <c r="E77" s="19" t="s">
        <v>180</v>
      </c>
      <c r="F77" s="8">
        <f>MIN(Table1[[#This Row],[Autobussa īsākais maršruts (km)]],Table1[[#This Row],[Vilcienas maršruts (km)]])</f>
        <v>82</v>
      </c>
      <c r="G77" s="30">
        <f>Table1[[#This Row],[Vilciena un autobusa īsākais maršruts (km)]]*2</f>
        <v>164</v>
      </c>
    </row>
    <row r="78" spans="1:7" ht="15" customHeight="1" x14ac:dyDescent="0.25">
      <c r="A78" s="5">
        <v>76</v>
      </c>
      <c r="B78" s="11" t="s">
        <v>59</v>
      </c>
      <c r="C78" s="11" t="s">
        <v>35</v>
      </c>
      <c r="D78" s="7">
        <v>224</v>
      </c>
      <c r="E78" s="19" t="s">
        <v>180</v>
      </c>
      <c r="F78" s="8">
        <f>MIN(Table1[[#This Row],[Autobussa īsākais maršruts (km)]],Table1[[#This Row],[Vilcienas maršruts (km)]])</f>
        <v>224</v>
      </c>
      <c r="G78" s="30">
        <f>Table1[[#This Row],[Vilciena un autobusa īsākais maršruts (km)]]*2</f>
        <v>448</v>
      </c>
    </row>
    <row r="79" spans="1:7" ht="15" customHeight="1" x14ac:dyDescent="0.25">
      <c r="A79" s="5">
        <v>77</v>
      </c>
      <c r="B79" s="9" t="s">
        <v>118</v>
      </c>
      <c r="C79" s="9" t="s">
        <v>119</v>
      </c>
      <c r="D79" s="7">
        <v>119</v>
      </c>
      <c r="E79" s="8">
        <v>112</v>
      </c>
      <c r="F79" s="8">
        <f>MIN(Table1[[#This Row],[Autobussa īsākais maršruts (km)]],Table1[[#This Row],[Vilcienas maršruts (km)]])</f>
        <v>112</v>
      </c>
      <c r="G79" s="30">
        <f>Table1[[#This Row],[Vilciena un autobusa īsākais maršruts (km)]]*2</f>
        <v>224</v>
      </c>
    </row>
    <row r="80" spans="1:7" ht="15" customHeight="1" x14ac:dyDescent="0.25">
      <c r="A80" s="5">
        <v>78</v>
      </c>
      <c r="B80" s="6" t="s">
        <v>148</v>
      </c>
      <c r="C80" s="6" t="s">
        <v>149</v>
      </c>
      <c r="D80" s="7">
        <v>203</v>
      </c>
      <c r="E80" s="19" t="s">
        <v>180</v>
      </c>
      <c r="F80" s="8">
        <f>MIN(Table1[[#This Row],[Autobussa īsākais maršruts (km)]],Table1[[#This Row],[Vilcienas maršruts (km)]])</f>
        <v>203</v>
      </c>
      <c r="G80" s="30">
        <f>Table1[[#This Row],[Vilciena un autobusa īsākais maršruts (km)]]*2</f>
        <v>406</v>
      </c>
    </row>
    <row r="81" spans="1:9" ht="15" customHeight="1" x14ac:dyDescent="0.25">
      <c r="A81" s="5">
        <v>79</v>
      </c>
      <c r="B81" s="11" t="s">
        <v>60</v>
      </c>
      <c r="C81" s="11" t="s">
        <v>36</v>
      </c>
      <c r="D81" s="7">
        <v>218</v>
      </c>
      <c r="E81" s="19" t="s">
        <v>180</v>
      </c>
      <c r="F81" s="8">
        <f>MIN(Table1[[#This Row],[Autobussa īsākais maršruts (km)]],Table1[[#This Row],[Vilcienas maršruts (km)]])</f>
        <v>218</v>
      </c>
      <c r="G81" s="30">
        <f>Table1[[#This Row],[Vilciena un autobusa īsākais maršruts (km)]]*2</f>
        <v>436</v>
      </c>
    </row>
    <row r="82" spans="1:9" ht="15" customHeight="1" x14ac:dyDescent="0.25">
      <c r="A82" s="5">
        <v>80</v>
      </c>
      <c r="B82" s="12" t="s">
        <v>170</v>
      </c>
      <c r="C82" s="12" t="s">
        <v>257</v>
      </c>
      <c r="D82" s="7">
        <v>100</v>
      </c>
      <c r="E82" s="19" t="s">
        <v>180</v>
      </c>
      <c r="F82" s="8">
        <f>MIN(Table1[[#This Row],[Autobussa īsākais maršruts (km)]],Table1[[#This Row],[Vilcienas maršruts (km)]])</f>
        <v>100</v>
      </c>
      <c r="G82" s="30">
        <f>Table1[[#This Row],[Vilciena un autobusa īsākais maršruts (km)]]*2</f>
        <v>200</v>
      </c>
      <c r="I82" s="23"/>
    </row>
    <row r="83" spans="1:9" ht="15" customHeight="1" x14ac:dyDescent="0.25">
      <c r="A83" s="5">
        <v>81</v>
      </c>
      <c r="B83" s="12" t="s">
        <v>192</v>
      </c>
      <c r="C83" s="12" t="s">
        <v>86</v>
      </c>
      <c r="D83" s="7">
        <v>111</v>
      </c>
      <c r="E83" s="19" t="s">
        <v>180</v>
      </c>
      <c r="F83" s="8">
        <f>MIN(Table1[[#This Row],[Autobussa īsākais maršruts (km)]],Table1[[#This Row],[Vilcienas maršruts (km)]])</f>
        <v>111</v>
      </c>
      <c r="G83" s="30">
        <f>Table1[[#This Row],[Vilciena un autobusa īsākais maršruts (km)]]*2</f>
        <v>222</v>
      </c>
    </row>
    <row r="84" spans="1:9" ht="15" customHeight="1" x14ac:dyDescent="0.25">
      <c r="A84" s="5">
        <v>82</v>
      </c>
      <c r="B84" s="12" t="s">
        <v>151</v>
      </c>
      <c r="C84" s="12" t="s">
        <v>151</v>
      </c>
      <c r="D84" s="7">
        <v>248</v>
      </c>
      <c r="E84" s="8">
        <v>224</v>
      </c>
      <c r="F84" s="8">
        <f>MIN(Table1[[#This Row],[Autobussa īsākais maršruts (km)]],Table1[[#This Row],[Vilcienas maršruts (km)]])</f>
        <v>224</v>
      </c>
      <c r="G84" s="30">
        <f>Table1[[#This Row],[Vilciena un autobusa īsākais maršruts (km)]]*2</f>
        <v>448</v>
      </c>
    </row>
    <row r="85" spans="1:9" ht="15" customHeight="1" x14ac:dyDescent="0.25">
      <c r="A85" s="5">
        <v>83</v>
      </c>
      <c r="B85" s="6" t="s">
        <v>150</v>
      </c>
      <c r="C85" s="6" t="s">
        <v>151</v>
      </c>
      <c r="D85" s="7">
        <v>248</v>
      </c>
      <c r="E85" s="8">
        <v>224</v>
      </c>
      <c r="F85" s="8">
        <f>MIN(Table1[[#This Row],[Autobussa īsākais maršruts (km)]],Table1[[#This Row],[Vilcienas maršruts (km)]])</f>
        <v>224</v>
      </c>
      <c r="G85" s="30">
        <f>Table1[[#This Row],[Vilciena un autobusa īsākais maršruts (km)]]*2</f>
        <v>448</v>
      </c>
    </row>
    <row r="86" spans="1:9" ht="15" customHeight="1" x14ac:dyDescent="0.25">
      <c r="A86" s="5">
        <v>84</v>
      </c>
      <c r="B86" s="6" t="s">
        <v>152</v>
      </c>
      <c r="C86" s="6" t="s">
        <v>153</v>
      </c>
      <c r="D86" s="7">
        <v>211</v>
      </c>
      <c r="E86" s="18" t="s">
        <v>180</v>
      </c>
      <c r="F86" s="8">
        <f>MIN(Table1[[#This Row],[Autobussa īsākais maršruts (km)]],Table1[[#This Row],[Vilcienas maršruts (km)]])</f>
        <v>211</v>
      </c>
      <c r="G86" s="30">
        <f>Table1[[#This Row],[Vilciena un autobusa īsākais maršruts (km)]]*2</f>
        <v>422</v>
      </c>
    </row>
    <row r="87" spans="1:9" ht="15" customHeight="1" x14ac:dyDescent="0.25">
      <c r="A87" s="5">
        <v>85</v>
      </c>
      <c r="B87" s="9" t="s">
        <v>198</v>
      </c>
      <c r="C87" s="9" t="s">
        <v>258</v>
      </c>
      <c r="D87" s="25" t="s">
        <v>180</v>
      </c>
      <c r="E87" s="18" t="s">
        <v>180</v>
      </c>
      <c r="F87" s="19" t="s">
        <v>180</v>
      </c>
      <c r="G87" s="32" t="s">
        <v>180</v>
      </c>
    </row>
    <row r="88" spans="1:9" ht="15" customHeight="1" x14ac:dyDescent="0.25">
      <c r="A88" s="5">
        <v>86</v>
      </c>
      <c r="B88" s="17" t="s">
        <v>199</v>
      </c>
      <c r="C88" s="17" t="s">
        <v>200</v>
      </c>
      <c r="D88" s="7">
        <v>123</v>
      </c>
      <c r="E88" s="18" t="s">
        <v>180</v>
      </c>
      <c r="F88" s="8">
        <f>MIN(Table1[[#This Row],[Autobussa īsākais maršruts (km)]],Table1[[#This Row],[Vilcienas maršruts (km)]])</f>
        <v>123</v>
      </c>
      <c r="G88" s="30">
        <f>Table1[[#This Row],[Vilciena un autobusa īsākais maršruts (km)]]*2</f>
        <v>246</v>
      </c>
    </row>
    <row r="89" spans="1:9" ht="15" customHeight="1" x14ac:dyDescent="0.25">
      <c r="A89" s="5">
        <v>87</v>
      </c>
      <c r="B89" s="6" t="s">
        <v>37</v>
      </c>
      <c r="C89" s="6" t="s">
        <v>38</v>
      </c>
      <c r="D89" s="7">
        <v>38</v>
      </c>
      <c r="E89" s="18" t="s">
        <v>180</v>
      </c>
      <c r="F89" s="8">
        <f>MIN(Table1[[#This Row],[Autobussa īsākais maršruts (km)]],Table1[[#This Row],[Vilcienas maršruts (km)]])</f>
        <v>38</v>
      </c>
      <c r="G89" s="30">
        <f>Table1[[#This Row],[Vilciena un autobusa īsākais maršruts (km)]]*2</f>
        <v>76</v>
      </c>
    </row>
    <row r="90" spans="1:9" ht="15" customHeight="1" x14ac:dyDescent="0.25">
      <c r="A90" s="5">
        <v>88</v>
      </c>
      <c r="B90" s="11" t="s">
        <v>61</v>
      </c>
      <c r="C90" s="11" t="s">
        <v>259</v>
      </c>
      <c r="D90" s="7">
        <f>47+217</f>
        <v>264</v>
      </c>
      <c r="E90" s="18" t="s">
        <v>180</v>
      </c>
      <c r="F90" s="8">
        <f>MIN(Table1[[#This Row],[Autobussa īsākais maršruts (km)]],Table1[[#This Row],[Vilcienas maršruts (km)]])</f>
        <v>264</v>
      </c>
      <c r="G90" s="30">
        <f>Table1[[#This Row],[Vilciena un autobusa īsākais maršruts (km)]]*2</f>
        <v>528</v>
      </c>
    </row>
    <row r="91" spans="1:9" ht="15" customHeight="1" x14ac:dyDescent="0.25">
      <c r="A91" s="5">
        <v>89</v>
      </c>
      <c r="B91" s="6" t="s">
        <v>154</v>
      </c>
      <c r="C91" s="6" t="s">
        <v>260</v>
      </c>
      <c r="D91" s="7">
        <f>54+190</f>
        <v>244</v>
      </c>
      <c r="E91" s="18" t="s">
        <v>180</v>
      </c>
      <c r="F91" s="8">
        <f>MIN(Table1[[#This Row],[Autobussa īsākais maršruts (km)]],Table1[[#This Row],[Vilcienas maršruts (km)]])</f>
        <v>244</v>
      </c>
      <c r="G91" s="30">
        <f>Table1[[#This Row],[Vilciena un autobusa īsākais maršruts (km)]]*2</f>
        <v>488</v>
      </c>
    </row>
    <row r="92" spans="1:9" ht="15" customHeight="1" x14ac:dyDescent="0.25">
      <c r="A92" s="5">
        <v>90</v>
      </c>
      <c r="B92" s="16" t="s">
        <v>120</v>
      </c>
      <c r="C92" s="16" t="s">
        <v>261</v>
      </c>
      <c r="D92" s="7">
        <f>13+68</f>
        <v>81</v>
      </c>
      <c r="E92" s="18" t="s">
        <v>180</v>
      </c>
      <c r="F92" s="8">
        <f>MIN(Table1[[#This Row],[Autobussa īsākais maršruts (km)]],Table1[[#This Row],[Vilcienas maršruts (km)]])</f>
        <v>81</v>
      </c>
      <c r="G92" s="30">
        <f>Table1[[#This Row],[Vilciena un autobusa īsākais maršruts (km)]]*2</f>
        <v>162</v>
      </c>
    </row>
    <row r="93" spans="1:9" ht="15" customHeight="1" x14ac:dyDescent="0.25">
      <c r="A93" s="5">
        <v>91</v>
      </c>
      <c r="B93" s="12" t="s">
        <v>193</v>
      </c>
      <c r="C93" s="12" t="s">
        <v>87</v>
      </c>
      <c r="D93" s="7">
        <v>159</v>
      </c>
      <c r="E93" s="18" t="s">
        <v>180</v>
      </c>
      <c r="F93" s="8">
        <f>MIN(Table1[[#This Row],[Autobussa īsākais maršruts (km)]],Table1[[#This Row],[Vilcienas maršruts (km)]])</f>
        <v>159</v>
      </c>
      <c r="G93" s="30">
        <f>Table1[[#This Row],[Vilciena un autobusa īsākais maršruts (km)]]*2</f>
        <v>318</v>
      </c>
    </row>
    <row r="94" spans="1:9" ht="15" customHeight="1" x14ac:dyDescent="0.25">
      <c r="A94" s="5">
        <v>92</v>
      </c>
      <c r="B94" s="6" t="s">
        <v>39</v>
      </c>
      <c r="C94" s="6" t="s">
        <v>204</v>
      </c>
      <c r="D94" s="7">
        <v>107</v>
      </c>
      <c r="E94" s="18" t="s">
        <v>180</v>
      </c>
      <c r="F94" s="8">
        <f>MIN(Table1[[#This Row],[Autobussa īsākais maršruts (km)]],Table1[[#This Row],[Vilcienas maršruts (km)]])</f>
        <v>107</v>
      </c>
      <c r="G94" s="30">
        <f>Table1[[#This Row],[Vilciena un autobusa īsākais maršruts (km)]]*2</f>
        <v>214</v>
      </c>
    </row>
    <row r="95" spans="1:9" ht="15" customHeight="1" x14ac:dyDescent="0.25">
      <c r="A95" s="5">
        <v>93</v>
      </c>
      <c r="B95" s="9" t="s">
        <v>121</v>
      </c>
      <c r="C95" s="9" t="s">
        <v>122</v>
      </c>
      <c r="D95" s="7">
        <v>136</v>
      </c>
      <c r="E95" s="18" t="s">
        <v>180</v>
      </c>
      <c r="F95" s="8">
        <f>MIN(Table1[[#This Row],[Autobussa īsākais maršruts (km)]],Table1[[#This Row],[Vilcienas maršruts (km)]])</f>
        <v>136</v>
      </c>
      <c r="G95" s="30">
        <f>Table1[[#This Row],[Vilciena un autobusa īsākais maršruts (km)]]*2</f>
        <v>272</v>
      </c>
    </row>
    <row r="96" spans="1:9" ht="15" customHeight="1" x14ac:dyDescent="0.25">
      <c r="A96" s="5">
        <v>94</v>
      </c>
      <c r="B96" s="6" t="s">
        <v>40</v>
      </c>
      <c r="C96" s="6" t="s">
        <v>175</v>
      </c>
      <c r="D96" s="7">
        <v>17</v>
      </c>
      <c r="E96" s="8">
        <v>18</v>
      </c>
      <c r="F96" s="8">
        <f>MIN(Table1[[#This Row],[Autobussa īsākais maršruts (km)]],Table1[[#This Row],[Vilcienas maršruts (km)]])</f>
        <v>17</v>
      </c>
      <c r="G96" s="30">
        <f>Table1[[#This Row],[Vilciena un autobusa īsākais maršruts (km)]]*2</f>
        <v>34</v>
      </c>
    </row>
    <row r="97" spans="1:7" ht="15" customHeight="1" x14ac:dyDescent="0.25">
      <c r="A97" s="5">
        <v>95</v>
      </c>
      <c r="B97" s="11" t="s">
        <v>62</v>
      </c>
      <c r="C97" s="11" t="s">
        <v>41</v>
      </c>
      <c r="D97" s="7">
        <v>121</v>
      </c>
      <c r="E97" s="8">
        <v>126</v>
      </c>
      <c r="F97" s="8">
        <f>MIN(Table1[[#This Row],[Autobussa īsākais maršruts (km)]],Table1[[#This Row],[Vilcienas maršruts (km)]])</f>
        <v>121</v>
      </c>
      <c r="G97" s="30">
        <f>Table1[[#This Row],[Vilciena un autobusa īsākais maršruts (km)]]*2</f>
        <v>242</v>
      </c>
    </row>
    <row r="98" spans="1:7" ht="15" customHeight="1" x14ac:dyDescent="0.25">
      <c r="A98" s="5">
        <v>96</v>
      </c>
      <c r="B98" s="6" t="s">
        <v>42</v>
      </c>
      <c r="C98" s="6" t="s">
        <v>174</v>
      </c>
      <c r="D98" s="7">
        <v>46</v>
      </c>
      <c r="E98" s="8">
        <v>48</v>
      </c>
      <c r="F98" s="8">
        <f>MIN(Table1[[#This Row],[Autobussa īsākais maršruts (km)]],Table1[[#This Row],[Vilcienas maršruts (km)]])</f>
        <v>46</v>
      </c>
      <c r="G98" s="30">
        <f>Table1[[#This Row],[Vilciena un autobusa īsākais maršruts (km)]]*2</f>
        <v>92</v>
      </c>
    </row>
    <row r="99" spans="1:7" ht="15" customHeight="1" x14ac:dyDescent="0.25">
      <c r="A99" s="5">
        <v>97</v>
      </c>
      <c r="B99" s="6" t="s">
        <v>43</v>
      </c>
      <c r="C99" s="6" t="s">
        <v>210</v>
      </c>
      <c r="D99" s="7">
        <v>46</v>
      </c>
      <c r="E99" s="19" t="s">
        <v>180</v>
      </c>
      <c r="F99" s="8">
        <f>MIN(Table1[[#This Row],[Autobussa īsākais maršruts (km)]],Table1[[#This Row],[Vilcienas maršruts (km)]])</f>
        <v>46</v>
      </c>
      <c r="G99" s="30">
        <f>Table1[[#This Row],[Vilciena un autobusa īsākais maršruts (km)]]*2</f>
        <v>92</v>
      </c>
    </row>
    <row r="100" spans="1:7" ht="15" customHeight="1" x14ac:dyDescent="0.25">
      <c r="A100" s="5">
        <v>98</v>
      </c>
      <c r="B100" s="6" t="s">
        <v>44</v>
      </c>
      <c r="C100" s="6" t="s">
        <v>166</v>
      </c>
      <c r="D100" s="7">
        <v>55</v>
      </c>
      <c r="E100" s="8">
        <v>53</v>
      </c>
      <c r="F100" s="8">
        <f>MIN(Table1[[#This Row],[Autobussa īsākais maršruts (km)]],Table1[[#This Row],[Vilcienas maršruts (km)]])</f>
        <v>53</v>
      </c>
      <c r="G100" s="30">
        <f>Table1[[#This Row],[Vilciena un autobusa īsākais maršruts (km)]]*2</f>
        <v>106</v>
      </c>
    </row>
    <row r="101" spans="1:7" ht="15" customHeight="1" x14ac:dyDescent="0.25">
      <c r="A101" s="5">
        <v>99</v>
      </c>
      <c r="B101" s="9" t="s">
        <v>123</v>
      </c>
      <c r="C101" s="9" t="s">
        <v>124</v>
      </c>
      <c r="D101" s="7">
        <v>171</v>
      </c>
      <c r="E101" s="8">
        <v>72</v>
      </c>
      <c r="F101" s="8">
        <f>MIN(Table1[[#This Row],[Autobussa īsākais maršruts (km)]],Table1[[#This Row],[Vilcienas maršruts (km)]])</f>
        <v>72</v>
      </c>
      <c r="G101" s="30">
        <f>Table1[[#This Row],[Vilciena un autobusa īsākais maršruts (km)]]*2</f>
        <v>144</v>
      </c>
    </row>
    <row r="102" spans="1:7" ht="15" customHeight="1" x14ac:dyDescent="0.25">
      <c r="A102" s="5">
        <v>100</v>
      </c>
      <c r="B102" s="11" t="s">
        <v>63</v>
      </c>
      <c r="C102" s="11" t="s">
        <v>164</v>
      </c>
      <c r="D102" s="7">
        <v>149</v>
      </c>
      <c r="E102" s="8">
        <v>154</v>
      </c>
      <c r="F102" s="8">
        <f>MIN(Table1[[#This Row],[Autobussa īsākais maršruts (km)]],Table1[[#This Row],[Vilcienas maršruts (km)]])</f>
        <v>149</v>
      </c>
      <c r="G102" s="30">
        <f>Table1[[#This Row],[Vilciena un autobusa īsākais maršruts (km)]]*2</f>
        <v>298</v>
      </c>
    </row>
    <row r="103" spans="1:7" ht="15" customHeight="1" x14ac:dyDescent="0.25">
      <c r="A103" s="5">
        <v>101</v>
      </c>
      <c r="B103" s="12" t="s">
        <v>194</v>
      </c>
      <c r="C103" s="12" t="s">
        <v>88</v>
      </c>
      <c r="D103" s="7">
        <v>135</v>
      </c>
      <c r="E103" s="19" t="s">
        <v>180</v>
      </c>
      <c r="F103" s="8">
        <f>MIN(Table1[[#This Row],[Autobussa īsākais maršruts (km)]],Table1[[#This Row],[Vilcienas maršruts (km)]])</f>
        <v>135</v>
      </c>
      <c r="G103" s="30">
        <f>Table1[[#This Row],[Vilciena un autobusa īsākais maršruts (km)]]*2</f>
        <v>270</v>
      </c>
    </row>
    <row r="104" spans="1:7" ht="15" customHeight="1" x14ac:dyDescent="0.25">
      <c r="A104" s="5">
        <v>102</v>
      </c>
      <c r="B104" s="6" t="s">
        <v>45</v>
      </c>
      <c r="C104" s="6" t="s">
        <v>68</v>
      </c>
      <c r="D104" s="7">
        <v>12</v>
      </c>
      <c r="E104" s="19" t="s">
        <v>180</v>
      </c>
      <c r="F104" s="8">
        <f>MIN(Table1[[#This Row],[Autobussa īsākais maršruts (km)]],Table1[[#This Row],[Vilcienas maršruts (km)]])</f>
        <v>12</v>
      </c>
      <c r="G104" s="30">
        <f>Table1[[#This Row],[Vilciena un autobusa īsākais maršruts (km)]]*2</f>
        <v>24</v>
      </c>
    </row>
    <row r="105" spans="1:7" ht="15" customHeight="1" x14ac:dyDescent="0.25">
      <c r="A105" s="5">
        <v>103</v>
      </c>
      <c r="B105" s="12" t="s">
        <v>172</v>
      </c>
      <c r="C105" s="12" t="s">
        <v>89</v>
      </c>
      <c r="D105" s="7">
        <v>133</v>
      </c>
      <c r="E105" s="8">
        <v>141</v>
      </c>
      <c r="F105" s="8">
        <f>MIN(Table1[[#This Row],[Autobussa īsākais maršruts (km)]],Table1[[#This Row],[Vilcienas maršruts (km)]])</f>
        <v>133</v>
      </c>
      <c r="G105" s="30">
        <f>Table1[[#This Row],[Vilciena un autobusa īsākais maršruts (km)]]*2</f>
        <v>266</v>
      </c>
    </row>
    <row r="106" spans="1:7" ht="15" customHeight="1" x14ac:dyDescent="0.25">
      <c r="A106" s="5">
        <v>104</v>
      </c>
      <c r="B106" s="11" t="s">
        <v>64</v>
      </c>
      <c r="C106" s="11" t="s">
        <v>46</v>
      </c>
      <c r="D106" s="7">
        <v>113</v>
      </c>
      <c r="E106" s="19" t="s">
        <v>180</v>
      </c>
      <c r="F106" s="8">
        <f>MIN(Table1[[#This Row],[Autobussa īsākais maršruts (km)]],Table1[[#This Row],[Vilcienas maršruts (km)]])</f>
        <v>113</v>
      </c>
      <c r="G106" s="30">
        <f>Table1[[#This Row],[Vilciena un autobusa īsākais maršruts (km)]]*2</f>
        <v>226</v>
      </c>
    </row>
    <row r="107" spans="1:7" ht="15" customHeight="1" x14ac:dyDescent="0.25">
      <c r="A107" s="5">
        <v>105</v>
      </c>
      <c r="B107" s="9" t="s">
        <v>125</v>
      </c>
      <c r="C107" s="9" t="s">
        <v>211</v>
      </c>
      <c r="D107" s="7">
        <v>75</v>
      </c>
      <c r="E107" s="19" t="s">
        <v>180</v>
      </c>
      <c r="F107" s="8">
        <f>MIN(Table1[[#This Row],[Autobussa īsākais maršruts (km)]],Table1[[#This Row],[Vilcienas maršruts (km)]])</f>
        <v>75</v>
      </c>
      <c r="G107" s="30">
        <f>Table1[[#This Row],[Vilciena un autobusa īsākais maršruts (km)]]*2</f>
        <v>150</v>
      </c>
    </row>
    <row r="108" spans="1:7" ht="15" customHeight="1" x14ac:dyDescent="0.25">
      <c r="A108" s="5">
        <v>106</v>
      </c>
      <c r="B108" s="6" t="s">
        <v>47</v>
      </c>
      <c r="C108" s="6" t="s">
        <v>162</v>
      </c>
      <c r="D108" s="7">
        <v>69</v>
      </c>
      <c r="E108" s="8">
        <v>65</v>
      </c>
      <c r="F108" s="8">
        <f>MIN(Table1[[#This Row],[Autobussa īsākais maršruts (km)]],Table1[[#This Row],[Vilcienas maršruts (km)]])</f>
        <v>65</v>
      </c>
      <c r="G108" s="30">
        <f>Table1[[#This Row],[Vilciena un autobusa īsākais maršruts (km)]]*2</f>
        <v>130</v>
      </c>
    </row>
    <row r="109" spans="1:7" ht="15" customHeight="1" x14ac:dyDescent="0.25">
      <c r="A109" s="5">
        <v>107</v>
      </c>
      <c r="B109" s="11" t="s">
        <v>65</v>
      </c>
      <c r="C109" s="11" t="s">
        <v>48</v>
      </c>
      <c r="D109" s="7">
        <v>199</v>
      </c>
      <c r="E109" s="19" t="s">
        <v>180</v>
      </c>
      <c r="F109" s="8">
        <f>MIN(Table1[[#This Row],[Autobussa īsākais maršruts (km)]],Table1[[#This Row],[Vilcienas maršruts (km)]])</f>
        <v>199</v>
      </c>
      <c r="G109" s="30">
        <f>Table1[[#This Row],[Vilciena un autobusa īsākais maršruts (km)]]*2</f>
        <v>398</v>
      </c>
    </row>
    <row r="110" spans="1:7" ht="15" customHeight="1" x14ac:dyDescent="0.25">
      <c r="A110" s="5">
        <v>108</v>
      </c>
      <c r="B110" s="12" t="s">
        <v>173</v>
      </c>
      <c r="C110" s="12" t="s">
        <v>90</v>
      </c>
      <c r="D110" s="7">
        <v>163</v>
      </c>
      <c r="E110" s="8">
        <v>168</v>
      </c>
      <c r="F110" s="8">
        <f>MIN(Table1[[#This Row],[Autobussa īsākais maršruts (km)]],Table1[[#This Row],[Vilcienas maršruts (km)]])</f>
        <v>163</v>
      </c>
      <c r="G110" s="30">
        <f>Table1[[#This Row],[Vilciena un autobusa īsākais maršruts (km)]]*2</f>
        <v>326</v>
      </c>
    </row>
    <row r="111" spans="1:7" ht="15" customHeight="1" x14ac:dyDescent="0.25">
      <c r="A111" s="5">
        <v>109</v>
      </c>
      <c r="B111" s="12" t="s">
        <v>71</v>
      </c>
      <c r="C111" s="12" t="s">
        <v>71</v>
      </c>
      <c r="D111" s="7">
        <v>113</v>
      </c>
      <c r="E111" s="8">
        <v>121</v>
      </c>
      <c r="F111" s="8">
        <f>MIN(Table1[[#This Row],[Autobussa īsākais maršruts (km)]],Table1[[#This Row],[Vilcienas maršruts (km)]])</f>
        <v>113</v>
      </c>
      <c r="G111" s="30">
        <f>Table1[[#This Row],[Vilciena un autobusa īsākais maršruts (km)]]*2</f>
        <v>226</v>
      </c>
    </row>
    <row r="112" spans="1:7" ht="15" customHeight="1" x14ac:dyDescent="0.25">
      <c r="A112" s="5">
        <v>110</v>
      </c>
      <c r="B112" s="12" t="s">
        <v>196</v>
      </c>
      <c r="C112" s="12" t="s">
        <v>91</v>
      </c>
      <c r="D112" s="7">
        <v>202</v>
      </c>
      <c r="E112" s="8">
        <v>188</v>
      </c>
      <c r="F112" s="8">
        <f>MIN(Table1[[#This Row],[Autobussa īsākais maršruts (km)]],Table1[[#This Row],[Vilcienas maršruts (km)]])</f>
        <v>188</v>
      </c>
      <c r="G112" s="30">
        <f>Table1[[#This Row],[Vilciena un autobusa īsākais maršruts (km)]]*2</f>
        <v>376</v>
      </c>
    </row>
    <row r="113" spans="1:9" ht="15" customHeight="1" x14ac:dyDescent="0.25">
      <c r="A113" s="5">
        <v>111</v>
      </c>
      <c r="B113" s="6" t="s">
        <v>155</v>
      </c>
      <c r="C113" s="6" t="s">
        <v>262</v>
      </c>
      <c r="D113" s="26">
        <f>14+203</f>
        <v>217</v>
      </c>
      <c r="E113" s="19" t="s">
        <v>180</v>
      </c>
      <c r="F113" s="8">
        <f>MIN(Table1[[#This Row],[Autobussa īsākais maršruts (km)]],Table1[[#This Row],[Vilcienas maršruts (km)]])</f>
        <v>217</v>
      </c>
      <c r="G113" s="30">
        <f>Table1[[#This Row],[Vilciena un autobusa īsākais maršruts (km)]]*2</f>
        <v>434</v>
      </c>
    </row>
    <row r="114" spans="1:9" ht="15" customHeight="1" x14ac:dyDescent="0.25">
      <c r="A114" s="5">
        <v>112</v>
      </c>
      <c r="B114" s="12" t="s">
        <v>197</v>
      </c>
      <c r="C114" s="12" t="s">
        <v>92</v>
      </c>
      <c r="D114" s="7">
        <v>133</v>
      </c>
      <c r="E114" s="19" t="s">
        <v>180</v>
      </c>
      <c r="F114" s="8">
        <f>MIN(Table1[[#This Row],[Autobussa īsākais maršruts (km)]],Table1[[#This Row],[Vilcienas maršruts (km)]])</f>
        <v>133</v>
      </c>
      <c r="G114" s="30">
        <f>Table1[[#This Row],[Vilciena un autobusa īsākais maršruts (km)]]*2</f>
        <v>266</v>
      </c>
    </row>
    <row r="115" spans="1:9" ht="15" customHeight="1" x14ac:dyDescent="0.25">
      <c r="A115" s="5">
        <v>113</v>
      </c>
      <c r="B115" s="9" t="s">
        <v>126</v>
      </c>
      <c r="C115" s="9" t="s">
        <v>127</v>
      </c>
      <c r="D115" s="7">
        <v>49</v>
      </c>
      <c r="E115" s="19" t="s">
        <v>180</v>
      </c>
      <c r="F115" s="8">
        <f>MIN(Table1[[#This Row],[Autobussa īsākais maršruts (km)]],Table1[[#This Row],[Vilcienas maršruts (km)]])</f>
        <v>49</v>
      </c>
      <c r="G115" s="30">
        <f>Table1[[#This Row],[Vilciena un autobusa īsākais maršruts (km)]]*2</f>
        <v>98</v>
      </c>
    </row>
    <row r="116" spans="1:9" ht="15" customHeight="1" x14ac:dyDescent="0.25">
      <c r="A116" s="5">
        <v>114</v>
      </c>
      <c r="B116" s="17" t="s">
        <v>49</v>
      </c>
      <c r="C116" s="17" t="s">
        <v>49</v>
      </c>
      <c r="D116" s="7">
        <v>191</v>
      </c>
      <c r="E116" s="19" t="s">
        <v>180</v>
      </c>
      <c r="F116" s="8">
        <f>MIN(Table1[[#This Row],[Autobussa īsākais maršruts (km)]],Table1[[#This Row],[Vilcienas maršruts (km)]])</f>
        <v>191</v>
      </c>
      <c r="G116" s="30">
        <f>Table1[[#This Row],[Vilciena un autobusa īsākais maršruts (km)]]*2</f>
        <v>382</v>
      </c>
    </row>
    <row r="117" spans="1:9" ht="15" customHeight="1" x14ac:dyDescent="0.25">
      <c r="A117" s="5">
        <v>115</v>
      </c>
      <c r="B117" s="11" t="s">
        <v>66</v>
      </c>
      <c r="C117" s="11" t="s">
        <v>49</v>
      </c>
      <c r="D117" s="7">
        <v>191</v>
      </c>
      <c r="E117" s="19" t="s">
        <v>180</v>
      </c>
      <c r="F117" s="8">
        <f>MIN(Table1[[#This Row],[Autobussa īsākais maršruts (km)]],Table1[[#This Row],[Vilcienas maršruts (km)]])</f>
        <v>191</v>
      </c>
      <c r="G117" s="30">
        <f>Table1[[#This Row],[Vilciena un autobusa īsākais maršruts (km)]]*2</f>
        <v>382</v>
      </c>
    </row>
    <row r="118" spans="1:9" ht="15" customHeight="1" x14ac:dyDescent="0.25">
      <c r="A118" s="5">
        <v>116</v>
      </c>
      <c r="B118" s="9" t="s">
        <v>128</v>
      </c>
      <c r="C118" s="9" t="s">
        <v>129</v>
      </c>
      <c r="D118" s="7">
        <v>129</v>
      </c>
      <c r="E118" s="19" t="s">
        <v>180</v>
      </c>
      <c r="F118" s="8">
        <f>MIN(Table1[[#This Row],[Autobussa īsākais maršruts (km)]],Table1[[#This Row],[Vilcienas maršruts (km)]])</f>
        <v>129</v>
      </c>
      <c r="G118" s="30">
        <f>Table1[[#This Row],[Vilciena un autobusa īsākais maršruts (km)]]*2</f>
        <v>258</v>
      </c>
    </row>
    <row r="119" spans="1:9" ht="15" customHeight="1" x14ac:dyDescent="0.25">
      <c r="A119" s="5">
        <v>117</v>
      </c>
      <c r="B119" s="6" t="s">
        <v>156</v>
      </c>
      <c r="C119" s="6" t="s">
        <v>157</v>
      </c>
      <c r="D119" s="7">
        <v>252</v>
      </c>
      <c r="E119" s="19" t="s">
        <v>180</v>
      </c>
      <c r="F119" s="8">
        <f>MIN(Table1[[#This Row],[Autobussa īsākais maršruts (km)]],Table1[[#This Row],[Vilcienas maršruts (km)]])</f>
        <v>252</v>
      </c>
      <c r="G119" s="30">
        <f>Table1[[#This Row],[Vilciena un autobusa īsākais maršruts (km)]]*2</f>
        <v>504</v>
      </c>
    </row>
    <row r="120" spans="1:9" ht="15" customHeight="1" x14ac:dyDescent="0.25">
      <c r="A120" s="5">
        <v>118</v>
      </c>
      <c r="B120" s="6" t="s">
        <v>158</v>
      </c>
      <c r="C120" s="6" t="s">
        <v>159</v>
      </c>
      <c r="D120" s="7">
        <v>216</v>
      </c>
      <c r="E120" s="8">
        <v>198</v>
      </c>
      <c r="F120" s="8">
        <f>MIN(Table1[[#This Row],[Autobussa īsākais maršruts (km)]],Table1[[#This Row],[Vilcienas maršruts (km)]])</f>
        <v>198</v>
      </c>
      <c r="G120" s="30">
        <f>Table1[[#This Row],[Vilciena un autobusa īsākais maršruts (km)]]*2</f>
        <v>396</v>
      </c>
    </row>
    <row r="121" spans="1:9" ht="15" customHeight="1" x14ac:dyDescent="0.25">
      <c r="A121" s="5">
        <v>119</v>
      </c>
      <c r="B121" s="6" t="s">
        <v>160</v>
      </c>
      <c r="C121" s="6" t="s">
        <v>161</v>
      </c>
      <c r="D121" s="25" t="s">
        <v>180</v>
      </c>
      <c r="E121" s="8">
        <v>279</v>
      </c>
      <c r="F121" s="8">
        <f>MIN(Table1[[#This Row],[Autobussa īsākais maršruts (km)]],Table1[[#This Row],[Vilcienas maršruts (km)]])</f>
        <v>279</v>
      </c>
      <c r="G121" s="30">
        <f>Table1[[#This Row],[Vilciena un autobusa īsākais maršruts (km)]]*2</f>
        <v>558</v>
      </c>
    </row>
    <row r="122" spans="1:9" ht="15" customHeight="1" x14ac:dyDescent="0.25">
      <c r="A122" s="5"/>
      <c r="B122" s="6"/>
      <c r="C122" s="6"/>
      <c r="D122" s="8"/>
      <c r="E122" s="8"/>
      <c r="F122" s="8"/>
      <c r="G122" s="8"/>
    </row>
    <row r="123" spans="1:9" ht="15" customHeight="1" x14ac:dyDescent="0.25">
      <c r="A123" s="22" t="s">
        <v>180</v>
      </c>
      <c r="B123" s="29" t="s">
        <v>253</v>
      </c>
      <c r="C123" s="29"/>
      <c r="D123" s="29"/>
      <c r="E123" s="29"/>
      <c r="F123" s="29"/>
      <c r="G123" s="29"/>
    </row>
    <row r="124" spans="1:9" ht="15" customHeight="1" x14ac:dyDescent="0.25">
      <c r="A124" s="5" t="s">
        <v>228</v>
      </c>
      <c r="B124" s="29" t="s">
        <v>249</v>
      </c>
      <c r="C124" s="29"/>
      <c r="D124" s="29"/>
      <c r="E124" s="29"/>
      <c r="F124" s="29"/>
      <c r="G124" s="29"/>
    </row>
    <row r="125" spans="1:9" ht="15" customHeight="1" x14ac:dyDescent="0.25">
      <c r="A125" s="5" t="s">
        <v>229</v>
      </c>
      <c r="B125" s="29" t="s">
        <v>252</v>
      </c>
      <c r="C125" s="29"/>
      <c r="D125" s="29"/>
      <c r="E125" s="29"/>
      <c r="F125" s="29"/>
      <c r="G125" s="29"/>
      <c r="I125" s="23"/>
    </row>
    <row r="126" spans="1:9" ht="15" customHeight="1" x14ac:dyDescent="0.25">
      <c r="A126" s="5" t="s">
        <v>230</v>
      </c>
      <c r="B126" s="29" t="s">
        <v>256</v>
      </c>
      <c r="C126" s="29"/>
      <c r="D126" s="29"/>
      <c r="E126" s="29"/>
      <c r="F126" s="29"/>
      <c r="G126" s="29"/>
      <c r="I126" s="24"/>
    </row>
    <row r="127" spans="1:9" ht="15" customHeight="1" x14ac:dyDescent="0.25">
      <c r="A127" s="5" t="s">
        <v>231</v>
      </c>
      <c r="B127" s="29" t="s">
        <v>248</v>
      </c>
      <c r="C127" s="29"/>
      <c r="D127" s="29"/>
      <c r="E127" s="29"/>
      <c r="F127" s="29"/>
      <c r="G127" s="29"/>
      <c r="I127" s="24"/>
    </row>
    <row r="128" spans="1:9" ht="15" customHeight="1" x14ac:dyDescent="0.25">
      <c r="A128" s="5" t="s">
        <v>232</v>
      </c>
      <c r="B128" s="29" t="s">
        <v>247</v>
      </c>
      <c r="C128" s="29"/>
      <c r="D128" s="29"/>
      <c r="E128" s="29"/>
      <c r="F128" s="29"/>
      <c r="G128" s="29"/>
      <c r="I128" s="24"/>
    </row>
    <row r="129" spans="1:9" ht="15" customHeight="1" x14ac:dyDescent="0.25">
      <c r="A129" s="5" t="s">
        <v>233</v>
      </c>
      <c r="B129" s="29" t="s">
        <v>254</v>
      </c>
      <c r="C129" s="29"/>
      <c r="D129" s="29"/>
      <c r="E129" s="29"/>
      <c r="F129" s="29"/>
      <c r="G129" s="29"/>
    </row>
    <row r="130" spans="1:9" ht="15" customHeight="1" x14ac:dyDescent="0.25">
      <c r="A130" s="5" t="s">
        <v>234</v>
      </c>
      <c r="B130" s="29" t="s">
        <v>242</v>
      </c>
      <c r="C130" s="29"/>
      <c r="D130" s="29"/>
      <c r="E130" s="29"/>
      <c r="F130" s="29"/>
      <c r="G130" s="29"/>
      <c r="I130" s="23"/>
    </row>
    <row r="131" spans="1:9" ht="15" customHeight="1" x14ac:dyDescent="0.25">
      <c r="A131" s="5" t="s">
        <v>235</v>
      </c>
      <c r="B131" s="29" t="s">
        <v>255</v>
      </c>
      <c r="C131" s="29"/>
      <c r="D131" s="29"/>
      <c r="E131" s="29"/>
      <c r="F131" s="29"/>
      <c r="G131" s="29"/>
      <c r="I131" s="24"/>
    </row>
    <row r="132" spans="1:9" ht="15" customHeight="1" x14ac:dyDescent="0.25">
      <c r="A132" s="5" t="s">
        <v>236</v>
      </c>
      <c r="B132" s="29" t="s">
        <v>246</v>
      </c>
      <c r="C132" s="29"/>
      <c r="D132" s="29"/>
      <c r="E132" s="29"/>
      <c r="F132" s="29"/>
      <c r="G132" s="29"/>
      <c r="I132" s="24"/>
    </row>
    <row r="133" spans="1:9" ht="15" customHeight="1" x14ac:dyDescent="0.25">
      <c r="A133" s="5" t="s">
        <v>237</v>
      </c>
      <c r="B133" s="29" t="s">
        <v>243</v>
      </c>
      <c r="C133" s="29"/>
      <c r="D133" s="29"/>
      <c r="E133" s="29"/>
      <c r="F133" s="29"/>
      <c r="G133" s="29"/>
      <c r="I133" s="24"/>
    </row>
    <row r="134" spans="1:9" ht="15" customHeight="1" x14ac:dyDescent="0.25">
      <c r="A134" s="5" t="s">
        <v>238</v>
      </c>
      <c r="B134" s="29" t="s">
        <v>245</v>
      </c>
      <c r="C134" s="29"/>
      <c r="D134" s="29"/>
      <c r="E134" s="29"/>
      <c r="F134" s="29"/>
      <c r="G134" s="29"/>
    </row>
    <row r="135" spans="1:9" ht="15" customHeight="1" x14ac:dyDescent="0.25">
      <c r="A135" s="5" t="s">
        <v>239</v>
      </c>
      <c r="B135" s="29" t="s">
        <v>244</v>
      </c>
      <c r="C135" s="29"/>
      <c r="D135" s="29"/>
      <c r="E135" s="29"/>
      <c r="F135" s="29"/>
      <c r="G135" s="29"/>
    </row>
    <row r="136" spans="1:9" ht="15" customHeight="1" x14ac:dyDescent="0.25">
      <c r="A136" s="5" t="s">
        <v>240</v>
      </c>
      <c r="B136" s="29" t="s">
        <v>250</v>
      </c>
      <c r="C136" s="29"/>
      <c r="D136" s="29"/>
      <c r="E136" s="29"/>
      <c r="F136" s="29"/>
      <c r="G136" s="29"/>
    </row>
    <row r="137" spans="1:9" ht="15" customHeight="1" x14ac:dyDescent="0.25">
      <c r="A137" s="5" t="s">
        <v>241</v>
      </c>
      <c r="B137" s="29" t="s">
        <v>251</v>
      </c>
      <c r="C137" s="29"/>
      <c r="D137" s="29"/>
      <c r="E137" s="29"/>
      <c r="F137" s="29"/>
      <c r="G137" s="29"/>
    </row>
  </sheetData>
  <sortState xmlns:xlrd2="http://schemas.microsoft.com/office/spreadsheetml/2017/richdata2" ref="A3:C121">
    <sortCondition ref="B3"/>
  </sortState>
  <mergeCells count="16">
    <mergeCell ref="B132:G132"/>
    <mergeCell ref="B130:G130"/>
    <mergeCell ref="B128:G128"/>
    <mergeCell ref="B129:G129"/>
    <mergeCell ref="B131:G131"/>
    <mergeCell ref="B137:G137"/>
    <mergeCell ref="B136:G136"/>
    <mergeCell ref="B135:G135"/>
    <mergeCell ref="B134:G134"/>
    <mergeCell ref="B133:G133"/>
    <mergeCell ref="A1:G1"/>
    <mergeCell ref="B124:G124"/>
    <mergeCell ref="B125:G125"/>
    <mergeCell ref="B126:G126"/>
    <mergeCell ref="B127:G127"/>
    <mergeCell ref="B123:G123"/>
  </mergeCells>
  <hyperlinks>
    <hyperlink ref="B7" r:id="rId1" display="http://www.rigaregion.lv/pub/index.php?id=280" xr:uid="{00000000-0004-0000-0000-000000000000}"/>
    <hyperlink ref="B13" r:id="rId2" display="http://www.rigaregion.lv/pub/index.php?id=281" xr:uid="{00000000-0004-0000-0000-000001000000}"/>
    <hyperlink ref="B14" r:id="rId3" display="http://www.rigaregion.lv/pub/index.php?id=282" xr:uid="{00000000-0004-0000-0000-000002000000}"/>
    <hyperlink ref="B15" r:id="rId4" display="http://www.rigaregion.lv/pub/index.php?id=283" xr:uid="{00000000-0004-0000-0000-000003000000}"/>
    <hyperlink ref="B22" r:id="rId5" display="http://www.rigaregion.lv/pub/index.php?id=284" xr:uid="{00000000-0004-0000-0000-000004000000}"/>
    <hyperlink ref="B32" r:id="rId6" display="http://www.rigaregion.lv/pub/index.php?id=285" xr:uid="{00000000-0004-0000-0000-000005000000}"/>
    <hyperlink ref="B34" r:id="rId7" display="http://www.rigaregion.lv/pub/index.php?id=286" xr:uid="{00000000-0004-0000-0000-000006000000}"/>
    <hyperlink ref="B38" r:id="rId8" display="http://www.rigaregion.lv/pub/index.php?id=287" xr:uid="{00000000-0004-0000-0000-000007000000}"/>
    <hyperlink ref="B40" r:id="rId9" display="http://www.rigaregion.lv/pub/index.php?id=288" xr:uid="{00000000-0004-0000-0000-000008000000}"/>
    <hyperlink ref="B43" r:id="rId10" display="http://www.rigaregion.lv/pub/index.php?id=289" xr:uid="{00000000-0004-0000-0000-000009000000}"/>
    <hyperlink ref="B49" r:id="rId11" display="http://www.rigaregion.lv/pub/index.php?id=290" xr:uid="{00000000-0004-0000-0000-00000A000000}"/>
    <hyperlink ref="B54" r:id="rId12" display="http://www.rigaregion.lv/pub/index.php?id=291" xr:uid="{00000000-0004-0000-0000-00000B000000}"/>
    <hyperlink ref="B57" r:id="rId13" display="http://www.rigaregion.lv/pub/index.php?id=292" xr:uid="{00000000-0004-0000-0000-00000C000000}"/>
    <hyperlink ref="B58" r:id="rId14" display="http://www.rigaregion.lv/pub/index.php?id=293" xr:uid="{00000000-0004-0000-0000-00000D000000}"/>
    <hyperlink ref="B59" r:id="rId15" display="http://www.rigaregion.lv/pub/index.php?id=294" xr:uid="{00000000-0004-0000-0000-00000E000000}"/>
    <hyperlink ref="B61" r:id="rId16" display="http://www.rigaregion.lv/pub/index.php?id=295" xr:uid="{00000000-0004-0000-0000-00000F000000}"/>
    <hyperlink ref="B68" r:id="rId17" display="http://www.rigaregion.lv/pub/index.php?id=296" xr:uid="{00000000-0004-0000-0000-000010000000}"/>
    <hyperlink ref="B69" r:id="rId18" display="http://www.rigaregion.lv/pub/index.php?id=297" xr:uid="{00000000-0004-0000-0000-000011000000}"/>
    <hyperlink ref="B74" r:id="rId19" display="http://www.rigaregion.lv/pub/index.php?id=205" xr:uid="{00000000-0004-0000-0000-000012000000}"/>
    <hyperlink ref="B75" r:id="rId20" display="http://www.rigaregion.lv/pub/index.php?id=298" xr:uid="{00000000-0004-0000-0000-000013000000}"/>
    <hyperlink ref="B89" r:id="rId21" display="http://www.rigaregion.lv/pub/index.php?id=299" xr:uid="{00000000-0004-0000-0000-000014000000}"/>
    <hyperlink ref="B94" r:id="rId22" display="http://www.rigaregion.lv/pub/index.php?id=300" xr:uid="{00000000-0004-0000-0000-000015000000}"/>
    <hyperlink ref="B96" r:id="rId23" display="http://www.rigaregion.lv/pub/index.php?id=301" xr:uid="{00000000-0004-0000-0000-000016000000}"/>
    <hyperlink ref="B98" r:id="rId24" display="http://www.rigaregion.lv/pub/index.php?id=302" xr:uid="{00000000-0004-0000-0000-000017000000}"/>
    <hyperlink ref="B99" r:id="rId25" display="http://www.rigaregion.lv/pub/index.php?id=303" xr:uid="{00000000-0004-0000-0000-000018000000}"/>
    <hyperlink ref="B100" r:id="rId26" display="http://www.rigaregion.lv/pub/index.php?id=202" xr:uid="{00000000-0004-0000-0000-000019000000}"/>
    <hyperlink ref="B104" r:id="rId27" display="http://www.rigaregion.lv/pub/index.php?id=304" xr:uid="{00000000-0004-0000-0000-00001A000000}"/>
    <hyperlink ref="B108" r:id="rId28" display="http://www.rigaregion.lv/pub/index.php?id=305" xr:uid="{00000000-0004-0000-0000-00001B000000}"/>
    <hyperlink ref="B20" r:id="rId29" tooltip="Novadi - Brocēnu novads" display="http://www.pilsetas.lv/latvijas_regioni/brocenu-novads" xr:uid="{00000000-0004-0000-0000-00001C000000}"/>
    <hyperlink ref="B5" r:id="rId30" tooltip="Novadi - Aizputes novads" display="http://www.pilsetas.lv/latvijas_regioni/aizputes-novads" xr:uid="{00000000-0004-0000-0000-00001D000000}"/>
    <hyperlink ref="B30" r:id="rId31" tooltip="Novadi - Dundagas novads" display="http://www.pilsetas.lv/latvijas_regioni/dundagas-novads" xr:uid="{00000000-0004-0000-0000-00001E000000}"/>
    <hyperlink ref="B31" r:id="rId32" tooltip="Novadi - Durbes novads" display="http://www.pilsetas.lv/latvijas_regioni/durbes-novads" xr:uid="{00000000-0004-0000-0000-00001F000000}"/>
    <hyperlink ref="B35" r:id="rId33" tooltip="Novadi - Grobiņas novads" display="http://www.pilsetas.lv/latvijas_regioni/grobinas-novads" xr:uid="{00000000-0004-0000-0000-000020000000}"/>
    <hyperlink ref="B56" r:id="rId34" tooltip="Novadi - Kuldīgas novads" display="http://www.pilsetas.lv/latvijas_regioni/kuldigas-novads" xr:uid="{00000000-0004-0000-0000-000021000000}"/>
    <hyperlink ref="B73" r:id="rId35" tooltip="Novadi - Nīcas novads" display="http://www.pilsetas.lv/latvijas_regioni/nicas-novads" xr:uid="{00000000-0004-0000-0000-000022000000}"/>
    <hyperlink ref="B78" r:id="rId36" tooltip="Novadi - Pāvilostas novads" display="http://www.pilsetas.lv/latvijas_regioni/pavilostas-novads" xr:uid="{00000000-0004-0000-0000-000023000000}"/>
    <hyperlink ref="B81" r:id="rId37" tooltip="Novadi - Priekules novads" display="http://www.pilsetas.lv/latvijas_regioni/priekules-novads" xr:uid="{00000000-0004-0000-0000-000024000000}"/>
    <hyperlink ref="B90" r:id="rId38" tooltip="Novadi - Rucavas novads" display="http://www.pilsetas.lv/latvijas_regioni/rucavas-novads" xr:uid="{00000000-0004-0000-0000-000025000000}"/>
    <hyperlink ref="B97" r:id="rId39" tooltip="Novadi - Saldus novads" display="http://www.pilsetas.lv/latvijas_regioni/saldus-novads" xr:uid="{00000000-0004-0000-0000-000026000000}"/>
    <hyperlink ref="B102" r:id="rId40" tooltip="Novadi - Skrundas novads" display="http://www.pilsetas.lv/latvijas_regioni/skrundas-novads" xr:uid="{00000000-0004-0000-0000-000027000000}"/>
    <hyperlink ref="B106" r:id="rId41" tooltip="Novadi - Talsu novads" display="http://www.pilsetas.lv/latvijas_regioni/talsu-novads" xr:uid="{00000000-0004-0000-0000-000028000000}"/>
    <hyperlink ref="B109" r:id="rId42" tooltip="Novadi - Vaiņodes novads" display="http://www.pilsetas.lv/latvijas_regioni/vainodes-novads" xr:uid="{00000000-0004-0000-0000-000029000000}"/>
    <hyperlink ref="B117" r:id="rId43" tooltip="Novadi - Ventspils novads" display="http://www.pilsetas.lv/latvijas_regioni/ventspils-novads" xr:uid="{00000000-0004-0000-0000-00002A000000}"/>
    <hyperlink ref="B4" r:id="rId44" tooltip="Aizkraukles novads" display="https://lv.wikipedia.org/wiki/Aizkraukles_novads" xr:uid="{00000000-0004-0000-0000-00002B000000}"/>
    <hyperlink ref="B6" r:id="rId45" tooltip="Aknīstes novads" display="https://lv.wikipedia.org/wiki/Akn%C4%ABstes_novads" xr:uid="{00000000-0004-0000-0000-00002C000000}"/>
    <hyperlink ref="B12" r:id="rId46" tooltip="Auces novads" display="https://lv.wikipedia.org/wiki/Auces_novads" xr:uid="{00000000-0004-0000-0000-00002D000000}"/>
    <hyperlink ref="B18" r:id="rId47" tooltip="Bauskas novads" display="https://lv.wikipedia.org/wiki/Bauskas_novads" xr:uid="{00000000-0004-0000-0000-00002E000000}"/>
    <hyperlink ref="B29" r:id="rId48" tooltip="Dobeles novads" display="https://lv.wikipedia.org/wiki/Dobeles_novads" xr:uid="{00000000-0004-0000-0000-00002F000000}"/>
    <hyperlink ref="B37" r:id="rId49" tooltip="Iecavas novads" display="https://lv.wikipedia.org/wiki/Iecavas_novads" xr:uid="{00000000-0004-0000-0000-000030000000}"/>
    <hyperlink ref="B41" r:id="rId50" tooltip="Jaunjelgavas novads" display="https://lv.wikipedia.org/wiki/Jaunjelgavas_novads" xr:uid="{00000000-0004-0000-0000-000031000000}"/>
    <hyperlink ref="B46" r:id="rId51" tooltip="Jēkabpils" display="https://lv.wikipedia.org/wiki/J%C4%93kabpils" xr:uid="{00000000-0004-0000-0000-000032000000}"/>
    <hyperlink ref="B47" r:id="rId52" tooltip="Jēkabpils novads" display="https://lv.wikipedia.org/wiki/J%C4%93kabpils_novads" xr:uid="{00000000-0004-0000-0000-000033000000}"/>
    <hyperlink ref="B44" r:id="rId53" tooltip="Jelgava" display="https://lv.wikipedia.org/wiki/Jelgava" xr:uid="{00000000-0004-0000-0000-000034000000}"/>
    <hyperlink ref="B45" r:id="rId54" tooltip="Jelgavas novads" display="https://lv.wikipedia.org/wiki/Jelgavas_novads" xr:uid="{00000000-0004-0000-0000-000035000000}"/>
    <hyperlink ref="B52" r:id="rId55" tooltip="Kokneses novads" display="https://lv.wikipedia.org/wiki/Kokneses_novads" xr:uid="{00000000-0004-0000-0000-000036000000}"/>
    <hyperlink ref="B55" r:id="rId56" tooltip="Krustpils novads" display="https://lv.wikipedia.org/wiki/Krustpils_novads" xr:uid="{00000000-0004-0000-0000-000037000000}"/>
    <hyperlink ref="B72" r:id="rId57" tooltip="Neretas novads" display="https://lv.wikipedia.org/wiki/Neretas_novads" xr:uid="{00000000-0004-0000-0000-000038000000}"/>
    <hyperlink ref="B76" r:id="rId58" tooltip="Ozolnieku novads" display="https://lv.wikipedia.org/wiki/Ozolnieku_novads" xr:uid="{00000000-0004-0000-0000-000039000000}"/>
    <hyperlink ref="B79" r:id="rId59" tooltip="Pļaviņu novads" display="https://lv.wikipedia.org/wiki/P%C4%BCavi%C5%86u_novads" xr:uid="{00000000-0004-0000-0000-00003A000000}"/>
    <hyperlink ref="B92" r:id="rId60" tooltip="Rundāles novads" display="https://lv.wikipedia.org/wiki/Rund%C4%81les_novads" xr:uid="{00000000-0004-0000-0000-00003B000000}"/>
    <hyperlink ref="B95" r:id="rId61" tooltip="Salas novads" display="https://lv.wikipedia.org/wiki/Salas_novads" xr:uid="{00000000-0004-0000-0000-00003C000000}"/>
    <hyperlink ref="B101" r:id="rId62" tooltip="Skrīveru novads" display="https://lv.wikipedia.org/wiki/Skr%C4%ABveru_novads" xr:uid="{00000000-0004-0000-0000-00003D000000}"/>
    <hyperlink ref="B107" r:id="rId63" tooltip="Tērvetes novads" display="https://lv.wikipedia.org/wiki/T%C4%93rvetes_novads" xr:uid="{00000000-0004-0000-0000-00003E000000}"/>
    <hyperlink ref="B115" r:id="rId64" tooltip="Vecumnieku novads" display="https://lv.wikipedia.org/wiki/Vecumnieku_novads" xr:uid="{00000000-0004-0000-0000-00003F000000}"/>
    <hyperlink ref="B118" r:id="rId65" tooltip="Viesītes novads" display="https://lv.wikipedia.org/wiki/Vies%C4%ABtes_novads" xr:uid="{00000000-0004-0000-0000-000040000000}"/>
  </hyperlinks>
  <pageMargins left="0.7" right="0.7" top="0.75" bottom="0.75" header="0.3" footer="0.3"/>
  <pageSetup paperSize="9" scale="77" fitToHeight="0" orientation="portrait" r:id="rId66"/>
  <ignoredErrors>
    <ignoredError sqref="F87:G87" calculatedColumn="1"/>
  </ignoredErrors>
  <tableParts count="1">
    <tablePart r:id="rId6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Lagzdons</dc:creator>
  <cp:lastModifiedBy>Vjaceslavs Makarovs</cp:lastModifiedBy>
  <cp:lastPrinted>2018-09-13T07:18:06Z</cp:lastPrinted>
  <dcterms:created xsi:type="dcterms:W3CDTF">2016-02-24T06:48:11Z</dcterms:created>
  <dcterms:modified xsi:type="dcterms:W3CDTF">2020-04-28T07:26:47Z</dcterms:modified>
</cp:coreProperties>
</file>