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ESFONDI 14-20\Vienas vienības izmaksu metodikas\"/>
    </mc:Choice>
  </mc:AlternateContent>
  <bookViews>
    <workbookView xWindow="0" yWindow="0" windowWidth="21570" windowHeight="7545"/>
  </bookViews>
  <sheets>
    <sheet name="Aprēķins" sheetId="2" r:id="rId1"/>
    <sheet name="2017_18" sheetId="3" r:id="rId2"/>
    <sheet name="2016_17" sheetId="4" r:id="rId3"/>
    <sheet name="2015_16" sheetId="5" r:id="rId4"/>
  </sheets>
  <definedNames>
    <definedName name="_xlnm.Print_Area" localSheetId="0">Aprēķins!$A$1:$C$21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5" l="1"/>
  <c r="D40" i="5" s="1"/>
  <c r="B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C25" i="4"/>
  <c r="D25" i="4" s="1"/>
  <c r="B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C27" i="3"/>
  <c r="D27" i="3" s="1"/>
  <c r="B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B6" i="2"/>
  <c r="B11" i="2" s="1"/>
  <c r="B15" i="2" l="1"/>
  <c r="B16" i="2" s="1"/>
  <c r="B20" i="2"/>
  <c r="B21" i="2" s="1"/>
</calcChain>
</file>

<file path=xl/sharedStrings.xml><?xml version="1.0" encoding="utf-8"?>
<sst xmlns="http://schemas.openxmlformats.org/spreadsheetml/2006/main" count="145" uniqueCount="76">
  <si>
    <t>VIIS dati</t>
  </si>
  <si>
    <t>Vidējā stundas likme</t>
  </si>
  <si>
    <t>Daudzums</t>
  </si>
  <si>
    <t>Mērvienība</t>
  </si>
  <si>
    <t>2015/2016</t>
  </si>
  <si>
    <t>EUR</t>
  </si>
  <si>
    <t>2016/2017</t>
  </si>
  <si>
    <t>2017/2018</t>
  </si>
  <si>
    <t>KOPĀ vidēji:</t>
  </si>
  <si>
    <t>Vienas vienības izmaksas aprēķins</t>
  </si>
  <si>
    <t>Darba stundu skaits gadā</t>
  </si>
  <si>
    <t>stundas</t>
  </si>
  <si>
    <t>Stundu skaits gadā kopā ar atvaļinājumu</t>
  </si>
  <si>
    <t>Vidējā alga gadā (6.52 EUR*1560h)</t>
  </si>
  <si>
    <t>Līdz 31.12.2017.:</t>
  </si>
  <si>
    <t>VSAOI</t>
  </si>
  <si>
    <t>procenti</t>
  </si>
  <si>
    <t>Vidējā alga ar VSAOI (vidējā alga gadā+23.59%)</t>
  </si>
  <si>
    <t>Vidējā stundas likme bruto (vidējā alga/ darba stundu skaits)</t>
  </si>
  <si>
    <t>No 01.01.2018.</t>
  </si>
  <si>
    <t>Vidējā alga ar VSAOI (vidējā alga gadā+24.09%)</t>
  </si>
  <si>
    <t>Pakļautība</t>
  </si>
  <si>
    <t xml:space="preserve">Pašvaldība </t>
  </si>
  <si>
    <t>Iestādes veids</t>
  </si>
  <si>
    <t>Vispārējās izglītības iestāde</t>
  </si>
  <si>
    <t>Finansējuma kategorija</t>
  </si>
  <si>
    <t>Valsts</t>
  </si>
  <si>
    <t>18.10.2017.VIIS tarifikācijas</t>
  </si>
  <si>
    <t>Slodze stundās</t>
  </si>
  <si>
    <t>Alga (ar piemaksām)</t>
  </si>
  <si>
    <t>Stundas izmaksa</t>
  </si>
  <si>
    <t>Horeogrāfs</t>
  </si>
  <si>
    <t>Interešu izglītības skolotājs</t>
  </si>
  <si>
    <t>Internāta, dienesta viesnīcas skolotājs</t>
  </si>
  <si>
    <t>Izglītības iestādes bibliotekārs</t>
  </si>
  <si>
    <t>Izglītības iestādes bibliotekārs (ceturtā un trešā līmeņa kvalifikācija)</t>
  </si>
  <si>
    <t>Izglītības iestādes muzeju pedagogs</t>
  </si>
  <si>
    <t>Izglītības metodiķis</t>
  </si>
  <si>
    <t>Izglītības psihologs</t>
  </si>
  <si>
    <t>Koncertmeistars</t>
  </si>
  <si>
    <t>Pagarinātās dienas grupas skolotājs</t>
  </si>
  <si>
    <t>Pedagoga palīgs</t>
  </si>
  <si>
    <t>Profesionālās ievirzes skolotājs</t>
  </si>
  <si>
    <t>Sākumizglītības skolotājs</t>
  </si>
  <si>
    <t>Skolotājs logopēds</t>
  </si>
  <si>
    <t>Sociālais pedagogs</t>
  </si>
  <si>
    <t>Speciālais pedagogs</t>
  </si>
  <si>
    <t>Speciālās izglītības skolotājs</t>
  </si>
  <si>
    <t>Sporta metodiķis</t>
  </si>
  <si>
    <t xml:space="preserve">Sporta organizators </t>
  </si>
  <si>
    <t>Vispārējās pamatizglītības skolotājs</t>
  </si>
  <si>
    <t>Vispārējās vidējās izglītības skolotājs</t>
  </si>
  <si>
    <t>KOPĀ</t>
  </si>
  <si>
    <t>Amats*</t>
  </si>
  <si>
    <t>Profesionālās izglītības skolotājs</t>
  </si>
  <si>
    <t>Sporta treneris</t>
  </si>
  <si>
    <t>KOPĀ:</t>
  </si>
  <si>
    <t>* Atbilstoši 8.3.2.2.pasākuma un 8.3.4.SAM ietvaros iesaistāmo pedagogu un atbalsta personāla amatiem.</t>
  </si>
  <si>
    <t>24.02.2016.</t>
  </si>
  <si>
    <t>Asistents (izglītības jomā)</t>
  </si>
  <si>
    <t>Diriģents</t>
  </si>
  <si>
    <t>Interešu izglītības skolotājs (pirmsskolas audzēkņiem)</t>
  </si>
  <si>
    <t>Internāta skolotājs</t>
  </si>
  <si>
    <t>Klases audzinātājs</t>
  </si>
  <si>
    <t>Logopēds</t>
  </si>
  <si>
    <t>Pamatizglītības skolotājs (ilgstoši slimojošiem skolēniem)</t>
  </si>
  <si>
    <t>Profesionālās ievirzes izglītības skolotājs</t>
  </si>
  <si>
    <t>Pulciņa skolotājs</t>
  </si>
  <si>
    <t>Skolotāja palīgs</t>
  </si>
  <si>
    <t>Speciālās fiziskās attīstības noviržu izglītības iestādes skolotājs</t>
  </si>
  <si>
    <t>Speciālās izglītības pamatizglītības skolotājs</t>
  </si>
  <si>
    <t>Speciālās izglītības sākumizglītības skolotājs</t>
  </si>
  <si>
    <t>Speciālās psihiskās attīstības noviržu izglītības iestādes skolotājs</t>
  </si>
  <si>
    <t>Sporta pasākumu organizators</t>
  </si>
  <si>
    <t>Vecākais audzinātājs</t>
  </si>
  <si>
    <t>Vispārējās izglītības surdopedagogs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</si>
</sst>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2" fillId="0" borderId="2" xfId="0" applyFont="1" applyBorder="1" applyAlignment="1">
      <alignment horizontal="right"/>
    </xf>
    <xf numFmtId="43" fontId="0" fillId="0" borderId="2" xfId="1" applyNumberFormat="1" applyFont="1" applyBorder="1"/>
    <xf numFmtId="0" fontId="0" fillId="0" borderId="2" xfId="0" applyBorder="1"/>
    <xf numFmtId="0" fontId="2" fillId="0" borderId="4" xfId="0" applyFont="1" applyBorder="1"/>
    <xf numFmtId="0" fontId="0" fillId="0" borderId="4" xfId="0" applyBorder="1"/>
    <xf numFmtId="0" fontId="0" fillId="0" borderId="5" xfId="0" applyBorder="1"/>
    <xf numFmtId="164" fontId="0" fillId="0" borderId="2" xfId="0" applyNumberFormat="1" applyBorder="1"/>
    <xf numFmtId="10" fontId="0" fillId="0" borderId="5" xfId="0" applyNumberFormat="1" applyBorder="1"/>
    <xf numFmtId="43" fontId="0" fillId="0" borderId="1" xfId="1" applyFont="1" applyBorder="1"/>
    <xf numFmtId="43" fontId="0" fillId="0" borderId="1" xfId="1" applyNumberFormat="1" applyFont="1" applyBorder="1"/>
    <xf numFmtId="0" fontId="0" fillId="0" borderId="0" xfId="0" applyBorder="1"/>
    <xf numFmtId="0" fontId="3" fillId="0" borderId="0" xfId="0" applyFont="1" applyBorder="1"/>
    <xf numFmtId="0" fontId="0" fillId="0" borderId="0" xfId="0" applyFont="1"/>
    <xf numFmtId="0" fontId="0" fillId="2" borderId="1" xfId="0" applyFill="1" applyBorder="1"/>
    <xf numFmtId="0" fontId="0" fillId="0" borderId="1" xfId="0" applyFill="1" applyBorder="1"/>
    <xf numFmtId="43" fontId="0" fillId="0" borderId="1" xfId="1" applyFont="1" applyFill="1" applyBorder="1"/>
    <xf numFmtId="0" fontId="2" fillId="2" borderId="1" xfId="0" applyFont="1" applyFill="1" applyBorder="1"/>
    <xf numFmtId="43" fontId="2" fillId="2" borderId="1" xfId="1" applyFont="1" applyFill="1" applyBorder="1"/>
    <xf numFmtId="43" fontId="2" fillId="0" borderId="0" xfId="0" applyNumberFormat="1" applyFont="1" applyFill="1"/>
    <xf numFmtId="0" fontId="0" fillId="0" borderId="0" xfId="0" applyFill="1"/>
    <xf numFmtId="2" fontId="0" fillId="0" borderId="0" xfId="0" applyNumberFormat="1" applyFill="1"/>
    <xf numFmtId="43" fontId="0" fillId="0" borderId="0" xfId="1" applyFont="1" applyFill="1"/>
    <xf numFmtId="43" fontId="0" fillId="0" borderId="0" xfId="0" applyNumberFormat="1" applyFill="1"/>
    <xf numFmtId="43" fontId="4" fillId="0" borderId="0" xfId="0" applyNumberFormat="1" applyFont="1" applyFill="1"/>
    <xf numFmtId="43" fontId="5" fillId="0" borderId="0" xfId="0" applyNumberFormat="1" applyFont="1" applyFill="1"/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J14" sqref="J14"/>
    </sheetView>
  </sheetViews>
  <sheetFormatPr defaultRowHeight="15" x14ac:dyDescent="0.25"/>
  <cols>
    <col min="1" max="1" width="55.85546875" customWidth="1"/>
    <col min="2" max="2" width="10.140625" customWidth="1"/>
    <col min="3" max="3" width="11" customWidth="1"/>
    <col min="4" max="4" width="10.5703125" customWidth="1"/>
  </cols>
  <sheetData>
    <row r="1" spans="1:3" x14ac:dyDescent="0.25">
      <c r="A1" s="1" t="s">
        <v>0</v>
      </c>
    </row>
    <row r="2" spans="1:3" x14ac:dyDescent="0.25">
      <c r="A2" s="2" t="s">
        <v>1</v>
      </c>
      <c r="B2" s="2" t="s">
        <v>2</v>
      </c>
      <c r="C2" s="2" t="s">
        <v>3</v>
      </c>
    </row>
    <row r="3" spans="1:3" x14ac:dyDescent="0.25">
      <c r="A3" s="3" t="s">
        <v>4</v>
      </c>
      <c r="B3" s="3">
        <v>6.2</v>
      </c>
      <c r="C3" s="3" t="s">
        <v>5</v>
      </c>
    </row>
    <row r="4" spans="1:3" x14ac:dyDescent="0.25">
      <c r="A4" s="3" t="s">
        <v>6</v>
      </c>
      <c r="B4" s="3">
        <v>6.65</v>
      </c>
      <c r="C4" s="3" t="s">
        <v>5</v>
      </c>
    </row>
    <row r="5" spans="1:3" x14ac:dyDescent="0.25">
      <c r="A5" s="3" t="s">
        <v>7</v>
      </c>
      <c r="B5" s="3">
        <v>6.72</v>
      </c>
      <c r="C5" s="3" t="s">
        <v>5</v>
      </c>
    </row>
    <row r="6" spans="1:3" x14ac:dyDescent="0.25">
      <c r="A6" s="4" t="s">
        <v>8</v>
      </c>
      <c r="B6" s="5">
        <f>ROUND((B3+B4+B5)/3,2)</f>
        <v>6.52</v>
      </c>
      <c r="C6" s="6" t="s">
        <v>5</v>
      </c>
    </row>
    <row r="7" spans="1:3" x14ac:dyDescent="0.25">
      <c r="A7" s="29"/>
      <c r="B7" s="29"/>
      <c r="C7" s="29"/>
    </row>
    <row r="8" spans="1:3" x14ac:dyDescent="0.25">
      <c r="A8" s="7" t="s">
        <v>9</v>
      </c>
      <c r="B8" s="8"/>
      <c r="C8" s="8"/>
    </row>
    <row r="9" spans="1:3" x14ac:dyDescent="0.25">
      <c r="A9" s="9" t="s">
        <v>10</v>
      </c>
      <c r="B9" s="9">
        <v>1320</v>
      </c>
      <c r="C9" s="9" t="s">
        <v>11</v>
      </c>
    </row>
    <row r="10" spans="1:3" x14ac:dyDescent="0.25">
      <c r="A10" s="3" t="s">
        <v>12</v>
      </c>
      <c r="B10" s="3">
        <v>1560</v>
      </c>
      <c r="C10" s="3" t="s">
        <v>11</v>
      </c>
    </row>
    <row r="11" spans="1:3" x14ac:dyDescent="0.25">
      <c r="A11" s="6" t="s">
        <v>13</v>
      </c>
      <c r="B11" s="10">
        <f>B6*B10</f>
        <v>10171.199999999999</v>
      </c>
      <c r="C11" s="6" t="s">
        <v>5</v>
      </c>
    </row>
    <row r="12" spans="1:3" x14ac:dyDescent="0.25">
      <c r="A12" s="29"/>
      <c r="B12" s="29"/>
      <c r="C12" s="29"/>
    </row>
    <row r="13" spans="1:3" x14ac:dyDescent="0.25">
      <c r="A13" s="7" t="s">
        <v>14</v>
      </c>
      <c r="B13" s="8"/>
      <c r="C13" s="8"/>
    </row>
    <row r="14" spans="1:3" x14ac:dyDescent="0.25">
      <c r="A14" s="9" t="s">
        <v>15</v>
      </c>
      <c r="B14" s="11">
        <v>0.2359</v>
      </c>
      <c r="C14" s="9" t="s">
        <v>16</v>
      </c>
    </row>
    <row r="15" spans="1:3" x14ac:dyDescent="0.25">
      <c r="A15" s="3" t="s">
        <v>17</v>
      </c>
      <c r="B15" s="12">
        <f>(B11*B14)+B11</f>
        <v>12570.586079999999</v>
      </c>
      <c r="C15" s="3" t="s">
        <v>5</v>
      </c>
    </row>
    <row r="16" spans="1:3" x14ac:dyDescent="0.25">
      <c r="A16" s="6" t="s">
        <v>18</v>
      </c>
      <c r="B16" s="5">
        <f>B15/B9</f>
        <v>9.5231712727272715</v>
      </c>
      <c r="C16" s="6" t="s">
        <v>5</v>
      </c>
    </row>
    <row r="17" spans="1:3" x14ac:dyDescent="0.25">
      <c r="A17" s="29"/>
      <c r="B17" s="29"/>
      <c r="C17" s="29"/>
    </row>
    <row r="18" spans="1:3" x14ac:dyDescent="0.25">
      <c r="A18" s="7" t="s">
        <v>19</v>
      </c>
      <c r="B18" s="8"/>
      <c r="C18" s="8"/>
    </row>
    <row r="19" spans="1:3" x14ac:dyDescent="0.25">
      <c r="A19" s="9" t="s">
        <v>15</v>
      </c>
      <c r="B19" s="11">
        <v>0.2409</v>
      </c>
      <c r="C19" s="9" t="s">
        <v>16</v>
      </c>
    </row>
    <row r="20" spans="1:3" x14ac:dyDescent="0.25">
      <c r="A20" s="3" t="s">
        <v>20</v>
      </c>
      <c r="B20" s="12">
        <f>(B11*B19)+B11</f>
        <v>12621.442079999999</v>
      </c>
      <c r="C20" s="3" t="s">
        <v>5</v>
      </c>
    </row>
    <row r="21" spans="1:3" x14ac:dyDescent="0.25">
      <c r="A21" s="3" t="s">
        <v>18</v>
      </c>
      <c r="B21" s="13">
        <f>B20/B9</f>
        <v>9.5616985454545453</v>
      </c>
      <c r="C21" s="3" t="s">
        <v>5</v>
      </c>
    </row>
  </sheetData>
  <mergeCells count="3">
    <mergeCell ref="A7:C7"/>
    <mergeCell ref="A12:C12"/>
    <mergeCell ref="A17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G31" sqref="G31"/>
    </sheetView>
  </sheetViews>
  <sheetFormatPr defaultRowHeight="15" x14ac:dyDescent="0.25"/>
  <cols>
    <col min="1" max="1" width="44.42578125" customWidth="1"/>
    <col min="2" max="2" width="25.7109375" bestFit="1" customWidth="1"/>
    <col min="3" max="3" width="19.28515625" bestFit="1" customWidth="1"/>
    <col min="4" max="4" width="15.5703125" bestFit="1" customWidth="1"/>
  </cols>
  <sheetData>
    <row r="1" spans="1:5" x14ac:dyDescent="0.25">
      <c r="A1" s="14" t="s">
        <v>21</v>
      </c>
      <c r="B1" s="14" t="s">
        <v>22</v>
      </c>
      <c r="C1" s="14"/>
      <c r="D1" s="14"/>
      <c r="E1" s="14"/>
    </row>
    <row r="2" spans="1:5" x14ac:dyDescent="0.25">
      <c r="A2" s="14" t="s">
        <v>23</v>
      </c>
      <c r="B2" s="14" t="s">
        <v>24</v>
      </c>
      <c r="C2" s="14"/>
      <c r="D2" s="14"/>
      <c r="E2" s="14"/>
    </row>
    <row r="3" spans="1:5" x14ac:dyDescent="0.25">
      <c r="A3" s="14" t="s">
        <v>25</v>
      </c>
      <c r="B3" s="14" t="s">
        <v>26</v>
      </c>
      <c r="C3" s="14"/>
      <c r="D3" s="14"/>
      <c r="E3" s="14"/>
    </row>
    <row r="4" spans="1:5" x14ac:dyDescent="0.25">
      <c r="A4" s="15" t="s">
        <v>27</v>
      </c>
      <c r="B4" s="14"/>
      <c r="C4" s="14"/>
      <c r="D4" s="14"/>
      <c r="E4" s="14"/>
    </row>
    <row r="5" spans="1:5" s="16" customFormat="1" x14ac:dyDescent="0.25">
      <c r="A5" s="17" t="s">
        <v>53</v>
      </c>
      <c r="B5" s="17" t="s">
        <v>28</v>
      </c>
      <c r="C5" s="17" t="s">
        <v>29</v>
      </c>
      <c r="D5" s="17" t="s">
        <v>30</v>
      </c>
    </row>
    <row r="6" spans="1:5" x14ac:dyDescent="0.25">
      <c r="A6" s="3" t="s">
        <v>31</v>
      </c>
      <c r="B6" s="3">
        <v>9</v>
      </c>
      <c r="C6" s="3">
        <v>248.8</v>
      </c>
      <c r="D6" s="12">
        <f>C6/B6/4</f>
        <v>6.9111111111111114</v>
      </c>
    </row>
    <row r="7" spans="1:5" x14ac:dyDescent="0.25">
      <c r="A7" s="3" t="s">
        <v>32</v>
      </c>
      <c r="B7" s="3">
        <v>17831.621999999988</v>
      </c>
      <c r="C7" s="3">
        <v>443973.84000000224</v>
      </c>
      <c r="D7" s="12">
        <f t="shared" ref="D7:D26" si="0">C7/B7/4</f>
        <v>6.2245296586031618</v>
      </c>
    </row>
    <row r="8" spans="1:5" x14ac:dyDescent="0.25">
      <c r="A8" s="3" t="s">
        <v>33</v>
      </c>
      <c r="B8" s="3">
        <v>3389.6979999999999</v>
      </c>
      <c r="C8" s="3">
        <v>62821.489999999983</v>
      </c>
      <c r="D8" s="12">
        <f t="shared" si="0"/>
        <v>4.6332660018680123</v>
      </c>
    </row>
    <row r="9" spans="1:5" x14ac:dyDescent="0.25">
      <c r="A9" s="3" t="s">
        <v>34</v>
      </c>
      <c r="B9" s="3">
        <v>13170.139000000001</v>
      </c>
      <c r="C9" s="3">
        <v>256981.64999999997</v>
      </c>
      <c r="D9" s="12">
        <f t="shared" si="0"/>
        <v>4.8781119546270535</v>
      </c>
    </row>
    <row r="10" spans="1:5" x14ac:dyDescent="0.25">
      <c r="A10" s="3" t="s">
        <v>35</v>
      </c>
      <c r="B10" s="3">
        <v>226.4</v>
      </c>
      <c r="C10" s="3">
        <v>4468.2</v>
      </c>
      <c r="D10" s="12">
        <f t="shared" si="0"/>
        <v>4.9339664310954063</v>
      </c>
    </row>
    <row r="11" spans="1:5" x14ac:dyDescent="0.25">
      <c r="A11" s="3" t="s">
        <v>36</v>
      </c>
      <c r="B11" s="3">
        <v>88</v>
      </c>
      <c r="C11" s="3">
        <v>1769.95</v>
      </c>
      <c r="D11" s="12">
        <f t="shared" si="0"/>
        <v>5.0282670454545455</v>
      </c>
    </row>
    <row r="12" spans="1:5" x14ac:dyDescent="0.25">
      <c r="A12" s="3" t="s">
        <v>37</v>
      </c>
      <c r="B12" s="3">
        <v>1557.2130000000002</v>
      </c>
      <c r="C12" s="3">
        <v>36951.990000000005</v>
      </c>
      <c r="D12" s="12">
        <f t="shared" si="0"/>
        <v>5.9323917151988841</v>
      </c>
    </row>
    <row r="13" spans="1:5" x14ac:dyDescent="0.25">
      <c r="A13" s="3" t="s">
        <v>38</v>
      </c>
      <c r="B13" s="3">
        <v>5183.6259999999993</v>
      </c>
      <c r="C13" s="3">
        <v>138440.27000000002</v>
      </c>
      <c r="D13" s="12">
        <f t="shared" si="0"/>
        <v>6.6768064478417246</v>
      </c>
    </row>
    <row r="14" spans="1:5" x14ac:dyDescent="0.25">
      <c r="A14" s="3" t="s">
        <v>39</v>
      </c>
      <c r="B14" s="3">
        <v>705.23400000000015</v>
      </c>
      <c r="C14" s="3">
        <v>16918.700000000004</v>
      </c>
      <c r="D14" s="12">
        <f t="shared" si="0"/>
        <v>5.9975483314757945</v>
      </c>
    </row>
    <row r="15" spans="1:5" x14ac:dyDescent="0.25">
      <c r="A15" s="3" t="s">
        <v>40</v>
      </c>
      <c r="B15" s="3">
        <v>3781.3859999999995</v>
      </c>
      <c r="C15" s="3">
        <v>93025.76999999996</v>
      </c>
      <c r="D15" s="12">
        <f t="shared" si="0"/>
        <v>6.1502429267998542</v>
      </c>
    </row>
    <row r="16" spans="1:5" x14ac:dyDescent="0.25">
      <c r="A16" s="3" t="s">
        <v>41</v>
      </c>
      <c r="B16" s="3">
        <v>2080.0860000000002</v>
      </c>
      <c r="C16" s="3">
        <v>52809.100000000006</v>
      </c>
      <c r="D16" s="12">
        <f t="shared" si="0"/>
        <v>6.3469851727284352</v>
      </c>
    </row>
    <row r="17" spans="1:4" x14ac:dyDescent="0.25">
      <c r="A17" s="3" t="s">
        <v>42</v>
      </c>
      <c r="B17" s="3">
        <v>1392.9359999999999</v>
      </c>
      <c r="C17" s="3">
        <v>35974.32</v>
      </c>
      <c r="D17" s="12">
        <f t="shared" si="0"/>
        <v>6.456563689932632</v>
      </c>
    </row>
    <row r="18" spans="1:4" x14ac:dyDescent="0.25">
      <c r="A18" s="3" t="s">
        <v>43</v>
      </c>
      <c r="B18" s="3">
        <v>13961.810000000007</v>
      </c>
      <c r="C18" s="3">
        <v>364784.22999999986</v>
      </c>
      <c r="D18" s="12">
        <f t="shared" si="0"/>
        <v>6.5318219843988654</v>
      </c>
    </row>
    <row r="19" spans="1:4" x14ac:dyDescent="0.25">
      <c r="A19" s="3" t="s">
        <v>44</v>
      </c>
      <c r="B19" s="3">
        <v>5759.1189999999988</v>
      </c>
      <c r="C19" s="3">
        <v>148408.37000000008</v>
      </c>
      <c r="D19" s="12">
        <f t="shared" si="0"/>
        <v>6.4423208653962574</v>
      </c>
    </row>
    <row r="20" spans="1:4" x14ac:dyDescent="0.25">
      <c r="A20" s="3" t="s">
        <v>45</v>
      </c>
      <c r="B20" s="3">
        <v>388.6</v>
      </c>
      <c r="C20" s="3">
        <v>10717.68</v>
      </c>
      <c r="D20" s="12">
        <f t="shared" si="0"/>
        <v>6.8950591868244979</v>
      </c>
    </row>
    <row r="21" spans="1:4" x14ac:dyDescent="0.25">
      <c r="A21" s="3" t="s">
        <v>46</v>
      </c>
      <c r="B21" s="3">
        <v>1833.4590000000007</v>
      </c>
      <c r="C21" s="3">
        <v>47411.179999999978</v>
      </c>
      <c r="D21" s="12">
        <f t="shared" si="0"/>
        <v>6.4647177820720234</v>
      </c>
    </row>
    <row r="22" spans="1:4" x14ac:dyDescent="0.25">
      <c r="A22" s="3" t="s">
        <v>47</v>
      </c>
      <c r="B22" s="3">
        <v>2103.7320000000004</v>
      </c>
      <c r="C22" s="3">
        <v>59108.060000000034</v>
      </c>
      <c r="D22" s="12">
        <f t="shared" si="0"/>
        <v>7.0241908189826487</v>
      </c>
    </row>
    <row r="23" spans="1:4" x14ac:dyDescent="0.25">
      <c r="A23" s="3" t="s">
        <v>48</v>
      </c>
      <c r="B23" s="3">
        <v>3.6</v>
      </c>
      <c r="C23" s="3">
        <v>67.5</v>
      </c>
      <c r="D23" s="12">
        <f t="shared" si="0"/>
        <v>4.6875</v>
      </c>
    </row>
    <row r="24" spans="1:4" x14ac:dyDescent="0.25">
      <c r="A24" s="3" t="s">
        <v>49</v>
      </c>
      <c r="B24" s="3">
        <v>18</v>
      </c>
      <c r="C24" s="3">
        <v>364</v>
      </c>
      <c r="D24" s="12">
        <f t="shared" si="0"/>
        <v>5.0555555555555554</v>
      </c>
    </row>
    <row r="25" spans="1:4" x14ac:dyDescent="0.25">
      <c r="A25" s="3" t="s">
        <v>50</v>
      </c>
      <c r="B25" s="3">
        <v>304452.41100000055</v>
      </c>
      <c r="C25" s="3">
        <v>8138030.9900000086</v>
      </c>
      <c r="D25" s="12">
        <f t="shared" si="0"/>
        <v>6.6825148167409276</v>
      </c>
    </row>
    <row r="26" spans="1:4" x14ac:dyDescent="0.25">
      <c r="A26" s="3" t="s">
        <v>51</v>
      </c>
      <c r="B26" s="3">
        <v>173914.14000000109</v>
      </c>
      <c r="C26" s="3">
        <v>4913158.8999999836</v>
      </c>
      <c r="D26" s="12">
        <f t="shared" si="0"/>
        <v>7.062621388922075</v>
      </c>
    </row>
    <row r="27" spans="1:4" s="16" customFormat="1" x14ac:dyDescent="0.25">
      <c r="A27" s="20" t="s">
        <v>52</v>
      </c>
      <c r="B27" s="20">
        <f>SUM(B6:B26)</f>
        <v>551850.21100000164</v>
      </c>
      <c r="C27" s="20">
        <f>SUM(C6:C26)</f>
        <v>14826434.989999995</v>
      </c>
      <c r="D27" s="21">
        <f>C27/B27/4</f>
        <v>6.7166935404143349</v>
      </c>
    </row>
    <row r="29" spans="1:4" x14ac:dyDescent="0.25">
      <c r="A29" t="s">
        <v>57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5" sqref="C5"/>
    </sheetView>
  </sheetViews>
  <sheetFormatPr defaultColWidth="28.140625" defaultRowHeight="15" x14ac:dyDescent="0.25"/>
  <cols>
    <col min="1" max="1" width="37.140625" customWidth="1"/>
    <col min="2" max="2" width="21.42578125" customWidth="1"/>
    <col min="3" max="3" width="19.140625" customWidth="1"/>
    <col min="4" max="4" width="15.5703125" customWidth="1"/>
    <col min="5" max="5" width="16.42578125" customWidth="1"/>
  </cols>
  <sheetData>
    <row r="1" spans="1:4" x14ac:dyDescent="0.25">
      <c r="A1" t="s">
        <v>23</v>
      </c>
      <c r="B1" t="s">
        <v>24</v>
      </c>
    </row>
    <row r="2" spans="1:4" x14ac:dyDescent="0.25">
      <c r="A2" t="s">
        <v>21</v>
      </c>
      <c r="B2" t="s">
        <v>22</v>
      </c>
    </row>
    <row r="3" spans="1:4" x14ac:dyDescent="0.25">
      <c r="A3" t="s">
        <v>25</v>
      </c>
      <c r="B3" t="s">
        <v>26</v>
      </c>
    </row>
    <row r="5" spans="1:4" x14ac:dyDescent="0.25">
      <c r="A5" s="17" t="s">
        <v>53</v>
      </c>
      <c r="B5" s="17" t="s">
        <v>28</v>
      </c>
      <c r="C5" s="17" t="s">
        <v>29</v>
      </c>
      <c r="D5" s="17" t="s">
        <v>30</v>
      </c>
    </row>
    <row r="6" spans="1:4" x14ac:dyDescent="0.25">
      <c r="A6" s="18" t="s">
        <v>31</v>
      </c>
      <c r="B6" s="18">
        <v>8</v>
      </c>
      <c r="C6" s="18">
        <v>217.47</v>
      </c>
      <c r="D6" s="19">
        <f>C6/B6/4</f>
        <v>6.7959375</v>
      </c>
    </row>
    <row r="7" spans="1:4" x14ac:dyDescent="0.25">
      <c r="A7" s="18" t="s">
        <v>32</v>
      </c>
      <c r="B7" s="18">
        <v>15250.952000000016</v>
      </c>
      <c r="C7" s="18">
        <v>374404.40000000095</v>
      </c>
      <c r="D7" s="19">
        <f t="shared" ref="D7:D24" si="0">C7/B7/4</f>
        <v>6.1373939148192287</v>
      </c>
    </row>
    <row r="8" spans="1:4" x14ac:dyDescent="0.25">
      <c r="A8" s="18" t="s">
        <v>36</v>
      </c>
      <c r="B8" s="18">
        <v>98.1</v>
      </c>
      <c r="C8" s="18">
        <v>1832.85</v>
      </c>
      <c r="D8" s="19">
        <f t="shared" si="0"/>
        <v>4.6708715596330279</v>
      </c>
    </row>
    <row r="9" spans="1:4" x14ac:dyDescent="0.25">
      <c r="A9" s="18" t="s">
        <v>37</v>
      </c>
      <c r="B9" s="18">
        <v>1702.0799999999995</v>
      </c>
      <c r="C9" s="18">
        <v>37326.980000000003</v>
      </c>
      <c r="D9" s="19">
        <f t="shared" si="0"/>
        <v>5.4825536990035744</v>
      </c>
    </row>
    <row r="10" spans="1:4" x14ac:dyDescent="0.25">
      <c r="A10" s="18" t="s">
        <v>38</v>
      </c>
      <c r="B10" s="18">
        <v>5436.8509999999997</v>
      </c>
      <c r="C10" s="18">
        <v>141135.57000000004</v>
      </c>
      <c r="D10" s="19">
        <f t="shared" si="0"/>
        <v>6.4897663187753372</v>
      </c>
    </row>
    <row r="11" spans="1:4" x14ac:dyDescent="0.25">
      <c r="A11" s="18" t="s">
        <v>39</v>
      </c>
      <c r="B11" s="18">
        <v>419.65700000000004</v>
      </c>
      <c r="C11" s="18">
        <v>10093.25</v>
      </c>
      <c r="D11" s="19">
        <f t="shared" si="0"/>
        <v>6.0127973559359189</v>
      </c>
    </row>
    <row r="12" spans="1:4" x14ac:dyDescent="0.25">
      <c r="A12" s="18" t="s">
        <v>40</v>
      </c>
      <c r="B12" s="18">
        <v>5359.382999999998</v>
      </c>
      <c r="C12" s="18">
        <v>127977.00999999988</v>
      </c>
      <c r="D12" s="19">
        <f t="shared" si="0"/>
        <v>5.9697641500896621</v>
      </c>
    </row>
    <row r="13" spans="1:4" x14ac:dyDescent="0.25">
      <c r="A13" s="18" t="s">
        <v>41</v>
      </c>
      <c r="B13" s="18">
        <v>1921.2460000000005</v>
      </c>
      <c r="C13" s="18">
        <v>47486.299999999996</v>
      </c>
      <c r="D13" s="19">
        <f t="shared" si="0"/>
        <v>6.1791019994316168</v>
      </c>
    </row>
    <row r="14" spans="1:4" x14ac:dyDescent="0.25">
      <c r="A14" s="18" t="s">
        <v>42</v>
      </c>
      <c r="B14" s="18">
        <v>1339.2249999999997</v>
      </c>
      <c r="C14" s="18">
        <v>33397.460000000006</v>
      </c>
      <c r="D14" s="19">
        <f t="shared" si="0"/>
        <v>6.2344751628740527</v>
      </c>
    </row>
    <row r="15" spans="1:4" x14ac:dyDescent="0.25">
      <c r="A15" s="18" t="s">
        <v>54</v>
      </c>
      <c r="B15" s="18">
        <v>187.95</v>
      </c>
      <c r="C15" s="18">
        <v>4433.83</v>
      </c>
      <c r="D15" s="19">
        <f t="shared" si="0"/>
        <v>5.897619047619048</v>
      </c>
    </row>
    <row r="16" spans="1:4" x14ac:dyDescent="0.25">
      <c r="A16" s="18" t="s">
        <v>43</v>
      </c>
      <c r="B16" s="18">
        <v>12971.275</v>
      </c>
      <c r="C16" s="18">
        <v>336611.13999999996</v>
      </c>
      <c r="D16" s="19">
        <f t="shared" si="0"/>
        <v>6.4876263127564551</v>
      </c>
    </row>
    <row r="17" spans="1:5" x14ac:dyDescent="0.25">
      <c r="A17" s="18" t="s">
        <v>44</v>
      </c>
      <c r="B17" s="18">
        <v>5728.1149999999971</v>
      </c>
      <c r="C17" s="18">
        <v>144964.7099999999</v>
      </c>
      <c r="D17" s="19">
        <f t="shared" si="0"/>
        <v>6.3268941877039824</v>
      </c>
    </row>
    <row r="18" spans="1:5" x14ac:dyDescent="0.25">
      <c r="A18" s="18" t="s">
        <v>45</v>
      </c>
      <c r="B18" s="18">
        <v>569.37</v>
      </c>
      <c r="C18" s="18">
        <v>13340.29</v>
      </c>
      <c r="D18" s="19">
        <f t="shared" si="0"/>
        <v>5.8574784410840053</v>
      </c>
    </row>
    <row r="19" spans="1:5" x14ac:dyDescent="0.25">
      <c r="A19" s="18" t="s">
        <v>46</v>
      </c>
      <c r="B19" s="18">
        <v>1517.89</v>
      </c>
      <c r="C19" s="18">
        <v>38776.850000000006</v>
      </c>
      <c r="D19" s="19">
        <f t="shared" si="0"/>
        <v>6.3866370422099106</v>
      </c>
    </row>
    <row r="20" spans="1:5" x14ac:dyDescent="0.25">
      <c r="A20" s="18" t="s">
        <v>47</v>
      </c>
      <c r="B20" s="18">
        <v>2087.2469999999998</v>
      </c>
      <c r="C20" s="18">
        <v>56898.119999999981</v>
      </c>
      <c r="D20" s="19">
        <f t="shared" si="0"/>
        <v>6.8149720660755513</v>
      </c>
    </row>
    <row r="21" spans="1:5" x14ac:dyDescent="0.25">
      <c r="A21" s="18" t="s">
        <v>49</v>
      </c>
      <c r="B21" s="18">
        <v>32</v>
      </c>
      <c r="C21" s="18">
        <v>597</v>
      </c>
      <c r="D21" s="19">
        <f t="shared" si="0"/>
        <v>4.6640625</v>
      </c>
    </row>
    <row r="22" spans="1:5" x14ac:dyDescent="0.25">
      <c r="A22" s="18" t="s">
        <v>55</v>
      </c>
      <c r="B22" s="18">
        <v>6</v>
      </c>
      <c r="C22" s="18">
        <v>136</v>
      </c>
      <c r="D22" s="19">
        <f t="shared" si="0"/>
        <v>5.666666666666667</v>
      </c>
    </row>
    <row r="23" spans="1:5" x14ac:dyDescent="0.25">
      <c r="A23" s="18" t="s">
        <v>50</v>
      </c>
      <c r="B23" s="18">
        <v>307619.83400000166</v>
      </c>
      <c r="C23" s="18">
        <v>8079035.4899999741</v>
      </c>
      <c r="D23" s="19">
        <f t="shared" si="0"/>
        <v>6.5657628321195398</v>
      </c>
    </row>
    <row r="24" spans="1:5" x14ac:dyDescent="0.25">
      <c r="A24" s="18" t="s">
        <v>51</v>
      </c>
      <c r="B24" s="18">
        <v>178577.20600000091</v>
      </c>
      <c r="C24" s="18">
        <v>4944793.5599999735</v>
      </c>
      <c r="D24" s="19">
        <f t="shared" si="0"/>
        <v>6.9224870166239869</v>
      </c>
    </row>
    <row r="25" spans="1:5" x14ac:dyDescent="0.25">
      <c r="A25" s="20" t="s">
        <v>56</v>
      </c>
      <c r="B25" s="20">
        <f>SUM(B6:B24)</f>
        <v>540832.38100000261</v>
      </c>
      <c r="C25" s="20">
        <f>SUM(C6:C24)</f>
        <v>14393458.279999949</v>
      </c>
      <c r="D25" s="21">
        <f>C25/B25/4</f>
        <v>6.6533822611482467</v>
      </c>
      <c r="E25" s="22"/>
    </row>
    <row r="26" spans="1:5" x14ac:dyDescent="0.25">
      <c r="A26" s="23"/>
      <c r="B26" s="23"/>
      <c r="C26" s="23"/>
      <c r="D26" s="24"/>
      <c r="E26" s="25"/>
    </row>
    <row r="27" spans="1:5" x14ac:dyDescent="0.25">
      <c r="A27" s="23" t="s">
        <v>57</v>
      </c>
      <c r="B27" s="22"/>
      <c r="C27" s="23"/>
      <c r="D27" s="23"/>
      <c r="E27" s="23"/>
    </row>
    <row r="28" spans="1:5" x14ac:dyDescent="0.25">
      <c r="A28" s="23"/>
      <c r="B28" s="26"/>
      <c r="C28" s="27"/>
      <c r="D28" s="23"/>
      <c r="E28" s="23"/>
    </row>
    <row r="29" spans="1:5" x14ac:dyDescent="0.25">
      <c r="A29" s="23"/>
      <c r="B29" s="23"/>
      <c r="C29" s="28"/>
      <c r="D29" s="23"/>
      <c r="E29" s="23"/>
    </row>
    <row r="30" spans="1:5" x14ac:dyDescent="0.25">
      <c r="A30" s="23"/>
      <c r="B30" s="23"/>
      <c r="C30" s="23"/>
      <c r="D30" s="23"/>
      <c r="E30" s="23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13" workbookViewId="0">
      <selection activeCell="A42" sqref="A42"/>
    </sheetView>
  </sheetViews>
  <sheetFormatPr defaultRowHeight="15" x14ac:dyDescent="0.25"/>
  <cols>
    <col min="1" max="1" width="58.5703125" customWidth="1"/>
    <col min="2" max="2" width="25" customWidth="1"/>
    <col min="3" max="3" width="18.7109375" customWidth="1"/>
    <col min="4" max="4" width="16" customWidth="1"/>
  </cols>
  <sheetData>
    <row r="1" spans="1:4" x14ac:dyDescent="0.25">
      <c r="A1" t="s">
        <v>23</v>
      </c>
      <c r="B1" t="s">
        <v>24</v>
      </c>
      <c r="C1" t="s">
        <v>58</v>
      </c>
    </row>
    <row r="2" spans="1:4" x14ac:dyDescent="0.25">
      <c r="A2" t="s">
        <v>21</v>
      </c>
      <c r="B2" t="s">
        <v>22</v>
      </c>
    </row>
    <row r="3" spans="1:4" x14ac:dyDescent="0.25">
      <c r="A3" t="s">
        <v>25</v>
      </c>
      <c r="B3" t="s">
        <v>26</v>
      </c>
    </row>
    <row r="5" spans="1:4" x14ac:dyDescent="0.25">
      <c r="A5" s="17" t="s">
        <v>53</v>
      </c>
      <c r="B5" s="17" t="s">
        <v>28</v>
      </c>
      <c r="C5" s="17" t="s">
        <v>29</v>
      </c>
      <c r="D5" s="17" t="s">
        <v>30</v>
      </c>
    </row>
    <row r="6" spans="1:4" x14ac:dyDescent="0.25">
      <c r="A6" s="3" t="s">
        <v>59</v>
      </c>
      <c r="B6" s="3">
        <v>20</v>
      </c>
      <c r="C6" s="3">
        <v>185</v>
      </c>
      <c r="D6" s="12">
        <f>C6/B6/4</f>
        <v>2.3125</v>
      </c>
    </row>
    <row r="7" spans="1:4" x14ac:dyDescent="0.25">
      <c r="A7" s="3" t="s">
        <v>60</v>
      </c>
      <c r="B7" s="3">
        <v>7.6</v>
      </c>
      <c r="C7" s="3">
        <v>84.65</v>
      </c>
      <c r="D7" s="12">
        <f t="shared" ref="D7:D39" si="0">C7/B7/4</f>
        <v>2.7845394736842111</v>
      </c>
    </row>
    <row r="8" spans="1:4" x14ac:dyDescent="0.25">
      <c r="A8" s="3" t="s">
        <v>31</v>
      </c>
      <c r="B8" s="3">
        <v>12</v>
      </c>
      <c r="C8" s="3">
        <v>285.06</v>
      </c>
      <c r="D8" s="12">
        <f t="shared" si="0"/>
        <v>5.9387499999999998</v>
      </c>
    </row>
    <row r="9" spans="1:4" x14ac:dyDescent="0.25">
      <c r="A9" s="3" t="s">
        <v>32</v>
      </c>
      <c r="B9" s="3">
        <v>13032.085000000015</v>
      </c>
      <c r="C9" s="3">
        <v>292677.29000000097</v>
      </c>
      <c r="D9" s="12">
        <f t="shared" si="0"/>
        <v>5.6145522761707092</v>
      </c>
    </row>
    <row r="10" spans="1:4" x14ac:dyDescent="0.25">
      <c r="A10" s="3" t="s">
        <v>61</v>
      </c>
      <c r="B10" s="3">
        <v>10</v>
      </c>
      <c r="C10" s="3">
        <v>206.26</v>
      </c>
      <c r="D10" s="12">
        <f t="shared" si="0"/>
        <v>5.1564999999999994</v>
      </c>
    </row>
    <row r="11" spans="1:4" x14ac:dyDescent="0.25">
      <c r="A11" s="3" t="s">
        <v>62</v>
      </c>
      <c r="B11" s="3">
        <v>2511.5890000000004</v>
      </c>
      <c r="C11" s="3">
        <v>43014.270000000011</v>
      </c>
      <c r="D11" s="12">
        <f t="shared" si="0"/>
        <v>4.2815793109461779</v>
      </c>
    </row>
    <row r="12" spans="1:4" x14ac:dyDescent="0.25">
      <c r="A12" s="3" t="s">
        <v>33</v>
      </c>
      <c r="B12" s="3">
        <v>4499.82</v>
      </c>
      <c r="C12" s="3">
        <v>74692.130000000019</v>
      </c>
      <c r="D12" s="12">
        <f t="shared" si="0"/>
        <v>4.1497287669284564</v>
      </c>
    </row>
    <row r="13" spans="1:4" x14ac:dyDescent="0.25">
      <c r="A13" s="3" t="s">
        <v>36</v>
      </c>
      <c r="B13" s="3">
        <v>99.5</v>
      </c>
      <c r="C13" s="3">
        <v>1265.75</v>
      </c>
      <c r="D13" s="12">
        <f t="shared" si="0"/>
        <v>3.1802763819095476</v>
      </c>
    </row>
    <row r="14" spans="1:4" x14ac:dyDescent="0.25">
      <c r="A14" s="3" t="s">
        <v>38</v>
      </c>
      <c r="B14" s="3">
        <v>5042.239999999998</v>
      </c>
      <c r="C14" s="3">
        <v>91135.339999999967</v>
      </c>
      <c r="D14" s="12">
        <f t="shared" si="0"/>
        <v>4.5185939185758714</v>
      </c>
    </row>
    <row r="15" spans="1:4" x14ac:dyDescent="0.25">
      <c r="A15" s="3" t="s">
        <v>63</v>
      </c>
      <c r="B15" s="3">
        <v>4</v>
      </c>
      <c r="C15" s="3">
        <v>94.23</v>
      </c>
      <c r="D15" s="12">
        <f t="shared" si="0"/>
        <v>5.8893750000000002</v>
      </c>
    </row>
    <row r="16" spans="1:4" x14ac:dyDescent="0.25">
      <c r="A16" s="3" t="s">
        <v>39</v>
      </c>
      <c r="B16" s="3">
        <v>278.976</v>
      </c>
      <c r="C16" s="3">
        <v>6274.49</v>
      </c>
      <c r="D16" s="12">
        <f t="shared" si="0"/>
        <v>5.6227865479467765</v>
      </c>
    </row>
    <row r="17" spans="1:4" x14ac:dyDescent="0.25">
      <c r="A17" s="3" t="s">
        <v>64</v>
      </c>
      <c r="B17" s="3">
        <v>194.31000000000003</v>
      </c>
      <c r="C17" s="3">
        <v>4717.29</v>
      </c>
      <c r="D17" s="12">
        <f t="shared" si="0"/>
        <v>6.0692836189593935</v>
      </c>
    </row>
    <row r="18" spans="1:4" x14ac:dyDescent="0.25">
      <c r="A18" s="3" t="s">
        <v>40</v>
      </c>
      <c r="B18" s="3">
        <v>20734.035000000018</v>
      </c>
      <c r="C18" s="3">
        <v>335929.8799999996</v>
      </c>
      <c r="D18" s="12">
        <f t="shared" si="0"/>
        <v>4.0504643693328299</v>
      </c>
    </row>
    <row r="19" spans="1:4" x14ac:dyDescent="0.25">
      <c r="A19" s="3" t="s">
        <v>65</v>
      </c>
      <c r="B19" s="3">
        <v>83.432999999999993</v>
      </c>
      <c r="C19" s="3">
        <v>2213.38</v>
      </c>
      <c r="D19" s="12">
        <f t="shared" si="0"/>
        <v>6.6322078793762671</v>
      </c>
    </row>
    <row r="20" spans="1:4" x14ac:dyDescent="0.25">
      <c r="A20" s="3" t="s">
        <v>41</v>
      </c>
      <c r="B20" s="3">
        <v>2126.4700000000012</v>
      </c>
      <c r="C20" s="3">
        <v>38692.070000000014</v>
      </c>
      <c r="D20" s="12">
        <f t="shared" si="0"/>
        <v>4.5488614934609934</v>
      </c>
    </row>
    <row r="21" spans="1:4" x14ac:dyDescent="0.25">
      <c r="A21" s="3" t="s">
        <v>66</v>
      </c>
      <c r="B21" s="3">
        <v>1044.6400000000001</v>
      </c>
      <c r="C21" s="3">
        <v>21734.129999999997</v>
      </c>
      <c r="D21" s="12">
        <f t="shared" si="0"/>
        <v>5.2013444823096942</v>
      </c>
    </row>
    <row r="22" spans="1:4" x14ac:dyDescent="0.25">
      <c r="A22" s="3" t="s">
        <v>54</v>
      </c>
      <c r="B22" s="3">
        <v>146.62799999999999</v>
      </c>
      <c r="C22" s="3">
        <v>3066.0100000000007</v>
      </c>
      <c r="D22" s="12">
        <f t="shared" si="0"/>
        <v>5.2275315765065349</v>
      </c>
    </row>
    <row r="23" spans="1:4" x14ac:dyDescent="0.25">
      <c r="A23" s="3" t="s">
        <v>67</v>
      </c>
      <c r="B23" s="3">
        <v>1014.6879999999999</v>
      </c>
      <c r="C23" s="3">
        <v>23165.97</v>
      </c>
      <c r="D23" s="12">
        <f t="shared" si="0"/>
        <v>5.7076584132265298</v>
      </c>
    </row>
    <row r="24" spans="1:4" x14ac:dyDescent="0.25">
      <c r="A24" s="3" t="s">
        <v>43</v>
      </c>
      <c r="B24" s="3">
        <v>4384.2279999999992</v>
      </c>
      <c r="C24" s="3">
        <v>107161.45999999993</v>
      </c>
      <c r="D24" s="12">
        <f t="shared" si="0"/>
        <v>6.1106231245272804</v>
      </c>
    </row>
    <row r="25" spans="1:4" x14ac:dyDescent="0.25">
      <c r="A25" s="3" t="s">
        <v>68</v>
      </c>
      <c r="B25" s="3">
        <v>6.3</v>
      </c>
      <c r="C25" s="3">
        <v>141</v>
      </c>
      <c r="D25" s="12">
        <f t="shared" si="0"/>
        <v>5.5952380952380958</v>
      </c>
    </row>
    <row r="26" spans="1:4" x14ac:dyDescent="0.25">
      <c r="A26" s="3" t="s">
        <v>44</v>
      </c>
      <c r="B26" s="3">
        <v>3528.5200000000041</v>
      </c>
      <c r="C26" s="3">
        <v>87270.979999999952</v>
      </c>
      <c r="D26" s="12">
        <f t="shared" si="0"/>
        <v>6.1832567195311245</v>
      </c>
    </row>
    <row r="27" spans="1:4" x14ac:dyDescent="0.25">
      <c r="A27" s="3" t="s">
        <v>45</v>
      </c>
      <c r="B27" s="3">
        <v>2218.0700000000002</v>
      </c>
      <c r="C27" s="3">
        <v>40340.480000000003</v>
      </c>
      <c r="D27" s="12">
        <f t="shared" si="0"/>
        <v>4.5467996952305381</v>
      </c>
    </row>
    <row r="28" spans="1:4" x14ac:dyDescent="0.25">
      <c r="A28" s="3" t="s">
        <v>46</v>
      </c>
      <c r="B28" s="3">
        <v>1909.7530000000002</v>
      </c>
      <c r="C28" s="3">
        <v>47812.270000000011</v>
      </c>
      <c r="D28" s="12">
        <f t="shared" si="0"/>
        <v>6.2589599283258108</v>
      </c>
    </row>
    <row r="29" spans="1:4" x14ac:dyDescent="0.25">
      <c r="A29" s="3" t="s">
        <v>69</v>
      </c>
      <c r="B29" s="3">
        <v>39.71</v>
      </c>
      <c r="C29" s="3">
        <v>1035.97</v>
      </c>
      <c r="D29" s="12">
        <f t="shared" si="0"/>
        <v>6.5220977083857967</v>
      </c>
    </row>
    <row r="30" spans="1:4" x14ac:dyDescent="0.25">
      <c r="A30" s="3" t="s">
        <v>70</v>
      </c>
      <c r="B30" s="3">
        <v>545.82800000000009</v>
      </c>
      <c r="C30" s="3">
        <v>14238.989999999996</v>
      </c>
      <c r="D30" s="12">
        <f t="shared" si="0"/>
        <v>6.5217385330177242</v>
      </c>
    </row>
    <row r="31" spans="1:4" x14ac:dyDescent="0.25">
      <c r="A31" s="3" t="s">
        <v>71</v>
      </c>
      <c r="B31" s="3">
        <v>163.58699999999999</v>
      </c>
      <c r="C31" s="3">
        <v>3646.04</v>
      </c>
      <c r="D31" s="12">
        <f t="shared" si="0"/>
        <v>5.5720197815229824</v>
      </c>
    </row>
    <row r="32" spans="1:4" x14ac:dyDescent="0.25">
      <c r="A32" s="3" t="s">
        <v>47</v>
      </c>
      <c r="B32" s="3">
        <v>2340.6890000000021</v>
      </c>
      <c r="C32" s="3">
        <v>62496.660000000011</v>
      </c>
      <c r="D32" s="12">
        <f t="shared" si="0"/>
        <v>6.6750281647839538</v>
      </c>
    </row>
    <row r="33" spans="1:4" x14ac:dyDescent="0.25">
      <c r="A33" s="3" t="s">
        <v>72</v>
      </c>
      <c r="B33" s="3">
        <v>7.2839999999999998</v>
      </c>
      <c r="C33" s="3">
        <v>190.77</v>
      </c>
      <c r="D33" s="12">
        <f t="shared" si="0"/>
        <v>6.5475700164744648</v>
      </c>
    </row>
    <row r="34" spans="1:4" x14ac:dyDescent="0.25">
      <c r="A34" s="3" t="s">
        <v>49</v>
      </c>
      <c r="B34" s="3">
        <v>88.4</v>
      </c>
      <c r="C34" s="3">
        <v>1108.45</v>
      </c>
      <c r="D34" s="12">
        <f t="shared" si="0"/>
        <v>3.1347567873303168</v>
      </c>
    </row>
    <row r="35" spans="1:4" x14ac:dyDescent="0.25">
      <c r="A35" s="3" t="s">
        <v>73</v>
      </c>
      <c r="B35" s="3">
        <v>19</v>
      </c>
      <c r="C35" s="3">
        <v>286.86</v>
      </c>
      <c r="D35" s="12">
        <f t="shared" si="0"/>
        <v>3.7744736842105264</v>
      </c>
    </row>
    <row r="36" spans="1:4" x14ac:dyDescent="0.25">
      <c r="A36" s="3" t="s">
        <v>74</v>
      </c>
      <c r="B36" s="3">
        <v>22</v>
      </c>
      <c r="C36" s="3">
        <v>431.35</v>
      </c>
      <c r="D36" s="12">
        <f t="shared" si="0"/>
        <v>4.901704545454546</v>
      </c>
    </row>
    <row r="37" spans="1:4" x14ac:dyDescent="0.25">
      <c r="A37" s="3" t="s">
        <v>75</v>
      </c>
      <c r="B37" s="3">
        <v>11.666</v>
      </c>
      <c r="C37" s="3">
        <v>418.55</v>
      </c>
      <c r="D37" s="12">
        <f t="shared" si="0"/>
        <v>8.9694411109206236</v>
      </c>
    </row>
    <row r="38" spans="1:4" x14ac:dyDescent="0.25">
      <c r="A38" s="3" t="s">
        <v>50</v>
      </c>
      <c r="B38" s="3">
        <v>300640.36100000341</v>
      </c>
      <c r="C38" s="3">
        <v>7473081.6400000174</v>
      </c>
      <c r="D38" s="12">
        <f t="shared" si="0"/>
        <v>6.214303374921716</v>
      </c>
    </row>
    <row r="39" spans="1:4" x14ac:dyDescent="0.25">
      <c r="A39" s="3" t="s">
        <v>51</v>
      </c>
      <c r="B39" s="3">
        <v>180114.22800000032</v>
      </c>
      <c r="C39" s="3">
        <v>4784853.4300000034</v>
      </c>
      <c r="D39" s="12">
        <f t="shared" si="0"/>
        <v>6.6414151218525541</v>
      </c>
    </row>
    <row r="40" spans="1:4" x14ac:dyDescent="0.25">
      <c r="A40" s="20" t="s">
        <v>56</v>
      </c>
      <c r="B40" s="20">
        <f>SUM(B6:B39)</f>
        <v>546901.63800000376</v>
      </c>
      <c r="C40" s="20">
        <f>SUM(C6:C39)</f>
        <v>13563948.100000022</v>
      </c>
      <c r="D40" s="21">
        <f>C40/B40/4</f>
        <v>6.2003599722259057</v>
      </c>
    </row>
    <row r="42" spans="1:4" x14ac:dyDescent="0.25">
      <c r="A4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Aprēķins</vt:lpstr>
      <vt:lpstr>2017_18</vt:lpstr>
      <vt:lpstr>2016_17</vt:lpstr>
      <vt:lpstr>2015_16</vt:lpstr>
      <vt:lpstr>Aprēķins!Print_Area</vt:lpstr>
    </vt:vector>
  </TitlesOfParts>
  <Company>Izgl'itibas un zinatnes ministrija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Grundmane</dc:creator>
  <cp:lastModifiedBy>Jolanta Cerpakovska</cp:lastModifiedBy>
  <dcterms:created xsi:type="dcterms:W3CDTF">2017-11-15T08:37:21Z</dcterms:created>
  <dcterms:modified xsi:type="dcterms:W3CDTF">2017-11-23T08:20:09Z</dcterms:modified>
</cp:coreProperties>
</file>