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codeName="ThisWorkbook"/>
  <xr:revisionPtr revIDLastSave="24" documentId="8_{AB7BD727-7139-4862-A201-CF14CC4AC1DD}" xr6:coauthVersionLast="47" xr6:coauthVersionMax="47" xr10:uidLastSave="{20E27D73-FD7F-4C25-B6FB-AEECD34F30E5}"/>
  <bookViews>
    <workbookView xWindow="-110" yWindow="-110" windowWidth="19420" windowHeight="10300" tabRatio="829" activeTab="6" xr2:uid="{00000000-000D-0000-FFFF-FFFF00000000}"/>
  </bookViews>
  <sheets>
    <sheet name="Atruna" sheetId="16" r:id="rId1"/>
    <sheet name="Definīcijas" sheetId="17" r:id="rId2"/>
    <sheet name="Satura rādītājs" sheetId="19" r:id="rId3"/>
    <sheet name="Ievades lapas &gt;&gt;" sheetId="21" r:id="rId4"/>
    <sheet name="Info par projektu" sheetId="20" r:id="rId5"/>
    <sheet name="Pieņēmumi" sheetId="1" r:id="rId6"/>
    <sheet name="Riski" sheetId="2" r:id="rId7"/>
    <sheet name="Statistiskā uzskaite" sheetId="24" state="hidden" r:id="rId8"/>
    <sheet name="Aprēķinu lapas &gt;&gt;" sheetId="22" r:id="rId9"/>
    <sheet name="Laika grafiks" sheetId="3" r:id="rId10"/>
    <sheet name="Kapitālieguldījumi" sheetId="6" r:id="rId11"/>
    <sheet name="Finansēšana" sheetId="7" r:id="rId12"/>
    <sheet name="Izmaksas" sheetId="10" r:id="rId13"/>
    <sheet name="Ieņēmumi" sheetId="11" r:id="rId14"/>
    <sheet name="Naudas plūsmas" sheetId="12" r:id="rId15"/>
    <sheet name="Jutīguma analīze" sheetId="5" r:id="rId16"/>
    <sheet name="Rezultātu lapas &gt;&gt;" sheetId="23" r:id="rId17"/>
    <sheet name="Rādītāji" sheetId="9" r:id="rId18"/>
    <sheet name="Grafiks" sheetId="8" r:id="rId19"/>
    <sheet name="Pārbaudes" sheetId="14" r:id="rId20"/>
    <sheet name="Kopsavilkums" sheetId="15" r:id="rId21"/>
  </sheets>
  <externalReferences>
    <externalReference r:id="rId22"/>
  </externalReferences>
  <definedNames>
    <definedName name="_xlnm.Print_Area" localSheetId="1">Definīcijas!$A$1:$B$35</definedName>
    <definedName name="_xlnm.Print_Area" localSheetId="18">Grafiks!$A$12:$D$31</definedName>
    <definedName name="_xlnm.Print_Area" localSheetId="13">Ieņēmumi!$A$1:$DU$97</definedName>
    <definedName name="_xlnm.Print_Area" localSheetId="12">Izmaksas!$A$1:$DU$381</definedName>
    <definedName name="_xlnm.Print_Area" localSheetId="15">'Jutīguma analīze'!$A$1:$M$13</definedName>
    <definedName name="_xlnm.Print_Area" localSheetId="20">Kopsavilkums!$A$1:$K$48</definedName>
    <definedName name="_xlnm.Print_Area" localSheetId="14">'Naudas plūsmas'!$A$1:$DU$135</definedName>
    <definedName name="_xlnm.Print_Area" localSheetId="19">Pārbaudes!$A$1:$D$10</definedName>
    <definedName name="_xlnm.Print_Area" localSheetId="5">Pieņēmumi!$A$1:$I$267</definedName>
    <definedName name="_xlnm.Print_Area" localSheetId="17">Rādītāji!$A$1:$DU$39</definedName>
    <definedName name="_xlnm.Print_Area" localSheetId="6">Riski!$A$1:$R$30</definedName>
    <definedName name="scn_IV">[1]Dashboard!$G$23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2" l="1"/>
  <c r="N11" i="2"/>
  <c r="N10" i="2"/>
  <c r="N9" i="2"/>
  <c r="N8" i="2"/>
  <c r="N7" i="2"/>
  <c r="N6" i="2"/>
  <c r="N5" i="2"/>
  <c r="N4" i="2"/>
  <c r="E18" i="2"/>
  <c r="E12" i="2"/>
  <c r="E11" i="2"/>
  <c r="E10" i="2"/>
  <c r="E9" i="2"/>
  <c r="E8" i="2"/>
  <c r="E7" i="2"/>
  <c r="E6" i="2"/>
  <c r="E5" i="2"/>
  <c r="E4" i="2"/>
  <c r="E14" i="2"/>
  <c r="E15" i="2"/>
  <c r="E16" i="2"/>
  <c r="E17" i="2"/>
  <c r="E19" i="2"/>
  <c r="E20" i="2"/>
  <c r="E21" i="2"/>
  <c r="E22" i="2"/>
  <c r="E23" i="2"/>
  <c r="E24" i="2"/>
  <c r="E25" i="2"/>
  <c r="E26" i="2"/>
  <c r="E27" i="2"/>
  <c r="E28" i="2"/>
  <c r="E29" i="2"/>
  <c r="E30" i="2"/>
  <c r="O8" i="2"/>
  <c r="D39" i="2"/>
  <c r="C39" i="2"/>
  <c r="C37" i="2"/>
  <c r="C38" i="2"/>
  <c r="D46" i="2"/>
  <c r="E46" i="2" s="1"/>
  <c r="D45" i="2"/>
  <c r="E45" i="2" s="1"/>
  <c r="D44" i="2"/>
  <c r="E44" i="2" s="1"/>
  <c r="D43" i="2"/>
  <c r="D47" i="2" l="1"/>
  <c r="E47" i="2" s="1"/>
  <c r="E39" i="2"/>
  <c r="E43" i="2"/>
  <c r="O15" i="2" l="1"/>
  <c r="O16" i="2"/>
  <c r="O17" i="2"/>
  <c r="O18" i="2"/>
  <c r="O19" i="2"/>
  <c r="O20" i="2"/>
  <c r="O21" i="2"/>
  <c r="O22" i="2"/>
  <c r="O23" i="2"/>
  <c r="O24" i="2"/>
  <c r="O25" i="2"/>
  <c r="O26" i="2"/>
  <c r="O27" i="2"/>
  <c r="O28" i="2"/>
  <c r="O29" i="2"/>
  <c r="O30" i="2"/>
  <c r="O5" i="2"/>
  <c r="O6" i="2"/>
  <c r="O7" i="2"/>
  <c r="O4" i="2"/>
  <c r="I15" i="2"/>
  <c r="J15" i="2" s="1"/>
  <c r="I16" i="2"/>
  <c r="J16" i="2" s="1"/>
  <c r="I17" i="2"/>
  <c r="J17" i="2" s="1"/>
  <c r="I18" i="2"/>
  <c r="J18" i="2" s="1"/>
  <c r="I19" i="2"/>
  <c r="J19" i="2" s="1"/>
  <c r="I20" i="2"/>
  <c r="J20" i="2" s="1"/>
  <c r="I21" i="2"/>
  <c r="J21" i="2" s="1"/>
  <c r="I22" i="2"/>
  <c r="J22" i="2" s="1"/>
  <c r="I23" i="2"/>
  <c r="J23" i="2" s="1"/>
  <c r="I24" i="2"/>
  <c r="J24" i="2" s="1"/>
  <c r="I25" i="2"/>
  <c r="J25" i="2" s="1"/>
  <c r="I26" i="2"/>
  <c r="J26" i="2" s="1"/>
  <c r="I27" i="2"/>
  <c r="J27" i="2" s="1"/>
  <c r="I28" i="2"/>
  <c r="J28" i="2" s="1"/>
  <c r="I29" i="2"/>
  <c r="J29" i="2" s="1"/>
  <c r="I30" i="2"/>
  <c r="J30" i="2" s="1"/>
  <c r="I5" i="2"/>
  <c r="I6" i="2"/>
  <c r="I7" i="2"/>
  <c r="J7" i="2" s="1"/>
  <c r="I8" i="2"/>
  <c r="J8" i="2" s="1"/>
  <c r="I9" i="2"/>
  <c r="J9" i="2" s="1"/>
  <c r="I10" i="2"/>
  <c r="J10" i="2" s="1"/>
  <c r="I11" i="2"/>
  <c r="J11" i="2" s="1"/>
  <c r="I12" i="2"/>
  <c r="J12" i="2" s="1"/>
  <c r="J6" i="2" l="1"/>
  <c r="D38" i="2" s="1"/>
  <c r="E38" i="2" s="1"/>
  <c r="J5" i="2"/>
  <c r="E301" i="10"/>
  <c r="E302" i="10"/>
  <c r="E303" i="10"/>
  <c r="E304" i="10"/>
  <c r="E305" i="10"/>
  <c r="E306" i="10"/>
  <c r="E307" i="10"/>
  <c r="E308" i="10"/>
  <c r="E300" i="10"/>
  <c r="E314" i="10"/>
  <c r="E315" i="10"/>
  <c r="E316" i="10"/>
  <c r="E317" i="10"/>
  <c r="E318" i="10"/>
  <c r="E319" i="10"/>
  <c r="E320" i="10"/>
  <c r="E321" i="10"/>
  <c r="E322" i="10"/>
  <c r="E323" i="10"/>
  <c r="E324" i="10"/>
  <c r="E325" i="10"/>
  <c r="E326" i="10"/>
  <c r="E327" i="10"/>
  <c r="E328" i="10"/>
  <c r="E329" i="10"/>
  <c r="E313" i="10"/>
  <c r="B314" i="10"/>
  <c r="C314" i="10"/>
  <c r="B315" i="10"/>
  <c r="C315" i="10"/>
  <c r="B316" i="10"/>
  <c r="C316" i="10"/>
  <c r="B317" i="10"/>
  <c r="C317" i="10"/>
  <c r="B318" i="10"/>
  <c r="C318" i="10"/>
  <c r="B319" i="10"/>
  <c r="C319" i="10"/>
  <c r="B320" i="10"/>
  <c r="C320" i="10"/>
  <c r="B321" i="10"/>
  <c r="C321" i="10"/>
  <c r="B322" i="10"/>
  <c r="C322" i="10"/>
  <c r="B323" i="10"/>
  <c r="C323" i="10"/>
  <c r="B324" i="10"/>
  <c r="C324" i="10"/>
  <c r="B325" i="10"/>
  <c r="C325" i="10"/>
  <c r="B326" i="10"/>
  <c r="C326" i="10"/>
  <c r="B327" i="10"/>
  <c r="C327" i="10"/>
  <c r="B328" i="10"/>
  <c r="C328" i="10"/>
  <c r="B329" i="10"/>
  <c r="C329" i="10"/>
  <c r="C313" i="10"/>
  <c r="B313" i="10"/>
  <c r="B301" i="10"/>
  <c r="C301" i="10"/>
  <c r="B302" i="10"/>
  <c r="C302" i="10"/>
  <c r="B303" i="10"/>
  <c r="C303" i="10"/>
  <c r="B304" i="10"/>
  <c r="C304" i="10"/>
  <c r="B305" i="10"/>
  <c r="C305" i="10"/>
  <c r="B306" i="10"/>
  <c r="C306" i="10"/>
  <c r="B307" i="10"/>
  <c r="C307" i="10"/>
  <c r="B308" i="10"/>
  <c r="C308" i="10"/>
  <c r="C300" i="10"/>
  <c r="B300" i="10"/>
  <c r="D298" i="10"/>
  <c r="E120" i="10"/>
  <c r="E121" i="10"/>
  <c r="E122" i="10"/>
  <c r="E123" i="10"/>
  <c r="E124" i="10"/>
  <c r="E125" i="10"/>
  <c r="E126" i="10"/>
  <c r="E127" i="10"/>
  <c r="E128" i="10"/>
  <c r="E129" i="10"/>
  <c r="E130" i="10"/>
  <c r="E131" i="10"/>
  <c r="E132" i="10"/>
  <c r="E133" i="10"/>
  <c r="E134" i="10"/>
  <c r="E135" i="10"/>
  <c r="E107" i="10"/>
  <c r="E108" i="10"/>
  <c r="E109" i="10"/>
  <c r="E110" i="10"/>
  <c r="E111" i="10"/>
  <c r="E112" i="10"/>
  <c r="E113" i="10"/>
  <c r="E114" i="10"/>
  <c r="F113" i="10"/>
  <c r="B113" i="10"/>
  <c r="C113" i="10"/>
  <c r="A107" i="10"/>
  <c r="A108" i="10"/>
  <c r="A109" i="10"/>
  <c r="A110" i="10"/>
  <c r="A111" i="10"/>
  <c r="A112" i="10"/>
  <c r="A113" i="10"/>
  <c r="A114" i="10"/>
  <c r="F120" i="10"/>
  <c r="F121" i="10"/>
  <c r="G121" i="10" s="1"/>
  <c r="F122" i="10"/>
  <c r="F123" i="10"/>
  <c r="F124" i="10"/>
  <c r="F125" i="10"/>
  <c r="F126" i="10"/>
  <c r="F127" i="10"/>
  <c r="F128" i="10"/>
  <c r="F129" i="10"/>
  <c r="G129" i="10" s="1"/>
  <c r="F130" i="10"/>
  <c r="F131" i="10"/>
  <c r="F132" i="10"/>
  <c r="F133" i="10"/>
  <c r="F134" i="10"/>
  <c r="F135" i="10"/>
  <c r="F119" i="10"/>
  <c r="E119" i="10"/>
  <c r="F107" i="10"/>
  <c r="F108" i="10"/>
  <c r="F109" i="10"/>
  <c r="F110" i="10"/>
  <c r="F111" i="10"/>
  <c r="F112" i="10"/>
  <c r="F114" i="10"/>
  <c r="F106" i="10"/>
  <c r="E106" i="10"/>
  <c r="P31" i="2"/>
  <c r="G31" i="2"/>
  <c r="N15" i="2"/>
  <c r="D314" i="10" s="1"/>
  <c r="N16" i="2"/>
  <c r="D315" i="10" s="1"/>
  <c r="N17" i="2"/>
  <c r="D316" i="10" s="1"/>
  <c r="N18" i="2"/>
  <c r="D317" i="10" s="1"/>
  <c r="N19" i="2"/>
  <c r="D318" i="10" s="1"/>
  <c r="N20" i="2"/>
  <c r="D319" i="10" s="1"/>
  <c r="N21" i="2"/>
  <c r="D320" i="10" s="1"/>
  <c r="N22" i="2"/>
  <c r="D321" i="10" s="1"/>
  <c r="N23" i="2"/>
  <c r="D322" i="10" s="1"/>
  <c r="N24" i="2"/>
  <c r="D323" i="10" s="1"/>
  <c r="N25" i="2"/>
  <c r="D324" i="10" s="1"/>
  <c r="N26" i="2"/>
  <c r="D325" i="10" s="1"/>
  <c r="N27" i="2"/>
  <c r="D326" i="10" s="1"/>
  <c r="N28" i="2"/>
  <c r="D327" i="10" s="1"/>
  <c r="N29" i="2"/>
  <c r="D328" i="10" s="1"/>
  <c r="N30" i="2"/>
  <c r="D329" i="10" s="1"/>
  <c r="N14" i="2"/>
  <c r="D313" i="10" s="1"/>
  <c r="O9" i="2"/>
  <c r="O10" i="2"/>
  <c r="O11" i="2"/>
  <c r="O12" i="2"/>
  <c r="D306" i="10"/>
  <c r="D307" i="10"/>
  <c r="D308" i="10"/>
  <c r="D113" i="10"/>
  <c r="O14" i="2"/>
  <c r="I14" i="2"/>
  <c r="J14" i="2" s="1"/>
  <c r="D301" i="10"/>
  <c r="D302" i="10"/>
  <c r="D303" i="10"/>
  <c r="D304" i="10"/>
  <c r="D305" i="10"/>
  <c r="D300" i="10"/>
  <c r="I4" i="2"/>
  <c r="B20" i="6"/>
  <c r="A19" i="6"/>
  <c r="B19" i="6"/>
  <c r="A20" i="6"/>
  <c r="A21" i="6"/>
  <c r="B21" i="6"/>
  <c r="A22" i="6"/>
  <c r="B22" i="6"/>
  <c r="A23" i="6"/>
  <c r="B23" i="6"/>
  <c r="A24" i="6"/>
  <c r="B24" i="6"/>
  <c r="A25" i="6"/>
  <c r="B25" i="6"/>
  <c r="A26" i="6"/>
  <c r="B26" i="6"/>
  <c r="A27" i="6"/>
  <c r="B27" i="6"/>
  <c r="A28" i="6"/>
  <c r="B28" i="6"/>
  <c r="A29" i="6"/>
  <c r="B29" i="6"/>
  <c r="A30" i="6"/>
  <c r="B30" i="6"/>
  <c r="A31" i="6"/>
  <c r="B31" i="6"/>
  <c r="A32" i="6"/>
  <c r="B32" i="6"/>
  <c r="A33" i="6"/>
  <c r="B33" i="6"/>
  <c r="A34" i="6"/>
  <c r="B34" i="6"/>
  <c r="A35" i="6"/>
  <c r="B35" i="6"/>
  <c r="A36" i="6"/>
  <c r="B36" i="6"/>
  <c r="A37" i="6"/>
  <c r="B37" i="6"/>
  <c r="A18" i="6"/>
  <c r="A6" i="6"/>
  <c r="G135" i="10" l="1"/>
  <c r="G127" i="10"/>
  <c r="G108" i="10"/>
  <c r="J4" i="2"/>
  <c r="D36" i="2" s="1"/>
  <c r="C36" i="2"/>
  <c r="C40" i="2" s="1"/>
  <c r="G112" i="10"/>
  <c r="G111" i="10"/>
  <c r="G134" i="10"/>
  <c r="G126" i="10"/>
  <c r="G110" i="10"/>
  <c r="G109" i="10"/>
  <c r="G132" i="10"/>
  <c r="G124" i="10"/>
  <c r="G113" i="10"/>
  <c r="G131" i="10"/>
  <c r="G123" i="10"/>
  <c r="G107" i="10"/>
  <c r="G130" i="10"/>
  <c r="G122" i="10"/>
  <c r="F137" i="10"/>
  <c r="E310" i="10"/>
  <c r="G114" i="10"/>
  <c r="G133" i="10"/>
  <c r="G125" i="10"/>
  <c r="G128" i="10"/>
  <c r="G120" i="10"/>
  <c r="I31" i="2"/>
  <c r="A20" i="10"/>
  <c r="B335" i="10"/>
  <c r="A335" i="10"/>
  <c r="A329" i="10"/>
  <c r="A328" i="10"/>
  <c r="A327" i="10"/>
  <c r="A326" i="10"/>
  <c r="A325" i="10"/>
  <c r="A324" i="10"/>
  <c r="A323" i="10"/>
  <c r="A322" i="10"/>
  <c r="A321" i="10"/>
  <c r="A320" i="10"/>
  <c r="A319" i="10"/>
  <c r="A318" i="10"/>
  <c r="A317" i="10"/>
  <c r="A316" i="10"/>
  <c r="A315" i="10"/>
  <c r="A314" i="10"/>
  <c r="A313" i="10"/>
  <c r="A312" i="10"/>
  <c r="A308" i="10"/>
  <c r="A306" i="10"/>
  <c r="A305" i="10"/>
  <c r="A304" i="10"/>
  <c r="A303" i="10"/>
  <c r="A302" i="10"/>
  <c r="A301" i="10"/>
  <c r="A300" i="10"/>
  <c r="A299" i="10"/>
  <c r="C298" i="10"/>
  <c r="B298" i="10"/>
  <c r="A298" i="10"/>
  <c r="A286" i="10"/>
  <c r="A274" i="10"/>
  <c r="D262" i="10"/>
  <c r="A262" i="10"/>
  <c r="A260" i="10"/>
  <c r="D250" i="10"/>
  <c r="B250" i="10"/>
  <c r="A250" i="10"/>
  <c r="A248" i="10"/>
  <c r="D236" i="10"/>
  <c r="B236" i="10"/>
  <c r="A236" i="10"/>
  <c r="A234" i="10"/>
  <c r="D226" i="10"/>
  <c r="A226" i="10"/>
  <c r="B218" i="10"/>
  <c r="A218" i="10"/>
  <c r="D216" i="10"/>
  <c r="B216" i="10"/>
  <c r="A216" i="10"/>
  <c r="D215" i="10"/>
  <c r="B215" i="10"/>
  <c r="A215" i="10"/>
  <c r="D214" i="10"/>
  <c r="B214" i="10"/>
  <c r="A214" i="10"/>
  <c r="D213" i="10"/>
  <c r="B213" i="10"/>
  <c r="A213" i="10"/>
  <c r="D212" i="10"/>
  <c r="B212" i="10"/>
  <c r="A212" i="10"/>
  <c r="D211" i="10"/>
  <c r="B211" i="10"/>
  <c r="A211" i="10"/>
  <c r="D210" i="10"/>
  <c r="B210" i="10"/>
  <c r="A210" i="10"/>
  <c r="D209" i="10"/>
  <c r="B209" i="10"/>
  <c r="A209" i="10"/>
  <c r="D208" i="10"/>
  <c r="B208" i="10"/>
  <c r="A208" i="10"/>
  <c r="D207" i="10"/>
  <c r="B207" i="10"/>
  <c r="A207" i="10"/>
  <c r="D205" i="10"/>
  <c r="A205" i="10"/>
  <c r="A264" i="10" s="1"/>
  <c r="A203" i="10"/>
  <c r="D194" i="10"/>
  <c r="A194" i="10"/>
  <c r="A188" i="10"/>
  <c r="D156" i="10"/>
  <c r="A156" i="10"/>
  <c r="A350" i="10" s="1"/>
  <c r="D155" i="10"/>
  <c r="D349" i="10" s="1"/>
  <c r="A155" i="10"/>
  <c r="A349" i="10" s="1"/>
  <c r="D145" i="10"/>
  <c r="D339" i="10" s="1"/>
  <c r="A145" i="10"/>
  <c r="B141" i="10"/>
  <c r="A141" i="10"/>
  <c r="D135" i="10"/>
  <c r="C135" i="10"/>
  <c r="B135" i="10"/>
  <c r="A135" i="10"/>
  <c r="D134" i="10"/>
  <c r="C134" i="10"/>
  <c r="B134" i="10"/>
  <c r="A134" i="10"/>
  <c r="D133" i="10"/>
  <c r="C133" i="10"/>
  <c r="B133" i="10"/>
  <c r="A133" i="10"/>
  <c r="D132" i="10"/>
  <c r="C132" i="10"/>
  <c r="B132" i="10"/>
  <c r="A132" i="10"/>
  <c r="D131" i="10"/>
  <c r="C131" i="10"/>
  <c r="B131" i="10"/>
  <c r="A131" i="10"/>
  <c r="D130" i="10"/>
  <c r="C130" i="10"/>
  <c r="B130" i="10"/>
  <c r="A130" i="10"/>
  <c r="D129" i="10"/>
  <c r="C129" i="10"/>
  <c r="B129" i="10"/>
  <c r="A129" i="10"/>
  <c r="D128" i="10"/>
  <c r="C128" i="10"/>
  <c r="B128" i="10"/>
  <c r="A128" i="10"/>
  <c r="D127" i="10"/>
  <c r="C127" i="10"/>
  <c r="B127" i="10"/>
  <c r="A127" i="10"/>
  <c r="D126" i="10"/>
  <c r="C126" i="10"/>
  <c r="B126" i="10"/>
  <c r="A126" i="10"/>
  <c r="D125" i="10"/>
  <c r="C125" i="10"/>
  <c r="B125" i="10"/>
  <c r="A125" i="10"/>
  <c r="D124" i="10"/>
  <c r="C124" i="10"/>
  <c r="B124" i="10"/>
  <c r="A124" i="10"/>
  <c r="D123" i="10"/>
  <c r="C123" i="10"/>
  <c r="B123" i="10"/>
  <c r="A123" i="10"/>
  <c r="D122" i="10"/>
  <c r="C122" i="10"/>
  <c r="B122" i="10"/>
  <c r="A122" i="10"/>
  <c r="D121" i="10"/>
  <c r="C121" i="10"/>
  <c r="B121" i="10"/>
  <c r="A121" i="10"/>
  <c r="D120" i="10"/>
  <c r="C120" i="10"/>
  <c r="B120" i="10"/>
  <c r="A120" i="10"/>
  <c r="D119" i="10"/>
  <c r="C119" i="10"/>
  <c r="B119" i="10"/>
  <c r="A119" i="10"/>
  <c r="A118" i="10"/>
  <c r="D114" i="10"/>
  <c r="C114" i="10"/>
  <c r="B114" i="10"/>
  <c r="D112" i="10"/>
  <c r="C112" i="10"/>
  <c r="B112" i="10"/>
  <c r="D111" i="10"/>
  <c r="C111" i="10"/>
  <c r="B111" i="10"/>
  <c r="D110" i="10"/>
  <c r="C110" i="10"/>
  <c r="B110" i="10"/>
  <c r="D109" i="10"/>
  <c r="C109" i="10"/>
  <c r="B109" i="10"/>
  <c r="D108" i="10"/>
  <c r="C108" i="10"/>
  <c r="B108" i="10"/>
  <c r="D107" i="10"/>
  <c r="C107" i="10"/>
  <c r="B107" i="10"/>
  <c r="D106" i="10"/>
  <c r="C106" i="10"/>
  <c r="B106" i="10"/>
  <c r="A106" i="10"/>
  <c r="A105" i="10"/>
  <c r="E104" i="10"/>
  <c r="D104" i="10"/>
  <c r="C104" i="10"/>
  <c r="B104" i="10"/>
  <c r="A104" i="10"/>
  <c r="D95" i="10"/>
  <c r="D278" i="10" s="1"/>
  <c r="B95" i="10"/>
  <c r="A95" i="10"/>
  <c r="D94" i="10"/>
  <c r="B94" i="10"/>
  <c r="A94" i="10"/>
  <c r="D93" i="10"/>
  <c r="B93" i="10"/>
  <c r="A93" i="10"/>
  <c r="D92" i="10"/>
  <c r="B92" i="10"/>
  <c r="A92" i="10"/>
  <c r="A277" i="10" s="1"/>
  <c r="D91" i="10"/>
  <c r="B91" i="10"/>
  <c r="A91" i="10"/>
  <c r="A276" i="10" s="1"/>
  <c r="B89" i="10"/>
  <c r="A89" i="10"/>
  <c r="B79" i="10"/>
  <c r="A79" i="10"/>
  <c r="D77" i="10"/>
  <c r="B77" i="10"/>
  <c r="A77" i="10"/>
  <c r="D76" i="10"/>
  <c r="B76" i="10"/>
  <c r="A76" i="10"/>
  <c r="D75" i="10"/>
  <c r="B75" i="10"/>
  <c r="A75" i="10"/>
  <c r="D74" i="10"/>
  <c r="B74" i="10"/>
  <c r="A74" i="10"/>
  <c r="D73" i="10"/>
  <c r="B73" i="10"/>
  <c r="A73" i="10"/>
  <c r="D72" i="10"/>
  <c r="B72" i="10"/>
  <c r="A72" i="10"/>
  <c r="D71" i="10"/>
  <c r="B71" i="10"/>
  <c r="A71" i="10"/>
  <c r="D70" i="10"/>
  <c r="B70" i="10"/>
  <c r="A70" i="10"/>
  <c r="D69" i="10"/>
  <c r="B69" i="10"/>
  <c r="A69" i="10"/>
  <c r="D68" i="10"/>
  <c r="B68" i="10"/>
  <c r="A68" i="10"/>
  <c r="D66" i="10"/>
  <c r="A66" i="10"/>
  <c r="A64" i="10"/>
  <c r="B56" i="10"/>
  <c r="A56" i="10"/>
  <c r="D54" i="10"/>
  <c r="B54" i="10"/>
  <c r="A54" i="10"/>
  <c r="D53" i="10"/>
  <c r="B53" i="10"/>
  <c r="A53" i="10"/>
  <c r="D52" i="10"/>
  <c r="B52" i="10"/>
  <c r="A52" i="10"/>
  <c r="D51" i="10"/>
  <c r="B51" i="10"/>
  <c r="A51" i="10"/>
  <c r="D50" i="10"/>
  <c r="B50" i="10"/>
  <c r="A50" i="10"/>
  <c r="D49" i="10"/>
  <c r="B49" i="10"/>
  <c r="A49" i="10"/>
  <c r="D48" i="10"/>
  <c r="B48" i="10"/>
  <c r="A48" i="10"/>
  <c r="D47" i="10"/>
  <c r="B47" i="10"/>
  <c r="A47" i="10"/>
  <c r="D46" i="10"/>
  <c r="B46" i="10"/>
  <c r="A46" i="10"/>
  <c r="D45" i="10"/>
  <c r="B45" i="10"/>
  <c r="A45" i="10"/>
  <c r="D43" i="10"/>
  <c r="A43" i="10"/>
  <c r="A252" i="10" s="1"/>
  <c r="A41" i="10"/>
  <c r="D39" i="10"/>
  <c r="A39" i="10"/>
  <c r="A246" i="10" s="1"/>
  <c r="A37" i="10"/>
  <c r="B30" i="10"/>
  <c r="B240" i="10" s="1"/>
  <c r="A30" i="10"/>
  <c r="D28" i="10"/>
  <c r="B28" i="10"/>
  <c r="A28" i="10"/>
  <c r="D27" i="10"/>
  <c r="B27" i="10"/>
  <c r="A27" i="10"/>
  <c r="D26" i="10"/>
  <c r="B26" i="10"/>
  <c r="A26" i="10"/>
  <c r="D25" i="10"/>
  <c r="B25" i="10"/>
  <c r="A25" i="10"/>
  <c r="D24" i="10"/>
  <c r="B24" i="10"/>
  <c r="A24" i="10"/>
  <c r="D23" i="10"/>
  <c r="B23" i="10"/>
  <c r="A23" i="10"/>
  <c r="D22" i="10"/>
  <c r="B22" i="10"/>
  <c r="A22" i="10"/>
  <c r="D21" i="10"/>
  <c r="B21" i="10"/>
  <c r="A21" i="10"/>
  <c r="D20" i="10"/>
  <c r="B20" i="10"/>
  <c r="D19" i="10"/>
  <c r="B19" i="10"/>
  <c r="A19" i="10"/>
  <c r="D17" i="10"/>
  <c r="A17" i="10"/>
  <c r="A15" i="10"/>
  <c r="D11" i="10"/>
  <c r="B11" i="10"/>
  <c r="B230" i="10" s="1"/>
  <c r="A11" i="10"/>
  <c r="B9" i="10"/>
  <c r="B228" i="10" s="1"/>
  <c r="A9" i="10"/>
  <c r="A228" i="10" s="1"/>
  <c r="D8" i="10"/>
  <c r="A8" i="10"/>
  <c r="E4" i="10"/>
  <c r="A338" i="7"/>
  <c r="D337" i="7"/>
  <c r="A337" i="7"/>
  <c r="D327" i="7"/>
  <c r="A327" i="7"/>
  <c r="D317" i="7"/>
  <c r="A317" i="7"/>
  <c r="D310" i="7"/>
  <c r="A310" i="7"/>
  <c r="D300" i="7"/>
  <c r="A300" i="7"/>
  <c r="D293" i="7"/>
  <c r="D346" i="7" s="1"/>
  <c r="A293" i="7"/>
  <c r="D283" i="7"/>
  <c r="A283" i="7"/>
  <c r="A278" i="7"/>
  <c r="D238" i="7"/>
  <c r="B238" i="7"/>
  <c r="A238" i="7"/>
  <c r="D237" i="7"/>
  <c r="B237" i="7"/>
  <c r="A237" i="7"/>
  <c r="D236" i="7"/>
  <c r="B236" i="7"/>
  <c r="A236" i="7"/>
  <c r="D235" i="7"/>
  <c r="B235" i="7"/>
  <c r="A235" i="7"/>
  <c r="D234" i="7"/>
  <c r="B234" i="7"/>
  <c r="A234" i="7"/>
  <c r="D224" i="7"/>
  <c r="B224" i="7"/>
  <c r="A224" i="7"/>
  <c r="D223" i="7"/>
  <c r="B223" i="7"/>
  <c r="A223" i="7"/>
  <c r="A202" i="7"/>
  <c r="A201" i="7"/>
  <c r="D196" i="7"/>
  <c r="B196" i="7"/>
  <c r="A196" i="7"/>
  <c r="D195" i="7"/>
  <c r="B195" i="7"/>
  <c r="A195" i="7"/>
  <c r="D194" i="7"/>
  <c r="B194" i="7"/>
  <c r="A194" i="7"/>
  <c r="D193" i="7"/>
  <c r="B193" i="7"/>
  <c r="A193" i="7"/>
  <c r="D184" i="7"/>
  <c r="B184" i="7"/>
  <c r="A184" i="7"/>
  <c r="D183" i="7"/>
  <c r="B183" i="7"/>
  <c r="A183" i="7"/>
  <c r="D182" i="7"/>
  <c r="B182" i="7"/>
  <c r="A182" i="7"/>
  <c r="D181" i="7"/>
  <c r="B181" i="7"/>
  <c r="A181" i="7"/>
  <c r="D171" i="7"/>
  <c r="B171" i="7"/>
  <c r="A171" i="7"/>
  <c r="D170" i="7"/>
  <c r="B170" i="7"/>
  <c r="A170" i="7"/>
  <c r="A150" i="7"/>
  <c r="A149" i="7"/>
  <c r="D144" i="7"/>
  <c r="B144" i="7"/>
  <c r="A144" i="7"/>
  <c r="D143" i="7"/>
  <c r="B143" i="7"/>
  <c r="A143" i="7"/>
  <c r="D142" i="7"/>
  <c r="B142" i="7"/>
  <c r="A142" i="7"/>
  <c r="D141" i="7"/>
  <c r="B141" i="7"/>
  <c r="A141" i="7"/>
  <c r="D132" i="7"/>
  <c r="B132" i="7"/>
  <c r="A132" i="7"/>
  <c r="D131" i="7"/>
  <c r="B131" i="7"/>
  <c r="A131" i="7"/>
  <c r="D130" i="7"/>
  <c r="B130" i="7"/>
  <c r="A130" i="7"/>
  <c r="D129" i="7"/>
  <c r="B129" i="7"/>
  <c r="A129" i="7"/>
  <c r="D119" i="7"/>
  <c r="B119" i="7"/>
  <c r="A119" i="7"/>
  <c r="D118" i="7"/>
  <c r="B118" i="7"/>
  <c r="A118" i="7"/>
  <c r="A97" i="7"/>
  <c r="A96" i="7"/>
  <c r="B92" i="7"/>
  <c r="B145" i="7" s="1"/>
  <c r="B197" i="7" s="1"/>
  <c r="A92" i="7"/>
  <c r="D91" i="7"/>
  <c r="B91" i="7"/>
  <c r="A91" i="7"/>
  <c r="D90" i="7"/>
  <c r="B90" i="7"/>
  <c r="A90" i="7"/>
  <c r="D89" i="7"/>
  <c r="B89" i="7"/>
  <c r="A89" i="7"/>
  <c r="D88" i="7"/>
  <c r="B88" i="7"/>
  <c r="A88" i="7"/>
  <c r="D79" i="7"/>
  <c r="B79" i="7"/>
  <c r="A79" i="7"/>
  <c r="D78" i="7"/>
  <c r="B78" i="7"/>
  <c r="A78" i="7"/>
  <c r="D77" i="7"/>
  <c r="B77" i="7"/>
  <c r="A77" i="7"/>
  <c r="D76" i="7"/>
  <c r="B76" i="7"/>
  <c r="A76" i="7"/>
  <c r="A72" i="7"/>
  <c r="D42" i="7"/>
  <c r="B42" i="7"/>
  <c r="A42" i="7"/>
  <c r="A47" i="7" s="1"/>
  <c r="D41" i="7"/>
  <c r="B41" i="7"/>
  <c r="A41" i="7"/>
  <c r="A46" i="7" s="1"/>
  <c r="D40" i="7"/>
  <c r="B40" i="7"/>
  <c r="A40" i="7"/>
  <c r="A39" i="7"/>
  <c r="D16" i="7"/>
  <c r="B16" i="7"/>
  <c r="A16" i="7"/>
  <c r="D15" i="7"/>
  <c r="B15" i="7"/>
  <c r="A15" i="7"/>
  <c r="D14" i="7"/>
  <c r="B14" i="7"/>
  <c r="A14" i="7"/>
  <c r="D13" i="7"/>
  <c r="B13" i="7"/>
  <c r="A13" i="7"/>
  <c r="E4" i="7"/>
  <c r="B254" i="10"/>
  <c r="E347" i="7"/>
  <c r="A347" i="7"/>
  <c r="E333" i="7"/>
  <c r="E328" i="7"/>
  <c r="A328" i="7"/>
  <c r="DU316" i="7"/>
  <c r="DT316" i="7"/>
  <c r="DS316" i="7"/>
  <c r="DR316" i="7"/>
  <c r="DQ316" i="7"/>
  <c r="DP316" i="7"/>
  <c r="DO316" i="7"/>
  <c r="DN316" i="7"/>
  <c r="DM316" i="7"/>
  <c r="DL316" i="7"/>
  <c r="DK316" i="7"/>
  <c r="DJ316" i="7"/>
  <c r="DI316" i="7"/>
  <c r="DH316" i="7"/>
  <c r="DG316" i="7"/>
  <c r="DF316" i="7"/>
  <c r="DE316" i="7"/>
  <c r="DD316" i="7"/>
  <c r="DC316" i="7"/>
  <c r="DB316" i="7"/>
  <c r="DA316" i="7"/>
  <c r="CZ316" i="7"/>
  <c r="CY316" i="7"/>
  <c r="CX316" i="7"/>
  <c r="CW316" i="7"/>
  <c r="CV316" i="7"/>
  <c r="CU316" i="7"/>
  <c r="CT316" i="7"/>
  <c r="CS316" i="7"/>
  <c r="CR316" i="7"/>
  <c r="CQ316" i="7"/>
  <c r="CP316" i="7"/>
  <c r="CO316" i="7"/>
  <c r="CN316" i="7"/>
  <c r="CM316" i="7"/>
  <c r="CL316" i="7"/>
  <c r="CK316" i="7"/>
  <c r="CJ316" i="7"/>
  <c r="CI316" i="7"/>
  <c r="CH316" i="7"/>
  <c r="CG316" i="7"/>
  <c r="CF316" i="7"/>
  <c r="CE316" i="7"/>
  <c r="CD316" i="7"/>
  <c r="CC316" i="7"/>
  <c r="CB316" i="7"/>
  <c r="CA316" i="7"/>
  <c r="BZ316" i="7"/>
  <c r="BY316" i="7"/>
  <c r="BX316" i="7"/>
  <c r="BW316" i="7"/>
  <c r="BV316" i="7"/>
  <c r="BU316" i="7"/>
  <c r="BT316" i="7"/>
  <c r="BS316" i="7"/>
  <c r="BR316" i="7"/>
  <c r="BQ316" i="7"/>
  <c r="BP316" i="7"/>
  <c r="BO316" i="7"/>
  <c r="BN316" i="7"/>
  <c r="BM316" i="7"/>
  <c r="BL316" i="7"/>
  <c r="BK316" i="7"/>
  <c r="BJ316" i="7"/>
  <c r="BI316" i="7"/>
  <c r="BH316" i="7"/>
  <c r="BG316" i="7"/>
  <c r="BF316" i="7"/>
  <c r="BE316" i="7"/>
  <c r="BD316" i="7"/>
  <c r="BC316" i="7"/>
  <c r="BB316" i="7"/>
  <c r="BA316" i="7"/>
  <c r="AZ316" i="7"/>
  <c r="AY316" i="7"/>
  <c r="AX316" i="7"/>
  <c r="AW316" i="7"/>
  <c r="AV316" i="7"/>
  <c r="AU316" i="7"/>
  <c r="AT316" i="7"/>
  <c r="AS316" i="7"/>
  <c r="AR316" i="7"/>
  <c r="AQ316" i="7"/>
  <c r="AP316"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A316" i="7"/>
  <c r="E311" i="7"/>
  <c r="A311" i="7"/>
  <c r="A299" i="7"/>
  <c r="E294" i="7"/>
  <c r="A294" i="7"/>
  <c r="A282" i="7"/>
  <c r="E270" i="7"/>
  <c r="A225" i="7"/>
  <c r="E219" i="7"/>
  <c r="E217" i="7"/>
  <c r="F213" i="7" s="1"/>
  <c r="A145" i="7"/>
  <c r="A197" i="7" s="1"/>
  <c r="A45" i="7"/>
  <c r="D37" i="7"/>
  <c r="C381" i="10"/>
  <c r="B381" i="10"/>
  <c r="D379" i="10"/>
  <c r="C379" i="10"/>
  <c r="B379" i="10"/>
  <c r="C378" i="10"/>
  <c r="A378" i="10"/>
  <c r="C377" i="10"/>
  <c r="A377" i="10"/>
  <c r="C376" i="10"/>
  <c r="A376" i="10"/>
  <c r="C375" i="10"/>
  <c r="A375" i="10"/>
  <c r="C374" i="10"/>
  <c r="A374" i="10"/>
  <c r="C373" i="10"/>
  <c r="A373" i="10"/>
  <c r="C372" i="10"/>
  <c r="A372" i="10"/>
  <c r="C370" i="10"/>
  <c r="B370" i="10"/>
  <c r="D368" i="10"/>
  <c r="C368" i="10"/>
  <c r="C367" i="10"/>
  <c r="A367" i="10"/>
  <c r="C366" i="10"/>
  <c r="A366" i="10"/>
  <c r="C365" i="10"/>
  <c r="A365" i="10"/>
  <c r="C364" i="10"/>
  <c r="A364" i="10"/>
  <c r="C363" i="10"/>
  <c r="A363" i="10"/>
  <c r="C362" i="10"/>
  <c r="A362" i="10"/>
  <c r="DU360" i="10"/>
  <c r="DT360" i="10"/>
  <c r="DS360" i="10"/>
  <c r="DR360" i="10"/>
  <c r="DQ360" i="10"/>
  <c r="DP360" i="10"/>
  <c r="DO360" i="10"/>
  <c r="DN360" i="10"/>
  <c r="DM360" i="10"/>
  <c r="DL360" i="10"/>
  <c r="DK360" i="10"/>
  <c r="DJ360" i="10"/>
  <c r="DI360" i="10"/>
  <c r="DH360" i="10"/>
  <c r="DG360" i="10"/>
  <c r="DF360" i="10"/>
  <c r="DE360" i="10"/>
  <c r="DD360" i="10"/>
  <c r="DC360" i="10"/>
  <c r="DB360" i="10"/>
  <c r="DA360" i="10"/>
  <c r="CZ360" i="10"/>
  <c r="CY360" i="10"/>
  <c r="CX360" i="10"/>
  <c r="CW360" i="10"/>
  <c r="CV360" i="10"/>
  <c r="CU360" i="10"/>
  <c r="CT360" i="10"/>
  <c r="CS360" i="10"/>
  <c r="CR360" i="10"/>
  <c r="CQ360" i="10"/>
  <c r="CP360" i="10"/>
  <c r="CO360" i="10"/>
  <c r="CN360" i="10"/>
  <c r="CM360" i="10"/>
  <c r="CL360" i="10"/>
  <c r="CK360" i="10"/>
  <c r="CJ360" i="10"/>
  <c r="CI360" i="10"/>
  <c r="CH360" i="10"/>
  <c r="CG360" i="10"/>
  <c r="CF360" i="10"/>
  <c r="CE360" i="10"/>
  <c r="CD360" i="10"/>
  <c r="CC360" i="10"/>
  <c r="CB360" i="10"/>
  <c r="CA360" i="10"/>
  <c r="BZ360" i="10"/>
  <c r="BY360" i="10"/>
  <c r="BX360" i="10"/>
  <c r="BW360" i="10"/>
  <c r="BV360" i="10"/>
  <c r="BU360" i="10"/>
  <c r="BT360" i="10"/>
  <c r="BS360" i="10"/>
  <c r="BR360" i="10"/>
  <c r="BQ360" i="10"/>
  <c r="BP360" i="10"/>
  <c r="BO360" i="10"/>
  <c r="BN360" i="10"/>
  <c r="BM360" i="10"/>
  <c r="BL360" i="10"/>
  <c r="BK360" i="10"/>
  <c r="BJ360" i="10"/>
  <c r="BI360" i="10"/>
  <c r="BH360" i="10"/>
  <c r="BG360" i="10"/>
  <c r="BF360" i="10"/>
  <c r="BE360" i="10"/>
  <c r="BD360" i="10"/>
  <c r="BC360" i="10"/>
  <c r="BB360" i="10"/>
  <c r="BA360" i="10"/>
  <c r="AZ360" i="10"/>
  <c r="AY360" i="10"/>
  <c r="AX360" i="10"/>
  <c r="AW360" i="10"/>
  <c r="AV360" i="10"/>
  <c r="AU360" i="10"/>
  <c r="AT360" i="10"/>
  <c r="AS360" i="10"/>
  <c r="AR360" i="10"/>
  <c r="AQ360" i="10"/>
  <c r="AP360" i="10"/>
  <c r="AO360" i="10"/>
  <c r="AN360" i="10"/>
  <c r="AM360" i="10"/>
  <c r="AL360" i="10"/>
  <c r="AK360" i="10"/>
  <c r="AJ360" i="10"/>
  <c r="AI360" i="10"/>
  <c r="AH360" i="10"/>
  <c r="AG360" i="10"/>
  <c r="AF360" i="10"/>
  <c r="AE360" i="10"/>
  <c r="AD360" i="10"/>
  <c r="AC360" i="10"/>
  <c r="AB360" i="10"/>
  <c r="AA360" i="10"/>
  <c r="Z360" i="10"/>
  <c r="Y360" i="10"/>
  <c r="X360" i="10"/>
  <c r="W360" i="10"/>
  <c r="V360" i="10"/>
  <c r="U360" i="10"/>
  <c r="T360" i="10"/>
  <c r="S360" i="10"/>
  <c r="R360" i="10"/>
  <c r="Q360" i="10"/>
  <c r="P360" i="10"/>
  <c r="O360" i="10"/>
  <c r="N360" i="10"/>
  <c r="M360" i="10"/>
  <c r="L360" i="10"/>
  <c r="K360" i="10"/>
  <c r="J360" i="10"/>
  <c r="I360" i="10"/>
  <c r="H360" i="10"/>
  <c r="G360" i="10"/>
  <c r="F360" i="10"/>
  <c r="E360" i="10"/>
  <c r="D360" i="10"/>
  <c r="C360" i="10"/>
  <c r="B360" i="10"/>
  <c r="A345" i="10"/>
  <c r="A344" i="10"/>
  <c r="A343" i="10"/>
  <c r="A288" i="10"/>
  <c r="A287" i="10"/>
  <c r="C282" i="10"/>
  <c r="B282" i="10"/>
  <c r="C280" i="10"/>
  <c r="B280" i="10"/>
  <c r="C278" i="10"/>
  <c r="C277" i="10"/>
  <c r="C276" i="10"/>
  <c r="C274" i="10"/>
  <c r="C272" i="10"/>
  <c r="B272" i="10"/>
  <c r="DU270" i="10"/>
  <c r="DT270" i="10"/>
  <c r="DS270" i="10"/>
  <c r="DR270" i="10"/>
  <c r="DQ270" i="10"/>
  <c r="DP270" i="10"/>
  <c r="DO270" i="10"/>
  <c r="DN270" i="10"/>
  <c r="DM270" i="10"/>
  <c r="DL270" i="10"/>
  <c r="DK270" i="10"/>
  <c r="DJ270" i="10"/>
  <c r="DI270" i="10"/>
  <c r="DH270" i="10"/>
  <c r="DG270" i="10"/>
  <c r="DF270" i="10"/>
  <c r="DE270" i="10"/>
  <c r="DD270" i="10"/>
  <c r="DC270" i="10"/>
  <c r="DB270" i="10"/>
  <c r="DA270" i="10"/>
  <c r="CZ270" i="10"/>
  <c r="CY270" i="10"/>
  <c r="CX270" i="10"/>
  <c r="CW270" i="10"/>
  <c r="CV270" i="10"/>
  <c r="CU270" i="10"/>
  <c r="CT270" i="10"/>
  <c r="CS270" i="10"/>
  <c r="CR270" i="10"/>
  <c r="CQ270" i="10"/>
  <c r="CP270" i="10"/>
  <c r="CO270" i="10"/>
  <c r="CN270" i="10"/>
  <c r="CM270" i="10"/>
  <c r="CL270" i="10"/>
  <c r="CK270" i="10"/>
  <c r="CJ270" i="10"/>
  <c r="CI270" i="10"/>
  <c r="CH270" i="10"/>
  <c r="CG270" i="10"/>
  <c r="CF270" i="10"/>
  <c r="CE270" i="10"/>
  <c r="CD270" i="10"/>
  <c r="CC270" i="10"/>
  <c r="CB270" i="10"/>
  <c r="CA270" i="10"/>
  <c r="BZ270" i="10"/>
  <c r="BY270" i="10"/>
  <c r="BX270" i="10"/>
  <c r="BW270" i="10"/>
  <c r="BV270" i="10"/>
  <c r="BU270" i="10"/>
  <c r="BT270" i="10"/>
  <c r="BS270" i="10"/>
  <c r="BR270" i="10"/>
  <c r="BQ270" i="10"/>
  <c r="BP270" i="10"/>
  <c r="BO270" i="10"/>
  <c r="BN270" i="10"/>
  <c r="BM270" i="10"/>
  <c r="BL270" i="10"/>
  <c r="BK270" i="10"/>
  <c r="BJ270" i="10"/>
  <c r="BI270" i="10"/>
  <c r="BH270" i="10"/>
  <c r="BG270" i="10"/>
  <c r="BF270" i="10"/>
  <c r="BE270" i="10"/>
  <c r="BD270" i="10"/>
  <c r="BC270" i="10"/>
  <c r="BB270" i="10"/>
  <c r="BA270" i="10"/>
  <c r="AZ270" i="10"/>
  <c r="AY270" i="10"/>
  <c r="AX270" i="10"/>
  <c r="AW270" i="10"/>
  <c r="AV270" i="10"/>
  <c r="AU270" i="10"/>
  <c r="AT270" i="10"/>
  <c r="AS270" i="10"/>
  <c r="AR270" i="10"/>
  <c r="AQ270" i="10"/>
  <c r="AP270" i="10"/>
  <c r="AO270" i="10"/>
  <c r="AN270" i="10"/>
  <c r="AM270" i="10"/>
  <c r="AL270" i="10"/>
  <c r="AK270" i="10"/>
  <c r="AJ270" i="10"/>
  <c r="AI270" i="10"/>
  <c r="AH270" i="10"/>
  <c r="AG270" i="10"/>
  <c r="AF270" i="10"/>
  <c r="AE270" i="10"/>
  <c r="AD270" i="10"/>
  <c r="AC270" i="10"/>
  <c r="AB270" i="10"/>
  <c r="AA270" i="10"/>
  <c r="Z270" i="10"/>
  <c r="Y270" i="10"/>
  <c r="X270" i="10"/>
  <c r="W270" i="10"/>
  <c r="V270" i="10"/>
  <c r="U270" i="10"/>
  <c r="T270" i="10"/>
  <c r="S270" i="10"/>
  <c r="R270" i="10"/>
  <c r="Q270" i="10"/>
  <c r="P270" i="10"/>
  <c r="O270" i="10"/>
  <c r="N270" i="10"/>
  <c r="M270" i="10"/>
  <c r="L270" i="10"/>
  <c r="K270" i="10"/>
  <c r="J270" i="10"/>
  <c r="I270" i="10"/>
  <c r="H270" i="10"/>
  <c r="G270" i="10"/>
  <c r="F270" i="10"/>
  <c r="E270" i="10"/>
  <c r="D270" i="10"/>
  <c r="C270" i="10"/>
  <c r="B270" i="10"/>
  <c r="A270" i="10"/>
  <c r="C268" i="10"/>
  <c r="B268" i="10"/>
  <c r="DU267" i="10"/>
  <c r="DT267" i="10"/>
  <c r="DS267" i="10"/>
  <c r="DR267" i="10"/>
  <c r="DQ267" i="10"/>
  <c r="DP267" i="10"/>
  <c r="DO267" i="10"/>
  <c r="DN267" i="10"/>
  <c r="DM267" i="10"/>
  <c r="DL267" i="10"/>
  <c r="DK267" i="10"/>
  <c r="DJ267" i="10"/>
  <c r="DI267" i="10"/>
  <c r="DH267" i="10"/>
  <c r="DG267" i="10"/>
  <c r="DF267" i="10"/>
  <c r="DE267" i="10"/>
  <c r="DD267" i="10"/>
  <c r="DC267" i="10"/>
  <c r="DB267" i="10"/>
  <c r="DA267" i="10"/>
  <c r="CZ267" i="10"/>
  <c r="CY267" i="10"/>
  <c r="CX267" i="10"/>
  <c r="CW267" i="10"/>
  <c r="CV267" i="10"/>
  <c r="CU267" i="10"/>
  <c r="CT267" i="10"/>
  <c r="CS267" i="10"/>
  <c r="CR267" i="10"/>
  <c r="CQ267" i="10"/>
  <c r="CP267" i="10"/>
  <c r="CO267" i="10"/>
  <c r="CN267" i="10"/>
  <c r="CM267" i="10"/>
  <c r="CL267" i="10"/>
  <c r="CK267" i="10"/>
  <c r="CJ267" i="10"/>
  <c r="CI267" i="10"/>
  <c r="CH267" i="10"/>
  <c r="CG267" i="10"/>
  <c r="CF267" i="10"/>
  <c r="CE267" i="10"/>
  <c r="CD267" i="10"/>
  <c r="CC267" i="10"/>
  <c r="CB267" i="10"/>
  <c r="CA267" i="10"/>
  <c r="BZ267" i="10"/>
  <c r="BY267" i="10"/>
  <c r="BX267" i="10"/>
  <c r="BW267" i="10"/>
  <c r="BV267" i="10"/>
  <c r="BU267" i="10"/>
  <c r="BT267" i="10"/>
  <c r="BS267" i="10"/>
  <c r="BR267" i="10"/>
  <c r="BQ267" i="10"/>
  <c r="BP267" i="10"/>
  <c r="BO267" i="10"/>
  <c r="BN267" i="10"/>
  <c r="BM267" i="10"/>
  <c r="BL267" i="10"/>
  <c r="BK267" i="10"/>
  <c r="BJ267" i="10"/>
  <c r="BI267" i="10"/>
  <c r="BH267" i="10"/>
  <c r="BG267" i="10"/>
  <c r="BF267" i="10"/>
  <c r="BE267" i="10"/>
  <c r="BD267" i="10"/>
  <c r="BC267" i="10"/>
  <c r="BB267" i="10"/>
  <c r="BA267" i="10"/>
  <c r="AZ267" i="10"/>
  <c r="AY267" i="10"/>
  <c r="AX267" i="10"/>
  <c r="AW267" i="10"/>
  <c r="AV267" i="10"/>
  <c r="AU267" i="10"/>
  <c r="AT267" i="10"/>
  <c r="AS267" i="10"/>
  <c r="AR267" i="10"/>
  <c r="AQ267" i="10"/>
  <c r="AP267" i="10"/>
  <c r="AO267" i="10"/>
  <c r="AN267" i="10"/>
  <c r="AM267" i="10"/>
  <c r="AL267" i="10"/>
  <c r="AK267" i="10"/>
  <c r="AJ267" i="10"/>
  <c r="AI267" i="10"/>
  <c r="AH267" i="10"/>
  <c r="AG267" i="10"/>
  <c r="AF267" i="10"/>
  <c r="AE267" i="10"/>
  <c r="AD267" i="10"/>
  <c r="AC267" i="10"/>
  <c r="AB267" i="10"/>
  <c r="AA267" i="10"/>
  <c r="Z267" i="10"/>
  <c r="Y267" i="10"/>
  <c r="X267" i="10"/>
  <c r="W267" i="10"/>
  <c r="V267" i="10"/>
  <c r="U267" i="10"/>
  <c r="T267" i="10"/>
  <c r="S267" i="10"/>
  <c r="R267" i="10"/>
  <c r="Q267" i="10"/>
  <c r="P267" i="10"/>
  <c r="O267" i="10"/>
  <c r="N267" i="10"/>
  <c r="M267" i="10"/>
  <c r="L267" i="10"/>
  <c r="K267" i="10"/>
  <c r="J267" i="10"/>
  <c r="I267" i="10"/>
  <c r="H267" i="10"/>
  <c r="G267" i="10"/>
  <c r="F267" i="10"/>
  <c r="E267" i="10"/>
  <c r="D267" i="10"/>
  <c r="C267" i="10"/>
  <c r="B267" i="10"/>
  <c r="A267" i="10"/>
  <c r="C266" i="10"/>
  <c r="C264" i="10"/>
  <c r="B264" i="10"/>
  <c r="C262" i="10"/>
  <c r="B262" i="10"/>
  <c r="DU258" i="10"/>
  <c r="DT258" i="10"/>
  <c r="DS258" i="10"/>
  <c r="DR258" i="10"/>
  <c r="DQ258" i="10"/>
  <c r="DP258" i="10"/>
  <c r="DO258" i="10"/>
  <c r="DN258" i="10"/>
  <c r="DM258" i="10"/>
  <c r="DL258" i="10"/>
  <c r="DK258" i="10"/>
  <c r="DJ258" i="10"/>
  <c r="DI258" i="10"/>
  <c r="DH258" i="10"/>
  <c r="DG258" i="10"/>
  <c r="DF258" i="10"/>
  <c r="DE258" i="10"/>
  <c r="DD258" i="10"/>
  <c r="DC258" i="10"/>
  <c r="DB258" i="10"/>
  <c r="DA258" i="10"/>
  <c r="CZ258" i="10"/>
  <c r="CY258" i="10"/>
  <c r="CX258" i="10"/>
  <c r="CW258" i="10"/>
  <c r="CV258" i="10"/>
  <c r="CU258" i="10"/>
  <c r="CT258" i="10"/>
  <c r="CS258" i="10"/>
  <c r="CR258" i="10"/>
  <c r="CQ258" i="10"/>
  <c r="CP258" i="10"/>
  <c r="CO258" i="10"/>
  <c r="CN258" i="10"/>
  <c r="CM258" i="10"/>
  <c r="CL258" i="10"/>
  <c r="CK258" i="10"/>
  <c r="CJ258" i="10"/>
  <c r="CI258" i="10"/>
  <c r="CH258" i="10"/>
  <c r="CG258" i="10"/>
  <c r="CF258" i="10"/>
  <c r="CE258" i="10"/>
  <c r="CD258" i="10"/>
  <c r="CC258" i="10"/>
  <c r="CB258" i="10"/>
  <c r="CA258" i="10"/>
  <c r="BZ258" i="10"/>
  <c r="BY258" i="10"/>
  <c r="BX258" i="10"/>
  <c r="BW258" i="10"/>
  <c r="BV258" i="10"/>
  <c r="BU258" i="10"/>
  <c r="BT258" i="10"/>
  <c r="BS258" i="10"/>
  <c r="BR258" i="10"/>
  <c r="BQ258" i="10"/>
  <c r="BP258" i="10"/>
  <c r="BO258" i="10"/>
  <c r="BN258" i="10"/>
  <c r="BM258" i="10"/>
  <c r="BL258" i="10"/>
  <c r="BK258" i="10"/>
  <c r="BJ258" i="10"/>
  <c r="BI258" i="10"/>
  <c r="BH258" i="10"/>
  <c r="BG258" i="10"/>
  <c r="BF258" i="10"/>
  <c r="BE258" i="10"/>
  <c r="BD258" i="10"/>
  <c r="BC258" i="10"/>
  <c r="BB258" i="10"/>
  <c r="BA258" i="10"/>
  <c r="AZ258" i="10"/>
  <c r="AY258" i="10"/>
  <c r="AX258" i="10"/>
  <c r="AW258" i="10"/>
  <c r="AV258" i="10"/>
  <c r="AU258" i="10"/>
  <c r="AT258" i="10"/>
  <c r="AS258" i="10"/>
  <c r="AR258" i="10"/>
  <c r="AQ258" i="10"/>
  <c r="AP258" i="10"/>
  <c r="AO258" i="10"/>
  <c r="AN258" i="10"/>
  <c r="AM258" i="10"/>
  <c r="AL258" i="10"/>
  <c r="AK258" i="10"/>
  <c r="AJ258" i="10"/>
  <c r="AI258" i="10"/>
  <c r="AH258" i="10"/>
  <c r="AG258" i="10"/>
  <c r="AF258" i="10"/>
  <c r="AE258" i="10"/>
  <c r="AD258" i="10"/>
  <c r="AC258" i="10"/>
  <c r="AB258" i="10"/>
  <c r="AA258" i="10"/>
  <c r="Z258" i="10"/>
  <c r="Y258" i="10"/>
  <c r="X258" i="10"/>
  <c r="W258" i="10"/>
  <c r="V258" i="10"/>
  <c r="U258" i="10"/>
  <c r="T258" i="10"/>
  <c r="S258" i="10"/>
  <c r="R258" i="10"/>
  <c r="Q258" i="10"/>
  <c r="P258" i="10"/>
  <c r="O258" i="10"/>
  <c r="N258" i="10"/>
  <c r="M258" i="10"/>
  <c r="L258" i="10"/>
  <c r="K258" i="10"/>
  <c r="J258" i="10"/>
  <c r="I258" i="10"/>
  <c r="H258" i="10"/>
  <c r="G258" i="10"/>
  <c r="F258" i="10"/>
  <c r="E258" i="10"/>
  <c r="D258" i="10"/>
  <c r="C258" i="10"/>
  <c r="B258" i="10"/>
  <c r="A258" i="10"/>
  <c r="C256" i="10"/>
  <c r="B256" i="10"/>
  <c r="C254" i="10"/>
  <c r="C252" i="10"/>
  <c r="B252" i="10"/>
  <c r="D248" i="10"/>
  <c r="C248" i="10"/>
  <c r="B248" i="10"/>
  <c r="DU246" i="10"/>
  <c r="DT246" i="10"/>
  <c r="DS246" i="10"/>
  <c r="DR246" i="10"/>
  <c r="DQ246" i="10"/>
  <c r="DP246" i="10"/>
  <c r="DO246" i="10"/>
  <c r="DN246" i="10"/>
  <c r="DM246" i="10"/>
  <c r="DL246" i="10"/>
  <c r="DK246" i="10"/>
  <c r="DJ246" i="10"/>
  <c r="DI246" i="10"/>
  <c r="DH246" i="10"/>
  <c r="DG246" i="10"/>
  <c r="DF246" i="10"/>
  <c r="DE246" i="10"/>
  <c r="DD246" i="10"/>
  <c r="DC246" i="10"/>
  <c r="DB246" i="10"/>
  <c r="DA246" i="10"/>
  <c r="CZ246" i="10"/>
  <c r="CY246" i="10"/>
  <c r="CX246" i="10"/>
  <c r="CW246" i="10"/>
  <c r="CV246" i="10"/>
  <c r="CU246" i="10"/>
  <c r="CT246" i="10"/>
  <c r="CS246" i="10"/>
  <c r="CR246" i="10"/>
  <c r="CQ246" i="10"/>
  <c r="CP246" i="10"/>
  <c r="CO246" i="10"/>
  <c r="CN246" i="10"/>
  <c r="CM246" i="10"/>
  <c r="CL246" i="10"/>
  <c r="CK246" i="10"/>
  <c r="CJ246" i="10"/>
  <c r="CI246" i="10"/>
  <c r="CH246" i="10"/>
  <c r="CG246" i="10"/>
  <c r="CF246" i="10"/>
  <c r="CE246" i="10"/>
  <c r="CD246" i="10"/>
  <c r="CC246" i="10"/>
  <c r="CB246" i="10"/>
  <c r="CA246" i="10"/>
  <c r="BZ246" i="10"/>
  <c r="BY246" i="10"/>
  <c r="BX246" i="10"/>
  <c r="BW246" i="10"/>
  <c r="BV246" i="10"/>
  <c r="BU246" i="10"/>
  <c r="BT246" i="10"/>
  <c r="BS246" i="10"/>
  <c r="BR246" i="10"/>
  <c r="BQ246" i="10"/>
  <c r="BP246" i="10"/>
  <c r="BO246" i="10"/>
  <c r="BN246" i="10"/>
  <c r="BM246" i="10"/>
  <c r="BL246" i="10"/>
  <c r="BK246" i="10"/>
  <c r="BJ246" i="10"/>
  <c r="BI246" i="10"/>
  <c r="BH246" i="10"/>
  <c r="BG246" i="10"/>
  <c r="BF246" i="10"/>
  <c r="BE246" i="10"/>
  <c r="BD246" i="10"/>
  <c r="BC246" i="10"/>
  <c r="BB246" i="10"/>
  <c r="BA246" i="10"/>
  <c r="AZ246" i="10"/>
  <c r="AY246" i="10"/>
  <c r="AX246" i="10"/>
  <c r="AW246" i="10"/>
  <c r="AV246" i="10"/>
  <c r="AU246" i="10"/>
  <c r="AT246" i="10"/>
  <c r="AS246" i="10"/>
  <c r="AR246" i="10"/>
  <c r="AQ246" i="10"/>
  <c r="AP246" i="10"/>
  <c r="AO246" i="10"/>
  <c r="AN246" i="10"/>
  <c r="AM246" i="10"/>
  <c r="AL246" i="10"/>
  <c r="AK246" i="10"/>
  <c r="AJ246" i="10"/>
  <c r="AI246" i="10"/>
  <c r="AH246" i="10"/>
  <c r="AG246" i="10"/>
  <c r="AF246" i="10"/>
  <c r="AE246" i="10"/>
  <c r="AD246" i="10"/>
  <c r="AC246" i="10"/>
  <c r="AB246" i="10"/>
  <c r="AA246" i="10"/>
  <c r="Z246" i="10"/>
  <c r="Y246" i="10"/>
  <c r="X246" i="10"/>
  <c r="W246" i="10"/>
  <c r="V246" i="10"/>
  <c r="U246" i="10"/>
  <c r="T246" i="10"/>
  <c r="S246" i="10"/>
  <c r="R246" i="10"/>
  <c r="Q246" i="10"/>
  <c r="P246" i="10"/>
  <c r="O246" i="10"/>
  <c r="N246" i="10"/>
  <c r="M246" i="10"/>
  <c r="L246" i="10"/>
  <c r="K246" i="10"/>
  <c r="J246" i="10"/>
  <c r="I246" i="10"/>
  <c r="H246" i="10"/>
  <c r="G246" i="10"/>
  <c r="F246" i="10"/>
  <c r="E246" i="10"/>
  <c r="C246" i="10"/>
  <c r="B246" i="10"/>
  <c r="DU244" i="10"/>
  <c r="DT244" i="10"/>
  <c r="DS244" i="10"/>
  <c r="DR244" i="10"/>
  <c r="DQ244" i="10"/>
  <c r="DP244" i="10"/>
  <c r="DO244" i="10"/>
  <c r="DN244" i="10"/>
  <c r="DM244" i="10"/>
  <c r="DL244" i="10"/>
  <c r="DK244" i="10"/>
  <c r="DJ244" i="10"/>
  <c r="DI244" i="10"/>
  <c r="DH244" i="10"/>
  <c r="DG244" i="10"/>
  <c r="DF244" i="10"/>
  <c r="DE244" i="10"/>
  <c r="DD244" i="10"/>
  <c r="DC244" i="10"/>
  <c r="DB244" i="10"/>
  <c r="DA244" i="10"/>
  <c r="CZ244" i="10"/>
  <c r="CY244" i="10"/>
  <c r="CX244" i="10"/>
  <c r="CW244" i="10"/>
  <c r="CV244" i="10"/>
  <c r="CU244" i="10"/>
  <c r="CT244" i="10"/>
  <c r="CS244" i="10"/>
  <c r="CR244" i="10"/>
  <c r="CQ244" i="10"/>
  <c r="CP244" i="10"/>
  <c r="CO244" i="10"/>
  <c r="CN244" i="10"/>
  <c r="CM244" i="10"/>
  <c r="CL244" i="10"/>
  <c r="CK244" i="10"/>
  <c r="CJ244" i="10"/>
  <c r="CI244" i="10"/>
  <c r="CH244" i="10"/>
  <c r="CG244" i="10"/>
  <c r="CF244" i="10"/>
  <c r="CE244" i="10"/>
  <c r="CD244" i="10"/>
  <c r="CC244" i="10"/>
  <c r="CB244" i="10"/>
  <c r="CA244" i="10"/>
  <c r="BZ244" i="10"/>
  <c r="BY244" i="10"/>
  <c r="BX244" i="10"/>
  <c r="BW244" i="10"/>
  <c r="BV244" i="10"/>
  <c r="BU244" i="10"/>
  <c r="BT244" i="10"/>
  <c r="BS244" i="10"/>
  <c r="BR244" i="10"/>
  <c r="BQ244" i="10"/>
  <c r="BP244" i="10"/>
  <c r="BO244" i="10"/>
  <c r="BN244" i="10"/>
  <c r="BM244" i="10"/>
  <c r="BL244" i="10"/>
  <c r="BK244" i="10"/>
  <c r="BJ244" i="10"/>
  <c r="BI244" i="10"/>
  <c r="BH244" i="10"/>
  <c r="BG244" i="10"/>
  <c r="BF244" i="10"/>
  <c r="BE244" i="10"/>
  <c r="BD244" i="10"/>
  <c r="BC244" i="10"/>
  <c r="BB244" i="10"/>
  <c r="BA244" i="10"/>
  <c r="AZ244" i="10"/>
  <c r="AY244" i="10"/>
  <c r="AX244" i="10"/>
  <c r="AW244" i="10"/>
  <c r="AV244" i="10"/>
  <c r="AU244" i="10"/>
  <c r="AT244" i="10"/>
  <c r="AS244" i="10"/>
  <c r="AR244" i="10"/>
  <c r="AQ244" i="10"/>
  <c r="AP244" i="10"/>
  <c r="AO244" i="10"/>
  <c r="AN244" i="10"/>
  <c r="AM244" i="10"/>
  <c r="AL244" i="10"/>
  <c r="AK244" i="10"/>
  <c r="AJ244" i="10"/>
  <c r="AI244" i="10"/>
  <c r="AH244" i="10"/>
  <c r="AG244" i="10"/>
  <c r="AF244" i="10"/>
  <c r="AE244" i="10"/>
  <c r="AD244" i="10"/>
  <c r="AC244" i="10"/>
  <c r="AB244" i="10"/>
  <c r="AA244" i="10"/>
  <c r="Z244" i="10"/>
  <c r="Y244" i="10"/>
  <c r="X244" i="10"/>
  <c r="W244" i="10"/>
  <c r="V244" i="10"/>
  <c r="U244" i="10"/>
  <c r="T244" i="10"/>
  <c r="S244" i="10"/>
  <c r="R244" i="10"/>
  <c r="Q244" i="10"/>
  <c r="P244" i="10"/>
  <c r="O244" i="10"/>
  <c r="N244" i="10"/>
  <c r="M244" i="10"/>
  <c r="L244" i="10"/>
  <c r="K244" i="10"/>
  <c r="J244" i="10"/>
  <c r="I244" i="10"/>
  <c r="H244" i="10"/>
  <c r="G244" i="10"/>
  <c r="F244" i="10"/>
  <c r="E244" i="10"/>
  <c r="D244" i="10"/>
  <c r="C244" i="10"/>
  <c r="B244" i="10"/>
  <c r="C242" i="10"/>
  <c r="B242" i="10"/>
  <c r="C238" i="10"/>
  <c r="B238" i="10"/>
  <c r="D234" i="10"/>
  <c r="C234" i="10"/>
  <c r="B234" i="10"/>
  <c r="B232" i="10"/>
  <c r="A232" i="10"/>
  <c r="C230" i="10"/>
  <c r="C229" i="10"/>
  <c r="B229" i="10"/>
  <c r="A229" i="10"/>
  <c r="C228" i="10"/>
  <c r="C227" i="10"/>
  <c r="B227" i="10"/>
  <c r="D292" i="10"/>
  <c r="A292" i="10"/>
  <c r="A190" i="10"/>
  <c r="A189" i="10"/>
  <c r="B182" i="10"/>
  <c r="A182" i="10"/>
  <c r="B181" i="10"/>
  <c r="A181" i="10"/>
  <c r="B180" i="10"/>
  <c r="A180" i="10"/>
  <c r="B179" i="10"/>
  <c r="A179" i="10"/>
  <c r="B178" i="10"/>
  <c r="A178" i="10"/>
  <c r="B177" i="10"/>
  <c r="A177" i="10"/>
  <c r="B176" i="10"/>
  <c r="A176" i="10"/>
  <c r="B172" i="10"/>
  <c r="A172" i="10"/>
  <c r="B171" i="10"/>
  <c r="A171" i="10"/>
  <c r="B170" i="10"/>
  <c r="A170" i="10"/>
  <c r="B169" i="10"/>
  <c r="A169" i="10"/>
  <c r="B168" i="10"/>
  <c r="A168" i="10"/>
  <c r="B167" i="10"/>
  <c r="A167" i="10"/>
  <c r="B150" i="10"/>
  <c r="A150" i="10"/>
  <c r="B149" i="10"/>
  <c r="A149" i="10"/>
  <c r="A339" i="10"/>
  <c r="B278" i="10"/>
  <c r="A278" i="10"/>
  <c r="D277" i="10"/>
  <c r="B277" i="10"/>
  <c r="B276" i="10"/>
  <c r="A157" i="10"/>
  <c r="A351" i="10" s="1"/>
  <c r="A244" i="10"/>
  <c r="D238" i="10"/>
  <c r="A238" i="10"/>
  <c r="D230" i="10"/>
  <c r="D227" i="10"/>
  <c r="A227" i="10"/>
  <c r="J31" i="2" l="1"/>
  <c r="D37" i="2"/>
  <c r="E37" i="2" s="1"/>
  <c r="E36" i="2"/>
  <c r="G119" i="10"/>
  <c r="G137" i="10" s="1"/>
  <c r="E329" i="7"/>
  <c r="E295" i="7"/>
  <c r="D18" i="7"/>
  <c r="D46" i="7"/>
  <c r="D45" i="7"/>
  <c r="D47" i="7"/>
  <c r="E312" i="7"/>
  <c r="E348" i="7"/>
  <c r="D252" i="10"/>
  <c r="D246" i="10"/>
  <c r="D157" i="10"/>
  <c r="D276" i="10"/>
  <c r="G106" i="10"/>
  <c r="G116" i="10" s="1"/>
  <c r="D350" i="10"/>
  <c r="D264" i="10"/>
  <c r="D40" i="2" l="1"/>
  <c r="E40" i="2" s="1"/>
  <c r="E331" i="10"/>
  <c r="E333" i="10" s="1"/>
  <c r="D161" i="10"/>
  <c r="D172" i="10" s="1"/>
  <c r="F116" i="10"/>
  <c r="D337" i="10"/>
  <c r="D143" i="10"/>
  <c r="D171" i="10" s="1"/>
  <c r="E350" i="7"/>
  <c r="D351" i="10"/>
  <c r="G139" i="10" l="1"/>
  <c r="F139" i="10"/>
  <c r="D355" i="10"/>
  <c r="B127" i="12" l="1"/>
  <c r="A127" i="12"/>
  <c r="DU121" i="12"/>
  <c r="DT121" i="12"/>
  <c r="DS121" i="12"/>
  <c r="DR121" i="12"/>
  <c r="DQ121" i="12"/>
  <c r="DP121" i="12"/>
  <c r="DO121" i="12"/>
  <c r="DN121" i="12"/>
  <c r="DM121" i="12"/>
  <c r="DL121" i="12"/>
  <c r="DK121" i="12"/>
  <c r="DJ121" i="12"/>
  <c r="DI121" i="12"/>
  <c r="DH121" i="12"/>
  <c r="DG121" i="12"/>
  <c r="DF121" i="12"/>
  <c r="DE121" i="12"/>
  <c r="DD121" i="12"/>
  <c r="DC121" i="12"/>
  <c r="DB121" i="12"/>
  <c r="DA121" i="12"/>
  <c r="CZ121" i="12"/>
  <c r="CY121" i="12"/>
  <c r="CX121" i="12"/>
  <c r="CW121" i="12"/>
  <c r="CV121" i="12"/>
  <c r="CU121" i="12"/>
  <c r="CT121" i="12"/>
  <c r="CS121" i="12"/>
  <c r="CR121" i="12"/>
  <c r="CQ121" i="12"/>
  <c r="CP121" i="12"/>
  <c r="CO121" i="12"/>
  <c r="CN121" i="12"/>
  <c r="CM121" i="12"/>
  <c r="CL121" i="12"/>
  <c r="CK121" i="12"/>
  <c r="CJ121" i="12"/>
  <c r="CI121" i="12"/>
  <c r="CH121" i="12"/>
  <c r="CG121" i="12"/>
  <c r="CF121" i="12"/>
  <c r="CE121" i="12"/>
  <c r="CD121" i="12"/>
  <c r="CC121" i="12"/>
  <c r="CB121" i="12"/>
  <c r="CA121" i="12"/>
  <c r="BZ121" i="12"/>
  <c r="BY121" i="12"/>
  <c r="BX121" i="12"/>
  <c r="BW121" i="12"/>
  <c r="BV121" i="12"/>
  <c r="BU121" i="12"/>
  <c r="BT121" i="12"/>
  <c r="BS121" i="12"/>
  <c r="BR121" i="12"/>
  <c r="BQ121" i="12"/>
  <c r="BP121" i="12"/>
  <c r="BO121" i="12"/>
  <c r="BN121" i="12"/>
  <c r="BM121" i="12"/>
  <c r="BL121" i="12"/>
  <c r="BK121" i="12"/>
  <c r="BJ121" i="12"/>
  <c r="BI121" i="12"/>
  <c r="BH121" i="12"/>
  <c r="BG121" i="12"/>
  <c r="BF121" i="12"/>
  <c r="BE121" i="12"/>
  <c r="BD121" i="12"/>
  <c r="BC121" i="12"/>
  <c r="BB121" i="12"/>
  <c r="BA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R121" i="12"/>
  <c r="Q121" i="12"/>
  <c r="P121" i="12"/>
  <c r="O121" i="12"/>
  <c r="N121" i="12"/>
  <c r="M121" i="12"/>
  <c r="L121" i="12"/>
  <c r="K121" i="12"/>
  <c r="J121" i="12"/>
  <c r="I121" i="12"/>
  <c r="H121" i="12"/>
  <c r="G121" i="12"/>
  <c r="F121" i="12"/>
  <c r="E121" i="12"/>
  <c r="D121" i="12"/>
  <c r="A121" i="12"/>
  <c r="A120" i="12"/>
  <c r="A119" i="12"/>
  <c r="A118" i="12"/>
  <c r="A117" i="12"/>
  <c r="A116" i="12"/>
  <c r="A115" i="12"/>
  <c r="A114" i="12"/>
  <c r="A113" i="12"/>
  <c r="A101" i="12"/>
  <c r="B96" i="12"/>
  <c r="A96" i="12"/>
  <c r="D92" i="12"/>
  <c r="A92" i="12"/>
  <c r="D91" i="12"/>
  <c r="A91" i="12"/>
  <c r="D68" i="12"/>
  <c r="B68" i="12"/>
  <c r="A68" i="12"/>
  <c r="B49" i="12"/>
  <c r="A49" i="12"/>
  <c r="B40" i="12"/>
  <c r="B39" i="12"/>
  <c r="B38" i="12"/>
  <c r="B37" i="12"/>
  <c r="A37" i="12"/>
  <c r="B36" i="12"/>
  <c r="B44" i="12" s="1"/>
  <c r="A36" i="12"/>
  <c r="A44" i="12" s="1"/>
  <c r="B35" i="12"/>
  <c r="A35" i="12"/>
  <c r="B34" i="12"/>
  <c r="A34" i="12"/>
  <c r="B26" i="12"/>
  <c r="A26" i="12"/>
  <c r="B20" i="12"/>
  <c r="A20" i="12"/>
  <c r="B19" i="12"/>
  <c r="A19" i="12"/>
  <c r="A18" i="12"/>
  <c r="B17" i="12"/>
  <c r="A17" i="12"/>
  <c r="B16" i="12"/>
  <c r="A16" i="12"/>
  <c r="B15" i="12"/>
  <c r="A15" i="12"/>
  <c r="B14" i="12"/>
  <c r="A14" i="12"/>
  <c r="B13" i="12"/>
  <c r="B12" i="12"/>
  <c r="A12" i="12"/>
  <c r="B11" i="12"/>
  <c r="B95" i="12" s="1"/>
  <c r="A11" i="12"/>
  <c r="A95" i="12" s="1"/>
  <c r="B10" i="12"/>
  <c r="A10" i="12"/>
  <c r="E4" i="12"/>
  <c r="B84" i="11"/>
  <c r="A84" i="11"/>
  <c r="B83" i="11"/>
  <c r="A83" i="11"/>
  <c r="A79" i="11"/>
  <c r="D74" i="11"/>
  <c r="B74" i="11"/>
  <c r="A74" i="11"/>
  <c r="D72" i="11"/>
  <c r="B72" i="11"/>
  <c r="A72" i="11"/>
  <c r="D71" i="11"/>
  <c r="D73" i="11" s="1"/>
  <c r="B71" i="11"/>
  <c r="A71" i="11"/>
  <c r="B63" i="11"/>
  <c r="A63" i="11"/>
  <c r="A60" i="11"/>
  <c r="A59" i="11"/>
  <c r="A58" i="11"/>
  <c r="E55" i="11"/>
  <c r="A55" i="11"/>
  <c r="A54" i="11"/>
  <c r="A50" i="11"/>
  <c r="A49" i="11"/>
  <c r="A45" i="11"/>
  <c r="A44" i="11"/>
  <c r="B37" i="11"/>
  <c r="A37" i="11"/>
  <c r="B36" i="11"/>
  <c r="A36" i="11"/>
  <c r="B35" i="11"/>
  <c r="B18" i="12" s="1"/>
  <c r="A35" i="11"/>
  <c r="B34" i="11"/>
  <c r="A34" i="11"/>
  <c r="B33" i="11"/>
  <c r="A33" i="11"/>
  <c r="B32" i="11"/>
  <c r="A32" i="11"/>
  <c r="A13" i="12" s="1"/>
  <c r="B31" i="11"/>
  <c r="A31" i="11"/>
  <c r="A27" i="11"/>
  <c r="D21" i="11"/>
  <c r="B21" i="11"/>
  <c r="A21" i="11"/>
  <c r="D20" i="11"/>
  <c r="B20" i="11"/>
  <c r="A20" i="11"/>
  <c r="D18" i="11"/>
  <c r="A18" i="11"/>
  <c r="D17" i="11"/>
  <c r="A17" i="11"/>
  <c r="A15" i="11"/>
  <c r="D13" i="11"/>
  <c r="AZ23" i="11" s="1"/>
  <c r="A13" i="11"/>
  <c r="B9" i="11"/>
  <c r="A9" i="11"/>
  <c r="E4" i="11"/>
  <c r="A133" i="12"/>
  <c r="B47" i="12"/>
  <c r="B46" i="12"/>
  <c r="B45" i="12"/>
  <c r="B94" i="12"/>
  <c r="A94" i="12"/>
  <c r="L23" i="11" l="1"/>
  <c r="BO23" i="11"/>
  <c r="CU23" i="11"/>
  <c r="CU113" i="12" s="1"/>
  <c r="AB23" i="11"/>
  <c r="D75" i="11"/>
  <c r="D76" i="11" s="1"/>
  <c r="L113" i="12"/>
  <c r="L10" i="12"/>
  <c r="AZ113" i="12"/>
  <c r="AZ10" i="12"/>
  <c r="BO113" i="12"/>
  <c r="BO10" i="12"/>
  <c r="CU10" i="12"/>
  <c r="AB113" i="12"/>
  <c r="AB10" i="12"/>
  <c r="DK23" i="11"/>
  <c r="T23" i="11"/>
  <c r="AR23" i="11"/>
  <c r="CE23" i="11"/>
  <c r="AI23" i="11"/>
  <c r="BW23" i="11"/>
  <c r="I23" i="11"/>
  <c r="AJ23" i="11"/>
  <c r="DP23" i="11"/>
  <c r="DH23" i="11"/>
  <c r="CZ23" i="11"/>
  <c r="CR23" i="11"/>
  <c r="CJ23" i="11"/>
  <c r="CB23" i="11"/>
  <c r="BT23" i="11"/>
  <c r="BL23" i="11"/>
  <c r="BD23" i="11"/>
  <c r="AV23" i="11"/>
  <c r="AN23" i="11"/>
  <c r="AF23" i="11"/>
  <c r="X23" i="11"/>
  <c r="P23" i="11"/>
  <c r="H23" i="11"/>
  <c r="DO23" i="11"/>
  <c r="DG23" i="11"/>
  <c r="CY23" i="11"/>
  <c r="CQ23" i="11"/>
  <c r="CI23" i="11"/>
  <c r="CA23" i="11"/>
  <c r="BS23" i="11"/>
  <c r="BK23" i="11"/>
  <c r="BC23" i="11"/>
  <c r="AU23" i="11"/>
  <c r="AM23" i="11"/>
  <c r="AE23" i="11"/>
  <c r="W23" i="11"/>
  <c r="O23" i="11"/>
  <c r="G23" i="11"/>
  <c r="DN23" i="11"/>
  <c r="DF23" i="11"/>
  <c r="CX23" i="11"/>
  <c r="CP23" i="11"/>
  <c r="CH23" i="11"/>
  <c r="BZ23" i="11"/>
  <c r="BR23" i="11"/>
  <c r="BJ23" i="11"/>
  <c r="BB23" i="11"/>
  <c r="AT23" i="11"/>
  <c r="AL23" i="11"/>
  <c r="AD23" i="11"/>
  <c r="V23" i="11"/>
  <c r="N23" i="11"/>
  <c r="F23" i="11"/>
  <c r="DU23" i="11"/>
  <c r="DM23" i="11"/>
  <c r="DE23" i="11"/>
  <c r="CW23" i="11"/>
  <c r="CO23" i="11"/>
  <c r="CG23" i="11"/>
  <c r="BY23" i="11"/>
  <c r="BQ23" i="11"/>
  <c r="BI23" i="11"/>
  <c r="BA23" i="11"/>
  <c r="AS23" i="11"/>
  <c r="AK23" i="11"/>
  <c r="AC23" i="11"/>
  <c r="U23" i="11"/>
  <c r="M23" i="11"/>
  <c r="E23" i="11"/>
  <c r="DT23" i="11"/>
  <c r="DL23" i="11"/>
  <c r="DD23" i="11"/>
  <c r="CV23" i="11"/>
  <c r="CN23" i="11"/>
  <c r="CF23" i="11"/>
  <c r="BX23" i="11"/>
  <c r="BP23" i="11"/>
  <c r="BH23" i="11"/>
  <c r="DR23" i="11"/>
  <c r="DJ23" i="11"/>
  <c r="DB23" i="11"/>
  <c r="CT23" i="11"/>
  <c r="CL23" i="11"/>
  <c r="CD23" i="11"/>
  <c r="BV23" i="11"/>
  <c r="BN23" i="11"/>
  <c r="BF23" i="11"/>
  <c r="AX23" i="11"/>
  <c r="AP23" i="11"/>
  <c r="AH23" i="11"/>
  <c r="Z23" i="11"/>
  <c r="R23" i="11"/>
  <c r="J23" i="11"/>
  <c r="DQ23" i="11"/>
  <c r="DI23" i="11"/>
  <c r="DA23" i="11"/>
  <c r="CS23" i="11"/>
  <c r="CK23" i="11"/>
  <c r="CC23" i="11"/>
  <c r="BU23" i="11"/>
  <c r="BM23" i="11"/>
  <c r="BE23" i="11"/>
  <c r="AW23" i="11"/>
  <c r="AO23" i="11"/>
  <c r="AG23" i="11"/>
  <c r="Y23" i="11"/>
  <c r="Q23" i="11"/>
  <c r="K23" i="11"/>
  <c r="AQ23" i="11"/>
  <c r="CM23" i="11"/>
  <c r="S23" i="11"/>
  <c r="AY23" i="11"/>
  <c r="DC23" i="11"/>
  <c r="AA23" i="11"/>
  <c r="BG23" i="11"/>
  <c r="DS23" i="11"/>
  <c r="CC113" i="12" l="1"/>
  <c r="CC10" i="12"/>
  <c r="CH113" i="12"/>
  <c r="CH10" i="12"/>
  <c r="CN113" i="12"/>
  <c r="CN10" i="12"/>
  <c r="DH113" i="12"/>
  <c r="DH10" i="12"/>
  <c r="CF113" i="12"/>
  <c r="CF10" i="12"/>
  <c r="AN113" i="12"/>
  <c r="AN10" i="12"/>
  <c r="S113" i="12"/>
  <c r="S10" i="12"/>
  <c r="AH113" i="12"/>
  <c r="AH10" i="12"/>
  <c r="AD113" i="12"/>
  <c r="AD10" i="12"/>
  <c r="AM113" i="12"/>
  <c r="AM10" i="12"/>
  <c r="K113" i="12"/>
  <c r="K10" i="12"/>
  <c r="AG113" i="12"/>
  <c r="AG10" i="12"/>
  <c r="CS113" i="12"/>
  <c r="CS10" i="12"/>
  <c r="AP113" i="12"/>
  <c r="AP10" i="12"/>
  <c r="DB113" i="12"/>
  <c r="DB10" i="12"/>
  <c r="CV113" i="12"/>
  <c r="CV10" i="12"/>
  <c r="AK113" i="12"/>
  <c r="AK10" i="12"/>
  <c r="CW113" i="12"/>
  <c r="CW10" i="12"/>
  <c r="AL113" i="12"/>
  <c r="AL10" i="12"/>
  <c r="CX113" i="12"/>
  <c r="CX10" i="12"/>
  <c r="AU113" i="12"/>
  <c r="AU10" i="12"/>
  <c r="DG113" i="12"/>
  <c r="DG10" i="12"/>
  <c r="BD113" i="12"/>
  <c r="BD10" i="12"/>
  <c r="DP113" i="12"/>
  <c r="DP10" i="12"/>
  <c r="CE113" i="12"/>
  <c r="CE10" i="12"/>
  <c r="DK113" i="12"/>
  <c r="DK10" i="12"/>
  <c r="CQ113" i="12"/>
  <c r="CQ10" i="12"/>
  <c r="CK113" i="12"/>
  <c r="CK10" i="12"/>
  <c r="CT113" i="12"/>
  <c r="CT10" i="12"/>
  <c r="CP113" i="12"/>
  <c r="CP10" i="12"/>
  <c r="CY113" i="12"/>
  <c r="CY10" i="12"/>
  <c r="AR113" i="12"/>
  <c r="AR10" i="12"/>
  <c r="AO113" i="12"/>
  <c r="AO10" i="12"/>
  <c r="DA113" i="12"/>
  <c r="DA10" i="12"/>
  <c r="AX113" i="12"/>
  <c r="AX10" i="12"/>
  <c r="DJ113" i="12"/>
  <c r="DJ10" i="12"/>
  <c r="DD113" i="12"/>
  <c r="DD10" i="12"/>
  <c r="AS113" i="12"/>
  <c r="AS10" i="12"/>
  <c r="DE113" i="12"/>
  <c r="DE10" i="12"/>
  <c r="AT113" i="12"/>
  <c r="AT10" i="12"/>
  <c r="DF113" i="12"/>
  <c r="DF10" i="12"/>
  <c r="BC113" i="12"/>
  <c r="BC10" i="12"/>
  <c r="DO113" i="12"/>
  <c r="DO10" i="12"/>
  <c r="BL113" i="12"/>
  <c r="BL10" i="12"/>
  <c r="T113" i="12"/>
  <c r="T10" i="12"/>
  <c r="AY113" i="12"/>
  <c r="AY10" i="12"/>
  <c r="CG113" i="12"/>
  <c r="CG10" i="12"/>
  <c r="CO113" i="12"/>
  <c r="CO10" i="12"/>
  <c r="DS113" i="12"/>
  <c r="DS10" i="12"/>
  <c r="AW113" i="12"/>
  <c r="AW10" i="12"/>
  <c r="DI113" i="12"/>
  <c r="DI10" i="12"/>
  <c r="BF113" i="12"/>
  <c r="BF10" i="12"/>
  <c r="DR113" i="12"/>
  <c r="DR10" i="12"/>
  <c r="DL113" i="12"/>
  <c r="DL10" i="12"/>
  <c r="BA113" i="12"/>
  <c r="BA10" i="12"/>
  <c r="DM113" i="12"/>
  <c r="DM10" i="12"/>
  <c r="BB113" i="12"/>
  <c r="BB10" i="12"/>
  <c r="DN113" i="12"/>
  <c r="DN10" i="12"/>
  <c r="BK113" i="12"/>
  <c r="BK10" i="12"/>
  <c r="H113" i="12"/>
  <c r="H10" i="12"/>
  <c r="BT113" i="12"/>
  <c r="BT10" i="12"/>
  <c r="AJ113" i="12"/>
  <c r="AJ10" i="12"/>
  <c r="CL113" i="12"/>
  <c r="CL10" i="12"/>
  <c r="CZ113" i="12"/>
  <c r="CZ10" i="12"/>
  <c r="AI113" i="12"/>
  <c r="AI10" i="12"/>
  <c r="AQ113" i="12"/>
  <c r="AQ10" i="12"/>
  <c r="BG113" i="12"/>
  <c r="BG10" i="12"/>
  <c r="BE113" i="12"/>
  <c r="BE10" i="12"/>
  <c r="DQ113" i="12"/>
  <c r="DQ10" i="12"/>
  <c r="BN113" i="12"/>
  <c r="BN10" i="12"/>
  <c r="BH113" i="12"/>
  <c r="BH10" i="12"/>
  <c r="DT113" i="12"/>
  <c r="DT10" i="12"/>
  <c r="BI113" i="12"/>
  <c r="BI10" i="12"/>
  <c r="DU113" i="12"/>
  <c r="DU10" i="12"/>
  <c r="BJ113" i="12"/>
  <c r="BJ10" i="12"/>
  <c r="G113" i="12"/>
  <c r="G10" i="12"/>
  <c r="BS113" i="12"/>
  <c r="BS10" i="12"/>
  <c r="P113" i="12"/>
  <c r="P10" i="12"/>
  <c r="CB113" i="12"/>
  <c r="CB10" i="12"/>
  <c r="I113" i="12"/>
  <c r="I10" i="12"/>
  <c r="Q113" i="12"/>
  <c r="Q10" i="12"/>
  <c r="U113" i="12"/>
  <c r="U10" i="12"/>
  <c r="AE113" i="12"/>
  <c r="AE10" i="12"/>
  <c r="Y113" i="12"/>
  <c r="Y10" i="12"/>
  <c r="AV113" i="12"/>
  <c r="AV10" i="12"/>
  <c r="AA113" i="12"/>
  <c r="AA10" i="12"/>
  <c r="BM113" i="12"/>
  <c r="BM10" i="12"/>
  <c r="J113" i="12"/>
  <c r="J10" i="12"/>
  <c r="BV113" i="12"/>
  <c r="BV10" i="12"/>
  <c r="BP113" i="12"/>
  <c r="BP10" i="12"/>
  <c r="E113" i="12"/>
  <c r="E10" i="12"/>
  <c r="BQ113" i="12"/>
  <c r="BQ10" i="12"/>
  <c r="F113" i="12"/>
  <c r="F10" i="12"/>
  <c r="BR113" i="12"/>
  <c r="BR10" i="12"/>
  <c r="O113" i="12"/>
  <c r="O10" i="12"/>
  <c r="CA113" i="12"/>
  <c r="CA10" i="12"/>
  <c r="X113" i="12"/>
  <c r="X10" i="12"/>
  <c r="CJ113" i="12"/>
  <c r="CJ10" i="12"/>
  <c r="CM113" i="12"/>
  <c r="CM10" i="12"/>
  <c r="Z113" i="12"/>
  <c r="Z10" i="12"/>
  <c r="V113" i="12"/>
  <c r="V10" i="12"/>
  <c r="AC113" i="12"/>
  <c r="AC10" i="12"/>
  <c r="DC113" i="12"/>
  <c r="DC10" i="12"/>
  <c r="BU113" i="12"/>
  <c r="BU10" i="12"/>
  <c r="R113" i="12"/>
  <c r="R10" i="12"/>
  <c r="CD113" i="12"/>
  <c r="CD10" i="12"/>
  <c r="BX113" i="12"/>
  <c r="BX10" i="12"/>
  <c r="M113" i="12"/>
  <c r="M10" i="12"/>
  <c r="BY113" i="12"/>
  <c r="BY10" i="12"/>
  <c r="N113" i="12"/>
  <c r="N10" i="12"/>
  <c r="BZ113" i="12"/>
  <c r="BZ10" i="12"/>
  <c r="W113" i="12"/>
  <c r="W10" i="12"/>
  <c r="CI113" i="12"/>
  <c r="CI10" i="12"/>
  <c r="AF113" i="12"/>
  <c r="AF10" i="12"/>
  <c r="CR113" i="12"/>
  <c r="CR10" i="12"/>
  <c r="BW113" i="12"/>
  <c r="BW10" i="12"/>
  <c r="D23" i="11"/>
  <c r="D10" i="12" l="1"/>
  <c r="D113" i="12"/>
  <c r="DU5" i="8" l="1"/>
  <c r="DT5" i="8"/>
  <c r="DS5" i="8"/>
  <c r="DR5" i="8"/>
  <c r="DQ5" i="8"/>
  <c r="DP5" i="8"/>
  <c r="DO5" i="8"/>
  <c r="DN5" i="8"/>
  <c r="DM5" i="8"/>
  <c r="DL5" i="8"/>
  <c r="DK5" i="8"/>
  <c r="DJ5" i="8"/>
  <c r="DI5" i="8"/>
  <c r="DH5" i="8"/>
  <c r="DG5" i="8"/>
  <c r="DF5" i="8"/>
  <c r="DE5" i="8"/>
  <c r="DD5" i="8"/>
  <c r="DC5" i="8"/>
  <c r="DB5" i="8"/>
  <c r="DA5" i="8"/>
  <c r="CZ5" i="8"/>
  <c r="CY5" i="8"/>
  <c r="CX5" i="8"/>
  <c r="CW5" i="8"/>
  <c r="CV5" i="8"/>
  <c r="CU5" i="8"/>
  <c r="CT5" i="8"/>
  <c r="CS5" i="8"/>
  <c r="CR5" i="8"/>
  <c r="CQ5" i="8"/>
  <c r="CP5" i="8"/>
  <c r="CO5" i="8"/>
  <c r="CN5" i="8"/>
  <c r="CM5" i="8"/>
  <c r="CL5" i="8"/>
  <c r="CK5" i="8"/>
  <c r="CJ5" i="8"/>
  <c r="CI5" i="8"/>
  <c r="CH5" i="8"/>
  <c r="CG5" i="8"/>
  <c r="CF5" i="8"/>
  <c r="CE5" i="8"/>
  <c r="CD5" i="8"/>
  <c r="CC5" i="8"/>
  <c r="CB5" i="8"/>
  <c r="CA5" i="8"/>
  <c r="BZ5" i="8"/>
  <c r="BY5" i="8"/>
  <c r="BX5" i="8"/>
  <c r="BW5" i="8"/>
  <c r="BV5" i="8"/>
  <c r="BU5" i="8"/>
  <c r="BT5" i="8"/>
  <c r="BS5" i="8"/>
  <c r="BR5" i="8"/>
  <c r="BQ5" i="8"/>
  <c r="BP5" i="8"/>
  <c r="BO5" i="8"/>
  <c r="BN5" i="8"/>
  <c r="BM5" i="8"/>
  <c r="BL5" i="8"/>
  <c r="BK5" i="8"/>
  <c r="BJ5" i="8"/>
  <c r="BI5" i="8"/>
  <c r="BH5" i="8"/>
  <c r="BG5" i="8"/>
  <c r="BF5" i="8"/>
  <c r="BE5" i="8"/>
  <c r="BD5" i="8"/>
  <c r="BC5" i="8"/>
  <c r="BB5" i="8"/>
  <c r="BA5" i="8"/>
  <c r="AZ5" i="8"/>
  <c r="AY5" i="8"/>
  <c r="AX5" i="8"/>
  <c r="AW5" i="8"/>
  <c r="AV5" i="8"/>
  <c r="AU5" i="8"/>
  <c r="AT5" i="8"/>
  <c r="AS5" i="8"/>
  <c r="AR5" i="8"/>
  <c r="AQ5" i="8"/>
  <c r="AP5"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49" i="6"/>
  <c r="B49" i="6"/>
  <c r="A49" i="6"/>
  <c r="D45" i="6"/>
  <c r="A45" i="6"/>
  <c r="B18" i="6"/>
  <c r="D14" i="6"/>
  <c r="D36" i="6" s="1"/>
  <c r="D12" i="6"/>
  <c r="D87" i="10" s="1"/>
  <c r="A12" i="6"/>
  <c r="A87" i="10" s="1"/>
  <c r="A272" i="10" s="1"/>
  <c r="A10" i="6"/>
  <c r="B7" i="6"/>
  <c r="A7" i="6"/>
  <c r="D6" i="6"/>
  <c r="B6" i="6"/>
  <c r="E4" i="6"/>
  <c r="D71" i="3"/>
  <c r="A71" i="3"/>
  <c r="D61" i="3"/>
  <c r="B61" i="3"/>
  <c r="A61" i="3"/>
  <c r="A58" i="3"/>
  <c r="A57" i="3"/>
  <c r="A56" i="3"/>
  <c r="A55" i="3"/>
  <c r="A54" i="3"/>
  <c r="D52" i="3"/>
  <c r="E52" i="3" s="1"/>
  <c r="B52" i="3"/>
  <c r="A52" i="3"/>
  <c r="D51" i="3"/>
  <c r="E51" i="3" s="1"/>
  <c r="B51" i="3"/>
  <c r="A51" i="3"/>
  <c r="D50" i="3"/>
  <c r="E50" i="3" s="1"/>
  <c r="F50" i="3" s="1"/>
  <c r="G50" i="3" s="1"/>
  <c r="H50" i="3" s="1"/>
  <c r="B50" i="3"/>
  <c r="A50" i="3"/>
  <c r="D49" i="3"/>
  <c r="E49" i="3" s="1"/>
  <c r="B49" i="3"/>
  <c r="A49" i="3"/>
  <c r="D48" i="3"/>
  <c r="E48" i="3" s="1"/>
  <c r="B48" i="3"/>
  <c r="A48" i="3"/>
  <c r="D19" i="3"/>
  <c r="D85" i="3" s="1"/>
  <c r="B19" i="3"/>
  <c r="B85" i="3" s="1"/>
  <c r="A19" i="3"/>
  <c r="A85" i="3" s="1"/>
  <c r="D16" i="3"/>
  <c r="D82" i="3" s="1"/>
  <c r="B16" i="3"/>
  <c r="B82" i="3" s="1"/>
  <c r="A16" i="3"/>
  <c r="A82" i="3" s="1"/>
  <c r="D15" i="3"/>
  <c r="D81" i="3" s="1"/>
  <c r="B15" i="3"/>
  <c r="B81" i="3" s="1"/>
  <c r="A15" i="3"/>
  <c r="A81" i="3" s="1"/>
  <c r="D12" i="3"/>
  <c r="D8" i="3"/>
  <c r="A8" i="3"/>
  <c r="D7" i="3"/>
  <c r="A7" i="3"/>
  <c r="B53" i="6"/>
  <c r="B274" i="10" s="1"/>
  <c r="D272" i="10" l="1"/>
  <c r="D7" i="6"/>
  <c r="E16" i="6" s="1"/>
  <c r="D9" i="10"/>
  <c r="D14" i="3"/>
  <c r="E31" i="3" s="1"/>
  <c r="D23" i="6"/>
  <c r="D29" i="6"/>
  <c r="D31" i="6"/>
  <c r="D21" i="6"/>
  <c r="D37" i="6"/>
  <c r="D18" i="6"/>
  <c r="D26" i="6"/>
  <c r="D34" i="6"/>
  <c r="D24" i="6"/>
  <c r="D32" i="6"/>
  <c r="D19" i="6"/>
  <c r="D27" i="6"/>
  <c r="D35" i="6"/>
  <c r="D22" i="6"/>
  <c r="D30" i="6"/>
  <c r="D25" i="6"/>
  <c r="D33" i="6"/>
  <c r="D20" i="6"/>
  <c r="D28" i="6"/>
  <c r="I50" i="3"/>
  <c r="D74" i="3"/>
  <c r="E29" i="3"/>
  <c r="E72" i="7" s="1"/>
  <c r="E32" i="3"/>
  <c r="F23" i="3"/>
  <c r="D78" i="3"/>
  <c r="E30" i="3"/>
  <c r="D73" i="3"/>
  <c r="F49" i="3"/>
  <c r="F51" i="3"/>
  <c r="D9" i="3"/>
  <c r="D10" i="3" s="1"/>
  <c r="E26" i="3" s="1"/>
  <c r="F48" i="3"/>
  <c r="F52" i="3"/>
  <c r="D63" i="3"/>
  <c r="D20" i="3" l="1"/>
  <c r="E15" i="10"/>
  <c r="E202" i="7"/>
  <c r="E278" i="7"/>
  <c r="E150" i="7"/>
  <c r="E97" i="7"/>
  <c r="D47" i="6"/>
  <c r="E51" i="6" s="1"/>
  <c r="D18" i="3"/>
  <c r="AS86" i="3" s="1"/>
  <c r="D8" i="6"/>
  <c r="E203" i="10"/>
  <c r="E64" i="10"/>
  <c r="E201" i="7"/>
  <c r="E149" i="7"/>
  <c r="E96" i="7"/>
  <c r="F4" i="10"/>
  <c r="F4" i="7"/>
  <c r="D228" i="10"/>
  <c r="D229" i="10" s="1"/>
  <c r="D10" i="10"/>
  <c r="E22" i="3"/>
  <c r="F4" i="12"/>
  <c r="F4" i="11"/>
  <c r="E79" i="11"/>
  <c r="E27" i="11"/>
  <c r="E11" i="12" s="1"/>
  <c r="E15" i="11"/>
  <c r="F4" i="6"/>
  <c r="E10" i="6"/>
  <c r="E36" i="6" s="1"/>
  <c r="F89" i="3"/>
  <c r="E92" i="3"/>
  <c r="E95" i="3"/>
  <c r="E260" i="10" s="1"/>
  <c r="J50" i="3"/>
  <c r="G51" i="3"/>
  <c r="E3" i="3"/>
  <c r="E27" i="3"/>
  <c r="G52" i="3"/>
  <c r="G48" i="3"/>
  <c r="D80" i="3"/>
  <c r="E93" i="3"/>
  <c r="F93" i="3"/>
  <c r="F92" i="3"/>
  <c r="F44" i="3"/>
  <c r="G23" i="3"/>
  <c r="F31" i="3"/>
  <c r="F29" i="3"/>
  <c r="F72" i="7" s="1"/>
  <c r="F26" i="3"/>
  <c r="F32" i="3"/>
  <c r="F30" i="3"/>
  <c r="D75" i="3"/>
  <c r="D76" i="3" s="1"/>
  <c r="E88" i="3" s="1"/>
  <c r="E90" i="3" s="1"/>
  <c r="G49" i="3"/>
  <c r="E34" i="6"/>
  <c r="E28" i="6" l="1"/>
  <c r="E35" i="6"/>
  <c r="E19" i="6"/>
  <c r="E22" i="6"/>
  <c r="E30" i="6"/>
  <c r="E33" i="6"/>
  <c r="E37" i="6"/>
  <c r="E24" i="6"/>
  <c r="E32" i="6"/>
  <c r="E23" i="6"/>
  <c r="E43" i="3"/>
  <c r="E40" i="3"/>
  <c r="F39" i="3"/>
  <c r="F41" i="3"/>
  <c r="E38" i="3"/>
  <c r="F15" i="10"/>
  <c r="F202" i="7"/>
  <c r="F278" i="7"/>
  <c r="F97" i="7"/>
  <c r="F150" i="7"/>
  <c r="E65" i="3"/>
  <c r="E101" i="12" s="1"/>
  <c r="E133" i="12" s="1"/>
  <c r="E5" i="10"/>
  <c r="E5" i="7"/>
  <c r="F149" i="7"/>
  <c r="F201" i="7"/>
  <c r="F96" i="7"/>
  <c r="E3" i="10"/>
  <c r="E3" i="7"/>
  <c r="E35" i="3"/>
  <c r="E37" i="3"/>
  <c r="G4" i="10"/>
  <c r="G4" i="7"/>
  <c r="F43" i="3"/>
  <c r="F37" i="3"/>
  <c r="F36" i="3"/>
  <c r="F38" i="3"/>
  <c r="F35" i="3"/>
  <c r="E41" i="3"/>
  <c r="F203" i="10"/>
  <c r="F64" i="10"/>
  <c r="E44" i="3"/>
  <c r="F40" i="3"/>
  <c r="F42" i="3"/>
  <c r="E36" i="3"/>
  <c r="E42" i="3"/>
  <c r="E77" i="10"/>
  <c r="E76" i="10"/>
  <c r="E69" i="10"/>
  <c r="E72" i="10"/>
  <c r="E70" i="10"/>
  <c r="E71" i="10"/>
  <c r="E74" i="10"/>
  <c r="E68" i="10"/>
  <c r="E73" i="10"/>
  <c r="E75" i="10"/>
  <c r="E39" i="3"/>
  <c r="E207" i="10"/>
  <c r="E209" i="10"/>
  <c r="E211" i="10"/>
  <c r="E210" i="10"/>
  <c r="E216" i="10"/>
  <c r="E213" i="10"/>
  <c r="E214" i="10"/>
  <c r="E215" i="10"/>
  <c r="E212" i="10"/>
  <c r="E208" i="10"/>
  <c r="E22" i="10"/>
  <c r="E24" i="10"/>
  <c r="E28" i="10"/>
  <c r="E21" i="10"/>
  <c r="E25" i="10"/>
  <c r="E23" i="10"/>
  <c r="E27" i="10"/>
  <c r="E19" i="10"/>
  <c r="E20" i="10"/>
  <c r="E26" i="10"/>
  <c r="F22" i="3"/>
  <c r="E24" i="3"/>
  <c r="E3" i="12"/>
  <c r="E3" i="11"/>
  <c r="E80" i="11"/>
  <c r="F79" i="11"/>
  <c r="F80" i="11" s="1"/>
  <c r="F27" i="11"/>
  <c r="F11" i="12" s="1"/>
  <c r="F95" i="12" s="1"/>
  <c r="F15" i="11"/>
  <c r="E19" i="12"/>
  <c r="E9" i="11"/>
  <c r="G4" i="12"/>
  <c r="G4" i="11"/>
  <c r="E5" i="12"/>
  <c r="E5" i="11"/>
  <c r="E95" i="12"/>
  <c r="E25" i="6"/>
  <c r="E27" i="6"/>
  <c r="E18" i="6"/>
  <c r="E20" i="6"/>
  <c r="E26" i="6"/>
  <c r="E29" i="6"/>
  <c r="E31" i="6"/>
  <c r="E21" i="6"/>
  <c r="G4" i="6"/>
  <c r="G16" i="6" s="1"/>
  <c r="F10" i="6"/>
  <c r="E5" i="6"/>
  <c r="E3" i="6"/>
  <c r="F51" i="6"/>
  <c r="F16" i="6"/>
  <c r="H48" i="3"/>
  <c r="H51" i="3"/>
  <c r="G92" i="3"/>
  <c r="G93" i="3"/>
  <c r="G40" i="3"/>
  <c r="G43" i="3"/>
  <c r="G44" i="3"/>
  <c r="G37" i="3"/>
  <c r="G36" i="3"/>
  <c r="G26" i="3"/>
  <c r="G41" i="3"/>
  <c r="G35" i="3"/>
  <c r="G32" i="3"/>
  <c r="G42" i="3"/>
  <c r="G31" i="3"/>
  <c r="G29" i="3"/>
  <c r="G72" i="7" s="1"/>
  <c r="H23" i="3"/>
  <c r="G39" i="3"/>
  <c r="G30" i="3"/>
  <c r="G38" i="3"/>
  <c r="E94" i="3"/>
  <c r="E234" i="10" s="1"/>
  <c r="D84" i="3"/>
  <c r="F102" i="3" s="1"/>
  <c r="D86" i="3"/>
  <c r="H52" i="3"/>
  <c r="F27" i="3"/>
  <c r="F88" i="3"/>
  <c r="F90" i="3" s="1"/>
  <c r="G89" i="3"/>
  <c r="G94" i="3" s="1"/>
  <c r="G234" i="10" s="1"/>
  <c r="F95" i="3"/>
  <c r="F260" i="10" s="1"/>
  <c r="H49" i="3"/>
  <c r="F94" i="3"/>
  <c r="F234" i="10" s="1"/>
  <c r="K50" i="3"/>
  <c r="F33" i="3" l="1"/>
  <c r="F41" i="10" s="1"/>
  <c r="E33" i="3"/>
  <c r="E41" i="10" s="1"/>
  <c r="E45" i="10" s="1"/>
  <c r="F211" i="10"/>
  <c r="F213" i="10"/>
  <c r="F212" i="10"/>
  <c r="F209" i="10"/>
  <c r="F210" i="10"/>
  <c r="F207" i="10"/>
  <c r="F215" i="10"/>
  <c r="F214" i="10"/>
  <c r="F216" i="10"/>
  <c r="F208" i="10"/>
  <c r="G149" i="7"/>
  <c r="G96" i="7"/>
  <c r="G201" i="7"/>
  <c r="E81" i="10"/>
  <c r="G203" i="10"/>
  <c r="G64" i="10"/>
  <c r="E351" i="10"/>
  <c r="E350" i="10"/>
  <c r="E339" i="10"/>
  <c r="E349" i="10"/>
  <c r="H4" i="10"/>
  <c r="H4" i="7"/>
  <c r="E205" i="10"/>
  <c r="E264" i="10" s="1"/>
  <c r="E155" i="10"/>
  <c r="E145" i="10"/>
  <c r="E66" i="10"/>
  <c r="E156" i="10"/>
  <c r="E43" i="10"/>
  <c r="E252" i="10" s="1"/>
  <c r="E17" i="10"/>
  <c r="E238" i="10" s="1"/>
  <c r="E157" i="10"/>
  <c r="E87" i="10"/>
  <c r="E272" i="10" s="1"/>
  <c r="F5" i="10"/>
  <c r="F5" i="7"/>
  <c r="E32" i="10"/>
  <c r="E220" i="10"/>
  <c r="F45" i="10"/>
  <c r="F46" i="10"/>
  <c r="F51" i="10"/>
  <c r="F52" i="10"/>
  <c r="F48" i="10"/>
  <c r="F49" i="10"/>
  <c r="F47" i="10"/>
  <c r="F53" i="10"/>
  <c r="F54" i="10"/>
  <c r="F50" i="10"/>
  <c r="G202" i="7"/>
  <c r="G278" i="7"/>
  <c r="G97" i="7"/>
  <c r="G15" i="10"/>
  <c r="G150" i="7"/>
  <c r="F69" i="10"/>
  <c r="F70" i="10"/>
  <c r="F76" i="10"/>
  <c r="F68" i="10"/>
  <c r="F75" i="10"/>
  <c r="F77" i="10"/>
  <c r="F71" i="10"/>
  <c r="F72" i="10"/>
  <c r="F73" i="10"/>
  <c r="F74" i="10"/>
  <c r="F22" i="10"/>
  <c r="F21" i="10"/>
  <c r="F19" i="10"/>
  <c r="F28" i="10"/>
  <c r="F24" i="10"/>
  <c r="F20" i="10"/>
  <c r="F23" i="10"/>
  <c r="F27" i="10"/>
  <c r="F25" i="10"/>
  <c r="F26" i="10"/>
  <c r="F99" i="3"/>
  <c r="F104" i="3"/>
  <c r="F106" i="3"/>
  <c r="F107" i="3"/>
  <c r="F101" i="3"/>
  <c r="F98" i="3"/>
  <c r="F105" i="3"/>
  <c r="F103" i="3"/>
  <c r="E56" i="3"/>
  <c r="E12" i="6" s="1"/>
  <c r="E54" i="3"/>
  <c r="E57" i="3"/>
  <c r="E58" i="3"/>
  <c r="E55" i="3"/>
  <c r="F100" i="3"/>
  <c r="F3" i="3"/>
  <c r="G22" i="3"/>
  <c r="F24" i="3"/>
  <c r="G79" i="11"/>
  <c r="G27" i="11"/>
  <c r="G11" i="12" s="1"/>
  <c r="G15" i="11"/>
  <c r="F5" i="12"/>
  <c r="F5" i="11"/>
  <c r="E18" i="11"/>
  <c r="E21" i="11" s="1"/>
  <c r="E17" i="11"/>
  <c r="E20" i="11" s="1"/>
  <c r="H4" i="12"/>
  <c r="H4" i="11"/>
  <c r="E39" i="6"/>
  <c r="G10" i="6"/>
  <c r="G25" i="6" s="1"/>
  <c r="H4" i="6"/>
  <c r="F25" i="6"/>
  <c r="F27" i="6"/>
  <c r="F26" i="6"/>
  <c r="F21" i="6"/>
  <c r="F29" i="6"/>
  <c r="F34" i="6"/>
  <c r="F28" i="6"/>
  <c r="F20" i="6"/>
  <c r="F31" i="6"/>
  <c r="F18" i="6"/>
  <c r="F32" i="6"/>
  <c r="F24" i="6"/>
  <c r="F22" i="6"/>
  <c r="F33" i="6"/>
  <c r="F19" i="6"/>
  <c r="F23" i="6"/>
  <c r="F36" i="6"/>
  <c r="F30" i="6"/>
  <c r="F37" i="6"/>
  <c r="F35" i="6"/>
  <c r="F65" i="3"/>
  <c r="F101" i="12" s="1"/>
  <c r="F133" i="12" s="1"/>
  <c r="F5" i="6"/>
  <c r="G51" i="6"/>
  <c r="G33" i="3"/>
  <c r="G41" i="10" s="1"/>
  <c r="I52" i="3"/>
  <c r="G103" i="3"/>
  <c r="G107" i="3"/>
  <c r="G105" i="3"/>
  <c r="G100" i="3"/>
  <c r="G102" i="3"/>
  <c r="G99" i="3"/>
  <c r="G98" i="3"/>
  <c r="G104" i="3"/>
  <c r="G106" i="3"/>
  <c r="G95" i="3"/>
  <c r="G260" i="10" s="1"/>
  <c r="H89" i="3"/>
  <c r="G101" i="3"/>
  <c r="G88" i="3"/>
  <c r="G90" i="3" s="1"/>
  <c r="G27" i="3"/>
  <c r="H44" i="3"/>
  <c r="H39" i="3"/>
  <c r="H92" i="3"/>
  <c r="H36" i="3"/>
  <c r="H93" i="3"/>
  <c r="H41" i="3"/>
  <c r="H35" i="3"/>
  <c r="H43" i="3"/>
  <c r="H40" i="3"/>
  <c r="H31" i="3"/>
  <c r="H42" i="3"/>
  <c r="H29" i="3"/>
  <c r="H72" i="7" s="1"/>
  <c r="H37" i="3"/>
  <c r="H26" i="3"/>
  <c r="I23" i="3"/>
  <c r="H32" i="3"/>
  <c r="H30" i="3"/>
  <c r="H38" i="3"/>
  <c r="I51" i="3"/>
  <c r="I49" i="3"/>
  <c r="L50" i="3"/>
  <c r="E105" i="3"/>
  <c r="E98" i="3"/>
  <c r="E103" i="3"/>
  <c r="E101" i="3"/>
  <c r="E99" i="3"/>
  <c r="E107" i="3"/>
  <c r="E106" i="3"/>
  <c r="E102" i="3"/>
  <c r="E104" i="3"/>
  <c r="E100" i="3"/>
  <c r="I48" i="3"/>
  <c r="E49" i="10" l="1"/>
  <c r="E47" i="10"/>
  <c r="E50" i="10"/>
  <c r="E52" i="10"/>
  <c r="E53" i="10"/>
  <c r="E54" i="10"/>
  <c r="E51" i="10"/>
  <c r="E48" i="10"/>
  <c r="E46" i="10"/>
  <c r="F81" i="10"/>
  <c r="F169" i="10" s="1"/>
  <c r="E169" i="10"/>
  <c r="E83" i="10"/>
  <c r="F220" i="10"/>
  <c r="F3" i="11"/>
  <c r="F17" i="11" s="1"/>
  <c r="F20" i="11" s="1"/>
  <c r="F3" i="10"/>
  <c r="F3" i="7"/>
  <c r="H201" i="7"/>
  <c r="H96" i="7"/>
  <c r="H149" i="7"/>
  <c r="G45" i="10"/>
  <c r="G51" i="10"/>
  <c r="G46" i="10"/>
  <c r="G53" i="10"/>
  <c r="G52" i="10"/>
  <c r="G49" i="10"/>
  <c r="G50" i="10"/>
  <c r="G47" i="10"/>
  <c r="G54" i="10"/>
  <c r="G48" i="10"/>
  <c r="F58" i="10"/>
  <c r="G5" i="10"/>
  <c r="G5" i="7"/>
  <c r="E222" i="10"/>
  <c r="H203" i="10"/>
  <c r="H64" i="10"/>
  <c r="I4" i="10"/>
  <c r="I4" i="7"/>
  <c r="E167" i="10"/>
  <c r="E149" i="10"/>
  <c r="E151" i="10" s="1"/>
  <c r="E34" i="10"/>
  <c r="G20" i="10"/>
  <c r="G26" i="10"/>
  <c r="G23" i="10"/>
  <c r="G19" i="10"/>
  <c r="G24" i="10"/>
  <c r="G22" i="10"/>
  <c r="G28" i="10"/>
  <c r="G21" i="10"/>
  <c r="G25" i="10"/>
  <c r="G27" i="10"/>
  <c r="G68" i="10"/>
  <c r="G77" i="10"/>
  <c r="G72" i="10"/>
  <c r="G70" i="10"/>
  <c r="G69" i="10"/>
  <c r="G76" i="10"/>
  <c r="G73" i="10"/>
  <c r="G74" i="10"/>
  <c r="G71" i="10"/>
  <c r="G75" i="10"/>
  <c r="H15" i="10"/>
  <c r="H202" i="7"/>
  <c r="H278" i="7"/>
  <c r="H150" i="7"/>
  <c r="H97" i="7"/>
  <c r="F32" i="10"/>
  <c r="G211" i="10"/>
  <c r="G210" i="10"/>
  <c r="G207" i="10"/>
  <c r="G216" i="10"/>
  <c r="G213" i="10"/>
  <c r="G208" i="10"/>
  <c r="G214" i="10"/>
  <c r="G215" i="10"/>
  <c r="G212" i="10"/>
  <c r="G209" i="10"/>
  <c r="E141" i="10"/>
  <c r="E89" i="10"/>
  <c r="F3" i="6"/>
  <c r="G3" i="3"/>
  <c r="G3" i="12" s="1"/>
  <c r="F3" i="12"/>
  <c r="F96" i="3"/>
  <c r="F248" i="10" s="1"/>
  <c r="H22" i="3"/>
  <c r="G24" i="3"/>
  <c r="F56" i="3"/>
  <c r="F55" i="3"/>
  <c r="F58" i="3"/>
  <c r="F57" i="3"/>
  <c r="F54" i="3"/>
  <c r="E41" i="6"/>
  <c r="I4" i="11"/>
  <c r="I4" i="12"/>
  <c r="H15" i="11"/>
  <c r="H27" i="11"/>
  <c r="H11" i="12" s="1"/>
  <c r="H95" i="12" s="1"/>
  <c r="H79" i="11"/>
  <c r="H80" i="11" s="1"/>
  <c r="G95" i="12"/>
  <c r="G5" i="12"/>
  <c r="G5" i="11"/>
  <c r="G80" i="11"/>
  <c r="I4" i="6"/>
  <c r="G3" i="6"/>
  <c r="H51" i="6"/>
  <c r="H16" i="6"/>
  <c r="G31" i="6"/>
  <c r="G29" i="6"/>
  <c r="G23" i="6"/>
  <c r="G34" i="6"/>
  <c r="G26" i="6"/>
  <c r="G36" i="6"/>
  <c r="G24" i="6"/>
  <c r="G22" i="6"/>
  <c r="G28" i="6"/>
  <c r="G21" i="6"/>
  <c r="G27" i="6"/>
  <c r="G20" i="6"/>
  <c r="G19" i="6"/>
  <c r="G37" i="6"/>
  <c r="G30" i="6"/>
  <c r="G35" i="6"/>
  <c r="G18" i="6"/>
  <c r="G32" i="6"/>
  <c r="G33" i="6"/>
  <c r="H10" i="6"/>
  <c r="G65" i="3"/>
  <c r="G101" i="12" s="1"/>
  <c r="G133" i="12" s="1"/>
  <c r="G5" i="6"/>
  <c r="F39" i="6"/>
  <c r="E96" i="3"/>
  <c r="E248" i="10" s="1"/>
  <c r="H106" i="3"/>
  <c r="H105" i="3"/>
  <c r="H103" i="3"/>
  <c r="H107" i="3"/>
  <c r="H101" i="3"/>
  <c r="H100" i="3"/>
  <c r="H104" i="3"/>
  <c r="H102" i="3"/>
  <c r="H99" i="3"/>
  <c r="H98" i="3"/>
  <c r="H95" i="3"/>
  <c r="H260" i="10" s="1"/>
  <c r="I89" i="3"/>
  <c r="I94" i="3" s="1"/>
  <c r="I234" i="10" s="1"/>
  <c r="H88" i="3"/>
  <c r="H90" i="3" s="1"/>
  <c r="M50" i="3"/>
  <c r="J49" i="3"/>
  <c r="H94" i="3"/>
  <c r="H234" i="10" s="1"/>
  <c r="J52" i="3"/>
  <c r="I93" i="3"/>
  <c r="I92" i="3"/>
  <c r="I43" i="3"/>
  <c r="I41" i="3"/>
  <c r="I32" i="3"/>
  <c r="I40" i="3"/>
  <c r="I30" i="3"/>
  <c r="I29" i="3"/>
  <c r="I72" i="7" s="1"/>
  <c r="I37" i="3"/>
  <c r="I31" i="3"/>
  <c r="I26" i="3"/>
  <c r="I44" i="3"/>
  <c r="I38" i="3"/>
  <c r="I36" i="3"/>
  <c r="I39" i="3"/>
  <c r="I35" i="3"/>
  <c r="I42" i="3"/>
  <c r="J23" i="3"/>
  <c r="H33" i="3"/>
  <c r="H41" i="10" s="1"/>
  <c r="G96" i="3"/>
  <c r="G248" i="10" s="1"/>
  <c r="J48" i="3"/>
  <c r="J51" i="3"/>
  <c r="H27" i="3"/>
  <c r="E58" i="10" l="1"/>
  <c r="F18" i="11"/>
  <c r="F21" i="11" s="1"/>
  <c r="G32" i="10"/>
  <c r="F350" i="10"/>
  <c r="F339" i="10"/>
  <c r="F349" i="10"/>
  <c r="F351" i="10"/>
  <c r="G81" i="10"/>
  <c r="F150" i="10"/>
  <c r="F168" i="10"/>
  <c r="F167" i="10"/>
  <c r="F149" i="10"/>
  <c r="F151" i="10" s="1"/>
  <c r="H45" i="10"/>
  <c r="H47" i="10"/>
  <c r="H51" i="10"/>
  <c r="H54" i="10"/>
  <c r="H46" i="10"/>
  <c r="H53" i="10"/>
  <c r="H49" i="10"/>
  <c r="H52" i="10"/>
  <c r="H48" i="10"/>
  <c r="H50" i="10"/>
  <c r="G58" i="10"/>
  <c r="E178" i="10"/>
  <c r="J4" i="7"/>
  <c r="J4" i="10"/>
  <c r="I15" i="10"/>
  <c r="I202" i="7"/>
  <c r="I278" i="7"/>
  <c r="I150" i="7"/>
  <c r="I97" i="7"/>
  <c r="E176" i="10"/>
  <c r="E189" i="10"/>
  <c r="F12" i="6"/>
  <c r="F41" i="6" s="1"/>
  <c r="G350" i="10"/>
  <c r="G339" i="10"/>
  <c r="G349" i="10"/>
  <c r="G351" i="10"/>
  <c r="F155" i="10"/>
  <c r="F205" i="10"/>
  <c r="F43" i="10"/>
  <c r="F252" i="10" s="1"/>
  <c r="F157" i="10"/>
  <c r="F87" i="10"/>
  <c r="F272" i="10" s="1"/>
  <c r="F66" i="10"/>
  <c r="F83" i="10" s="1"/>
  <c r="F178" i="10" s="1"/>
  <c r="F17" i="10"/>
  <c r="F238" i="10" s="1"/>
  <c r="F156" i="10"/>
  <c r="F145" i="10"/>
  <c r="H70" i="10"/>
  <c r="H72" i="10"/>
  <c r="H68" i="10"/>
  <c r="H74" i="10"/>
  <c r="H76" i="10"/>
  <c r="H69" i="10"/>
  <c r="H75" i="10"/>
  <c r="H73" i="10"/>
  <c r="H71" i="10"/>
  <c r="H77" i="10"/>
  <c r="H212" i="10"/>
  <c r="H213" i="10"/>
  <c r="H208" i="10"/>
  <c r="H210" i="10"/>
  <c r="H209" i="10"/>
  <c r="H211" i="10"/>
  <c r="H216" i="10"/>
  <c r="H215" i="10"/>
  <c r="H214" i="10"/>
  <c r="H207" i="10"/>
  <c r="E168" i="10"/>
  <c r="E150" i="10"/>
  <c r="E153" i="10" s="1"/>
  <c r="E60" i="10"/>
  <c r="G220" i="10"/>
  <c r="G167" i="10"/>
  <c r="G149" i="10"/>
  <c r="G151" i="10" s="1"/>
  <c r="I203" i="10"/>
  <c r="I64" i="10"/>
  <c r="G3" i="10"/>
  <c r="G3" i="7"/>
  <c r="H5" i="10"/>
  <c r="H5" i="7"/>
  <c r="I201" i="7"/>
  <c r="I96" i="7"/>
  <c r="I149" i="7"/>
  <c r="G3" i="11"/>
  <c r="H21" i="10"/>
  <c r="H27" i="10"/>
  <c r="H19" i="10"/>
  <c r="H24" i="10"/>
  <c r="H22" i="10"/>
  <c r="H25" i="10"/>
  <c r="H20" i="10"/>
  <c r="H23" i="10"/>
  <c r="H26" i="10"/>
  <c r="H28" i="10"/>
  <c r="E188" i="10"/>
  <c r="E8" i="7"/>
  <c r="F141" i="10"/>
  <c r="F89" i="10"/>
  <c r="H3" i="3"/>
  <c r="E92" i="10"/>
  <c r="E91" i="10"/>
  <c r="E94" i="10"/>
  <c r="E26" i="12"/>
  <c r="E28" i="12" s="1"/>
  <c r="G56" i="3"/>
  <c r="G12" i="6" s="1"/>
  <c r="G54" i="3"/>
  <c r="G18" i="11" s="1"/>
  <c r="G21" i="11" s="1"/>
  <c r="G58" i="3"/>
  <c r="G57" i="3"/>
  <c r="G55" i="3"/>
  <c r="I22" i="3"/>
  <c r="H24" i="3"/>
  <c r="J4" i="12"/>
  <c r="J4" i="11"/>
  <c r="I79" i="11"/>
  <c r="I27" i="11"/>
  <c r="I11" i="12" s="1"/>
  <c r="I95" i="12" s="1"/>
  <c r="I15" i="11"/>
  <c r="H3" i="12"/>
  <c r="H3" i="11"/>
  <c r="G17" i="11"/>
  <c r="G20" i="11" s="1"/>
  <c r="H5" i="12"/>
  <c r="H5" i="11"/>
  <c r="G39" i="6"/>
  <c r="H65" i="3"/>
  <c r="H101" i="12" s="1"/>
  <c r="H133" i="12" s="1"/>
  <c r="H5" i="6"/>
  <c r="J4" i="6"/>
  <c r="H3" i="6"/>
  <c r="H25" i="6"/>
  <c r="H27" i="6"/>
  <c r="H21" i="6"/>
  <c r="H33" i="6"/>
  <c r="H18" i="6"/>
  <c r="H20" i="6"/>
  <c r="H29" i="6"/>
  <c r="H28" i="6"/>
  <c r="H32" i="6"/>
  <c r="H34" i="6"/>
  <c r="H23" i="6"/>
  <c r="H31" i="6"/>
  <c r="H22" i="6"/>
  <c r="H24" i="6"/>
  <c r="H36" i="6"/>
  <c r="H35" i="6"/>
  <c r="H30" i="6"/>
  <c r="H19" i="6"/>
  <c r="H26" i="6"/>
  <c r="H37" i="6"/>
  <c r="I33" i="3"/>
  <c r="I41" i="10" s="1"/>
  <c r="I10" i="6"/>
  <c r="I51" i="6"/>
  <c r="I16" i="6"/>
  <c r="K52" i="3"/>
  <c r="K48" i="3"/>
  <c r="I107" i="3"/>
  <c r="I105" i="3"/>
  <c r="I104" i="3"/>
  <c r="I102" i="3"/>
  <c r="I103" i="3"/>
  <c r="I101" i="3"/>
  <c r="I99" i="3"/>
  <c r="I98" i="3"/>
  <c r="I95" i="3"/>
  <c r="I260" i="10" s="1"/>
  <c r="I106" i="3"/>
  <c r="I100" i="3"/>
  <c r="I88" i="3"/>
  <c r="I90" i="3" s="1"/>
  <c r="J89" i="3"/>
  <c r="J94" i="3" s="1"/>
  <c r="J234" i="10" s="1"/>
  <c r="K49" i="3"/>
  <c r="K51" i="3"/>
  <c r="I27" i="3"/>
  <c r="H96" i="3"/>
  <c r="H248" i="10" s="1"/>
  <c r="J93" i="3"/>
  <c r="J92" i="3"/>
  <c r="J43" i="3"/>
  <c r="J32" i="3"/>
  <c r="J40" i="3"/>
  <c r="J31" i="3"/>
  <c r="J42" i="3"/>
  <c r="J38" i="3"/>
  <c r="J29" i="3"/>
  <c r="J72" i="7" s="1"/>
  <c r="J37" i="3"/>
  <c r="J26" i="3"/>
  <c r="J44" i="3"/>
  <c r="J41" i="3"/>
  <c r="J30" i="3"/>
  <c r="K23" i="3"/>
  <c r="J39" i="3"/>
  <c r="J35" i="3"/>
  <c r="J36" i="3"/>
  <c r="N50" i="3"/>
  <c r="F60" i="10" l="1"/>
  <c r="F338" i="7" s="1"/>
  <c r="H81" i="10"/>
  <c r="F190" i="10"/>
  <c r="G168" i="10"/>
  <c r="G150" i="10"/>
  <c r="G153" i="10" s="1"/>
  <c r="K4" i="10"/>
  <c r="K4" i="7"/>
  <c r="I5" i="10"/>
  <c r="I5" i="7"/>
  <c r="H220" i="10"/>
  <c r="G169" i="10"/>
  <c r="H32" i="10"/>
  <c r="H169" i="10"/>
  <c r="H58" i="10"/>
  <c r="E159" i="10"/>
  <c r="I21" i="10"/>
  <c r="I23" i="10"/>
  <c r="I24" i="10"/>
  <c r="I27" i="10"/>
  <c r="I28" i="10"/>
  <c r="I22" i="10"/>
  <c r="I26" i="10"/>
  <c r="I19" i="10"/>
  <c r="I20" i="10"/>
  <c r="I25" i="10"/>
  <c r="F34" i="10"/>
  <c r="J278" i="7"/>
  <c r="J150" i="7"/>
  <c r="J202" i="7"/>
  <c r="J97" i="7"/>
  <c r="J15" i="10"/>
  <c r="J64" i="10"/>
  <c r="J203" i="10"/>
  <c r="G155" i="10"/>
  <c r="G157" i="10"/>
  <c r="G17" i="10"/>
  <c r="G145" i="10"/>
  <c r="G66" i="10"/>
  <c r="G83" i="10" s="1"/>
  <c r="G87" i="10"/>
  <c r="G272" i="10" s="1"/>
  <c r="G43" i="10"/>
  <c r="G252" i="10" s="1"/>
  <c r="G205" i="10"/>
  <c r="G264" i="10" s="1"/>
  <c r="G156" i="10"/>
  <c r="F264" i="10"/>
  <c r="F222" i="10"/>
  <c r="F153" i="10"/>
  <c r="F159" i="10" s="1"/>
  <c r="J201" i="7"/>
  <c r="J149" i="7"/>
  <c r="J96" i="7"/>
  <c r="H350" i="10"/>
  <c r="H349" i="10"/>
  <c r="H339" i="10"/>
  <c r="H351" i="10"/>
  <c r="I74" i="10"/>
  <c r="I75" i="10"/>
  <c r="I76" i="10"/>
  <c r="I69" i="10"/>
  <c r="I77" i="10"/>
  <c r="I68" i="10"/>
  <c r="I71" i="10"/>
  <c r="I72" i="10"/>
  <c r="I70" i="10"/>
  <c r="I73" i="10"/>
  <c r="E338" i="7"/>
  <c r="E177" i="10"/>
  <c r="E190" i="10"/>
  <c r="E192" i="10" s="1"/>
  <c r="E196" i="10" s="1"/>
  <c r="E182" i="10" s="1"/>
  <c r="I45" i="10"/>
  <c r="I46" i="10"/>
  <c r="I48" i="10"/>
  <c r="I53" i="10"/>
  <c r="I47" i="10"/>
  <c r="I49" i="10"/>
  <c r="I50" i="10"/>
  <c r="I52" i="10"/>
  <c r="I51" i="10"/>
  <c r="I54" i="10"/>
  <c r="H3" i="10"/>
  <c r="H3" i="7"/>
  <c r="I208" i="10"/>
  <c r="I211" i="10"/>
  <c r="I214" i="10"/>
  <c r="I213" i="10"/>
  <c r="I212" i="10"/>
  <c r="I207" i="10"/>
  <c r="I215" i="10"/>
  <c r="I209" i="10"/>
  <c r="I210" i="10"/>
  <c r="I216" i="10"/>
  <c r="G141" i="10"/>
  <c r="G89" i="10"/>
  <c r="F188" i="10"/>
  <c r="F8" i="7"/>
  <c r="F22" i="7" s="1"/>
  <c r="E22" i="7"/>
  <c r="F92" i="10"/>
  <c r="F91" i="10"/>
  <c r="F94" i="10"/>
  <c r="F26" i="12"/>
  <c r="F28" i="12" s="1"/>
  <c r="H56" i="3"/>
  <c r="H57" i="3"/>
  <c r="H58" i="3"/>
  <c r="H54" i="3"/>
  <c r="H17" i="11" s="1"/>
  <c r="H20" i="11" s="1"/>
  <c r="H55" i="3"/>
  <c r="H12" i="6"/>
  <c r="J22" i="3"/>
  <c r="I24" i="3"/>
  <c r="G41" i="6"/>
  <c r="I3" i="3"/>
  <c r="I3" i="6" s="1"/>
  <c r="K4" i="12"/>
  <c r="K4" i="11"/>
  <c r="J79" i="11"/>
  <c r="J80" i="11" s="1"/>
  <c r="J27" i="11"/>
  <c r="J11" i="12" s="1"/>
  <c r="J95" i="12" s="1"/>
  <c r="J15" i="11"/>
  <c r="I80" i="11"/>
  <c r="I5" i="12"/>
  <c r="I5" i="11"/>
  <c r="J51" i="6"/>
  <c r="J16" i="6"/>
  <c r="K4" i="6"/>
  <c r="I65" i="3"/>
  <c r="I101" i="12" s="1"/>
  <c r="I133" i="12" s="1"/>
  <c r="I5" i="6"/>
  <c r="H39" i="6"/>
  <c r="J10" i="6"/>
  <c r="I31" i="6"/>
  <c r="I29" i="6"/>
  <c r="I20" i="6"/>
  <c r="I25" i="6"/>
  <c r="I21" i="6"/>
  <c r="I23" i="6"/>
  <c r="I34" i="6"/>
  <c r="I32" i="6"/>
  <c r="I18" i="6"/>
  <c r="I33" i="6"/>
  <c r="I28" i="6"/>
  <c r="I26" i="6"/>
  <c r="I37" i="6"/>
  <c r="I22" i="6"/>
  <c r="I19" i="6"/>
  <c r="I27" i="6"/>
  <c r="I24" i="6"/>
  <c r="I36" i="6"/>
  <c r="I30" i="6"/>
  <c r="I35" i="6"/>
  <c r="J27" i="3"/>
  <c r="L51" i="3"/>
  <c r="J33" i="3"/>
  <c r="J41" i="10" s="1"/>
  <c r="L49" i="3"/>
  <c r="I96" i="3"/>
  <c r="I248" i="10" s="1"/>
  <c r="L48" i="3"/>
  <c r="K93" i="3"/>
  <c r="K92" i="3"/>
  <c r="K42" i="3"/>
  <c r="K40" i="3"/>
  <c r="K31" i="3"/>
  <c r="K43" i="3"/>
  <c r="K30" i="3"/>
  <c r="K39" i="3"/>
  <c r="K37" i="3"/>
  <c r="K26" i="3"/>
  <c r="K44" i="3"/>
  <c r="K41" i="3"/>
  <c r="K38" i="3"/>
  <c r="K36" i="3"/>
  <c r="K32" i="3"/>
  <c r="K29" i="3"/>
  <c r="K72" i="7" s="1"/>
  <c r="L23" i="3"/>
  <c r="K35" i="3"/>
  <c r="L52" i="3"/>
  <c r="O50" i="3"/>
  <c r="J106" i="3"/>
  <c r="J104" i="3"/>
  <c r="J107" i="3"/>
  <c r="J101" i="3"/>
  <c r="J102" i="3"/>
  <c r="J103" i="3"/>
  <c r="J99" i="3"/>
  <c r="J98" i="3"/>
  <c r="J105" i="3"/>
  <c r="J100" i="3"/>
  <c r="J95" i="3"/>
  <c r="J260" i="10" s="1"/>
  <c r="J88" i="3"/>
  <c r="J90" i="3" s="1"/>
  <c r="K89" i="3"/>
  <c r="K94" i="3" s="1"/>
  <c r="K234" i="10" s="1"/>
  <c r="E342" i="7"/>
  <c r="F342" i="7"/>
  <c r="G222" i="10" l="1"/>
  <c r="F177" i="10"/>
  <c r="G178" i="10"/>
  <c r="H66" i="10"/>
  <c r="H83" i="10" s="1"/>
  <c r="H178" i="10" s="1"/>
  <c r="H157" i="10"/>
  <c r="H17" i="10"/>
  <c r="H238" i="10" s="1"/>
  <c r="H145" i="10"/>
  <c r="H155" i="10"/>
  <c r="H43" i="10"/>
  <c r="H252" i="10" s="1"/>
  <c r="H87" i="10"/>
  <c r="H272" i="10" s="1"/>
  <c r="H205" i="10"/>
  <c r="H264" i="10" s="1"/>
  <c r="H156" i="10"/>
  <c r="J23" i="10"/>
  <c r="J24" i="10"/>
  <c r="J22" i="10"/>
  <c r="J25" i="10"/>
  <c r="J27" i="10"/>
  <c r="J28" i="10"/>
  <c r="J20" i="10"/>
  <c r="J26" i="10"/>
  <c r="J21" i="10"/>
  <c r="J19" i="10"/>
  <c r="I32" i="10"/>
  <c r="L4" i="10"/>
  <c r="L4" i="7"/>
  <c r="I220" i="10"/>
  <c r="G60" i="10"/>
  <c r="I58" i="10"/>
  <c r="G238" i="10"/>
  <c r="G34" i="10"/>
  <c r="G159" i="10"/>
  <c r="I3" i="11"/>
  <c r="I17" i="11" s="1"/>
  <c r="I20" i="11" s="1"/>
  <c r="I3" i="10"/>
  <c r="I3" i="7"/>
  <c r="I81" i="10"/>
  <c r="H168" i="10"/>
  <c r="H150" i="10"/>
  <c r="F176" i="10"/>
  <c r="F189" i="10"/>
  <c r="F192" i="10" s="1"/>
  <c r="F196" i="10" s="1"/>
  <c r="F182" i="10" s="1"/>
  <c r="J54" i="10"/>
  <c r="J45" i="10"/>
  <c r="J46" i="10"/>
  <c r="J52" i="10"/>
  <c r="J50" i="10"/>
  <c r="J48" i="10"/>
  <c r="J53" i="10"/>
  <c r="J47" i="10"/>
  <c r="J49" i="10"/>
  <c r="J51" i="10"/>
  <c r="J214" i="10"/>
  <c r="J213" i="10"/>
  <c r="J212" i="10"/>
  <c r="J209" i="10"/>
  <c r="J207" i="10"/>
  <c r="J208" i="10"/>
  <c r="J211" i="10"/>
  <c r="J215" i="10"/>
  <c r="J210" i="10"/>
  <c r="J216" i="10"/>
  <c r="F343" i="7"/>
  <c r="K64" i="10"/>
  <c r="K203" i="10"/>
  <c r="K201" i="7"/>
  <c r="K149" i="7"/>
  <c r="K96" i="7"/>
  <c r="K15" i="10"/>
  <c r="K150" i="7"/>
  <c r="K278" i="7"/>
  <c r="K97" i="7"/>
  <c r="K202" i="7"/>
  <c r="J5" i="10"/>
  <c r="J5" i="7"/>
  <c r="E343" i="7"/>
  <c r="E344" i="7" s="1"/>
  <c r="F340" i="7" s="1"/>
  <c r="J74" i="10"/>
  <c r="J76" i="10"/>
  <c r="J71" i="10"/>
  <c r="J75" i="10"/>
  <c r="J77" i="10"/>
  <c r="J69" i="10"/>
  <c r="J72" i="10"/>
  <c r="J68" i="10"/>
  <c r="J70" i="10"/>
  <c r="J73" i="10"/>
  <c r="H149" i="10"/>
  <c r="H151" i="10" s="1"/>
  <c r="H167" i="10"/>
  <c r="G8" i="7"/>
  <c r="G22" i="7" s="1"/>
  <c r="G188" i="10"/>
  <c r="H89" i="10"/>
  <c r="H141" i="10"/>
  <c r="G92" i="10"/>
  <c r="G91" i="10"/>
  <c r="G94" i="10"/>
  <c r="G26" i="12"/>
  <c r="G28" i="12" s="1"/>
  <c r="J3" i="3"/>
  <c r="J3" i="12" s="1"/>
  <c r="I3" i="12"/>
  <c r="I56" i="3"/>
  <c r="I54" i="3"/>
  <c r="I57" i="3"/>
  <c r="I58" i="3"/>
  <c r="I55" i="3"/>
  <c r="K22" i="3"/>
  <c r="J24" i="3"/>
  <c r="H18" i="11"/>
  <c r="H21" i="11" s="1"/>
  <c r="I12" i="6"/>
  <c r="J5" i="12"/>
  <c r="J5" i="11"/>
  <c r="L4" i="12"/>
  <c r="L4" i="11"/>
  <c r="K79" i="11"/>
  <c r="K80" i="11" s="1"/>
  <c r="K27" i="11"/>
  <c r="K11" i="12" s="1"/>
  <c r="K15" i="11"/>
  <c r="H41" i="6"/>
  <c r="K16" i="6"/>
  <c r="K51" i="6"/>
  <c r="L4" i="6"/>
  <c r="I39" i="6"/>
  <c r="K10" i="6"/>
  <c r="J65" i="3"/>
  <c r="J101" i="12" s="1"/>
  <c r="J133" i="12" s="1"/>
  <c r="J5" i="6"/>
  <c r="J25" i="6"/>
  <c r="J18" i="6"/>
  <c r="J27" i="6"/>
  <c r="J29" i="6"/>
  <c r="J21" i="6"/>
  <c r="J31" i="6"/>
  <c r="J36" i="6"/>
  <c r="J20" i="6"/>
  <c r="J28" i="6"/>
  <c r="J23" i="6"/>
  <c r="J33" i="6"/>
  <c r="J32" i="6"/>
  <c r="J22" i="6"/>
  <c r="J30" i="6"/>
  <c r="J35" i="6"/>
  <c r="J24" i="6"/>
  <c r="J19" i="6"/>
  <c r="J26" i="6"/>
  <c r="J37" i="6"/>
  <c r="J34" i="6"/>
  <c r="L92" i="3"/>
  <c r="L93" i="3"/>
  <c r="L41" i="3"/>
  <c r="L40" i="3"/>
  <c r="L43" i="3"/>
  <c r="L30" i="3"/>
  <c r="L38" i="3"/>
  <c r="L29" i="3"/>
  <c r="L72" i="7" s="1"/>
  <c r="L42" i="3"/>
  <c r="L39" i="3"/>
  <c r="L44" i="3"/>
  <c r="L36" i="3"/>
  <c r="L31" i="3"/>
  <c r="L35" i="3"/>
  <c r="L32" i="3"/>
  <c r="L26" i="3"/>
  <c r="L37" i="3"/>
  <c r="M23" i="3"/>
  <c r="K33" i="3"/>
  <c r="K41" i="10" s="1"/>
  <c r="M49" i="3"/>
  <c r="K27" i="3"/>
  <c r="M51" i="3"/>
  <c r="J96" i="3"/>
  <c r="J248" i="10" s="1"/>
  <c r="P50" i="3"/>
  <c r="K107" i="3"/>
  <c r="K105" i="3"/>
  <c r="K103" i="3"/>
  <c r="K106" i="3"/>
  <c r="K100" i="3"/>
  <c r="K99" i="3"/>
  <c r="K98" i="3"/>
  <c r="K104" i="3"/>
  <c r="K102" i="3"/>
  <c r="L89" i="3"/>
  <c r="L94" i="3" s="1"/>
  <c r="L234" i="10" s="1"/>
  <c r="K95" i="3"/>
  <c r="K260" i="10" s="1"/>
  <c r="K88" i="3"/>
  <c r="K90" i="3" s="1"/>
  <c r="K101" i="3"/>
  <c r="M52" i="3"/>
  <c r="M48" i="3"/>
  <c r="H222" i="10" l="1"/>
  <c r="J3" i="6"/>
  <c r="H60" i="10"/>
  <c r="H190" i="10" s="1"/>
  <c r="I18" i="11"/>
  <c r="I21" i="11" s="1"/>
  <c r="L201" i="7"/>
  <c r="L149" i="7"/>
  <c r="L96" i="7"/>
  <c r="H338" i="7"/>
  <c r="K5" i="10"/>
  <c r="K5" i="7"/>
  <c r="G189" i="10"/>
  <c r="G176" i="10"/>
  <c r="H34" i="10"/>
  <c r="J58" i="10"/>
  <c r="J339" i="10"/>
  <c r="J349" i="10"/>
  <c r="J351" i="10"/>
  <c r="J350" i="10"/>
  <c r="I167" i="10"/>
  <c r="I149" i="10"/>
  <c r="I151" i="10" s="1"/>
  <c r="H153" i="10"/>
  <c r="J220" i="10"/>
  <c r="I168" i="10"/>
  <c r="I150" i="10"/>
  <c r="J32" i="10"/>
  <c r="I169" i="10"/>
  <c r="M4" i="10"/>
  <c r="M4" i="7"/>
  <c r="K211" i="10"/>
  <c r="K207" i="10"/>
  <c r="K214" i="10"/>
  <c r="K212" i="10"/>
  <c r="K210" i="10"/>
  <c r="K213" i="10"/>
  <c r="K208" i="10"/>
  <c r="K216" i="10"/>
  <c r="K209" i="10"/>
  <c r="K215" i="10"/>
  <c r="I339" i="10"/>
  <c r="I349" i="10"/>
  <c r="I350" i="10"/>
  <c r="I351" i="10"/>
  <c r="K71" i="10"/>
  <c r="K74" i="10"/>
  <c r="K69" i="10"/>
  <c r="K73" i="10"/>
  <c r="K76" i="10"/>
  <c r="K75" i="10"/>
  <c r="K68" i="10"/>
  <c r="K72" i="10"/>
  <c r="K70" i="10"/>
  <c r="K77" i="10"/>
  <c r="I155" i="10"/>
  <c r="I157" i="10"/>
  <c r="I156" i="10"/>
  <c r="I87" i="10"/>
  <c r="I272" i="10" s="1"/>
  <c r="I205" i="10"/>
  <c r="I264" i="10" s="1"/>
  <c r="I145" i="10"/>
  <c r="I43" i="10"/>
  <c r="I252" i="10" s="1"/>
  <c r="I17" i="10"/>
  <c r="I238" i="10" s="1"/>
  <c r="I66" i="10"/>
  <c r="I83" i="10" s="1"/>
  <c r="G338" i="7"/>
  <c r="G190" i="10"/>
  <c r="G177" i="10"/>
  <c r="K45" i="10"/>
  <c r="K53" i="10"/>
  <c r="K46" i="10"/>
  <c r="K51" i="10"/>
  <c r="K47" i="10"/>
  <c r="K48" i="10"/>
  <c r="K52" i="10"/>
  <c r="K49" i="10"/>
  <c r="K54" i="10"/>
  <c r="K50" i="10"/>
  <c r="J3" i="11"/>
  <c r="J3" i="10"/>
  <c r="J3" i="7"/>
  <c r="K27" i="10"/>
  <c r="K22" i="10"/>
  <c r="K21" i="10"/>
  <c r="K19" i="10"/>
  <c r="K28" i="10"/>
  <c r="K20" i="10"/>
  <c r="K24" i="10"/>
  <c r="K25" i="10"/>
  <c r="K26" i="10"/>
  <c r="K23" i="10"/>
  <c r="L203" i="10"/>
  <c r="L64" i="10"/>
  <c r="J81" i="10"/>
  <c r="F347" i="7"/>
  <c r="F348" i="7" s="1"/>
  <c r="F344" i="7"/>
  <c r="G340" i="7" s="1"/>
  <c r="L15" i="10"/>
  <c r="L202" i="7"/>
  <c r="L150" i="7"/>
  <c r="L278" i="7"/>
  <c r="L97" i="7"/>
  <c r="H188" i="10"/>
  <c r="H8" i="7"/>
  <c r="H22" i="7" s="1"/>
  <c r="I141" i="10"/>
  <c r="I89" i="10"/>
  <c r="H94" i="10"/>
  <c r="H92" i="10"/>
  <c r="H91" i="10"/>
  <c r="H26" i="12"/>
  <c r="H28" i="12" s="1"/>
  <c r="K3" i="3"/>
  <c r="K3" i="11" s="1"/>
  <c r="K24" i="3"/>
  <c r="L22" i="3"/>
  <c r="I41" i="6"/>
  <c r="J12" i="6"/>
  <c r="J56" i="3"/>
  <c r="J55" i="3"/>
  <c r="J57" i="3"/>
  <c r="J58" i="3"/>
  <c r="J54" i="3"/>
  <c r="J17" i="11"/>
  <c r="J20" i="11" s="1"/>
  <c r="J18" i="11"/>
  <c r="J21" i="11" s="1"/>
  <c r="K5" i="12"/>
  <c r="K5" i="11"/>
  <c r="M4" i="12"/>
  <c r="M4" i="11"/>
  <c r="L15" i="11"/>
  <c r="L27" i="11"/>
  <c r="L11" i="12" s="1"/>
  <c r="L95" i="12" s="1"/>
  <c r="L79" i="11"/>
  <c r="L80" i="11" s="1"/>
  <c r="K95" i="12"/>
  <c r="K65" i="3"/>
  <c r="K101" i="12" s="1"/>
  <c r="K133" i="12" s="1"/>
  <c r="K5" i="6"/>
  <c r="L10" i="6"/>
  <c r="L51" i="6"/>
  <c r="L16" i="6"/>
  <c r="M4" i="6"/>
  <c r="K25" i="6"/>
  <c r="K18" i="6"/>
  <c r="K31" i="6"/>
  <c r="K27" i="6"/>
  <c r="K26" i="6"/>
  <c r="K21" i="6"/>
  <c r="K20" i="6"/>
  <c r="K34" i="6"/>
  <c r="K33" i="6"/>
  <c r="K28" i="6"/>
  <c r="K23" i="6"/>
  <c r="K29" i="6"/>
  <c r="K32" i="6"/>
  <c r="K37" i="6"/>
  <c r="K36" i="6"/>
  <c r="K35" i="6"/>
  <c r="K22" i="6"/>
  <c r="K19" i="6"/>
  <c r="K30" i="6"/>
  <c r="K24" i="6"/>
  <c r="J39" i="6"/>
  <c r="N52" i="3"/>
  <c r="K96" i="3"/>
  <c r="K248" i="10" s="1"/>
  <c r="N49" i="3"/>
  <c r="L33" i="3"/>
  <c r="L41" i="10" s="1"/>
  <c r="N51" i="3"/>
  <c r="N48" i="3"/>
  <c r="M93" i="3"/>
  <c r="M92" i="3"/>
  <c r="M44" i="3"/>
  <c r="M42" i="3"/>
  <c r="M40" i="3"/>
  <c r="M43" i="3"/>
  <c r="M38" i="3"/>
  <c r="M29" i="3"/>
  <c r="M72" i="7" s="1"/>
  <c r="M39" i="3"/>
  <c r="M37" i="3"/>
  <c r="M35" i="3"/>
  <c r="M41" i="3"/>
  <c r="N23" i="3"/>
  <c r="M36" i="3"/>
  <c r="M32" i="3"/>
  <c r="M30" i="3"/>
  <c r="M26" i="3"/>
  <c r="M31" i="3"/>
  <c r="Q50" i="3"/>
  <c r="L106" i="3"/>
  <c r="L104" i="3"/>
  <c r="L102" i="3"/>
  <c r="L99" i="3"/>
  <c r="L107" i="3"/>
  <c r="L101" i="3"/>
  <c r="L100" i="3"/>
  <c r="L98" i="3"/>
  <c r="L95" i="3"/>
  <c r="L260" i="10" s="1"/>
  <c r="L103" i="3"/>
  <c r="L105" i="3"/>
  <c r="L88" i="3"/>
  <c r="L90" i="3" s="1"/>
  <c r="M89" i="3"/>
  <c r="M94" i="3" s="1"/>
  <c r="M234" i="10" s="1"/>
  <c r="L27" i="3"/>
  <c r="G342" i="7"/>
  <c r="H342" i="7"/>
  <c r="I222" i="10" l="1"/>
  <c r="H177" i="10"/>
  <c r="I153" i="10"/>
  <c r="K32" i="10"/>
  <c r="K167" i="10" s="1"/>
  <c r="K58" i="10"/>
  <c r="K168" i="10" s="1"/>
  <c r="I178" i="10"/>
  <c r="M15" i="10"/>
  <c r="M202" i="7"/>
  <c r="M278" i="7"/>
  <c r="M150" i="7"/>
  <c r="M97" i="7"/>
  <c r="K3" i="12"/>
  <c r="K3" i="7"/>
  <c r="K3" i="10"/>
  <c r="L209" i="10"/>
  <c r="L207" i="10"/>
  <c r="L214" i="10"/>
  <c r="L213" i="10"/>
  <c r="L211" i="10"/>
  <c r="L215" i="10"/>
  <c r="L216" i="10"/>
  <c r="L212" i="10"/>
  <c r="L208" i="10"/>
  <c r="L210" i="10"/>
  <c r="K81" i="10"/>
  <c r="L74" i="10"/>
  <c r="L77" i="10"/>
  <c r="L69" i="10"/>
  <c r="L76" i="10"/>
  <c r="L70" i="10"/>
  <c r="L73" i="10"/>
  <c r="L75" i="10"/>
  <c r="L71" i="10"/>
  <c r="L72" i="10"/>
  <c r="L68" i="10"/>
  <c r="L5" i="10"/>
  <c r="L5" i="7"/>
  <c r="J167" i="10"/>
  <c r="J149" i="10"/>
  <c r="J151" i="10" s="1"/>
  <c r="H159" i="10"/>
  <c r="M203" i="10"/>
  <c r="M64" i="10"/>
  <c r="G343" i="7"/>
  <c r="G344" i="7" s="1"/>
  <c r="H340" i="7" s="1"/>
  <c r="K220" i="10"/>
  <c r="I34" i="10"/>
  <c r="J168" i="10"/>
  <c r="J150" i="10"/>
  <c r="H343" i="7"/>
  <c r="L45" i="10"/>
  <c r="L49" i="10"/>
  <c r="L47" i="10"/>
  <c r="L52" i="10"/>
  <c r="L48" i="10"/>
  <c r="L51" i="10"/>
  <c r="L54" i="10"/>
  <c r="L46" i="10"/>
  <c r="L53" i="10"/>
  <c r="L50" i="10"/>
  <c r="G347" i="7"/>
  <c r="G348" i="7" s="1"/>
  <c r="J155" i="10"/>
  <c r="J66" i="10"/>
  <c r="J83" i="10" s="1"/>
  <c r="J178" i="10" s="1"/>
  <c r="J17" i="10"/>
  <c r="J238" i="10" s="1"/>
  <c r="J43" i="10"/>
  <c r="J252" i="10" s="1"/>
  <c r="J87" i="10"/>
  <c r="J272" i="10" s="1"/>
  <c r="J156" i="10"/>
  <c r="J205" i="10"/>
  <c r="J264" i="10" s="1"/>
  <c r="J145" i="10"/>
  <c r="J157" i="10"/>
  <c r="I60" i="10"/>
  <c r="I159" i="10"/>
  <c r="H176" i="10"/>
  <c r="H189" i="10"/>
  <c r="H192" i="10" s="1"/>
  <c r="H196" i="10" s="1"/>
  <c r="H182" i="10" s="1"/>
  <c r="M201" i="7"/>
  <c r="M149" i="7"/>
  <c r="M96" i="7"/>
  <c r="N4" i="10"/>
  <c r="N4" i="7"/>
  <c r="K3" i="6"/>
  <c r="K12" i="6" s="1"/>
  <c r="L24" i="10"/>
  <c r="L28" i="10"/>
  <c r="L21" i="10"/>
  <c r="L22" i="10"/>
  <c r="L25" i="10"/>
  <c r="L19" i="10"/>
  <c r="L23" i="10"/>
  <c r="L26" i="10"/>
  <c r="L20" i="10"/>
  <c r="L27" i="10"/>
  <c r="J169" i="10"/>
  <c r="G192" i="10"/>
  <c r="G196" i="10" s="1"/>
  <c r="G182" i="10" s="1"/>
  <c r="I188" i="10"/>
  <c r="I8" i="7"/>
  <c r="J141" i="10"/>
  <c r="J89" i="10"/>
  <c r="I94" i="10"/>
  <c r="I91" i="10"/>
  <c r="I92" i="10"/>
  <c r="J41" i="6"/>
  <c r="I26" i="12"/>
  <c r="I28" i="12" s="1"/>
  <c r="L3" i="3"/>
  <c r="L24" i="3"/>
  <c r="M22" i="3"/>
  <c r="K56" i="3"/>
  <c r="K54" i="3"/>
  <c r="K55" i="3"/>
  <c r="K58" i="3"/>
  <c r="K57" i="3"/>
  <c r="K18" i="11"/>
  <c r="K21" i="11" s="1"/>
  <c r="K17" i="11"/>
  <c r="K20" i="11" s="1"/>
  <c r="N4" i="12"/>
  <c r="N4" i="11"/>
  <c r="L5" i="12"/>
  <c r="L5" i="11"/>
  <c r="M79" i="11"/>
  <c r="M80" i="11" s="1"/>
  <c r="M27" i="11"/>
  <c r="M11" i="12" s="1"/>
  <c r="M95" i="12" s="1"/>
  <c r="M15" i="11"/>
  <c r="L25" i="6"/>
  <c r="L21" i="6"/>
  <c r="L20" i="6"/>
  <c r="L28" i="6"/>
  <c r="L34" i="6"/>
  <c r="L27" i="6"/>
  <c r="L31" i="6"/>
  <c r="L32" i="6"/>
  <c r="L29" i="6"/>
  <c r="L18" i="6"/>
  <c r="L23" i="6"/>
  <c r="L36" i="6"/>
  <c r="L26" i="6"/>
  <c r="L33" i="6"/>
  <c r="L22" i="6"/>
  <c r="L19" i="6"/>
  <c r="L37" i="6"/>
  <c r="L24" i="6"/>
  <c r="L35" i="6"/>
  <c r="L30" i="6"/>
  <c r="M10" i="6"/>
  <c r="K39" i="6"/>
  <c r="M51" i="6"/>
  <c r="M16" i="6"/>
  <c r="M20" i="6" s="1"/>
  <c r="N4" i="6"/>
  <c r="L65" i="3"/>
  <c r="L101" i="12" s="1"/>
  <c r="L133" i="12" s="1"/>
  <c r="L5" i="6"/>
  <c r="M33" i="3"/>
  <c r="M41" i="10" s="1"/>
  <c r="L96" i="3"/>
  <c r="L248" i="10" s="1"/>
  <c r="O49" i="3"/>
  <c r="N93" i="3"/>
  <c r="N92" i="3"/>
  <c r="N43" i="3"/>
  <c r="N41" i="3"/>
  <c r="N44" i="3"/>
  <c r="N39" i="3"/>
  <c r="N38" i="3"/>
  <c r="N37" i="3"/>
  <c r="N42" i="3"/>
  <c r="N36" i="3"/>
  <c r="O23" i="3"/>
  <c r="N32" i="3"/>
  <c r="N30" i="3"/>
  <c r="N40" i="3"/>
  <c r="N35" i="3"/>
  <c r="N31" i="3"/>
  <c r="N26" i="3"/>
  <c r="N29" i="3"/>
  <c r="N72" i="7" s="1"/>
  <c r="M27" i="3"/>
  <c r="M105" i="3"/>
  <c r="M103" i="3"/>
  <c r="M101" i="3"/>
  <c r="M104" i="3"/>
  <c r="M106" i="3"/>
  <c r="M100" i="3"/>
  <c r="M99" i="3"/>
  <c r="M102" i="3"/>
  <c r="N89" i="3"/>
  <c r="N94" i="3" s="1"/>
  <c r="N234" i="10" s="1"/>
  <c r="M107" i="3"/>
  <c r="M98" i="3"/>
  <c r="M95" i="3"/>
  <c r="M260" i="10" s="1"/>
  <c r="M88" i="3"/>
  <c r="M90" i="3" s="1"/>
  <c r="O48" i="3"/>
  <c r="O52" i="3"/>
  <c r="O51" i="3"/>
  <c r="R50" i="3"/>
  <c r="K149" i="10" l="1"/>
  <c r="K151" i="10" s="1"/>
  <c r="K150" i="10"/>
  <c r="K153" i="10" s="1"/>
  <c r="H344" i="7"/>
  <c r="I340" i="7" s="1"/>
  <c r="H347" i="7"/>
  <c r="H348" i="7" s="1"/>
  <c r="M5" i="10"/>
  <c r="M5" i="7"/>
  <c r="O4" i="10"/>
  <c r="O4" i="7"/>
  <c r="I189" i="10"/>
  <c r="I176" i="10"/>
  <c r="K155" i="10"/>
  <c r="K205" i="10"/>
  <c r="K66" i="10"/>
  <c r="K83" i="10" s="1"/>
  <c r="K178" i="10" s="1"/>
  <c r="K17" i="10"/>
  <c r="K43" i="10"/>
  <c r="K87" i="10"/>
  <c r="K272" i="10" s="1"/>
  <c r="K156" i="10"/>
  <c r="K157" i="10"/>
  <c r="K145" i="10"/>
  <c r="N203" i="10"/>
  <c r="N64" i="10"/>
  <c r="L3" i="12"/>
  <c r="L3" i="10"/>
  <c r="L3" i="7"/>
  <c r="L81" i="10"/>
  <c r="M24" i="10"/>
  <c r="M23" i="10"/>
  <c r="M21" i="10"/>
  <c r="M19" i="10"/>
  <c r="M27" i="10"/>
  <c r="M20" i="10"/>
  <c r="M22" i="10"/>
  <c r="M28" i="10"/>
  <c r="M26" i="10"/>
  <c r="M25" i="10"/>
  <c r="M209" i="10"/>
  <c r="M207" i="10"/>
  <c r="M212" i="10"/>
  <c r="M214" i="10"/>
  <c r="M215" i="10"/>
  <c r="M210" i="10"/>
  <c r="M211" i="10"/>
  <c r="M208" i="10"/>
  <c r="M213" i="10"/>
  <c r="M216" i="10"/>
  <c r="J222" i="10"/>
  <c r="K350" i="10"/>
  <c r="K351" i="10"/>
  <c r="K339" i="10"/>
  <c r="K349" i="10"/>
  <c r="L58" i="10"/>
  <c r="J153" i="10"/>
  <c r="M45" i="10"/>
  <c r="M46" i="10"/>
  <c r="M49" i="10"/>
  <c r="M48" i="10"/>
  <c r="M47" i="10"/>
  <c r="M53" i="10"/>
  <c r="M52" i="10"/>
  <c r="M50" i="10"/>
  <c r="M54" i="10"/>
  <c r="M51" i="10"/>
  <c r="J60" i="10"/>
  <c r="J34" i="10"/>
  <c r="K169" i="10"/>
  <c r="N15" i="10"/>
  <c r="N202" i="7"/>
  <c r="N278" i="7"/>
  <c r="N97" i="7"/>
  <c r="N150" i="7"/>
  <c r="L32" i="10"/>
  <c r="M77" i="10"/>
  <c r="M76" i="10"/>
  <c r="M69" i="10"/>
  <c r="M75" i="10"/>
  <c r="M68" i="10"/>
  <c r="M72" i="10"/>
  <c r="M74" i="10"/>
  <c r="M70" i="10"/>
  <c r="M73" i="10"/>
  <c r="M71" i="10"/>
  <c r="N149" i="7"/>
  <c r="N96" i="7"/>
  <c r="N201" i="7"/>
  <c r="I338" i="7"/>
  <c r="I190" i="10"/>
  <c r="I177" i="10"/>
  <c r="L220" i="10"/>
  <c r="K141" i="10"/>
  <c r="K89" i="10"/>
  <c r="J188" i="10"/>
  <c r="J8" i="7"/>
  <c r="L3" i="6"/>
  <c r="L12" i="6" s="1"/>
  <c r="L3" i="11"/>
  <c r="L18" i="11" s="1"/>
  <c r="L21" i="11" s="1"/>
  <c r="J91" i="10"/>
  <c r="J94" i="10"/>
  <c r="J92" i="10"/>
  <c r="I22" i="7"/>
  <c r="K41" i="6"/>
  <c r="J26" i="12"/>
  <c r="J28" i="12" s="1"/>
  <c r="N22" i="3"/>
  <c r="M24" i="3"/>
  <c r="M3" i="3"/>
  <c r="L56" i="3"/>
  <c r="L55" i="3"/>
  <c r="L57" i="3"/>
  <c r="L58" i="3"/>
  <c r="L54" i="3"/>
  <c r="M5" i="12"/>
  <c r="M5" i="11"/>
  <c r="N79" i="11"/>
  <c r="N80" i="11" s="1"/>
  <c r="N27" i="11"/>
  <c r="N11" i="12" s="1"/>
  <c r="N95" i="12" s="1"/>
  <c r="N15" i="11"/>
  <c r="O4" i="12"/>
  <c r="O4" i="11"/>
  <c r="M65" i="3"/>
  <c r="M101" i="12" s="1"/>
  <c r="M133" i="12" s="1"/>
  <c r="M5" i="6"/>
  <c r="O4" i="6"/>
  <c r="L39" i="6"/>
  <c r="N51" i="6"/>
  <c r="N16" i="6"/>
  <c r="M25" i="6"/>
  <c r="M21" i="6"/>
  <c r="M26" i="6"/>
  <c r="M22" i="6"/>
  <c r="M36" i="6"/>
  <c r="M34" i="6"/>
  <c r="M23" i="6"/>
  <c r="M31" i="6"/>
  <c r="M28" i="6"/>
  <c r="M33" i="6"/>
  <c r="M27" i="6"/>
  <c r="M30" i="6"/>
  <c r="M18" i="6"/>
  <c r="M32" i="6"/>
  <c r="M24" i="6"/>
  <c r="M19" i="6"/>
  <c r="M35" i="6"/>
  <c r="M29" i="6"/>
  <c r="M37" i="6"/>
  <c r="N10" i="6"/>
  <c r="M96" i="3"/>
  <c r="M248" i="10" s="1"/>
  <c r="N33" i="3"/>
  <c r="N41" i="10" s="1"/>
  <c r="P49" i="3"/>
  <c r="N27" i="3"/>
  <c r="P51" i="3"/>
  <c r="P52" i="3"/>
  <c r="N104" i="3"/>
  <c r="N106" i="3"/>
  <c r="N107" i="3"/>
  <c r="N100" i="3"/>
  <c r="N101" i="3"/>
  <c r="N103" i="3"/>
  <c r="N102" i="3"/>
  <c r="N99" i="3"/>
  <c r="N105" i="3"/>
  <c r="N88" i="3"/>
  <c r="N90" i="3" s="1"/>
  <c r="N95" i="3"/>
  <c r="N260" i="10" s="1"/>
  <c r="O89" i="3"/>
  <c r="N98" i="3"/>
  <c r="S50" i="3"/>
  <c r="P48" i="3"/>
  <c r="O92" i="3"/>
  <c r="O93" i="3"/>
  <c r="O42" i="3"/>
  <c r="O40" i="3"/>
  <c r="O37" i="3"/>
  <c r="O39" i="3"/>
  <c r="O36" i="3"/>
  <c r="O26" i="3"/>
  <c r="O35" i="3"/>
  <c r="O44" i="3"/>
  <c r="O41" i="3"/>
  <c r="O32" i="3"/>
  <c r="O30" i="3"/>
  <c r="O38" i="3"/>
  <c r="O43" i="3"/>
  <c r="O31" i="3"/>
  <c r="O29" i="3"/>
  <c r="O72" i="7" s="1"/>
  <c r="P23" i="3"/>
  <c r="I342" i="7"/>
  <c r="L17" i="11" l="1"/>
  <c r="L20" i="11" s="1"/>
  <c r="I192" i="10"/>
  <c r="I196" i="10" s="1"/>
  <c r="I182" i="10" s="1"/>
  <c r="M58" i="10"/>
  <c r="M168" i="10" s="1"/>
  <c r="M150" i="10"/>
  <c r="P4" i="10"/>
  <c r="P4" i="7"/>
  <c r="M3" i="11"/>
  <c r="M17" i="11" s="1"/>
  <c r="M20" i="11" s="1"/>
  <c r="M3" i="10"/>
  <c r="M3" i="7"/>
  <c r="M220" i="10"/>
  <c r="M32" i="10"/>
  <c r="L350" i="10"/>
  <c r="L351" i="10"/>
  <c r="L339" i="10"/>
  <c r="L349" i="10"/>
  <c r="K238" i="10"/>
  <c r="K34" i="10"/>
  <c r="K252" i="10"/>
  <c r="K60" i="10"/>
  <c r="J159" i="10"/>
  <c r="N74" i="10"/>
  <c r="N76" i="10"/>
  <c r="N70" i="10"/>
  <c r="N68" i="10"/>
  <c r="N72" i="10"/>
  <c r="N77" i="10"/>
  <c r="N75" i="10"/>
  <c r="N73" i="10"/>
  <c r="N71" i="10"/>
  <c r="N69" i="10"/>
  <c r="L167" i="10"/>
  <c r="L149" i="10"/>
  <c r="L151" i="10" s="1"/>
  <c r="L168" i="10"/>
  <c r="L150" i="10"/>
  <c r="N212" i="10"/>
  <c r="N215" i="10"/>
  <c r="N210" i="10"/>
  <c r="N207" i="10"/>
  <c r="N214" i="10"/>
  <c r="N213" i="10"/>
  <c r="N211" i="10"/>
  <c r="N216" i="10"/>
  <c r="N208" i="10"/>
  <c r="N209" i="10"/>
  <c r="K264" i="10"/>
  <c r="K222" i="10"/>
  <c r="N24" i="10"/>
  <c r="N22" i="10"/>
  <c r="N19" i="10"/>
  <c r="N23" i="10"/>
  <c r="N28" i="10"/>
  <c r="N21" i="10"/>
  <c r="N27" i="10"/>
  <c r="N20" i="10"/>
  <c r="N25" i="10"/>
  <c r="N26" i="10"/>
  <c r="N5" i="10"/>
  <c r="N5" i="7"/>
  <c r="J176" i="10"/>
  <c r="J189" i="10"/>
  <c r="K159" i="10"/>
  <c r="O202" i="7"/>
  <c r="O278" i="7"/>
  <c r="O15" i="10"/>
  <c r="O97" i="7"/>
  <c r="O150" i="7"/>
  <c r="I343" i="7"/>
  <c r="I344" i="7" s="1"/>
  <c r="J340" i="7" s="1"/>
  <c r="J338" i="7"/>
  <c r="J190" i="10"/>
  <c r="J177" i="10"/>
  <c r="L169" i="10"/>
  <c r="L17" i="10"/>
  <c r="L238" i="10" s="1"/>
  <c r="L205" i="10"/>
  <c r="L264" i="10" s="1"/>
  <c r="L157" i="10"/>
  <c r="L156" i="10"/>
  <c r="L87" i="10"/>
  <c r="L272" i="10" s="1"/>
  <c r="L43" i="10"/>
  <c r="L252" i="10" s="1"/>
  <c r="L145" i="10"/>
  <c r="L66" i="10"/>
  <c r="L83" i="10" s="1"/>
  <c r="L178" i="10" s="1"/>
  <c r="L155" i="10"/>
  <c r="O149" i="7"/>
  <c r="O201" i="7"/>
  <c r="O96" i="7"/>
  <c r="N45" i="10"/>
  <c r="N53" i="10"/>
  <c r="N46" i="10"/>
  <c r="N51" i="10"/>
  <c r="N52" i="10"/>
  <c r="N50" i="10"/>
  <c r="N54" i="10"/>
  <c r="N49" i="10"/>
  <c r="N47" i="10"/>
  <c r="N48" i="10"/>
  <c r="M81" i="10"/>
  <c r="O203" i="10"/>
  <c r="O64" i="10"/>
  <c r="I347" i="7"/>
  <c r="I348" i="7" s="1"/>
  <c r="K188" i="10"/>
  <c r="K8" i="7"/>
  <c r="L89" i="10"/>
  <c r="L141" i="10"/>
  <c r="K92" i="10"/>
  <c r="K94" i="10"/>
  <c r="K91" i="10"/>
  <c r="J22" i="7"/>
  <c r="K26" i="12"/>
  <c r="K28" i="12" s="1"/>
  <c r="N3" i="3"/>
  <c r="M3" i="6"/>
  <c r="M12" i="6" s="1"/>
  <c r="M3" i="12"/>
  <c r="M56" i="3"/>
  <c r="M55" i="3"/>
  <c r="M57" i="3"/>
  <c r="M58" i="3"/>
  <c r="M54" i="3"/>
  <c r="O22" i="3"/>
  <c r="N24" i="3"/>
  <c r="P4" i="12"/>
  <c r="P4" i="11"/>
  <c r="O79" i="11"/>
  <c r="O80" i="11" s="1"/>
  <c r="O27" i="11"/>
  <c r="O11" i="12" s="1"/>
  <c r="O95" i="12" s="1"/>
  <c r="O15" i="11"/>
  <c r="N5" i="12"/>
  <c r="N5" i="11"/>
  <c r="M39" i="6"/>
  <c r="L41" i="6"/>
  <c r="O10" i="6"/>
  <c r="P4" i="6"/>
  <c r="O51" i="6"/>
  <c r="O16" i="6"/>
  <c r="N65" i="3"/>
  <c r="N101" i="12" s="1"/>
  <c r="N133" i="12" s="1"/>
  <c r="N5" i="6"/>
  <c r="N27" i="6"/>
  <c r="N18" i="6"/>
  <c r="N26" i="6"/>
  <c r="N31" i="6"/>
  <c r="N34" i="6"/>
  <c r="N22" i="6"/>
  <c r="N21" i="6"/>
  <c r="N33" i="6"/>
  <c r="N23" i="6"/>
  <c r="N28" i="6"/>
  <c r="N20" i="6"/>
  <c r="N25" i="6"/>
  <c r="N19" i="6"/>
  <c r="N35" i="6"/>
  <c r="N29" i="6"/>
  <c r="N36" i="6"/>
  <c r="N37" i="6"/>
  <c r="N32" i="6"/>
  <c r="N30" i="6"/>
  <c r="N24" i="6"/>
  <c r="Q51" i="3"/>
  <c r="O103" i="3"/>
  <c r="O107" i="3"/>
  <c r="O106" i="3"/>
  <c r="O104" i="3"/>
  <c r="O102" i="3"/>
  <c r="O105" i="3"/>
  <c r="O98" i="3"/>
  <c r="O99" i="3"/>
  <c r="O101" i="3"/>
  <c r="O100" i="3"/>
  <c r="O95" i="3"/>
  <c r="O260" i="10" s="1"/>
  <c r="P89" i="3"/>
  <c r="O88" i="3"/>
  <c r="O90" i="3" s="1"/>
  <c r="T50" i="3"/>
  <c r="O33" i="3"/>
  <c r="O41" i="10" s="1"/>
  <c r="Q49" i="3"/>
  <c r="P92" i="3"/>
  <c r="P93" i="3"/>
  <c r="P44" i="3"/>
  <c r="P39" i="3"/>
  <c r="P36" i="3"/>
  <c r="P42" i="3"/>
  <c r="P35" i="3"/>
  <c r="P41" i="3"/>
  <c r="P31" i="3"/>
  <c r="P30" i="3"/>
  <c r="P38" i="3"/>
  <c r="P32" i="3"/>
  <c r="P43" i="3"/>
  <c r="P40" i="3"/>
  <c r="P29" i="3"/>
  <c r="P72" i="7" s="1"/>
  <c r="P26" i="3"/>
  <c r="P37" i="3"/>
  <c r="Q23" i="3"/>
  <c r="Q52" i="3"/>
  <c r="N96" i="3"/>
  <c r="N248" i="10" s="1"/>
  <c r="O27" i="3"/>
  <c r="Q48" i="3"/>
  <c r="O94" i="3"/>
  <c r="O234" i="10" s="1"/>
  <c r="J342" i="7"/>
  <c r="J192" i="10" l="1"/>
  <c r="J196" i="10" s="1"/>
  <c r="J182" i="10" s="1"/>
  <c r="L153" i="10"/>
  <c r="L159" i="10" s="1"/>
  <c r="M18" i="11"/>
  <c r="M21" i="11" s="1"/>
  <c r="N32" i="10"/>
  <c r="N167" i="10" s="1"/>
  <c r="L34" i="10"/>
  <c r="J347" i="7"/>
  <c r="J348" i="7" s="1"/>
  <c r="P15" i="10"/>
  <c r="P202" i="7"/>
  <c r="P278" i="7"/>
  <c r="P150" i="7"/>
  <c r="P97" i="7"/>
  <c r="N3" i="12"/>
  <c r="N3" i="10"/>
  <c r="N3" i="7"/>
  <c r="M205" i="10"/>
  <c r="M264" i="10" s="1"/>
  <c r="M145" i="10"/>
  <c r="M156" i="10"/>
  <c r="M155" i="10"/>
  <c r="M87" i="10"/>
  <c r="M272" i="10" s="1"/>
  <c r="M43" i="10"/>
  <c r="M17" i="10"/>
  <c r="M238" i="10" s="1"/>
  <c r="M66" i="10"/>
  <c r="M83" i="10" s="1"/>
  <c r="M178" i="10" s="1"/>
  <c r="M157" i="10"/>
  <c r="M169" i="10"/>
  <c r="O25" i="10"/>
  <c r="O23" i="10"/>
  <c r="O26" i="10"/>
  <c r="O22" i="10"/>
  <c r="O27" i="10"/>
  <c r="O21" i="10"/>
  <c r="O19" i="10"/>
  <c r="O24" i="10"/>
  <c r="O20" i="10"/>
  <c r="O28" i="10"/>
  <c r="N149" i="10"/>
  <c r="N151" i="10" s="1"/>
  <c r="O5" i="10"/>
  <c r="O5" i="7"/>
  <c r="J343" i="7"/>
  <c r="J344" i="7" s="1"/>
  <c r="K340" i="7" s="1"/>
  <c r="L176" i="10"/>
  <c r="L189" i="10"/>
  <c r="K338" i="7"/>
  <c r="K190" i="10"/>
  <c r="K177" i="10"/>
  <c r="M167" i="10"/>
  <c r="M149" i="10"/>
  <c r="M151" i="10" s="1"/>
  <c r="M153" i="10" s="1"/>
  <c r="N58" i="10"/>
  <c r="O72" i="10"/>
  <c r="O70" i="10"/>
  <c r="O69" i="10"/>
  <c r="O75" i="10"/>
  <c r="O77" i="10"/>
  <c r="O76" i="10"/>
  <c r="O68" i="10"/>
  <c r="O74" i="10"/>
  <c r="O73" i="10"/>
  <c r="O71" i="10"/>
  <c r="N220" i="10"/>
  <c r="N81" i="10"/>
  <c r="L60" i="10"/>
  <c r="M351" i="10"/>
  <c r="M339" i="10"/>
  <c r="M349" i="10"/>
  <c r="M350" i="10"/>
  <c r="O207" i="10"/>
  <c r="O209" i="10"/>
  <c r="O212" i="10"/>
  <c r="O211" i="10"/>
  <c r="O214" i="10"/>
  <c r="O213" i="10"/>
  <c r="O215" i="10"/>
  <c r="O216" i="10"/>
  <c r="O208" i="10"/>
  <c r="O210" i="10"/>
  <c r="K189" i="10"/>
  <c r="K176" i="10"/>
  <c r="O51" i="10"/>
  <c r="O54" i="10"/>
  <c r="O45" i="10"/>
  <c r="O46" i="10"/>
  <c r="O50" i="10"/>
  <c r="O48" i="10"/>
  <c r="O47" i="10"/>
  <c r="O49" i="10"/>
  <c r="O52" i="10"/>
  <c r="O53" i="10"/>
  <c r="P203" i="10"/>
  <c r="P64" i="10"/>
  <c r="Q4" i="10"/>
  <c r="Q4" i="7"/>
  <c r="P201" i="7"/>
  <c r="P149" i="7"/>
  <c r="P96" i="7"/>
  <c r="L222" i="10"/>
  <c r="M141" i="10"/>
  <c r="M89" i="10"/>
  <c r="L188" i="10"/>
  <c r="L8" i="7"/>
  <c r="N3" i="6"/>
  <c r="N12" i="6" s="1"/>
  <c r="N3" i="11"/>
  <c r="N17" i="11" s="1"/>
  <c r="N20" i="11" s="1"/>
  <c r="L94" i="10"/>
  <c r="L91" i="10"/>
  <c r="L92" i="10"/>
  <c r="K22" i="7"/>
  <c r="L26" i="12"/>
  <c r="L28" i="12" s="1"/>
  <c r="M41" i="6"/>
  <c r="O24" i="3"/>
  <c r="P22" i="3"/>
  <c r="N56" i="3"/>
  <c r="N55" i="3"/>
  <c r="N58" i="3"/>
  <c r="N57" i="3"/>
  <c r="N54" i="3"/>
  <c r="O3" i="3"/>
  <c r="O5" i="12"/>
  <c r="O5" i="11"/>
  <c r="Q4" i="12"/>
  <c r="Q4" i="11"/>
  <c r="P15" i="11"/>
  <c r="P27" i="11"/>
  <c r="P11" i="12" s="1"/>
  <c r="P95" i="12" s="1"/>
  <c r="P79" i="11"/>
  <c r="P80" i="11" s="1"/>
  <c r="Q4" i="6"/>
  <c r="O65" i="3"/>
  <c r="O101" i="12" s="1"/>
  <c r="O133" i="12" s="1"/>
  <c r="O5" i="6"/>
  <c r="O26" i="6"/>
  <c r="O33" i="6"/>
  <c r="O21" i="6"/>
  <c r="O34" i="6"/>
  <c r="O25" i="6"/>
  <c r="O23" i="6"/>
  <c r="O28" i="6"/>
  <c r="O31" i="6"/>
  <c r="O27" i="6"/>
  <c r="O29" i="6"/>
  <c r="O19" i="6"/>
  <c r="O35" i="6"/>
  <c r="O32" i="6"/>
  <c r="O20" i="6"/>
  <c r="O37" i="6"/>
  <c r="O24" i="6"/>
  <c r="O30" i="6"/>
  <c r="O22" i="6"/>
  <c r="O36" i="6"/>
  <c r="O18" i="6"/>
  <c r="P51" i="6"/>
  <c r="P16" i="6"/>
  <c r="P10" i="6"/>
  <c r="N39" i="6"/>
  <c r="P33" i="3"/>
  <c r="P41" i="10" s="1"/>
  <c r="R49" i="3"/>
  <c r="P27" i="3"/>
  <c r="O96" i="3"/>
  <c r="O248" i="10" s="1"/>
  <c r="R48" i="3"/>
  <c r="P106" i="3"/>
  <c r="P105" i="3"/>
  <c r="P103" i="3"/>
  <c r="P100" i="3"/>
  <c r="P99" i="3"/>
  <c r="P98" i="3"/>
  <c r="P104" i="3"/>
  <c r="P107" i="3"/>
  <c r="P101" i="3"/>
  <c r="P95" i="3"/>
  <c r="P260" i="10" s="1"/>
  <c r="P88" i="3"/>
  <c r="P90" i="3" s="1"/>
  <c r="Q89" i="3"/>
  <c r="P102" i="3"/>
  <c r="P94" i="3"/>
  <c r="P234" i="10" s="1"/>
  <c r="U50" i="3"/>
  <c r="R52" i="3"/>
  <c r="Q93" i="3"/>
  <c r="Q92" i="3"/>
  <c r="Q43" i="3"/>
  <c r="Q44" i="3"/>
  <c r="Q42" i="3"/>
  <c r="Q39" i="3"/>
  <c r="Q41" i="3"/>
  <c r="Q32" i="3"/>
  <c r="Q30" i="3"/>
  <c r="Q38" i="3"/>
  <c r="Q40" i="3"/>
  <c r="Q36" i="3"/>
  <c r="Q35" i="3"/>
  <c r="Q29" i="3"/>
  <c r="Q72" i="7" s="1"/>
  <c r="Q26" i="3"/>
  <c r="Q31" i="3"/>
  <c r="R23" i="3"/>
  <c r="Q37" i="3"/>
  <c r="R51" i="3"/>
  <c r="K342" i="7"/>
  <c r="M222" i="10" l="1"/>
  <c r="O81" i="10"/>
  <c r="O169" i="10" s="1"/>
  <c r="K192" i="10"/>
  <c r="K196" i="10" s="1"/>
  <c r="K182" i="10" s="1"/>
  <c r="K347" i="7"/>
  <c r="K348" i="7" s="1"/>
  <c r="Q203" i="10"/>
  <c r="Q64" i="10"/>
  <c r="Q15" i="10"/>
  <c r="Q202" i="7"/>
  <c r="Q278" i="7"/>
  <c r="Q150" i="7"/>
  <c r="Q97" i="7"/>
  <c r="O3" i="12"/>
  <c r="O3" i="10"/>
  <c r="O3" i="7"/>
  <c r="P25" i="10"/>
  <c r="P19" i="10"/>
  <c r="P24" i="10"/>
  <c r="P23" i="10"/>
  <c r="P26" i="10"/>
  <c r="P28" i="10"/>
  <c r="P22" i="10"/>
  <c r="P20" i="10"/>
  <c r="P21" i="10"/>
  <c r="P27" i="10"/>
  <c r="P5" i="10"/>
  <c r="P5" i="7"/>
  <c r="K343" i="7"/>
  <c r="K344" i="7" s="1"/>
  <c r="L340" i="7" s="1"/>
  <c r="R4" i="10"/>
  <c r="R4" i="7"/>
  <c r="N18" i="11"/>
  <c r="N21" i="11" s="1"/>
  <c r="P72" i="10"/>
  <c r="P70" i="10"/>
  <c r="P68" i="10"/>
  <c r="P74" i="10"/>
  <c r="P76" i="10"/>
  <c r="P69" i="10"/>
  <c r="P77" i="10"/>
  <c r="P71" i="10"/>
  <c r="P75" i="10"/>
  <c r="P73" i="10"/>
  <c r="L338" i="7"/>
  <c r="L177" i="10"/>
  <c r="L190" i="10"/>
  <c r="L192" i="10" s="1"/>
  <c r="L196" i="10" s="1"/>
  <c r="L182" i="10" s="1"/>
  <c r="N168" i="10"/>
  <c r="N150" i="10"/>
  <c r="N153" i="10" s="1"/>
  <c r="M252" i="10"/>
  <c r="M60" i="10"/>
  <c r="N155" i="10"/>
  <c r="N66" i="10"/>
  <c r="N83" i="10" s="1"/>
  <c r="N178" i="10" s="1"/>
  <c r="N145" i="10"/>
  <c r="N156" i="10"/>
  <c r="N205" i="10"/>
  <c r="N264" i="10" s="1"/>
  <c r="N17" i="10"/>
  <c r="N87" i="10"/>
  <c r="N272" i="10" s="1"/>
  <c r="N43" i="10"/>
  <c r="N252" i="10" s="1"/>
  <c r="N157" i="10"/>
  <c r="Q201" i="7"/>
  <c r="Q149" i="7"/>
  <c r="Q96" i="7"/>
  <c r="P54" i="10"/>
  <c r="P53" i="10"/>
  <c r="P47" i="10"/>
  <c r="P45" i="10"/>
  <c r="P46" i="10"/>
  <c r="P50" i="10"/>
  <c r="P51" i="10"/>
  <c r="P49" i="10"/>
  <c r="P48" i="10"/>
  <c r="P52" i="10"/>
  <c r="P216" i="10"/>
  <c r="P210" i="10"/>
  <c r="P208" i="10"/>
  <c r="P212" i="10"/>
  <c r="P215" i="10"/>
  <c r="P214" i="10"/>
  <c r="P207" i="10"/>
  <c r="P209" i="10"/>
  <c r="P211" i="10"/>
  <c r="P213" i="10"/>
  <c r="M159" i="10"/>
  <c r="N349" i="10"/>
  <c r="N351" i="10"/>
  <c r="N350" i="10"/>
  <c r="N339" i="10"/>
  <c r="O58" i="10"/>
  <c r="O220" i="10"/>
  <c r="N169" i="10"/>
  <c r="M34" i="10"/>
  <c r="O32" i="10"/>
  <c r="M188" i="10"/>
  <c r="M8" i="7"/>
  <c r="M22" i="7" s="1"/>
  <c r="N141" i="10"/>
  <c r="N89" i="10"/>
  <c r="L22" i="7"/>
  <c r="M91" i="10"/>
  <c r="M92" i="10"/>
  <c r="M94" i="10"/>
  <c r="N41" i="6"/>
  <c r="O3" i="6"/>
  <c r="O12" i="6" s="1"/>
  <c r="M26" i="12"/>
  <c r="M28" i="12" s="1"/>
  <c r="O3" i="11"/>
  <c r="O17" i="11" s="1"/>
  <c r="O20" i="11" s="1"/>
  <c r="Q22" i="3"/>
  <c r="P24" i="3"/>
  <c r="P3" i="3"/>
  <c r="O56" i="3"/>
  <c r="O57" i="3"/>
  <c r="O58" i="3"/>
  <c r="O55" i="3"/>
  <c r="O54" i="3"/>
  <c r="Q79" i="11"/>
  <c r="Q80" i="11" s="1"/>
  <c r="Q27" i="11"/>
  <c r="Q11" i="12" s="1"/>
  <c r="Q95" i="12" s="1"/>
  <c r="Q15" i="11"/>
  <c r="P5" i="12"/>
  <c r="P5" i="11"/>
  <c r="R4" i="12"/>
  <c r="R4" i="11"/>
  <c r="P65" i="3"/>
  <c r="P101" i="12" s="1"/>
  <c r="P133" i="12" s="1"/>
  <c r="P5" i="6"/>
  <c r="R4" i="6"/>
  <c r="Q10" i="6"/>
  <c r="O39" i="6"/>
  <c r="P25" i="6"/>
  <c r="P27" i="6"/>
  <c r="P20" i="6"/>
  <c r="P31" i="6"/>
  <c r="P29" i="6"/>
  <c r="P18" i="6"/>
  <c r="P26" i="6"/>
  <c r="P34" i="6"/>
  <c r="P32" i="6"/>
  <c r="P22" i="6"/>
  <c r="P36" i="6"/>
  <c r="P28" i="6"/>
  <c r="P23" i="6"/>
  <c r="P21" i="6"/>
  <c r="P33" i="6"/>
  <c r="P30" i="6"/>
  <c r="P24" i="6"/>
  <c r="P19" i="6"/>
  <c r="P35" i="6"/>
  <c r="P37" i="6"/>
  <c r="P96" i="3"/>
  <c r="P248" i="10" s="1"/>
  <c r="Q51" i="6"/>
  <c r="Q16" i="6"/>
  <c r="R93" i="3"/>
  <c r="R92" i="3"/>
  <c r="R43" i="3"/>
  <c r="R41" i="3"/>
  <c r="R32" i="3"/>
  <c r="R44" i="3"/>
  <c r="R31" i="3"/>
  <c r="R40" i="3"/>
  <c r="R38" i="3"/>
  <c r="R29" i="3"/>
  <c r="R72" i="7" s="1"/>
  <c r="R36" i="3"/>
  <c r="R35" i="3"/>
  <c r="R26" i="3"/>
  <c r="R39" i="3"/>
  <c r="R37" i="3"/>
  <c r="S23" i="3"/>
  <c r="R30" i="3"/>
  <c r="R42" i="3"/>
  <c r="Q107" i="3"/>
  <c r="Q105" i="3"/>
  <c r="Q102" i="3"/>
  <c r="Q103" i="3"/>
  <c r="Q98" i="3"/>
  <c r="Q101" i="3"/>
  <c r="Q104" i="3"/>
  <c r="Q106" i="3"/>
  <c r="Q95" i="3"/>
  <c r="Q260" i="10" s="1"/>
  <c r="Q100" i="3"/>
  <c r="Q99" i="3"/>
  <c r="Q88" i="3"/>
  <c r="Q90" i="3" s="1"/>
  <c r="R89" i="3"/>
  <c r="Q94" i="3"/>
  <c r="Q234" i="10" s="1"/>
  <c r="Q27" i="3"/>
  <c r="S52" i="3"/>
  <c r="S49" i="3"/>
  <c r="Q33" i="3"/>
  <c r="Q41" i="10" s="1"/>
  <c r="V50" i="3"/>
  <c r="S48" i="3"/>
  <c r="S51" i="3"/>
  <c r="L342" i="7"/>
  <c r="P81" i="10" l="1"/>
  <c r="P58" i="10"/>
  <c r="P150" i="10" s="1"/>
  <c r="O18" i="11"/>
  <c r="O21" i="11" s="1"/>
  <c r="L347" i="7"/>
  <c r="L348" i="7" s="1"/>
  <c r="Q21" i="10"/>
  <c r="Q19" i="10"/>
  <c r="Q24" i="10"/>
  <c r="Q22" i="10"/>
  <c r="Q28" i="10"/>
  <c r="Q23" i="10"/>
  <c r="Q27" i="10"/>
  <c r="Q20" i="10"/>
  <c r="Q26" i="10"/>
  <c r="Q25" i="10"/>
  <c r="S4" i="10"/>
  <c r="S4" i="7"/>
  <c r="N238" i="10"/>
  <c r="N34" i="10"/>
  <c r="N60" i="10"/>
  <c r="N222" i="10"/>
  <c r="M176" i="10"/>
  <c r="M189" i="10"/>
  <c r="O66" i="10"/>
  <c r="O83" i="10" s="1"/>
  <c r="O178" i="10" s="1"/>
  <c r="O87" i="10"/>
  <c r="O272" i="10" s="1"/>
  <c r="O17" i="10"/>
  <c r="O238" i="10" s="1"/>
  <c r="O145" i="10"/>
  <c r="O205" i="10"/>
  <c r="O264" i="10" s="1"/>
  <c r="O157" i="10"/>
  <c r="O155" i="10"/>
  <c r="O43" i="10"/>
  <c r="O252" i="10" s="1"/>
  <c r="O156" i="10"/>
  <c r="Q77" i="10"/>
  <c r="Q76" i="10"/>
  <c r="Q69" i="10"/>
  <c r="Q75" i="10"/>
  <c r="Q70" i="10"/>
  <c r="Q72" i="10"/>
  <c r="Q74" i="10"/>
  <c r="Q71" i="10"/>
  <c r="Q68" i="10"/>
  <c r="Q73" i="10"/>
  <c r="R64" i="10"/>
  <c r="R203" i="10"/>
  <c r="P220" i="10"/>
  <c r="Q45" i="10"/>
  <c r="Q48" i="10"/>
  <c r="Q46" i="10"/>
  <c r="Q52" i="10"/>
  <c r="Q53" i="10"/>
  <c r="Q49" i="10"/>
  <c r="Q47" i="10"/>
  <c r="Q50" i="10"/>
  <c r="Q51" i="10"/>
  <c r="Q54" i="10"/>
  <c r="Q5" i="10"/>
  <c r="Q5" i="7"/>
  <c r="R201" i="7"/>
  <c r="R149" i="7"/>
  <c r="R96" i="7"/>
  <c r="O168" i="10"/>
  <c r="O150" i="10"/>
  <c r="O60" i="10"/>
  <c r="O350" i="10"/>
  <c r="O349" i="10"/>
  <c r="O351" i="10"/>
  <c r="O339" i="10"/>
  <c r="Q208" i="10"/>
  <c r="Q211" i="10"/>
  <c r="Q210" i="10"/>
  <c r="Q209" i="10"/>
  <c r="Q207" i="10"/>
  <c r="Q213" i="10"/>
  <c r="Q212" i="10"/>
  <c r="Q215" i="10"/>
  <c r="Q216" i="10"/>
  <c r="Q214" i="10"/>
  <c r="N159" i="10"/>
  <c r="L343" i="7"/>
  <c r="L344" i="7" s="1"/>
  <c r="M340" i="7" s="1"/>
  <c r="R278" i="7"/>
  <c r="R15" i="10"/>
  <c r="R150" i="7"/>
  <c r="R202" i="7"/>
  <c r="R97" i="7"/>
  <c r="M338" i="7"/>
  <c r="M177" i="10"/>
  <c r="M190" i="10"/>
  <c r="P168" i="10"/>
  <c r="P169" i="10"/>
  <c r="P3" i="10"/>
  <c r="P3" i="7"/>
  <c r="O149" i="10"/>
  <c r="O151" i="10" s="1"/>
  <c r="O167" i="10"/>
  <c r="O34" i="10"/>
  <c r="P32" i="10"/>
  <c r="O141" i="10"/>
  <c r="O89" i="10"/>
  <c r="N188" i="10"/>
  <c r="N8" i="7"/>
  <c r="N92" i="10"/>
  <c r="N94" i="10"/>
  <c r="N91" i="10"/>
  <c r="N26" i="12"/>
  <c r="N28" i="12" s="1"/>
  <c r="O41" i="6"/>
  <c r="P3" i="11"/>
  <c r="P17" i="11" s="1"/>
  <c r="P20" i="11" s="1"/>
  <c r="P3" i="6"/>
  <c r="P12" i="6" s="1"/>
  <c r="Q24" i="3"/>
  <c r="R22" i="3"/>
  <c r="P3" i="12"/>
  <c r="P56" i="3"/>
  <c r="P55" i="3"/>
  <c r="P54" i="3"/>
  <c r="P58" i="3"/>
  <c r="P57" i="3"/>
  <c r="Q3" i="3"/>
  <c r="Q5" i="12"/>
  <c r="Q5" i="11"/>
  <c r="S4" i="12"/>
  <c r="S4" i="11"/>
  <c r="R79" i="11"/>
  <c r="R80" i="11" s="1"/>
  <c r="R27" i="11"/>
  <c r="R11" i="12" s="1"/>
  <c r="R95" i="12" s="1"/>
  <c r="R15" i="11"/>
  <c r="P39" i="6"/>
  <c r="R51" i="6"/>
  <c r="R16" i="6"/>
  <c r="R10" i="6"/>
  <c r="S4" i="6"/>
  <c r="Q33" i="6"/>
  <c r="Q29" i="6"/>
  <c r="Q31" i="6"/>
  <c r="Q28" i="6"/>
  <c r="Q34" i="6"/>
  <c r="Q25" i="6"/>
  <c r="Q32" i="6"/>
  <c r="Q20" i="6"/>
  <c r="Q24" i="6"/>
  <c r="Q36" i="6"/>
  <c r="Q27" i="6"/>
  <c r="Q21" i="6"/>
  <c r="Q22" i="6"/>
  <c r="Q23" i="6"/>
  <c r="Q35" i="6"/>
  <c r="Q19" i="6"/>
  <c r="Q37" i="6"/>
  <c r="Q26" i="6"/>
  <c r="Q18" i="6"/>
  <c r="Q30" i="6"/>
  <c r="Q96" i="3"/>
  <c r="Q248" i="10" s="1"/>
  <c r="Q65" i="3"/>
  <c r="Q101" i="12" s="1"/>
  <c r="Q133" i="12" s="1"/>
  <c r="Q5" i="6"/>
  <c r="T51" i="3"/>
  <c r="T48" i="3"/>
  <c r="R27" i="3"/>
  <c r="R106" i="3"/>
  <c r="R104" i="3"/>
  <c r="R103" i="3"/>
  <c r="R107" i="3"/>
  <c r="R101" i="3"/>
  <c r="R99" i="3"/>
  <c r="R98" i="3"/>
  <c r="R105" i="3"/>
  <c r="R100" i="3"/>
  <c r="S89" i="3"/>
  <c r="R102" i="3"/>
  <c r="R95" i="3"/>
  <c r="R260" i="10" s="1"/>
  <c r="R88" i="3"/>
  <c r="R90" i="3" s="1"/>
  <c r="R33" i="3"/>
  <c r="R41" i="10" s="1"/>
  <c r="T52" i="3"/>
  <c r="W50" i="3"/>
  <c r="T49" i="3"/>
  <c r="S93" i="3"/>
  <c r="S92" i="3"/>
  <c r="S41" i="3"/>
  <c r="S44" i="3"/>
  <c r="S31" i="3"/>
  <c r="S30" i="3"/>
  <c r="S40" i="3"/>
  <c r="S37" i="3"/>
  <c r="S36" i="3"/>
  <c r="S35" i="3"/>
  <c r="S32" i="3"/>
  <c r="S43" i="3"/>
  <c r="S26" i="3"/>
  <c r="S29" i="3"/>
  <c r="S72" i="7" s="1"/>
  <c r="S39" i="3"/>
  <c r="T23" i="3"/>
  <c r="S42" i="3"/>
  <c r="S38" i="3"/>
  <c r="R94" i="3"/>
  <c r="R234" i="10" s="1"/>
  <c r="M342" i="7"/>
  <c r="M192" i="10" l="1"/>
  <c r="M196" i="10" s="1"/>
  <c r="M182" i="10" s="1"/>
  <c r="Q58" i="10"/>
  <c r="Q168" i="10" s="1"/>
  <c r="M347" i="7"/>
  <c r="M348" i="7" s="1"/>
  <c r="P156" i="10"/>
  <c r="P17" i="10"/>
  <c r="P238" i="10" s="1"/>
  <c r="P145" i="10"/>
  <c r="P155" i="10"/>
  <c r="P157" i="10"/>
  <c r="P66" i="10"/>
  <c r="P83" i="10" s="1"/>
  <c r="P178" i="10" s="1"/>
  <c r="P205" i="10"/>
  <c r="P264" i="10" s="1"/>
  <c r="P43" i="10"/>
  <c r="P87" i="10"/>
  <c r="P272" i="10" s="1"/>
  <c r="R5" i="10"/>
  <c r="R5" i="7"/>
  <c r="M343" i="7"/>
  <c r="M344" i="7" s="1"/>
  <c r="N340" i="7" s="1"/>
  <c r="T4" i="10"/>
  <c r="T4" i="7"/>
  <c r="S201" i="7"/>
  <c r="S149" i="7"/>
  <c r="S96" i="7"/>
  <c r="R213" i="10"/>
  <c r="R215" i="10"/>
  <c r="R207" i="10"/>
  <c r="R214" i="10"/>
  <c r="R210" i="10"/>
  <c r="R209" i="10"/>
  <c r="R211" i="10"/>
  <c r="R208" i="10"/>
  <c r="R212" i="10"/>
  <c r="R216" i="10"/>
  <c r="Q32" i="10"/>
  <c r="S15" i="10"/>
  <c r="S278" i="7"/>
  <c r="S150" i="7"/>
  <c r="S202" i="7"/>
  <c r="S97" i="7"/>
  <c r="R54" i="10"/>
  <c r="R45" i="10"/>
  <c r="R46" i="10"/>
  <c r="R52" i="10"/>
  <c r="R47" i="10"/>
  <c r="R51" i="10"/>
  <c r="R53" i="10"/>
  <c r="R49" i="10"/>
  <c r="R48" i="10"/>
  <c r="R50" i="10"/>
  <c r="P167" i="10"/>
  <c r="P149" i="10"/>
  <c r="P151" i="10" s="1"/>
  <c r="P153" i="10" s="1"/>
  <c r="R75" i="10"/>
  <c r="R77" i="10"/>
  <c r="R76" i="10"/>
  <c r="R74" i="10"/>
  <c r="R72" i="10"/>
  <c r="R70" i="10"/>
  <c r="R69" i="10"/>
  <c r="R73" i="10"/>
  <c r="R68" i="10"/>
  <c r="R71" i="10"/>
  <c r="N338" i="7"/>
  <c r="N177" i="10"/>
  <c r="N190" i="10"/>
  <c r="O189" i="10"/>
  <c r="O176" i="10"/>
  <c r="S64" i="10"/>
  <c r="S203" i="10"/>
  <c r="P350" i="10"/>
  <c r="P339" i="10"/>
  <c r="P349" i="10"/>
  <c r="P351" i="10"/>
  <c r="R21" i="10"/>
  <c r="R22" i="10"/>
  <c r="R23" i="10"/>
  <c r="R28" i="10"/>
  <c r="R27" i="10"/>
  <c r="R24" i="10"/>
  <c r="R20" i="10"/>
  <c r="R19" i="10"/>
  <c r="R25" i="10"/>
  <c r="R26" i="10"/>
  <c r="Q81" i="10"/>
  <c r="N176" i="10"/>
  <c r="N189" i="10"/>
  <c r="Q220" i="10"/>
  <c r="O153" i="10"/>
  <c r="O159" i="10" s="1"/>
  <c r="Q3" i="10"/>
  <c r="Q3" i="7"/>
  <c r="O338" i="7"/>
  <c r="O190" i="10"/>
  <c r="O177" i="10"/>
  <c r="O222" i="10"/>
  <c r="P89" i="10"/>
  <c r="P141" i="10"/>
  <c r="O188" i="10"/>
  <c r="O8" i="7"/>
  <c r="O22" i="7" s="1"/>
  <c r="P18" i="11"/>
  <c r="P21" i="11" s="1"/>
  <c r="N22" i="7"/>
  <c r="O92" i="10"/>
  <c r="O91" i="10"/>
  <c r="O94" i="10"/>
  <c r="O26" i="12"/>
  <c r="O28" i="12" s="1"/>
  <c r="R3" i="3"/>
  <c r="R3" i="6" s="1"/>
  <c r="R12" i="6" s="1"/>
  <c r="P41" i="6"/>
  <c r="S22" i="3"/>
  <c r="R24" i="3"/>
  <c r="Q56" i="3"/>
  <c r="Q57" i="3"/>
  <c r="Q58" i="3"/>
  <c r="Q54" i="3"/>
  <c r="Q55" i="3"/>
  <c r="Q3" i="11"/>
  <c r="Q18" i="11" s="1"/>
  <c r="Q21" i="11" s="1"/>
  <c r="Q3" i="6"/>
  <c r="Q12" i="6" s="1"/>
  <c r="Q3" i="12"/>
  <c r="R5" i="12"/>
  <c r="R5" i="11"/>
  <c r="R3" i="12"/>
  <c r="T4" i="12"/>
  <c r="T4" i="11"/>
  <c r="S79" i="11"/>
  <c r="S80" i="11" s="1"/>
  <c r="S27" i="11"/>
  <c r="S11" i="12" s="1"/>
  <c r="S95" i="12" s="1"/>
  <c r="S15" i="11"/>
  <c r="R65" i="3"/>
  <c r="R101" i="12" s="1"/>
  <c r="R133" i="12" s="1"/>
  <c r="R5" i="6"/>
  <c r="R18" i="6"/>
  <c r="R31" i="6"/>
  <c r="R20" i="6"/>
  <c r="R21" i="6"/>
  <c r="R27" i="6"/>
  <c r="R23" i="6"/>
  <c r="R34" i="6"/>
  <c r="R28" i="6"/>
  <c r="R25" i="6"/>
  <c r="R33" i="6"/>
  <c r="R26" i="6"/>
  <c r="R29" i="6"/>
  <c r="R24" i="6"/>
  <c r="R22" i="6"/>
  <c r="R35" i="6"/>
  <c r="R37" i="6"/>
  <c r="R19" i="6"/>
  <c r="R32" i="6"/>
  <c r="R36" i="6"/>
  <c r="R30" i="6"/>
  <c r="S51" i="6"/>
  <c r="S16" i="6"/>
  <c r="T4" i="6"/>
  <c r="S10" i="6"/>
  <c r="Q39" i="6"/>
  <c r="X50" i="3"/>
  <c r="R96" i="3"/>
  <c r="R248" i="10" s="1"/>
  <c r="S107" i="3"/>
  <c r="S105" i="3"/>
  <c r="S103" i="3"/>
  <c r="S104" i="3"/>
  <c r="S101" i="3"/>
  <c r="S100" i="3"/>
  <c r="S106" i="3"/>
  <c r="S102" i="3"/>
  <c r="S98" i="3"/>
  <c r="T89" i="3"/>
  <c r="T94" i="3" s="1"/>
  <c r="T234" i="10" s="1"/>
  <c r="S95" i="3"/>
  <c r="S260" i="10" s="1"/>
  <c r="S88" i="3"/>
  <c r="S90" i="3" s="1"/>
  <c r="S99" i="3"/>
  <c r="S94" i="3"/>
  <c r="S234" i="10" s="1"/>
  <c r="U49" i="3"/>
  <c r="S33" i="3"/>
  <c r="S41" i="10" s="1"/>
  <c r="U48" i="3"/>
  <c r="T92" i="3"/>
  <c r="T93" i="3"/>
  <c r="T43" i="3"/>
  <c r="T42" i="3"/>
  <c r="T41" i="3"/>
  <c r="T44" i="3"/>
  <c r="T30" i="3"/>
  <c r="T40" i="3"/>
  <c r="T38" i="3"/>
  <c r="T29" i="3"/>
  <c r="T72" i="7" s="1"/>
  <c r="T36" i="3"/>
  <c r="T26" i="3"/>
  <c r="T39" i="3"/>
  <c r="T37" i="3"/>
  <c r="T31" i="3"/>
  <c r="U23" i="3"/>
  <c r="T35" i="3"/>
  <c r="T32" i="3"/>
  <c r="S27" i="3"/>
  <c r="U51" i="3"/>
  <c r="U52" i="3"/>
  <c r="O342" i="7"/>
  <c r="N342" i="7"/>
  <c r="P34" i="10" l="1"/>
  <c r="P176" i="10" s="1"/>
  <c r="N192" i="10"/>
  <c r="N196" i="10" s="1"/>
  <c r="N182" i="10" s="1"/>
  <c r="Q150" i="10"/>
  <c r="P222" i="10"/>
  <c r="O192" i="10"/>
  <c r="O196" i="10" s="1"/>
  <c r="O182" i="10" s="1"/>
  <c r="N347" i="7"/>
  <c r="N348" i="7" s="1"/>
  <c r="T15" i="10"/>
  <c r="T202" i="7"/>
  <c r="T278" i="7"/>
  <c r="T150" i="7"/>
  <c r="T97" i="7"/>
  <c r="S45" i="10"/>
  <c r="S53" i="10"/>
  <c r="S49" i="10"/>
  <c r="S51" i="10"/>
  <c r="S46" i="10"/>
  <c r="S47" i="10"/>
  <c r="S54" i="10"/>
  <c r="S52" i="10"/>
  <c r="S50" i="10"/>
  <c r="S48" i="10"/>
  <c r="S211" i="10"/>
  <c r="S209" i="10"/>
  <c r="S208" i="10"/>
  <c r="S210" i="10"/>
  <c r="S214" i="10"/>
  <c r="S213" i="10"/>
  <c r="S212" i="10"/>
  <c r="S216" i="10"/>
  <c r="S215" i="10"/>
  <c r="S207" i="10"/>
  <c r="R81" i="10"/>
  <c r="O343" i="7"/>
  <c r="Q169" i="10"/>
  <c r="S74" i="10"/>
  <c r="S71" i="10"/>
  <c r="S69" i="10"/>
  <c r="S73" i="10"/>
  <c r="S76" i="10"/>
  <c r="S70" i="10"/>
  <c r="S77" i="10"/>
  <c r="S72" i="10"/>
  <c r="S75" i="10"/>
  <c r="S68" i="10"/>
  <c r="P159" i="10"/>
  <c r="Q350" i="10"/>
  <c r="Q339" i="10"/>
  <c r="Q349" i="10"/>
  <c r="Q351" i="10"/>
  <c r="R3" i="10"/>
  <c r="R3" i="7"/>
  <c r="S21" i="10"/>
  <c r="S26" i="10"/>
  <c r="S22" i="10"/>
  <c r="S28" i="10"/>
  <c r="S24" i="10"/>
  <c r="S27" i="10"/>
  <c r="S20" i="10"/>
  <c r="S23" i="10"/>
  <c r="S19" i="10"/>
  <c r="S25" i="10"/>
  <c r="S5" i="10"/>
  <c r="S5" i="7"/>
  <c r="R3" i="11"/>
  <c r="R17" i="11" s="1"/>
  <c r="R20" i="11" s="1"/>
  <c r="Q155" i="10"/>
  <c r="Q17" i="10"/>
  <c r="Q238" i="10" s="1"/>
  <c r="Q157" i="10"/>
  <c r="Q66" i="10"/>
  <c r="Q83" i="10" s="1"/>
  <c r="Q178" i="10" s="1"/>
  <c r="Q87" i="10"/>
  <c r="Q272" i="10" s="1"/>
  <c r="Q145" i="10"/>
  <c r="Q156" i="10"/>
  <c r="Q43" i="10"/>
  <c r="Q205" i="10"/>
  <c r="Q264" i="10" s="1"/>
  <c r="T201" i="7"/>
  <c r="T149" i="7"/>
  <c r="T96" i="7"/>
  <c r="R32" i="10"/>
  <c r="R58" i="10"/>
  <c r="Q149" i="10"/>
  <c r="Q167" i="10"/>
  <c r="R220" i="10"/>
  <c r="T203" i="10"/>
  <c r="T64" i="10"/>
  <c r="P252" i="10"/>
  <c r="P60" i="10"/>
  <c r="R351" i="10"/>
  <c r="R349" i="10"/>
  <c r="R350" i="10"/>
  <c r="R339" i="10"/>
  <c r="U4" i="10"/>
  <c r="U4" i="7"/>
  <c r="N343" i="7"/>
  <c r="N344" i="7" s="1"/>
  <c r="O340" i="7" s="1"/>
  <c r="P188" i="10"/>
  <c r="P8" i="7"/>
  <c r="Q141" i="10"/>
  <c r="Q89" i="10"/>
  <c r="P91" i="10"/>
  <c r="P92" i="10"/>
  <c r="P94" i="10"/>
  <c r="S3" i="3"/>
  <c r="P26" i="12"/>
  <c r="P28" i="12" s="1"/>
  <c r="Q41" i="6"/>
  <c r="Q17" i="11"/>
  <c r="Q20" i="11" s="1"/>
  <c r="R56" i="3"/>
  <c r="R58" i="3"/>
  <c r="R54" i="3"/>
  <c r="R55" i="3"/>
  <c r="R57" i="3"/>
  <c r="S24" i="3"/>
  <c r="T22" i="3"/>
  <c r="T15" i="11"/>
  <c r="T79" i="11"/>
  <c r="T80" i="11" s="1"/>
  <c r="T27" i="11"/>
  <c r="T11" i="12" s="1"/>
  <c r="T95" i="12" s="1"/>
  <c r="S5" i="12"/>
  <c r="S5" i="11"/>
  <c r="U4" i="12"/>
  <c r="U4" i="11"/>
  <c r="T33" i="3"/>
  <c r="T41" i="10" s="1"/>
  <c r="S27" i="6"/>
  <c r="S20" i="6"/>
  <c r="S26" i="6"/>
  <c r="S29" i="6"/>
  <c r="S31" i="6"/>
  <c r="S21" i="6"/>
  <c r="S23" i="6"/>
  <c r="S24" i="6"/>
  <c r="S25" i="6"/>
  <c r="S28" i="6"/>
  <c r="S32" i="6"/>
  <c r="S34" i="6"/>
  <c r="S33" i="6"/>
  <c r="S18" i="6"/>
  <c r="S36" i="6"/>
  <c r="S30" i="6"/>
  <c r="S35" i="6"/>
  <c r="S37" i="6"/>
  <c r="S22" i="6"/>
  <c r="S19" i="6"/>
  <c r="T10" i="6"/>
  <c r="R39" i="6"/>
  <c r="U4" i="6"/>
  <c r="S65" i="3"/>
  <c r="S101" i="12" s="1"/>
  <c r="S133" i="12" s="1"/>
  <c r="S5" i="6"/>
  <c r="T16" i="6"/>
  <c r="T51" i="6"/>
  <c r="T106" i="3"/>
  <c r="T104" i="3"/>
  <c r="T103" i="3"/>
  <c r="T102" i="3"/>
  <c r="T105" i="3"/>
  <c r="T99" i="3"/>
  <c r="T95" i="3"/>
  <c r="T260" i="10" s="1"/>
  <c r="T100" i="3"/>
  <c r="T107" i="3"/>
  <c r="T101" i="3"/>
  <c r="T98" i="3"/>
  <c r="T88" i="3"/>
  <c r="T90" i="3" s="1"/>
  <c r="U89" i="3"/>
  <c r="U94" i="3" s="1"/>
  <c r="U234" i="10" s="1"/>
  <c r="U92" i="3"/>
  <c r="U93" i="3"/>
  <c r="U44" i="3"/>
  <c r="U40" i="3"/>
  <c r="U38" i="3"/>
  <c r="U29" i="3"/>
  <c r="U72" i="7" s="1"/>
  <c r="U37" i="3"/>
  <c r="U43" i="3"/>
  <c r="U39" i="3"/>
  <c r="U35" i="3"/>
  <c r="V23" i="3"/>
  <c r="U31" i="3"/>
  <c r="U42" i="3"/>
  <c r="U36" i="3"/>
  <c r="U32" i="3"/>
  <c r="U26" i="3"/>
  <c r="U41" i="3"/>
  <c r="U30" i="3"/>
  <c r="S96" i="3"/>
  <c r="S248" i="10" s="1"/>
  <c r="V48" i="3"/>
  <c r="T27" i="3"/>
  <c r="V51" i="3"/>
  <c r="V49" i="3"/>
  <c r="Y50" i="3"/>
  <c r="V52" i="3"/>
  <c r="P189" i="10" l="1"/>
  <c r="R18" i="11"/>
  <c r="R21" i="11" s="1"/>
  <c r="Q34" i="10"/>
  <c r="Q189" i="10" s="1"/>
  <c r="S81" i="10"/>
  <c r="O344" i="7"/>
  <c r="P340" i="7" s="1"/>
  <c r="O347" i="7"/>
  <c r="O348" i="7" s="1"/>
  <c r="U201" i="7"/>
  <c r="U149" i="7"/>
  <c r="U96" i="7"/>
  <c r="R168" i="10"/>
  <c r="R150" i="10"/>
  <c r="S3" i="11"/>
  <c r="S3" i="10"/>
  <c r="S3" i="7"/>
  <c r="T51" i="10"/>
  <c r="T46" i="10"/>
  <c r="T45" i="10"/>
  <c r="T53" i="10"/>
  <c r="T47" i="10"/>
  <c r="T49" i="10"/>
  <c r="T52" i="10"/>
  <c r="T48" i="10"/>
  <c r="T50" i="10"/>
  <c r="T54" i="10"/>
  <c r="Q222" i="10"/>
  <c r="R167" i="10"/>
  <c r="R149" i="10"/>
  <c r="R151" i="10" s="1"/>
  <c r="Q252" i="10"/>
  <c r="Q60" i="10"/>
  <c r="P338" i="7"/>
  <c r="P190" i="10"/>
  <c r="P192" i="10" s="1"/>
  <c r="P196" i="10" s="1"/>
  <c r="P182" i="10" s="1"/>
  <c r="P177" i="10"/>
  <c r="U203" i="10"/>
  <c r="U64" i="10"/>
  <c r="T75" i="10"/>
  <c r="T74" i="10"/>
  <c r="T76" i="10"/>
  <c r="T71" i="10"/>
  <c r="T70" i="10"/>
  <c r="T69" i="10"/>
  <c r="T73" i="10"/>
  <c r="T68" i="10"/>
  <c r="T77" i="10"/>
  <c r="T72" i="10"/>
  <c r="T5" i="10"/>
  <c r="T5" i="7"/>
  <c r="S3" i="12"/>
  <c r="T211" i="10"/>
  <c r="T210" i="10"/>
  <c r="T216" i="10"/>
  <c r="T209" i="10"/>
  <c r="T213" i="10"/>
  <c r="T214" i="10"/>
  <c r="T212" i="10"/>
  <c r="T208" i="10"/>
  <c r="T215" i="10"/>
  <c r="T207" i="10"/>
  <c r="R169" i="10"/>
  <c r="U15" i="10"/>
  <c r="U202" i="7"/>
  <c r="U278" i="7"/>
  <c r="U150" i="7"/>
  <c r="U97" i="7"/>
  <c r="S220" i="10"/>
  <c r="T22" i="10"/>
  <c r="T24" i="10"/>
  <c r="T23" i="10"/>
  <c r="T19" i="10"/>
  <c r="T25" i="10"/>
  <c r="T20" i="10"/>
  <c r="T28" i="10"/>
  <c r="T27" i="10"/>
  <c r="T26" i="10"/>
  <c r="T21" i="10"/>
  <c r="V4" i="10"/>
  <c r="V4" i="7"/>
  <c r="S32" i="10"/>
  <c r="S169" i="10"/>
  <c r="S3" i="6"/>
  <c r="S12" i="6" s="1"/>
  <c r="Q151" i="10"/>
  <c r="Q153" i="10" s="1"/>
  <c r="R155" i="10"/>
  <c r="R145" i="10"/>
  <c r="R156" i="10"/>
  <c r="R17" i="10"/>
  <c r="R238" i="10" s="1"/>
  <c r="R66" i="10"/>
  <c r="R83" i="10" s="1"/>
  <c r="R178" i="10" s="1"/>
  <c r="R205" i="10"/>
  <c r="R43" i="10"/>
  <c r="R252" i="10" s="1"/>
  <c r="R87" i="10"/>
  <c r="R272" i="10" s="1"/>
  <c r="R157" i="10"/>
  <c r="S58" i="10"/>
  <c r="R141" i="10"/>
  <c r="R89" i="10"/>
  <c r="Q188" i="10"/>
  <c r="Q8" i="7"/>
  <c r="T3" i="3"/>
  <c r="Q92" i="10"/>
  <c r="Q91" i="10"/>
  <c r="Q94" i="10"/>
  <c r="P22" i="7"/>
  <c r="R41" i="6"/>
  <c r="Q26" i="12"/>
  <c r="Q28" i="12" s="1"/>
  <c r="T24" i="3"/>
  <c r="U22" i="3"/>
  <c r="S56" i="3"/>
  <c r="S55" i="3"/>
  <c r="S58" i="3"/>
  <c r="S57" i="3"/>
  <c r="S54" i="3"/>
  <c r="U79" i="11"/>
  <c r="U80" i="11" s="1"/>
  <c r="U27" i="11"/>
  <c r="U11" i="12" s="1"/>
  <c r="U95" i="12" s="1"/>
  <c r="U15" i="11"/>
  <c r="S17" i="11"/>
  <c r="S20" i="11" s="1"/>
  <c r="S18" i="11"/>
  <c r="S21" i="11" s="1"/>
  <c r="T5" i="12"/>
  <c r="T5" i="11"/>
  <c r="V4" i="12"/>
  <c r="V4" i="11"/>
  <c r="U10" i="6"/>
  <c r="U33" i="3"/>
  <c r="U41" i="10" s="1"/>
  <c r="S39" i="6"/>
  <c r="T65" i="3"/>
  <c r="T101" i="12" s="1"/>
  <c r="T133" i="12" s="1"/>
  <c r="T5" i="6"/>
  <c r="T27" i="6"/>
  <c r="T18" i="6"/>
  <c r="T25" i="6"/>
  <c r="T21" i="6"/>
  <c r="T26" i="6"/>
  <c r="T29" i="6"/>
  <c r="T20" i="6"/>
  <c r="T23" i="6"/>
  <c r="T33" i="6"/>
  <c r="T31" i="6"/>
  <c r="T32" i="6"/>
  <c r="T36" i="6"/>
  <c r="T35" i="6"/>
  <c r="T30" i="6"/>
  <c r="T22" i="6"/>
  <c r="T34" i="6"/>
  <c r="T24" i="6"/>
  <c r="T28" i="6"/>
  <c r="T37" i="6"/>
  <c r="T19" i="6"/>
  <c r="T3" i="6"/>
  <c r="T12" i="6" s="1"/>
  <c r="U51" i="6"/>
  <c r="U16" i="6"/>
  <c r="V4" i="6"/>
  <c r="W51" i="3"/>
  <c r="U105" i="3"/>
  <c r="U103" i="3"/>
  <c r="U101" i="3"/>
  <c r="U107" i="3"/>
  <c r="U104" i="3"/>
  <c r="U102" i="3"/>
  <c r="U100" i="3"/>
  <c r="U106" i="3"/>
  <c r="U98" i="3"/>
  <c r="V89" i="3"/>
  <c r="V94" i="3" s="1"/>
  <c r="V234" i="10" s="1"/>
  <c r="U99" i="3"/>
  <c r="U95" i="3"/>
  <c r="U260" i="10" s="1"/>
  <c r="U88" i="3"/>
  <c r="U90" i="3" s="1"/>
  <c r="T96" i="3"/>
  <c r="T248" i="10" s="1"/>
  <c r="W52" i="3"/>
  <c r="W48" i="3"/>
  <c r="Z50" i="3"/>
  <c r="U27" i="3"/>
  <c r="W49" i="3"/>
  <c r="V93" i="3"/>
  <c r="V92" i="3"/>
  <c r="V43" i="3"/>
  <c r="V42" i="3"/>
  <c r="V41" i="3"/>
  <c r="V39" i="3"/>
  <c r="V38" i="3"/>
  <c r="V40" i="3"/>
  <c r="V37" i="3"/>
  <c r="V36" i="3"/>
  <c r="V44" i="3"/>
  <c r="W23" i="3"/>
  <c r="V31" i="3"/>
  <c r="V29" i="3"/>
  <c r="V72" i="7" s="1"/>
  <c r="V26" i="3"/>
  <c r="V30" i="3"/>
  <c r="V35" i="3"/>
  <c r="V32" i="3"/>
  <c r="P342" i="7"/>
  <c r="Q176" i="10" l="1"/>
  <c r="Q159" i="10"/>
  <c r="P343" i="7"/>
  <c r="P344" i="7" s="1"/>
  <c r="Q340" i="7" s="1"/>
  <c r="V149" i="7"/>
  <c r="V96" i="7"/>
  <c r="V201" i="7"/>
  <c r="U22" i="10"/>
  <c r="U24" i="10"/>
  <c r="U20" i="10"/>
  <c r="U28" i="10"/>
  <c r="U27" i="10"/>
  <c r="U23" i="10"/>
  <c r="U26" i="10"/>
  <c r="U19" i="10"/>
  <c r="U21" i="10"/>
  <c r="U25" i="10"/>
  <c r="Q338" i="7"/>
  <c r="Q190" i="10"/>
  <c r="Q192" i="10" s="1"/>
  <c r="Q196" i="10" s="1"/>
  <c r="Q182" i="10" s="1"/>
  <c r="Q177" i="10"/>
  <c r="R34" i="10"/>
  <c r="U45" i="10"/>
  <c r="U46" i="10"/>
  <c r="U48" i="10"/>
  <c r="U51" i="10"/>
  <c r="U54" i="10"/>
  <c r="U47" i="10"/>
  <c r="U50" i="10"/>
  <c r="U53" i="10"/>
  <c r="U52" i="10"/>
  <c r="U49" i="10"/>
  <c r="U5" i="10"/>
  <c r="U5" i="7"/>
  <c r="R222" i="10"/>
  <c r="R264" i="10"/>
  <c r="V15" i="10"/>
  <c r="V202" i="7"/>
  <c r="V278" i="7"/>
  <c r="V97" i="7"/>
  <c r="V150" i="7"/>
  <c r="T81" i="10"/>
  <c r="U77" i="10"/>
  <c r="U74" i="10"/>
  <c r="U76" i="10"/>
  <c r="U68" i="10"/>
  <c r="U71" i="10"/>
  <c r="U72" i="10"/>
  <c r="U75" i="10"/>
  <c r="U73" i="10"/>
  <c r="U69" i="10"/>
  <c r="U70" i="10"/>
  <c r="R153" i="10"/>
  <c r="T3" i="10"/>
  <c r="T3" i="7"/>
  <c r="S156" i="10"/>
  <c r="S157" i="10"/>
  <c r="S17" i="10"/>
  <c r="S238" i="10" s="1"/>
  <c r="S43" i="10"/>
  <c r="S252" i="10" s="1"/>
  <c r="S205" i="10"/>
  <c r="S264" i="10" s="1"/>
  <c r="S66" i="10"/>
  <c r="S83" i="10" s="1"/>
  <c r="S178" i="10" s="1"/>
  <c r="S145" i="10"/>
  <c r="S87" i="10"/>
  <c r="S272" i="10" s="1"/>
  <c r="S155" i="10"/>
  <c r="W4" i="10"/>
  <c r="W4" i="7"/>
  <c r="T220" i="10"/>
  <c r="U207" i="10"/>
  <c r="U209" i="10"/>
  <c r="U208" i="10"/>
  <c r="U214" i="10"/>
  <c r="U212" i="10"/>
  <c r="U213" i="10"/>
  <c r="U215" i="10"/>
  <c r="U210" i="10"/>
  <c r="U211" i="10"/>
  <c r="U216" i="10"/>
  <c r="R60" i="10"/>
  <c r="T3" i="11"/>
  <c r="T18" i="11" s="1"/>
  <c r="T21" i="11" s="1"/>
  <c r="S167" i="10"/>
  <c r="S149" i="10"/>
  <c r="S151" i="10" s="1"/>
  <c r="T58" i="10"/>
  <c r="V203" i="10"/>
  <c r="V64" i="10"/>
  <c r="T3" i="12"/>
  <c r="S168" i="10"/>
  <c r="S150" i="10"/>
  <c r="T32" i="10"/>
  <c r="S351" i="10"/>
  <c r="S350" i="10"/>
  <c r="S339" i="10"/>
  <c r="S349" i="10"/>
  <c r="P347" i="7"/>
  <c r="P348" i="7" s="1"/>
  <c r="R8" i="7"/>
  <c r="R188" i="10"/>
  <c r="S141" i="10"/>
  <c r="S89" i="10"/>
  <c r="U3" i="3"/>
  <c r="U3" i="11" s="1"/>
  <c r="R94" i="10"/>
  <c r="R91" i="10"/>
  <c r="R92" i="10"/>
  <c r="Q22" i="7"/>
  <c r="R26" i="12"/>
  <c r="R28" i="12" s="1"/>
  <c r="S41" i="6"/>
  <c r="U24" i="3"/>
  <c r="V22" i="3"/>
  <c r="T56" i="3"/>
  <c r="T54" i="3"/>
  <c r="T57" i="3"/>
  <c r="T58" i="3"/>
  <c r="T55" i="3"/>
  <c r="V79" i="11"/>
  <c r="V80" i="11" s="1"/>
  <c r="V27" i="11"/>
  <c r="V11" i="12" s="1"/>
  <c r="V95" i="12" s="1"/>
  <c r="V15" i="11"/>
  <c r="U5" i="12"/>
  <c r="U5" i="11"/>
  <c r="T17" i="11"/>
  <c r="T20" i="11" s="1"/>
  <c r="W4" i="12"/>
  <c r="W4" i="11"/>
  <c r="U25" i="6"/>
  <c r="U21" i="6"/>
  <c r="U27" i="6"/>
  <c r="U29" i="6"/>
  <c r="U20" i="6"/>
  <c r="U31" i="6"/>
  <c r="U18" i="6"/>
  <c r="U23" i="6"/>
  <c r="U32" i="6"/>
  <c r="U26" i="6"/>
  <c r="U36" i="6"/>
  <c r="U34" i="6"/>
  <c r="U24" i="6"/>
  <c r="U33" i="6"/>
  <c r="U22" i="6"/>
  <c r="U30" i="6"/>
  <c r="U37" i="6"/>
  <c r="U35" i="6"/>
  <c r="U28" i="6"/>
  <c r="U19" i="6"/>
  <c r="V16" i="6"/>
  <c r="V51" i="6"/>
  <c r="W4" i="6"/>
  <c r="V10" i="6"/>
  <c r="U65" i="3"/>
  <c r="U101" i="12" s="1"/>
  <c r="U133" i="12" s="1"/>
  <c r="U5" i="6"/>
  <c r="T39" i="6"/>
  <c r="W92" i="3"/>
  <c r="W93" i="3"/>
  <c r="W42" i="3"/>
  <c r="W40" i="3"/>
  <c r="W37" i="3"/>
  <c r="W36" i="3"/>
  <c r="W26" i="3"/>
  <c r="W35" i="3"/>
  <c r="W43" i="3"/>
  <c r="W39" i="3"/>
  <c r="W32" i="3"/>
  <c r="W31" i="3"/>
  <c r="W29" i="3"/>
  <c r="W72" i="7" s="1"/>
  <c r="W30" i="3"/>
  <c r="W38" i="3"/>
  <c r="X23" i="3"/>
  <c r="W44" i="3"/>
  <c r="W41" i="3"/>
  <c r="V33" i="3"/>
  <c r="V41" i="10" s="1"/>
  <c r="V104" i="3"/>
  <c r="V107" i="3"/>
  <c r="V105" i="3"/>
  <c r="V106" i="3"/>
  <c r="V102" i="3"/>
  <c r="V101" i="3"/>
  <c r="V103" i="3"/>
  <c r="V100" i="3"/>
  <c r="V98" i="3"/>
  <c r="V88" i="3"/>
  <c r="V90" i="3" s="1"/>
  <c r="V99" i="3"/>
  <c r="W89" i="3"/>
  <c r="W94" i="3" s="1"/>
  <c r="W234" i="10" s="1"/>
  <c r="V95" i="3"/>
  <c r="V260" i="10" s="1"/>
  <c r="U96" i="3"/>
  <c r="U248" i="10" s="1"/>
  <c r="AA50" i="3"/>
  <c r="X48" i="3"/>
  <c r="X49" i="3"/>
  <c r="X52" i="3"/>
  <c r="V27" i="3"/>
  <c r="X51" i="3"/>
  <c r="Q342" i="7"/>
  <c r="S153" i="10" l="1"/>
  <c r="S34" i="10"/>
  <c r="Q347" i="7"/>
  <c r="Q348" i="7" s="1"/>
  <c r="T351" i="10"/>
  <c r="T339" i="10"/>
  <c r="T349" i="10"/>
  <c r="T350" i="10"/>
  <c r="R338" i="7"/>
  <c r="R177" i="10"/>
  <c r="R190" i="10"/>
  <c r="T87" i="10"/>
  <c r="T272" i="10" s="1"/>
  <c r="T155" i="10"/>
  <c r="T43" i="10"/>
  <c r="T252" i="10" s="1"/>
  <c r="T145" i="10"/>
  <c r="T156" i="10"/>
  <c r="T205" i="10"/>
  <c r="T264" i="10" s="1"/>
  <c r="T17" i="10"/>
  <c r="T238" i="10" s="1"/>
  <c r="T66" i="10"/>
  <c r="T83" i="10" s="1"/>
  <c r="T178" i="10" s="1"/>
  <c r="T157" i="10"/>
  <c r="U81" i="10"/>
  <c r="U58" i="10"/>
  <c r="U32" i="10"/>
  <c r="V5" i="10"/>
  <c r="V5" i="7"/>
  <c r="U3" i="10"/>
  <c r="U3" i="7"/>
  <c r="V76" i="10"/>
  <c r="V70" i="10"/>
  <c r="V77" i="10"/>
  <c r="V73" i="10"/>
  <c r="V75" i="10"/>
  <c r="V68" i="10"/>
  <c r="V72" i="10"/>
  <c r="V74" i="10"/>
  <c r="V69" i="10"/>
  <c r="V71" i="10"/>
  <c r="R176" i="10"/>
  <c r="R189" i="10"/>
  <c r="R192" i="10" s="1"/>
  <c r="R196" i="10" s="1"/>
  <c r="R182" i="10" s="1"/>
  <c r="W149" i="7"/>
  <c r="W96" i="7"/>
  <c r="W201" i="7"/>
  <c r="W202" i="7"/>
  <c r="W15" i="10"/>
  <c r="W278" i="7"/>
  <c r="W97" i="7"/>
  <c r="W150" i="7"/>
  <c r="V45" i="10"/>
  <c r="V46" i="10"/>
  <c r="V52" i="10"/>
  <c r="V48" i="10"/>
  <c r="V49" i="10"/>
  <c r="V50" i="10"/>
  <c r="V51" i="10"/>
  <c r="V54" i="10"/>
  <c r="V53" i="10"/>
  <c r="V47" i="10"/>
  <c r="W203" i="10"/>
  <c r="W64" i="10"/>
  <c r="V213" i="10"/>
  <c r="V211" i="10"/>
  <c r="V212" i="10"/>
  <c r="V216" i="10"/>
  <c r="V207" i="10"/>
  <c r="V208" i="10"/>
  <c r="V215" i="10"/>
  <c r="V214" i="10"/>
  <c r="V209" i="10"/>
  <c r="V210" i="10"/>
  <c r="U220" i="10"/>
  <c r="V22" i="10"/>
  <c r="V20" i="10"/>
  <c r="V27" i="10"/>
  <c r="V28" i="10"/>
  <c r="V23" i="10"/>
  <c r="V21" i="10"/>
  <c r="V24" i="10"/>
  <c r="V19" i="10"/>
  <c r="V25" i="10"/>
  <c r="V26" i="10"/>
  <c r="S222" i="10"/>
  <c r="T168" i="10"/>
  <c r="T150" i="10"/>
  <c r="U3" i="6"/>
  <c r="U12" i="6" s="1"/>
  <c r="T167" i="10"/>
  <c r="T149" i="10"/>
  <c r="T151" i="10" s="1"/>
  <c r="S189" i="10"/>
  <c r="S176" i="10"/>
  <c r="T169" i="10"/>
  <c r="R159" i="10"/>
  <c r="S60" i="10"/>
  <c r="X4" i="10"/>
  <c r="X4" i="7"/>
  <c r="Q343" i="7"/>
  <c r="Q344" i="7" s="1"/>
  <c r="R340" i="7" s="1"/>
  <c r="U3" i="12"/>
  <c r="S159" i="10"/>
  <c r="S8" i="7"/>
  <c r="S22" i="7" s="1"/>
  <c r="S188" i="10"/>
  <c r="T89" i="10"/>
  <c r="T141" i="10"/>
  <c r="R22" i="7"/>
  <c r="S92" i="10"/>
  <c r="S94" i="10"/>
  <c r="S91" i="10"/>
  <c r="S26" i="12"/>
  <c r="S28" i="12" s="1"/>
  <c r="T41" i="6"/>
  <c r="V3" i="3"/>
  <c r="V3" i="11" s="1"/>
  <c r="W22" i="3"/>
  <c r="V24" i="3"/>
  <c r="U56" i="3"/>
  <c r="U58" i="3"/>
  <c r="U57" i="3"/>
  <c r="U55" i="3"/>
  <c r="U54" i="3"/>
  <c r="V3" i="12"/>
  <c r="U17" i="11"/>
  <c r="U20" i="11" s="1"/>
  <c r="U18" i="11"/>
  <c r="U21" i="11" s="1"/>
  <c r="V5" i="12"/>
  <c r="V5" i="11"/>
  <c r="X4" i="12"/>
  <c r="X4" i="11"/>
  <c r="W79" i="11"/>
  <c r="W80" i="11" s="1"/>
  <c r="W27" i="11"/>
  <c r="W11" i="12" s="1"/>
  <c r="W95" i="12" s="1"/>
  <c r="W15" i="11"/>
  <c r="X4" i="6"/>
  <c r="W33" i="3"/>
  <c r="W41" i="10" s="1"/>
  <c r="W16" i="6"/>
  <c r="W51" i="6"/>
  <c r="W10" i="6"/>
  <c r="V65" i="3"/>
  <c r="V101" i="12" s="1"/>
  <c r="V133" i="12" s="1"/>
  <c r="V5" i="6"/>
  <c r="V3" i="6"/>
  <c r="V12" i="6" s="1"/>
  <c r="V25" i="6"/>
  <c r="V26" i="6"/>
  <c r="V29" i="6"/>
  <c r="V31" i="6"/>
  <c r="V27" i="6"/>
  <c r="V32" i="6"/>
  <c r="V22" i="6"/>
  <c r="V21" i="6"/>
  <c r="V33" i="6"/>
  <c r="V23" i="6"/>
  <c r="V28" i="6"/>
  <c r="V36" i="6"/>
  <c r="V34" i="6"/>
  <c r="V30" i="6"/>
  <c r="V19" i="6"/>
  <c r="V18" i="6"/>
  <c r="V37" i="6"/>
  <c r="V24" i="6"/>
  <c r="V20" i="6"/>
  <c r="V35" i="6"/>
  <c r="U39" i="6"/>
  <c r="Y49" i="3"/>
  <c r="Y48" i="3"/>
  <c r="V96" i="3"/>
  <c r="V248" i="10" s="1"/>
  <c r="W27" i="3"/>
  <c r="Y51" i="3"/>
  <c r="AB50" i="3"/>
  <c r="X92" i="3"/>
  <c r="X93" i="3"/>
  <c r="X44" i="3"/>
  <c r="X39" i="3"/>
  <c r="X40" i="3"/>
  <c r="X36" i="3"/>
  <c r="X35" i="3"/>
  <c r="X43" i="3"/>
  <c r="X42" i="3"/>
  <c r="X31" i="3"/>
  <c r="X37" i="3"/>
  <c r="X30" i="3"/>
  <c r="X32" i="3"/>
  <c r="X29" i="3"/>
  <c r="X72" i="7" s="1"/>
  <c r="X26" i="3"/>
  <c r="X41" i="3"/>
  <c r="Y23" i="3"/>
  <c r="X38" i="3"/>
  <c r="W103" i="3"/>
  <c r="W107" i="3"/>
  <c r="W106" i="3"/>
  <c r="W104" i="3"/>
  <c r="W105" i="3"/>
  <c r="W100" i="3"/>
  <c r="W98" i="3"/>
  <c r="W102" i="3"/>
  <c r="W99" i="3"/>
  <c r="W101" i="3"/>
  <c r="W95" i="3"/>
  <c r="W260" i="10" s="1"/>
  <c r="W88" i="3"/>
  <c r="W90" i="3" s="1"/>
  <c r="X89" i="3"/>
  <c r="X94" i="3" s="1"/>
  <c r="X234" i="10" s="1"/>
  <c r="Y52" i="3"/>
  <c r="R342" i="7"/>
  <c r="T60" i="10" l="1"/>
  <c r="T153" i="10"/>
  <c r="T159" i="10" s="1"/>
  <c r="V81" i="10"/>
  <c r="V169" i="10" s="1"/>
  <c r="V220" i="10"/>
  <c r="V58" i="10"/>
  <c r="V168" i="10" s="1"/>
  <c r="T34" i="10"/>
  <c r="T176" i="10" s="1"/>
  <c r="R347" i="7"/>
  <c r="R348" i="7" s="1"/>
  <c r="V150" i="10"/>
  <c r="R343" i="7"/>
  <c r="R344" i="7" s="1"/>
  <c r="S340" i="7" s="1"/>
  <c r="X203" i="10"/>
  <c r="X64" i="10"/>
  <c r="U339" i="10"/>
  <c r="U350" i="10"/>
  <c r="U349" i="10"/>
  <c r="U351" i="10"/>
  <c r="T222" i="10"/>
  <c r="V32" i="10"/>
  <c r="X201" i="7"/>
  <c r="X96" i="7"/>
  <c r="X149" i="7"/>
  <c r="T338" i="7"/>
  <c r="T177" i="10"/>
  <c r="T190" i="10"/>
  <c r="U149" i="10"/>
  <c r="U151" i="10" s="1"/>
  <c r="U167" i="10"/>
  <c r="W5" i="10"/>
  <c r="W5" i="7"/>
  <c r="V349" i="10"/>
  <c r="V350" i="10"/>
  <c r="V351" i="10"/>
  <c r="V339" i="10"/>
  <c r="V3" i="10"/>
  <c r="V3" i="7"/>
  <c r="U150" i="10"/>
  <c r="U168" i="10"/>
  <c r="X15" i="10"/>
  <c r="X202" i="7"/>
  <c r="X278" i="7"/>
  <c r="X150" i="7"/>
  <c r="X97" i="7"/>
  <c r="W23" i="10"/>
  <c r="W28" i="10"/>
  <c r="W19" i="10"/>
  <c r="W26" i="10"/>
  <c r="W25" i="10"/>
  <c r="W20" i="10"/>
  <c r="W22" i="10"/>
  <c r="W24" i="10"/>
  <c r="W21" i="10"/>
  <c r="W27" i="10"/>
  <c r="U169" i="10"/>
  <c r="Y4" i="10"/>
  <c r="Y4" i="7"/>
  <c r="W68" i="10"/>
  <c r="W77" i="10"/>
  <c r="W70" i="10"/>
  <c r="W76" i="10"/>
  <c r="W72" i="10"/>
  <c r="W71" i="10"/>
  <c r="W69" i="10"/>
  <c r="W73" i="10"/>
  <c r="W75" i="10"/>
  <c r="W74" i="10"/>
  <c r="S338" i="7"/>
  <c r="S177" i="10"/>
  <c r="S190" i="10"/>
  <c r="S192" i="10" s="1"/>
  <c r="S196" i="10" s="1"/>
  <c r="S182" i="10" s="1"/>
  <c r="W207" i="10"/>
  <c r="W209" i="10"/>
  <c r="W216" i="10"/>
  <c r="W211" i="10"/>
  <c r="W214" i="10"/>
  <c r="W208" i="10"/>
  <c r="W212" i="10"/>
  <c r="W213" i="10"/>
  <c r="W215" i="10"/>
  <c r="W210" i="10"/>
  <c r="W49" i="10"/>
  <c r="W45" i="10"/>
  <c r="W46" i="10"/>
  <c r="W51" i="10"/>
  <c r="W54" i="10"/>
  <c r="W48" i="10"/>
  <c r="W47" i="10"/>
  <c r="W50" i="10"/>
  <c r="W53" i="10"/>
  <c r="W52" i="10"/>
  <c r="U205" i="10"/>
  <c r="U145" i="10"/>
  <c r="U156" i="10"/>
  <c r="U157" i="10"/>
  <c r="U87" i="10"/>
  <c r="U272" i="10" s="1"/>
  <c r="U66" i="10"/>
  <c r="U83" i="10" s="1"/>
  <c r="U178" i="10" s="1"/>
  <c r="U155" i="10"/>
  <c r="U17" i="10"/>
  <c r="U238" i="10" s="1"/>
  <c r="U43" i="10"/>
  <c r="U252" i="10" s="1"/>
  <c r="T188" i="10"/>
  <c r="T8" i="7"/>
  <c r="T22" i="7" s="1"/>
  <c r="U141" i="10"/>
  <c r="U89" i="10"/>
  <c r="T92" i="10"/>
  <c r="T94" i="10"/>
  <c r="T91" i="10"/>
  <c r="T26" i="12"/>
  <c r="T28" i="12" s="1"/>
  <c r="U41" i="6"/>
  <c r="W3" i="3"/>
  <c r="W3" i="6" s="1"/>
  <c r="W12" i="6" s="1"/>
  <c r="V56" i="3"/>
  <c r="V54" i="3"/>
  <c r="V57" i="3"/>
  <c r="V55" i="3"/>
  <c r="V58" i="3"/>
  <c r="X22" i="3"/>
  <c r="W24" i="3"/>
  <c r="V17" i="11"/>
  <c r="V20" i="11" s="1"/>
  <c r="V18" i="11"/>
  <c r="V21" i="11" s="1"/>
  <c r="Y4" i="12"/>
  <c r="Y4" i="11"/>
  <c r="X15" i="11"/>
  <c r="X27" i="11"/>
  <c r="X11" i="12" s="1"/>
  <c r="X95" i="12" s="1"/>
  <c r="X79" i="11"/>
  <c r="X80" i="11" s="1"/>
  <c r="W5" i="12"/>
  <c r="W5" i="11"/>
  <c r="W65" i="3"/>
  <c r="W101" i="12" s="1"/>
  <c r="W133" i="12" s="1"/>
  <c r="W5" i="6"/>
  <c r="Y4" i="6"/>
  <c r="W26" i="6"/>
  <c r="W27" i="6"/>
  <c r="W25" i="6"/>
  <c r="W18" i="6"/>
  <c r="W31" i="6"/>
  <c r="W29" i="6"/>
  <c r="W21" i="6"/>
  <c r="W20" i="6"/>
  <c r="W33" i="6"/>
  <c r="W23" i="6"/>
  <c r="W22" i="6"/>
  <c r="W32" i="6"/>
  <c r="W37" i="6"/>
  <c r="W28" i="6"/>
  <c r="W36" i="6"/>
  <c r="W34" i="6"/>
  <c r="W30" i="6"/>
  <c r="W19" i="6"/>
  <c r="W24" i="6"/>
  <c r="W35" i="6"/>
  <c r="V39" i="6"/>
  <c r="X10" i="6"/>
  <c r="X51" i="6"/>
  <c r="X16" i="6"/>
  <c r="X27" i="3"/>
  <c r="X33" i="3"/>
  <c r="X41" i="10" s="1"/>
  <c r="AC50" i="3"/>
  <c r="Z48" i="3"/>
  <c r="W96" i="3"/>
  <c r="W248" i="10" s="1"/>
  <c r="X106" i="3"/>
  <c r="X105" i="3"/>
  <c r="X103" i="3"/>
  <c r="X99" i="3"/>
  <c r="X104" i="3"/>
  <c r="X100" i="3"/>
  <c r="X101" i="3"/>
  <c r="X98" i="3"/>
  <c r="X107" i="3"/>
  <c r="X95" i="3"/>
  <c r="X260" i="10" s="1"/>
  <c r="X102" i="3"/>
  <c r="X88" i="3"/>
  <c r="X90" i="3" s="1"/>
  <c r="Y89" i="3"/>
  <c r="Y94" i="3" s="1"/>
  <c r="Y234" i="10" s="1"/>
  <c r="Y93" i="3"/>
  <c r="Y43" i="3"/>
  <c r="Y92" i="3"/>
  <c r="Y44" i="3"/>
  <c r="Y39" i="3"/>
  <c r="Y32" i="3"/>
  <c r="Y42" i="3"/>
  <c r="Y41" i="3"/>
  <c r="Y30" i="3"/>
  <c r="Y40" i="3"/>
  <c r="Y37" i="3"/>
  <c r="Y38" i="3"/>
  <c r="Y26" i="3"/>
  <c r="Y31" i="3"/>
  <c r="Y29" i="3"/>
  <c r="Y72" i="7" s="1"/>
  <c r="Y35" i="3"/>
  <c r="Z23" i="3"/>
  <c r="Y36" i="3"/>
  <c r="Z49" i="3"/>
  <c r="Z52" i="3"/>
  <c r="Z51" i="3"/>
  <c r="S342" i="7"/>
  <c r="T342" i="7"/>
  <c r="T189" i="10" l="1"/>
  <c r="W32" i="10"/>
  <c r="W167" i="10" s="1"/>
  <c r="U60" i="10"/>
  <c r="U177" i="10" s="1"/>
  <c r="S347" i="7"/>
  <c r="S348" i="7" s="1"/>
  <c r="Y203" i="10"/>
  <c r="Y64" i="10"/>
  <c r="W58" i="10"/>
  <c r="T343" i="7"/>
  <c r="X5" i="10"/>
  <c r="X5" i="7"/>
  <c r="X23" i="10"/>
  <c r="X22" i="10"/>
  <c r="X25" i="10"/>
  <c r="X21" i="10"/>
  <c r="X19" i="10"/>
  <c r="X26" i="10"/>
  <c r="X24" i="10"/>
  <c r="X20" i="10"/>
  <c r="X27" i="10"/>
  <c r="X28" i="10"/>
  <c r="W81" i="10"/>
  <c r="Y15" i="10"/>
  <c r="Y202" i="7"/>
  <c r="Y278" i="7"/>
  <c r="Y150" i="7"/>
  <c r="Y97" i="7"/>
  <c r="W220" i="10"/>
  <c r="W3" i="12"/>
  <c r="W3" i="10"/>
  <c r="W3" i="7"/>
  <c r="V155" i="10"/>
  <c r="V156" i="10"/>
  <c r="V157" i="10"/>
  <c r="V87" i="10"/>
  <c r="V272" i="10" s="1"/>
  <c r="V43" i="10"/>
  <c r="V17" i="10"/>
  <c r="V238" i="10" s="1"/>
  <c r="V205" i="10"/>
  <c r="V145" i="10"/>
  <c r="V66" i="10"/>
  <c r="V83" i="10" s="1"/>
  <c r="V178" i="10" s="1"/>
  <c r="U34" i="10"/>
  <c r="X74" i="10"/>
  <c r="X75" i="10"/>
  <c r="X72" i="10"/>
  <c r="X70" i="10"/>
  <c r="X68" i="10"/>
  <c r="X69" i="10"/>
  <c r="X76" i="10"/>
  <c r="X77" i="10"/>
  <c r="X73" i="10"/>
  <c r="X71" i="10"/>
  <c r="Y201" i="7"/>
  <c r="Y149" i="7"/>
  <c r="Y96" i="7"/>
  <c r="T192" i="10"/>
  <c r="T196" i="10" s="1"/>
  <c r="T182" i="10" s="1"/>
  <c r="U153" i="10"/>
  <c r="U159" i="10" s="1"/>
  <c r="X212" i="10"/>
  <c r="X208" i="10"/>
  <c r="X213" i="10"/>
  <c r="X207" i="10"/>
  <c r="X215" i="10"/>
  <c r="X216" i="10"/>
  <c r="X211" i="10"/>
  <c r="X209" i="10"/>
  <c r="X214" i="10"/>
  <c r="X210" i="10"/>
  <c r="Z4" i="10"/>
  <c r="Z4" i="7"/>
  <c r="X45" i="10"/>
  <c r="X53" i="10"/>
  <c r="X54" i="10"/>
  <c r="X46" i="10"/>
  <c r="X51" i="10"/>
  <c r="X47" i="10"/>
  <c r="X50" i="10"/>
  <c r="X49" i="10"/>
  <c r="X48" i="10"/>
  <c r="X52" i="10"/>
  <c r="U264" i="10"/>
  <c r="U222" i="10"/>
  <c r="S343" i="7"/>
  <c r="S344" i="7" s="1"/>
  <c r="T340" i="7" s="1"/>
  <c r="V149" i="10"/>
  <c r="V151" i="10" s="1"/>
  <c r="V153" i="10" s="1"/>
  <c r="V167" i="10"/>
  <c r="V141" i="10"/>
  <c r="V89" i="10"/>
  <c r="U8" i="7"/>
  <c r="U188" i="10"/>
  <c r="W3" i="11"/>
  <c r="W18" i="11" s="1"/>
  <c r="W21" i="11" s="1"/>
  <c r="U92" i="10"/>
  <c r="U91" i="10"/>
  <c r="U94" i="10"/>
  <c r="U26" i="12"/>
  <c r="U28" i="12" s="1"/>
  <c r="V41" i="6"/>
  <c r="W56" i="3"/>
  <c r="W57" i="3"/>
  <c r="W54" i="3"/>
  <c r="W55" i="3"/>
  <c r="W58" i="3"/>
  <c r="Y22" i="3"/>
  <c r="X24" i="3"/>
  <c r="X3" i="3"/>
  <c r="Y79" i="11"/>
  <c r="Y80" i="11" s="1"/>
  <c r="Y27" i="11"/>
  <c r="Y11" i="12" s="1"/>
  <c r="Y95" i="12" s="1"/>
  <c r="Y15" i="11"/>
  <c r="Z4" i="12"/>
  <c r="Z4" i="11"/>
  <c r="X5" i="12"/>
  <c r="X5" i="11"/>
  <c r="X96" i="3"/>
  <c r="X248" i="10" s="1"/>
  <c r="X25" i="6"/>
  <c r="X27" i="6"/>
  <c r="X31" i="6"/>
  <c r="X29" i="6"/>
  <c r="X18" i="6"/>
  <c r="X34" i="6"/>
  <c r="X20" i="6"/>
  <c r="X23" i="6"/>
  <c r="X32" i="6"/>
  <c r="X22" i="6"/>
  <c r="X33" i="6"/>
  <c r="X21" i="6"/>
  <c r="X36" i="6"/>
  <c r="X26" i="6"/>
  <c r="X28" i="6"/>
  <c r="X24" i="6"/>
  <c r="X37" i="6"/>
  <c r="X30" i="6"/>
  <c r="X19" i="6"/>
  <c r="X35" i="6"/>
  <c r="Z4" i="6"/>
  <c r="Y10" i="6"/>
  <c r="Y51" i="6"/>
  <c r="Y16" i="6"/>
  <c r="X65" i="3"/>
  <c r="X101" i="12" s="1"/>
  <c r="X133" i="12" s="1"/>
  <c r="X5" i="6"/>
  <c r="W39" i="6"/>
  <c r="Y107" i="3"/>
  <c r="Y105" i="3"/>
  <c r="Y104" i="3"/>
  <c r="Y102" i="3"/>
  <c r="Y100" i="3"/>
  <c r="Y98" i="3"/>
  <c r="Y103" i="3"/>
  <c r="Y99" i="3"/>
  <c r="Y101" i="3"/>
  <c r="Y106" i="3"/>
  <c r="Y95" i="3"/>
  <c r="Y260" i="10" s="1"/>
  <c r="Z89" i="3"/>
  <c r="Z94" i="3" s="1"/>
  <c r="Z234" i="10" s="1"/>
  <c r="Y88" i="3"/>
  <c r="Y90" i="3" s="1"/>
  <c r="AD50" i="3"/>
  <c r="Z93" i="3"/>
  <c r="Z92" i="3"/>
  <c r="Z43" i="3"/>
  <c r="Z39" i="3"/>
  <c r="Z32" i="3"/>
  <c r="Z42" i="3"/>
  <c r="Z31" i="3"/>
  <c r="Z41" i="3"/>
  <c r="Z38" i="3"/>
  <c r="Z29" i="3"/>
  <c r="Z72" i="7" s="1"/>
  <c r="Z37" i="3"/>
  <c r="Z30" i="3"/>
  <c r="Z26" i="3"/>
  <c r="Z35" i="3"/>
  <c r="AA23" i="3"/>
  <c r="Z40" i="3"/>
  <c r="Z36" i="3"/>
  <c r="Z44" i="3"/>
  <c r="AA48" i="3"/>
  <c r="AA52" i="3"/>
  <c r="AA49" i="3"/>
  <c r="Y27" i="3"/>
  <c r="AA51" i="3"/>
  <c r="Y33" i="3"/>
  <c r="Y41" i="10" s="1"/>
  <c r="U338" i="7" l="1"/>
  <c r="U190" i="10"/>
  <c r="W17" i="11"/>
  <c r="W20" i="11" s="1"/>
  <c r="W149" i="10"/>
  <c r="W151" i="10" s="1"/>
  <c r="T347" i="7"/>
  <c r="T348" i="7" s="1"/>
  <c r="T344" i="7"/>
  <c r="U340" i="7" s="1"/>
  <c r="V34" i="10"/>
  <c r="Y45" i="10"/>
  <c r="Y46" i="10"/>
  <c r="Y52" i="10"/>
  <c r="Y50" i="10"/>
  <c r="Y54" i="10"/>
  <c r="Y48" i="10"/>
  <c r="Y51" i="10"/>
  <c r="Y53" i="10"/>
  <c r="Y47" i="10"/>
  <c r="Y49" i="10"/>
  <c r="Y74" i="10"/>
  <c r="Y69" i="10"/>
  <c r="Y72" i="10"/>
  <c r="Y68" i="10"/>
  <c r="Y76" i="10"/>
  <c r="Y70" i="10"/>
  <c r="Y77" i="10"/>
  <c r="Y73" i="10"/>
  <c r="Y75" i="10"/>
  <c r="Y71" i="10"/>
  <c r="Z278" i="7"/>
  <c r="Z15" i="10"/>
  <c r="Z202" i="7"/>
  <c r="Z150" i="7"/>
  <c r="Z97" i="7"/>
  <c r="U176" i="10"/>
  <c r="U189" i="10"/>
  <c r="U192" i="10" s="1"/>
  <c r="U196" i="10" s="1"/>
  <c r="U182" i="10" s="1"/>
  <c r="Y208" i="10"/>
  <c r="Y209" i="10"/>
  <c r="Y207" i="10"/>
  <c r="Y214" i="10"/>
  <c r="Y215" i="10"/>
  <c r="Y211" i="10"/>
  <c r="Y216" i="10"/>
  <c r="Y210" i="10"/>
  <c r="Y213" i="10"/>
  <c r="Y212" i="10"/>
  <c r="AA4" i="10"/>
  <c r="AA4" i="7"/>
  <c r="Y5" i="10"/>
  <c r="Y5" i="7"/>
  <c r="V159" i="10"/>
  <c r="X32" i="10"/>
  <c r="X3" i="10"/>
  <c r="X3" i="7"/>
  <c r="Y21" i="10"/>
  <c r="Y22" i="10"/>
  <c r="Y19" i="10"/>
  <c r="Y24" i="10"/>
  <c r="Y23" i="10"/>
  <c r="Y28" i="10"/>
  <c r="Y27" i="10"/>
  <c r="Y20" i="10"/>
  <c r="Y25" i="10"/>
  <c r="Y26" i="10"/>
  <c r="Z64" i="10"/>
  <c r="Z203" i="10"/>
  <c r="Z201" i="7"/>
  <c r="Z149" i="7"/>
  <c r="Z96" i="7"/>
  <c r="X58" i="10"/>
  <c r="X81" i="10"/>
  <c r="V264" i="10"/>
  <c r="V222" i="10"/>
  <c r="W155" i="10"/>
  <c r="W43" i="10"/>
  <c r="W252" i="10" s="1"/>
  <c r="W157" i="10"/>
  <c r="W87" i="10"/>
  <c r="W272" i="10" s="1"/>
  <c r="W17" i="10"/>
  <c r="W66" i="10"/>
  <c r="W83" i="10" s="1"/>
  <c r="W178" i="10" s="1"/>
  <c r="W156" i="10"/>
  <c r="W205" i="10"/>
  <c r="W264" i="10" s="1"/>
  <c r="W145" i="10"/>
  <c r="W169" i="10"/>
  <c r="U343" i="7"/>
  <c r="X220" i="10"/>
  <c r="W349" i="10"/>
  <c r="W351" i="10"/>
  <c r="W350" i="10"/>
  <c r="W339" i="10"/>
  <c r="V252" i="10"/>
  <c r="V60" i="10"/>
  <c r="W168" i="10"/>
  <c r="W150" i="10"/>
  <c r="W141" i="10"/>
  <c r="W89" i="10"/>
  <c r="V8" i="7"/>
  <c r="V188" i="10"/>
  <c r="V94" i="10"/>
  <c r="V92" i="10"/>
  <c r="V91" i="10"/>
  <c r="U22" i="7"/>
  <c r="V26" i="12"/>
  <c r="V28" i="12" s="1"/>
  <c r="W41" i="6"/>
  <c r="X3" i="11"/>
  <c r="X18" i="11" s="1"/>
  <c r="X21" i="11" s="1"/>
  <c r="X3" i="12"/>
  <c r="Y3" i="3"/>
  <c r="Y3" i="12" s="1"/>
  <c r="X56" i="3"/>
  <c r="X58" i="3"/>
  <c r="X57" i="3"/>
  <c r="X55" i="3"/>
  <c r="X54" i="3"/>
  <c r="Y24" i="3"/>
  <c r="Z22" i="3"/>
  <c r="X3" i="6"/>
  <c r="X12" i="6" s="1"/>
  <c r="AA4" i="12"/>
  <c r="AA4" i="11"/>
  <c r="Z79" i="11"/>
  <c r="Z80" i="11" s="1"/>
  <c r="Z27" i="11"/>
  <c r="Z11" i="12" s="1"/>
  <c r="Z95" i="12" s="1"/>
  <c r="Z15" i="11"/>
  <c r="X17" i="11"/>
  <c r="X20" i="11" s="1"/>
  <c r="Y5" i="12"/>
  <c r="Y5" i="11"/>
  <c r="AA4" i="6"/>
  <c r="Z51" i="6"/>
  <c r="Z16" i="6"/>
  <c r="X39" i="6"/>
  <c r="Z10" i="6"/>
  <c r="Y65" i="3"/>
  <c r="Y101" i="12" s="1"/>
  <c r="Y133" i="12" s="1"/>
  <c r="Y5" i="6"/>
  <c r="Y31" i="6"/>
  <c r="Y20" i="6"/>
  <c r="Y18" i="6"/>
  <c r="Y28" i="6"/>
  <c r="Y23" i="6"/>
  <c r="Y32" i="6"/>
  <c r="Y25" i="6"/>
  <c r="Y27" i="6"/>
  <c r="Y33" i="6"/>
  <c r="Y21" i="6"/>
  <c r="Y24" i="6"/>
  <c r="Y34" i="6"/>
  <c r="Y35" i="6"/>
  <c r="Y26" i="6"/>
  <c r="Y19" i="6"/>
  <c r="Y36" i="6"/>
  <c r="Y30" i="6"/>
  <c r="Y22" i="6"/>
  <c r="Y37" i="6"/>
  <c r="Y29" i="6"/>
  <c r="AB52" i="3"/>
  <c r="Z106" i="3"/>
  <c r="Z104" i="3"/>
  <c r="Z101" i="3"/>
  <c r="Z107" i="3"/>
  <c r="Z102" i="3"/>
  <c r="Z100" i="3"/>
  <c r="Z105" i="3"/>
  <c r="Z98" i="3"/>
  <c r="Z99" i="3"/>
  <c r="Z95" i="3"/>
  <c r="Z260" i="10" s="1"/>
  <c r="Z103" i="3"/>
  <c r="Z88" i="3"/>
  <c r="Z90" i="3" s="1"/>
  <c r="AA89" i="3"/>
  <c r="AB49" i="3"/>
  <c r="AA93" i="3"/>
  <c r="AA92" i="3"/>
  <c r="AA44" i="3"/>
  <c r="AA43" i="3"/>
  <c r="AA39" i="3"/>
  <c r="AA42" i="3"/>
  <c r="AA31" i="3"/>
  <c r="AA41" i="3"/>
  <c r="AA30" i="3"/>
  <c r="AA37" i="3"/>
  <c r="AA26" i="3"/>
  <c r="AA38" i="3"/>
  <c r="AA35" i="3"/>
  <c r="AA32" i="3"/>
  <c r="AB23" i="3"/>
  <c r="AA36" i="3"/>
  <c r="AA29" i="3"/>
  <c r="AA72" i="7" s="1"/>
  <c r="AA40" i="3"/>
  <c r="AE50" i="3"/>
  <c r="Z33" i="3"/>
  <c r="Z41" i="10" s="1"/>
  <c r="Y96" i="3"/>
  <c r="Y248" i="10" s="1"/>
  <c r="Z27" i="3"/>
  <c r="AB51" i="3"/>
  <c r="AB48" i="3"/>
  <c r="U342" i="7"/>
  <c r="W153" i="10" l="1"/>
  <c r="W159" i="10" s="1"/>
  <c r="Y220" i="10"/>
  <c r="W60" i="10"/>
  <c r="W177" i="10" s="1"/>
  <c r="Y32" i="10"/>
  <c r="AA15" i="10"/>
  <c r="AA202" i="7"/>
  <c r="AA150" i="7"/>
  <c r="AA97" i="7"/>
  <c r="AA278" i="7"/>
  <c r="Y339" i="10"/>
  <c r="Y350" i="10"/>
  <c r="Y351" i="10"/>
  <c r="Y349" i="10"/>
  <c r="V338" i="7"/>
  <c r="V190" i="10"/>
  <c r="V177" i="10"/>
  <c r="W190" i="10"/>
  <c r="Z5" i="10"/>
  <c r="Z5" i="7"/>
  <c r="AA203" i="10"/>
  <c r="AA64" i="10"/>
  <c r="X169" i="10"/>
  <c r="Z74" i="10"/>
  <c r="Z77" i="10"/>
  <c r="Z69" i="10"/>
  <c r="Z73" i="10"/>
  <c r="Z68" i="10"/>
  <c r="Z76" i="10"/>
  <c r="Z70" i="10"/>
  <c r="Z75" i="10"/>
  <c r="Z72" i="10"/>
  <c r="Z71" i="10"/>
  <c r="AB4" i="10"/>
  <c r="AB4" i="7"/>
  <c r="Y3" i="6"/>
  <c r="Y12" i="6" s="1"/>
  <c r="Y3" i="10"/>
  <c r="Y3" i="7"/>
  <c r="W222" i="10"/>
  <c r="W238" i="10"/>
  <c r="W34" i="10"/>
  <c r="X150" i="10"/>
  <c r="X168" i="10"/>
  <c r="Y58" i="10"/>
  <c r="Z54" i="10"/>
  <c r="Z45" i="10"/>
  <c r="Z46" i="10"/>
  <c r="Z53" i="10"/>
  <c r="Z48" i="10"/>
  <c r="Z51" i="10"/>
  <c r="Z49" i="10"/>
  <c r="Z47" i="10"/>
  <c r="Z52" i="10"/>
  <c r="Z50" i="10"/>
  <c r="X339" i="10"/>
  <c r="X350" i="10"/>
  <c r="X349" i="10"/>
  <c r="X351" i="10"/>
  <c r="V176" i="10"/>
  <c r="V189" i="10"/>
  <c r="X17" i="10"/>
  <c r="X238" i="10" s="1"/>
  <c r="X43" i="10"/>
  <c r="X252" i="10" s="1"/>
  <c r="X155" i="10"/>
  <c r="X156" i="10"/>
  <c r="X66" i="10"/>
  <c r="X83" i="10" s="1"/>
  <c r="X178" i="10" s="1"/>
  <c r="X87" i="10"/>
  <c r="X272" i="10" s="1"/>
  <c r="X145" i="10"/>
  <c r="X205" i="10"/>
  <c r="X264" i="10" s="1"/>
  <c r="X157" i="10"/>
  <c r="X167" i="10"/>
  <c r="X149" i="10"/>
  <c r="X151" i="10" s="1"/>
  <c r="Z19" i="10"/>
  <c r="Z22" i="10"/>
  <c r="Z28" i="10"/>
  <c r="Z21" i="10"/>
  <c r="Z24" i="10"/>
  <c r="Z25" i="10"/>
  <c r="Z20" i="10"/>
  <c r="Z23" i="10"/>
  <c r="Z27" i="10"/>
  <c r="Z26" i="10"/>
  <c r="Y81" i="10"/>
  <c r="U344" i="7"/>
  <c r="V340" i="7" s="1"/>
  <c r="U347" i="7"/>
  <c r="U348" i="7" s="1"/>
  <c r="AA201" i="7"/>
  <c r="AA149" i="7"/>
  <c r="AA96" i="7"/>
  <c r="Z214" i="10"/>
  <c r="Z213" i="10"/>
  <c r="Z210" i="10"/>
  <c r="Z212" i="10"/>
  <c r="Z207" i="10"/>
  <c r="Z208" i="10"/>
  <c r="Z215" i="10"/>
  <c r="Z209" i="10"/>
  <c r="Z211" i="10"/>
  <c r="Z216" i="10"/>
  <c r="W8" i="7"/>
  <c r="W188" i="10"/>
  <c r="X89" i="10"/>
  <c r="X141" i="10"/>
  <c r="V22" i="7"/>
  <c r="W91" i="10"/>
  <c r="W94" i="10"/>
  <c r="W92" i="10"/>
  <c r="W26" i="12"/>
  <c r="W28" i="12" s="1"/>
  <c r="Y3" i="11"/>
  <c r="Y17" i="11" s="1"/>
  <c r="Y20" i="11" s="1"/>
  <c r="Z3" i="3"/>
  <c r="Z3" i="12" s="1"/>
  <c r="X41" i="6"/>
  <c r="Z24" i="3"/>
  <c r="AA22" i="3"/>
  <c r="Y56" i="3"/>
  <c r="Y54" i="3"/>
  <c r="Y57" i="3"/>
  <c r="Y55" i="3"/>
  <c r="Y58" i="3"/>
  <c r="Z5" i="12"/>
  <c r="Z5" i="11"/>
  <c r="AB4" i="12"/>
  <c r="AB4" i="11"/>
  <c r="AA79" i="11"/>
  <c r="AA80" i="11" s="1"/>
  <c r="AA27" i="11"/>
  <c r="AA11" i="12" s="1"/>
  <c r="AA95" i="12" s="1"/>
  <c r="AA15" i="11"/>
  <c r="Y18" i="11"/>
  <c r="Y21" i="11" s="1"/>
  <c r="Z65" i="3"/>
  <c r="Z101" i="12" s="1"/>
  <c r="Z133" i="12" s="1"/>
  <c r="Z5" i="6"/>
  <c r="AB4" i="6"/>
  <c r="Z25" i="6"/>
  <c r="Z21" i="6"/>
  <c r="Z27" i="6"/>
  <c r="Z29" i="6"/>
  <c r="Z20" i="6"/>
  <c r="Z18" i="6"/>
  <c r="Z26" i="6"/>
  <c r="Z31" i="6"/>
  <c r="Z33" i="6"/>
  <c r="Z24" i="6"/>
  <c r="Z28" i="6"/>
  <c r="Z36" i="6"/>
  <c r="Z22" i="6"/>
  <c r="Z19" i="6"/>
  <c r="Z34" i="6"/>
  <c r="Z32" i="6"/>
  <c r="Z30" i="6"/>
  <c r="Z35" i="6"/>
  <c r="Z23" i="6"/>
  <c r="Z37" i="6"/>
  <c r="Y39" i="6"/>
  <c r="AA10" i="6"/>
  <c r="AA51" i="6"/>
  <c r="AA16" i="6"/>
  <c r="Z3" i="6"/>
  <c r="Z12" i="6" s="1"/>
  <c r="AC49" i="3"/>
  <c r="AF50" i="3"/>
  <c r="AA27" i="3"/>
  <c r="AA107" i="3"/>
  <c r="AA105" i="3"/>
  <c r="AA103" i="3"/>
  <c r="AA104" i="3"/>
  <c r="AA106" i="3"/>
  <c r="AA100" i="3"/>
  <c r="AA99" i="3"/>
  <c r="AA101" i="3"/>
  <c r="AA98" i="3"/>
  <c r="AA102" i="3"/>
  <c r="AB89" i="3"/>
  <c r="AB94" i="3" s="1"/>
  <c r="AB234" i="10" s="1"/>
  <c r="AA95" i="3"/>
  <c r="AA260" i="10" s="1"/>
  <c r="AA88" i="3"/>
  <c r="AA90" i="3" s="1"/>
  <c r="AC51" i="3"/>
  <c r="AB92" i="3"/>
  <c r="AB93" i="3"/>
  <c r="AB43" i="3"/>
  <c r="AB41" i="3"/>
  <c r="AB42" i="3"/>
  <c r="AB30" i="3"/>
  <c r="AB38" i="3"/>
  <c r="AB29" i="3"/>
  <c r="AB72" i="7" s="1"/>
  <c r="AB44" i="3"/>
  <c r="AB40" i="3"/>
  <c r="AB36" i="3"/>
  <c r="AB39" i="3"/>
  <c r="AB26" i="3"/>
  <c r="AB35" i="3"/>
  <c r="AB32" i="3"/>
  <c r="AB31" i="3"/>
  <c r="AB37" i="3"/>
  <c r="AC23" i="3"/>
  <c r="Z96" i="3"/>
  <c r="Z248" i="10" s="1"/>
  <c r="AC52" i="3"/>
  <c r="AC48" i="3"/>
  <c r="AA94" i="3"/>
  <c r="AA234" i="10" s="1"/>
  <c r="AA33" i="3"/>
  <c r="AA41" i="10" s="1"/>
  <c r="V342" i="7"/>
  <c r="W338" i="7" l="1"/>
  <c r="V192" i="10"/>
  <c r="V196" i="10" s="1"/>
  <c r="V182" i="10" s="1"/>
  <c r="X34" i="10"/>
  <c r="X189" i="10" s="1"/>
  <c r="Y169" i="10"/>
  <c r="Y155" i="10"/>
  <c r="Y145" i="10"/>
  <c r="Y17" i="10"/>
  <c r="Y238" i="10" s="1"/>
  <c r="Y205" i="10"/>
  <c r="Y43" i="10"/>
  <c r="Y252" i="10" s="1"/>
  <c r="Y66" i="10"/>
  <c r="Y83" i="10" s="1"/>
  <c r="Y178" i="10" s="1"/>
  <c r="Y87" i="10"/>
  <c r="Y272" i="10" s="1"/>
  <c r="Y156" i="10"/>
  <c r="Y157" i="10"/>
  <c r="W343" i="7"/>
  <c r="AA5" i="10"/>
  <c r="AA5" i="7"/>
  <c r="Z32" i="10"/>
  <c r="Z81" i="10"/>
  <c r="AA74" i="10"/>
  <c r="AA73" i="10"/>
  <c r="AA76" i="10"/>
  <c r="AA71" i="10"/>
  <c r="AA70" i="10"/>
  <c r="AA77" i="10"/>
  <c r="AA69" i="10"/>
  <c r="AA68" i="10"/>
  <c r="AA75" i="10"/>
  <c r="AA72" i="10"/>
  <c r="Z349" i="10"/>
  <c r="Z339" i="10"/>
  <c r="Z351" i="10"/>
  <c r="Z350" i="10"/>
  <c r="Z3" i="11"/>
  <c r="Z17" i="11" s="1"/>
  <c r="Z20" i="11" s="1"/>
  <c r="Z3" i="10"/>
  <c r="Z3" i="7"/>
  <c r="X153" i="10"/>
  <c r="X60" i="10"/>
  <c r="AA211" i="10"/>
  <c r="AA209" i="10"/>
  <c r="AA207" i="10"/>
  <c r="AA210" i="10"/>
  <c r="AA213" i="10"/>
  <c r="AA212" i="10"/>
  <c r="AA215" i="10"/>
  <c r="AA208" i="10"/>
  <c r="AA214" i="10"/>
  <c r="AA216" i="10"/>
  <c r="V343" i="7"/>
  <c r="V344" i="7" s="1"/>
  <c r="W340" i="7" s="1"/>
  <c r="AC4" i="10"/>
  <c r="AC4" i="7"/>
  <c r="AB15" i="10"/>
  <c r="AB202" i="7"/>
  <c r="AB150" i="7"/>
  <c r="AB97" i="7"/>
  <c r="AB278" i="7"/>
  <c r="W189" i="10"/>
  <c r="W192" i="10" s="1"/>
  <c r="W196" i="10" s="1"/>
  <c r="W182" i="10" s="1"/>
  <c r="W176" i="10"/>
  <c r="AA21" i="10"/>
  <c r="AA23" i="10"/>
  <c r="AA27" i="10"/>
  <c r="AA22" i="10"/>
  <c r="AA25" i="10"/>
  <c r="AA20" i="10"/>
  <c r="AA28" i="10"/>
  <c r="AA19" i="10"/>
  <c r="AA24" i="10"/>
  <c r="AA26" i="10"/>
  <c r="Z220" i="10"/>
  <c r="Y149" i="10"/>
  <c r="Y167" i="10"/>
  <c r="Y34" i="10"/>
  <c r="Y168" i="10"/>
  <c r="Y150" i="10"/>
  <c r="AA45" i="10"/>
  <c r="AA51" i="10"/>
  <c r="AA52" i="10"/>
  <c r="AA54" i="10"/>
  <c r="AA53" i="10"/>
  <c r="AA50" i="10"/>
  <c r="AA48" i="10"/>
  <c r="AA49" i="10"/>
  <c r="AA46" i="10"/>
  <c r="AA47" i="10"/>
  <c r="Z58" i="10"/>
  <c r="X222" i="10"/>
  <c r="AB203" i="10"/>
  <c r="AB64" i="10"/>
  <c r="AB201" i="7"/>
  <c r="AB149" i="7"/>
  <c r="AB96" i="7"/>
  <c r="V347" i="7"/>
  <c r="V348" i="7" s="1"/>
  <c r="Y141" i="10"/>
  <c r="Y89" i="10"/>
  <c r="X188" i="10"/>
  <c r="X8" i="7"/>
  <c r="X22" i="7" s="1"/>
  <c r="W22" i="7"/>
  <c r="X91" i="10"/>
  <c r="X94" i="10"/>
  <c r="X92" i="10"/>
  <c r="Y41" i="6"/>
  <c r="X26" i="12"/>
  <c r="X28" i="12" s="1"/>
  <c r="AA3" i="3"/>
  <c r="AA24" i="3"/>
  <c r="AB22" i="3"/>
  <c r="Z56" i="3"/>
  <c r="Z54" i="3"/>
  <c r="Z58" i="3"/>
  <c r="Z57" i="3"/>
  <c r="Z55" i="3"/>
  <c r="AC4" i="12"/>
  <c r="AC4" i="11"/>
  <c r="AA5" i="12"/>
  <c r="AA5" i="11"/>
  <c r="AB15" i="11"/>
  <c r="AB27" i="11"/>
  <c r="AB11" i="12" s="1"/>
  <c r="AB95" i="12" s="1"/>
  <c r="AB79" i="11"/>
  <c r="AB80" i="11" s="1"/>
  <c r="AC4" i="6"/>
  <c r="Z39" i="6"/>
  <c r="AA65" i="3"/>
  <c r="AA101" i="12" s="1"/>
  <c r="AA133" i="12" s="1"/>
  <c r="AA5" i="6"/>
  <c r="AA27" i="6"/>
  <c r="AA25" i="6"/>
  <c r="AA20" i="6"/>
  <c r="AA29" i="6"/>
  <c r="AA26" i="6"/>
  <c r="AA31" i="6"/>
  <c r="AA33" i="6"/>
  <c r="AA21" i="6"/>
  <c r="AA18" i="6"/>
  <c r="AA34" i="6"/>
  <c r="AA23" i="6"/>
  <c r="AA28" i="6"/>
  <c r="AA22" i="6"/>
  <c r="AA35" i="6"/>
  <c r="AA36" i="6"/>
  <c r="AA30" i="6"/>
  <c r="AA32" i="6"/>
  <c r="AA24" i="6"/>
  <c r="AA19" i="6"/>
  <c r="AA37" i="6"/>
  <c r="AB10" i="6"/>
  <c r="AB51" i="6"/>
  <c r="AB16" i="6"/>
  <c r="AC93" i="3"/>
  <c r="AC92" i="3"/>
  <c r="AC44" i="3"/>
  <c r="AC42" i="3"/>
  <c r="AC40" i="3"/>
  <c r="AC41" i="3"/>
  <c r="AC38" i="3"/>
  <c r="AC29" i="3"/>
  <c r="AC72" i="7" s="1"/>
  <c r="AC37" i="3"/>
  <c r="AC35" i="3"/>
  <c r="AC43" i="3"/>
  <c r="AC39" i="3"/>
  <c r="AC26" i="3"/>
  <c r="AC32" i="3"/>
  <c r="AC30" i="3"/>
  <c r="AD23" i="3"/>
  <c r="AC36" i="3"/>
  <c r="AC31" i="3"/>
  <c r="AD52" i="3"/>
  <c r="AD51" i="3"/>
  <c r="AB33" i="3"/>
  <c r="AB41" i="10" s="1"/>
  <c r="AG50" i="3"/>
  <c r="AB27" i="3"/>
  <c r="AD48" i="3"/>
  <c r="AA96" i="3"/>
  <c r="AA248" i="10" s="1"/>
  <c r="AD49" i="3"/>
  <c r="AB106" i="3"/>
  <c r="AB104" i="3"/>
  <c r="AB102" i="3"/>
  <c r="AB103" i="3"/>
  <c r="AB99" i="3"/>
  <c r="AB101" i="3"/>
  <c r="AB98" i="3"/>
  <c r="AB105" i="3"/>
  <c r="AB95" i="3"/>
  <c r="AB260" i="10" s="1"/>
  <c r="AB107" i="3"/>
  <c r="AB88" i="3"/>
  <c r="AB90" i="3" s="1"/>
  <c r="AB100" i="3"/>
  <c r="AC89" i="3"/>
  <c r="W342" i="7"/>
  <c r="Z18" i="11" l="1"/>
  <c r="Z21" i="11" s="1"/>
  <c r="X176" i="10"/>
  <c r="AC15" i="10"/>
  <c r="AC202" i="7"/>
  <c r="AC278" i="7"/>
  <c r="AC150" i="7"/>
  <c r="AC97" i="7"/>
  <c r="AB45" i="10"/>
  <c r="AB46" i="10"/>
  <c r="AB51" i="10"/>
  <c r="AB53" i="10"/>
  <c r="AB54" i="10"/>
  <c r="AB50" i="10"/>
  <c r="AB48" i="10"/>
  <c r="AB52" i="10"/>
  <c r="AB49" i="10"/>
  <c r="AB47" i="10"/>
  <c r="AA58" i="10"/>
  <c r="Y264" i="10"/>
  <c r="Y222" i="10"/>
  <c r="W347" i="7"/>
  <c r="W348" i="7" s="1"/>
  <c r="W344" i="7"/>
  <c r="X340" i="7" s="1"/>
  <c r="Y60" i="10"/>
  <c r="X338" i="7"/>
  <c r="X190" i="10"/>
  <c r="X192" i="10" s="1"/>
  <c r="X196" i="10" s="1"/>
  <c r="X182" i="10" s="1"/>
  <c r="X177" i="10"/>
  <c r="AC203" i="10"/>
  <c r="AC64" i="10"/>
  <c r="AA3" i="10"/>
  <c r="AA3" i="7"/>
  <c r="AB28" i="10"/>
  <c r="AB21" i="10"/>
  <c r="AB23" i="10"/>
  <c r="AB25" i="10"/>
  <c r="AB22" i="10"/>
  <c r="AB26" i="10"/>
  <c r="AB20" i="10"/>
  <c r="AB24" i="10"/>
  <c r="AB27" i="10"/>
  <c r="AB19" i="10"/>
  <c r="AA3" i="6"/>
  <c r="AA12" i="6" s="1"/>
  <c r="AA3" i="12"/>
  <c r="AB215" i="10"/>
  <c r="AB207" i="10"/>
  <c r="AB213" i="10"/>
  <c r="AB209" i="10"/>
  <c r="AB214" i="10"/>
  <c r="AB210" i="10"/>
  <c r="AB211" i="10"/>
  <c r="AB216" i="10"/>
  <c r="AB212" i="10"/>
  <c r="AB208" i="10"/>
  <c r="Y189" i="10"/>
  <c r="Y176" i="10"/>
  <c r="AA32" i="10"/>
  <c r="AA3" i="11"/>
  <c r="AA18" i="11" s="1"/>
  <c r="AA21" i="11" s="1"/>
  <c r="AB74" i="10"/>
  <c r="AB75" i="10"/>
  <c r="AB69" i="10"/>
  <c r="AB72" i="10"/>
  <c r="AB76" i="10"/>
  <c r="AB70" i="10"/>
  <c r="AB73" i="10"/>
  <c r="AB71" i="10"/>
  <c r="AB77" i="10"/>
  <c r="AB68" i="10"/>
  <c r="AD4" i="10"/>
  <c r="AD4" i="7"/>
  <c r="Z155" i="10"/>
  <c r="Z66" i="10"/>
  <c r="Z83" i="10" s="1"/>
  <c r="Z178" i="10" s="1"/>
  <c r="Z205" i="10"/>
  <c r="Z264" i="10" s="1"/>
  <c r="Z157" i="10"/>
  <c r="Z156" i="10"/>
  <c r="Z17" i="10"/>
  <c r="Z238" i="10" s="1"/>
  <c r="Z87" i="10"/>
  <c r="Z272" i="10" s="1"/>
  <c r="Z43" i="10"/>
  <c r="Z252" i="10" s="1"/>
  <c r="Z145" i="10"/>
  <c r="AA81" i="10"/>
  <c r="Z169" i="10"/>
  <c r="AB5" i="10"/>
  <c r="AB5" i="7"/>
  <c r="AC201" i="7"/>
  <c r="AC149" i="7"/>
  <c r="AC96" i="7"/>
  <c r="Z168" i="10"/>
  <c r="Z150" i="10"/>
  <c r="Z153" i="10" s="1"/>
  <c r="Y151" i="10"/>
  <c r="Y153" i="10" s="1"/>
  <c r="X159" i="10"/>
  <c r="AA220" i="10"/>
  <c r="Z167" i="10"/>
  <c r="Z149" i="10"/>
  <c r="Z151" i="10" s="1"/>
  <c r="Y188" i="10"/>
  <c r="Y8" i="7"/>
  <c r="Y22" i="7" s="1"/>
  <c r="Z141" i="10"/>
  <c r="Z89" i="10"/>
  <c r="Y91" i="10"/>
  <c r="Y92" i="10"/>
  <c r="Y94" i="10"/>
  <c r="Y26" i="12"/>
  <c r="Y28" i="12" s="1"/>
  <c r="Z41" i="6"/>
  <c r="AB3" i="3"/>
  <c r="AB3" i="6" s="1"/>
  <c r="AB12" i="6" s="1"/>
  <c r="AC22" i="3"/>
  <c r="AB24" i="3"/>
  <c r="AA56" i="3"/>
  <c r="AA55" i="3"/>
  <c r="AA54" i="3"/>
  <c r="AA58" i="3"/>
  <c r="AA57" i="3"/>
  <c r="AD4" i="12"/>
  <c r="AD4" i="11"/>
  <c r="AB5" i="12"/>
  <c r="AB5" i="11"/>
  <c r="AC79" i="11"/>
  <c r="AC80" i="11" s="1"/>
  <c r="AC27" i="11"/>
  <c r="AC11" i="12" s="1"/>
  <c r="AC95" i="12" s="1"/>
  <c r="AC15" i="11"/>
  <c r="AD4" i="6"/>
  <c r="AC10" i="6"/>
  <c r="AB20" i="6"/>
  <c r="AB21" i="6"/>
  <c r="AB28" i="6"/>
  <c r="AB23" i="6"/>
  <c r="AB25" i="6"/>
  <c r="AB22" i="6"/>
  <c r="AB33" i="6"/>
  <c r="AB31" i="6"/>
  <c r="AB37" i="6"/>
  <c r="AB32" i="6"/>
  <c r="AB24" i="6"/>
  <c r="AB29" i="6"/>
  <c r="AB35" i="6"/>
  <c r="AB18" i="6"/>
  <c r="AB27" i="6"/>
  <c r="AB34" i="6"/>
  <c r="AB30" i="6"/>
  <c r="AB26" i="6"/>
  <c r="AB19" i="6"/>
  <c r="AB36" i="6"/>
  <c r="AA39" i="6"/>
  <c r="AB65" i="3"/>
  <c r="AB101" i="12" s="1"/>
  <c r="AB133" i="12" s="1"/>
  <c r="AB5" i="6"/>
  <c r="AC51" i="6"/>
  <c r="AC16" i="6"/>
  <c r="AE51" i="3"/>
  <c r="AC27" i="3"/>
  <c r="AE48" i="3"/>
  <c r="AE52" i="3"/>
  <c r="AC33" i="3"/>
  <c r="AC41" i="10" s="1"/>
  <c r="AC105" i="3"/>
  <c r="AC103" i="3"/>
  <c r="AC106" i="3"/>
  <c r="AC101" i="3"/>
  <c r="AC104" i="3"/>
  <c r="AC107" i="3"/>
  <c r="AC99" i="3"/>
  <c r="AC102" i="3"/>
  <c r="AD89" i="3"/>
  <c r="AD94" i="3" s="1"/>
  <c r="AD234" i="10" s="1"/>
  <c r="AC88" i="3"/>
  <c r="AC90" i="3" s="1"/>
  <c r="AC100" i="3"/>
  <c r="AC98" i="3"/>
  <c r="AC95" i="3"/>
  <c r="AC260" i="10" s="1"/>
  <c r="AB96" i="3"/>
  <c r="AB248" i="10" s="1"/>
  <c r="AE49" i="3"/>
  <c r="AH50" i="3"/>
  <c r="AD93" i="3"/>
  <c r="AD92" i="3"/>
  <c r="AD43" i="3"/>
  <c r="AD41" i="3"/>
  <c r="AD39" i="3"/>
  <c r="AD38" i="3"/>
  <c r="AD37" i="3"/>
  <c r="AD36" i="3"/>
  <c r="AD44" i="3"/>
  <c r="AD40" i="3"/>
  <c r="AD32" i="3"/>
  <c r="AD30" i="3"/>
  <c r="AE23" i="3"/>
  <c r="AD35" i="3"/>
  <c r="AD42" i="3"/>
  <c r="AD31" i="3"/>
  <c r="AD29" i="3"/>
  <c r="AD72" i="7" s="1"/>
  <c r="AD26" i="3"/>
  <c r="AC94" i="3"/>
  <c r="AC234" i="10" s="1"/>
  <c r="X342" i="7"/>
  <c r="AA17" i="11" l="1"/>
  <c r="AA20" i="11" s="1"/>
  <c r="Z34" i="10"/>
  <c r="Z176" i="10" s="1"/>
  <c r="Y159" i="10"/>
  <c r="AA169" i="10"/>
  <c r="AB32" i="10"/>
  <c r="X343" i="7"/>
  <c r="X344" i="7" s="1"/>
  <c r="Y340" i="7" s="1"/>
  <c r="AC5" i="10"/>
  <c r="AC5" i="7"/>
  <c r="Z159" i="10"/>
  <c r="Z222" i="10"/>
  <c r="AB58" i="10"/>
  <c r="AB220" i="10"/>
  <c r="Y338" i="7"/>
  <c r="Y190" i="10"/>
  <c r="Y192" i="10" s="1"/>
  <c r="Y196" i="10" s="1"/>
  <c r="Y182" i="10" s="1"/>
  <c r="Y177" i="10"/>
  <c r="AA168" i="10"/>
  <c r="AA150" i="10"/>
  <c r="AD203" i="10"/>
  <c r="AD64" i="10"/>
  <c r="AA205" i="10"/>
  <c r="AA264" i="10" s="1"/>
  <c r="AA87" i="10"/>
  <c r="AA272" i="10" s="1"/>
  <c r="AA43" i="10"/>
  <c r="AA252" i="10" s="1"/>
  <c r="AA157" i="10"/>
  <c r="AA66" i="10"/>
  <c r="AA83" i="10" s="1"/>
  <c r="AA178" i="10" s="1"/>
  <c r="AA155" i="10"/>
  <c r="AA17" i="10"/>
  <c r="AA238" i="10" s="1"/>
  <c r="AA156" i="10"/>
  <c r="AA145" i="10"/>
  <c r="X347" i="7"/>
  <c r="X348" i="7" s="1"/>
  <c r="AD149" i="7"/>
  <c r="AD201" i="7"/>
  <c r="AD96" i="7"/>
  <c r="AD15" i="10"/>
  <c r="AD202" i="7"/>
  <c r="AD278" i="7"/>
  <c r="AD97" i="7"/>
  <c r="AD150" i="7"/>
  <c r="AB81" i="10"/>
  <c r="AA350" i="10"/>
  <c r="AA349" i="10"/>
  <c r="AA351" i="10"/>
  <c r="AA339" i="10"/>
  <c r="AC77" i="10"/>
  <c r="AC75" i="10"/>
  <c r="AC69" i="10"/>
  <c r="AC70" i="10"/>
  <c r="AC73" i="10"/>
  <c r="AC76" i="10"/>
  <c r="AC68" i="10"/>
  <c r="AC72" i="10"/>
  <c r="AC74" i="10"/>
  <c r="AC71" i="10"/>
  <c r="AA167" i="10"/>
  <c r="AA149" i="10"/>
  <c r="AB3" i="12"/>
  <c r="AB3" i="10"/>
  <c r="AB3" i="7"/>
  <c r="AC207" i="10"/>
  <c r="AC209" i="10"/>
  <c r="AC211" i="10"/>
  <c r="AC210" i="10"/>
  <c r="AC215" i="10"/>
  <c r="AC212" i="10"/>
  <c r="AC208" i="10"/>
  <c r="AC213" i="10"/>
  <c r="AC216" i="10"/>
  <c r="AC214" i="10"/>
  <c r="AE4" i="10"/>
  <c r="AE4" i="7"/>
  <c r="AC45" i="10"/>
  <c r="AC53" i="10"/>
  <c r="AC50" i="10"/>
  <c r="AC52" i="10"/>
  <c r="AC46" i="10"/>
  <c r="AC51" i="10"/>
  <c r="AC54" i="10"/>
  <c r="AC49" i="10"/>
  <c r="AC47" i="10"/>
  <c r="AC48" i="10"/>
  <c r="Z60" i="10"/>
  <c r="AC19" i="10"/>
  <c r="AC20" i="10"/>
  <c r="AC28" i="10"/>
  <c r="AC23" i="10"/>
  <c r="AC21" i="10"/>
  <c r="AC22" i="10"/>
  <c r="AC27" i="10"/>
  <c r="AC26" i="10"/>
  <c r="AC24" i="10"/>
  <c r="AC25" i="10"/>
  <c r="Z188" i="10"/>
  <c r="Z8" i="7"/>
  <c r="Z22" i="7" s="1"/>
  <c r="AA141" i="10"/>
  <c r="AA89" i="10"/>
  <c r="Z91" i="10"/>
  <c r="Z92" i="10"/>
  <c r="Z94" i="10"/>
  <c r="AA41" i="6"/>
  <c r="Z26" i="12"/>
  <c r="Z28" i="12" s="1"/>
  <c r="AB3" i="11"/>
  <c r="AB18" i="11" s="1"/>
  <c r="AB21" i="11" s="1"/>
  <c r="AC3" i="3"/>
  <c r="AC3" i="12" s="1"/>
  <c r="AB56" i="3"/>
  <c r="AB55" i="3"/>
  <c r="AB58" i="3"/>
  <c r="AB57" i="3"/>
  <c r="AB54" i="3"/>
  <c r="AD22" i="3"/>
  <c r="AC24" i="3"/>
  <c r="AE4" i="12"/>
  <c r="AE4" i="11"/>
  <c r="AD79" i="11"/>
  <c r="AD80" i="11" s="1"/>
  <c r="AD27" i="11"/>
  <c r="AD11" i="12" s="1"/>
  <c r="AD95" i="12" s="1"/>
  <c r="AD15" i="11"/>
  <c r="AC5" i="12"/>
  <c r="AC5" i="11"/>
  <c r="AC27" i="6"/>
  <c r="AC25" i="6"/>
  <c r="AC31" i="6"/>
  <c r="AC29" i="6"/>
  <c r="AC26" i="6"/>
  <c r="AC33" i="6"/>
  <c r="AC18" i="6"/>
  <c r="AC20" i="6"/>
  <c r="AC23" i="6"/>
  <c r="AC28" i="6"/>
  <c r="AC32" i="6"/>
  <c r="AC34" i="6"/>
  <c r="AC30" i="6"/>
  <c r="AC21" i="6"/>
  <c r="AC36" i="6"/>
  <c r="AC37" i="6"/>
  <c r="AC24" i="6"/>
  <c r="AC35" i="6"/>
  <c r="AC19" i="6"/>
  <c r="AC22" i="6"/>
  <c r="AB39" i="6"/>
  <c r="AC65" i="3"/>
  <c r="AC101" i="12" s="1"/>
  <c r="AC133" i="12" s="1"/>
  <c r="AC5" i="6"/>
  <c r="AE4" i="6"/>
  <c r="AD51" i="6"/>
  <c r="AD16" i="6"/>
  <c r="AD10" i="6"/>
  <c r="AD27" i="3"/>
  <c r="AF51" i="3"/>
  <c r="AC96" i="3"/>
  <c r="AC248" i="10" s="1"/>
  <c r="AF48" i="3"/>
  <c r="AI50" i="3"/>
  <c r="AD33" i="3"/>
  <c r="AD41" i="10" s="1"/>
  <c r="AD104" i="3"/>
  <c r="AD107" i="3"/>
  <c r="AD105" i="3"/>
  <c r="AD101" i="3"/>
  <c r="AD103" i="3"/>
  <c r="AD106" i="3"/>
  <c r="AD99" i="3"/>
  <c r="AD102" i="3"/>
  <c r="AD88" i="3"/>
  <c r="AD90" i="3" s="1"/>
  <c r="AD100" i="3"/>
  <c r="AE89" i="3"/>
  <c r="AD95" i="3"/>
  <c r="AD260" i="10" s="1"/>
  <c r="AD98" i="3"/>
  <c r="AF52" i="3"/>
  <c r="AE92" i="3"/>
  <c r="AE93" i="3"/>
  <c r="AE42" i="3"/>
  <c r="AE43" i="3"/>
  <c r="AE40" i="3"/>
  <c r="AE41" i="3"/>
  <c r="AE37" i="3"/>
  <c r="AE36" i="3"/>
  <c r="AE26" i="3"/>
  <c r="AE44" i="3"/>
  <c r="AE35" i="3"/>
  <c r="AE32" i="3"/>
  <c r="AE38" i="3"/>
  <c r="AE31" i="3"/>
  <c r="AE29" i="3"/>
  <c r="AE72" i="7" s="1"/>
  <c r="AF23" i="3"/>
  <c r="AE39" i="3"/>
  <c r="AE30" i="3"/>
  <c r="AF49" i="3"/>
  <c r="Y342" i="7"/>
  <c r="AB17" i="11" l="1"/>
  <c r="AB20" i="11" s="1"/>
  <c r="Z189" i="10"/>
  <c r="AA222" i="10"/>
  <c r="Y347" i="7"/>
  <c r="Y348" i="7" s="1"/>
  <c r="AC350" i="10"/>
  <c r="AC339" i="10"/>
  <c r="AC349" i="10"/>
  <c r="AC351" i="10"/>
  <c r="AC3" i="11"/>
  <c r="AC18" i="11" s="1"/>
  <c r="AC21" i="11" s="1"/>
  <c r="AC58" i="10"/>
  <c r="AA34" i="10"/>
  <c r="AD215" i="10"/>
  <c r="AD212" i="10"/>
  <c r="AD210" i="10"/>
  <c r="AD209" i="10"/>
  <c r="AD216" i="10"/>
  <c r="AD208" i="10"/>
  <c r="AD213" i="10"/>
  <c r="AD207" i="10"/>
  <c r="AD214" i="10"/>
  <c r="AD211" i="10"/>
  <c r="AB167" i="10"/>
  <c r="AB149" i="10"/>
  <c r="AB151" i="10" s="1"/>
  <c r="AA151" i="10"/>
  <c r="AA153" i="10" s="1"/>
  <c r="AB169" i="10"/>
  <c r="AA60" i="10"/>
  <c r="AD5" i="10"/>
  <c r="AD5" i="7"/>
  <c r="AE203" i="10"/>
  <c r="AE64" i="10"/>
  <c r="AB168" i="10"/>
  <c r="AB150" i="10"/>
  <c r="AD74" i="10"/>
  <c r="AD68" i="10"/>
  <c r="AD69" i="10"/>
  <c r="AD76" i="10"/>
  <c r="AD70" i="10"/>
  <c r="AD75" i="10"/>
  <c r="AD72" i="10"/>
  <c r="AD73" i="10"/>
  <c r="AD71" i="10"/>
  <c r="AD77" i="10"/>
  <c r="AE15" i="10"/>
  <c r="AE202" i="7"/>
  <c r="AE278" i="7"/>
  <c r="AE97" i="7"/>
  <c r="AE150" i="7"/>
  <c r="AC32" i="10"/>
  <c r="AD45" i="10"/>
  <c r="AD52" i="10"/>
  <c r="AD50" i="10"/>
  <c r="AD46" i="10"/>
  <c r="AD53" i="10"/>
  <c r="AD47" i="10"/>
  <c r="AD51" i="10"/>
  <c r="AD48" i="10"/>
  <c r="AD49" i="10"/>
  <c r="AD54" i="10"/>
  <c r="AC220" i="10"/>
  <c r="AC3" i="10"/>
  <c r="AC3" i="7"/>
  <c r="AB351" i="10"/>
  <c r="AB339" i="10"/>
  <c r="AB350" i="10"/>
  <c r="AB349" i="10"/>
  <c r="Z338" i="7"/>
  <c r="Z177" i="10"/>
  <c r="Z190" i="10"/>
  <c r="Z192" i="10" s="1"/>
  <c r="Z196" i="10" s="1"/>
  <c r="Z182" i="10" s="1"/>
  <c r="AE149" i="7"/>
  <c r="AE96" i="7"/>
  <c r="AE201" i="7"/>
  <c r="AF4" i="10"/>
  <c r="AF4" i="7"/>
  <c r="AC3" i="6"/>
  <c r="AC12" i="6" s="1"/>
  <c r="AB87" i="10"/>
  <c r="AB272" i="10" s="1"/>
  <c r="AB66" i="10"/>
  <c r="AB83" i="10" s="1"/>
  <c r="AB178" i="10" s="1"/>
  <c r="AB17" i="10"/>
  <c r="AB238" i="10" s="1"/>
  <c r="AB145" i="10"/>
  <c r="AB205" i="10"/>
  <c r="AB156" i="10"/>
  <c r="AB155" i="10"/>
  <c r="AB43" i="10"/>
  <c r="AB252" i="10" s="1"/>
  <c r="AB157" i="10"/>
  <c r="AC81" i="10"/>
  <c r="AD22" i="10"/>
  <c r="AD24" i="10"/>
  <c r="AD28" i="10"/>
  <c r="AD19" i="10"/>
  <c r="AD21" i="10"/>
  <c r="AD20" i="10"/>
  <c r="AD27" i="10"/>
  <c r="AD23" i="10"/>
  <c r="AD25" i="10"/>
  <c r="AD26" i="10"/>
  <c r="Y343" i="7"/>
  <c r="Y344" i="7" s="1"/>
  <c r="Z340" i="7" s="1"/>
  <c r="AA188" i="10"/>
  <c r="AA8" i="7"/>
  <c r="AB89" i="10"/>
  <c r="AB141" i="10"/>
  <c r="AA92" i="10"/>
  <c r="AA94" i="10"/>
  <c r="AA91" i="10"/>
  <c r="AA26" i="12"/>
  <c r="AA28" i="12" s="1"/>
  <c r="AB41" i="6"/>
  <c r="AC56" i="3"/>
  <c r="AC57" i="3"/>
  <c r="AC55" i="3"/>
  <c r="AC58" i="3"/>
  <c r="AC54" i="3"/>
  <c r="AE22" i="3"/>
  <c r="AD24" i="3"/>
  <c r="AD3" i="3"/>
  <c r="AD5" i="12"/>
  <c r="AD5" i="11"/>
  <c r="AE79" i="11"/>
  <c r="AE80" i="11" s="1"/>
  <c r="AE27" i="11"/>
  <c r="AE11" i="12" s="1"/>
  <c r="AE95" i="12" s="1"/>
  <c r="AE15" i="11"/>
  <c r="AF4" i="12"/>
  <c r="AF4" i="11"/>
  <c r="AE51" i="6"/>
  <c r="AE16" i="6"/>
  <c r="AF4" i="6"/>
  <c r="AE10" i="6"/>
  <c r="AC39" i="6"/>
  <c r="AD20" i="6"/>
  <c r="AD26" i="6"/>
  <c r="AD34" i="6"/>
  <c r="AD23" i="6"/>
  <c r="AD24" i="6"/>
  <c r="AD29" i="6"/>
  <c r="AD28" i="6"/>
  <c r="AD32" i="6"/>
  <c r="AD22" i="6"/>
  <c r="AD36" i="6"/>
  <c r="AD25" i="6"/>
  <c r="AD31" i="6"/>
  <c r="AD30" i="6"/>
  <c r="AD35" i="6"/>
  <c r="AD21" i="6"/>
  <c r="AD37" i="6"/>
  <c r="AD33" i="6"/>
  <c r="AD18" i="6"/>
  <c r="AD27" i="6"/>
  <c r="AD19" i="6"/>
  <c r="AD65" i="3"/>
  <c r="AD101" i="12" s="1"/>
  <c r="AD133" i="12" s="1"/>
  <c r="AD5" i="6"/>
  <c r="AG48" i="3"/>
  <c r="AG49" i="3"/>
  <c r="AE33" i="3"/>
  <c r="AE41" i="10" s="1"/>
  <c r="AE103" i="3"/>
  <c r="AE107" i="3"/>
  <c r="AE102" i="3"/>
  <c r="AE101" i="3"/>
  <c r="AE98" i="3"/>
  <c r="AE105" i="3"/>
  <c r="AE104" i="3"/>
  <c r="AE106" i="3"/>
  <c r="AE99" i="3"/>
  <c r="AE100" i="3"/>
  <c r="AE95" i="3"/>
  <c r="AE260" i="10" s="1"/>
  <c r="AF89" i="3"/>
  <c r="AF94" i="3" s="1"/>
  <c r="AF234" i="10" s="1"/>
  <c r="AE88" i="3"/>
  <c r="AE90" i="3" s="1"/>
  <c r="AD96" i="3"/>
  <c r="AD248" i="10" s="1"/>
  <c r="AE94" i="3"/>
  <c r="AE234" i="10" s="1"/>
  <c r="AG51" i="3"/>
  <c r="AE27" i="3"/>
  <c r="AF92" i="3"/>
  <c r="AF44" i="3"/>
  <c r="AF42" i="3"/>
  <c r="AF39" i="3"/>
  <c r="AF93" i="3"/>
  <c r="AF36" i="3"/>
  <c r="AF35" i="3"/>
  <c r="AF40" i="3"/>
  <c r="AF31" i="3"/>
  <c r="AF38" i="3"/>
  <c r="AF29" i="3"/>
  <c r="AF72" i="7" s="1"/>
  <c r="AF41" i="3"/>
  <c r="AF26" i="3"/>
  <c r="AG23" i="3"/>
  <c r="AF32" i="3"/>
  <c r="AF30" i="3"/>
  <c r="AF43" i="3"/>
  <c r="AF37" i="3"/>
  <c r="AG52" i="3"/>
  <c r="AJ50" i="3"/>
  <c r="Z342" i="7"/>
  <c r="AC17" i="11" l="1"/>
  <c r="AC20" i="11" s="1"/>
  <c r="AB153" i="10"/>
  <c r="AB159" i="10" s="1"/>
  <c r="AD81" i="10"/>
  <c r="Z347" i="7"/>
  <c r="Z348" i="7" s="1"/>
  <c r="AE209" i="10"/>
  <c r="AE216" i="10"/>
  <c r="AE211" i="10"/>
  <c r="AE210" i="10"/>
  <c r="AE215" i="10"/>
  <c r="AE212" i="10"/>
  <c r="AE208" i="10"/>
  <c r="AE207" i="10"/>
  <c r="AE214" i="10"/>
  <c r="AE213" i="10"/>
  <c r="AC168" i="10"/>
  <c r="AC150" i="10"/>
  <c r="AG4" i="10"/>
  <c r="AG4" i="7"/>
  <c r="AD32" i="10"/>
  <c r="Z343" i="7"/>
  <c r="Z344" i="7" s="1"/>
  <c r="AA340" i="7" s="1"/>
  <c r="AE21" i="10"/>
  <c r="AE19" i="10"/>
  <c r="AE24" i="10"/>
  <c r="AE26" i="10"/>
  <c r="AE20" i="10"/>
  <c r="AE27" i="10"/>
  <c r="AE22" i="10"/>
  <c r="AE25" i="10"/>
  <c r="AE28" i="10"/>
  <c r="AE23" i="10"/>
  <c r="AB34" i="10"/>
  <c r="AE54" i="10"/>
  <c r="AE45" i="10"/>
  <c r="AE48" i="10"/>
  <c r="AE46" i="10"/>
  <c r="AE47" i="10"/>
  <c r="AE53" i="10"/>
  <c r="AE49" i="10"/>
  <c r="AE50" i="10"/>
  <c r="AE52" i="10"/>
  <c r="AE51" i="10"/>
  <c r="AD169" i="10"/>
  <c r="AD58" i="10"/>
  <c r="AA338" i="7"/>
  <c r="AA190" i="10"/>
  <c r="AA177" i="10"/>
  <c r="AB264" i="10"/>
  <c r="AB222" i="10"/>
  <c r="AC167" i="10"/>
  <c r="AC149" i="10"/>
  <c r="AC151" i="10" s="1"/>
  <c r="AD3" i="10"/>
  <c r="AD3" i="7"/>
  <c r="AC169" i="10"/>
  <c r="AB60" i="10"/>
  <c r="AF203" i="10"/>
  <c r="AF64" i="10"/>
  <c r="AF15" i="10"/>
  <c r="AF202" i="7"/>
  <c r="AF278" i="7"/>
  <c r="AF150" i="7"/>
  <c r="AF97" i="7"/>
  <c r="AD220" i="10"/>
  <c r="AA159" i="10"/>
  <c r="AF96" i="7"/>
  <c r="AF201" i="7"/>
  <c r="AF149" i="7"/>
  <c r="AE5" i="10"/>
  <c r="AE5" i="7"/>
  <c r="AC205" i="10"/>
  <c r="AC264" i="10" s="1"/>
  <c r="AC155" i="10"/>
  <c r="AC17" i="10"/>
  <c r="AC238" i="10" s="1"/>
  <c r="AC156" i="10"/>
  <c r="AC145" i="10"/>
  <c r="AC87" i="10"/>
  <c r="AC272" i="10" s="1"/>
  <c r="AC66" i="10"/>
  <c r="AC83" i="10" s="1"/>
  <c r="AC178" i="10" s="1"/>
  <c r="AC43" i="10"/>
  <c r="AC252" i="10" s="1"/>
  <c r="AC157" i="10"/>
  <c r="AE72" i="10"/>
  <c r="AE70" i="10"/>
  <c r="AE77" i="10"/>
  <c r="AE76" i="10"/>
  <c r="AE68" i="10"/>
  <c r="AE69" i="10"/>
  <c r="AE75" i="10"/>
  <c r="AE73" i="10"/>
  <c r="AE74" i="10"/>
  <c r="AE71" i="10"/>
  <c r="AA189" i="10"/>
  <c r="AA176" i="10"/>
  <c r="AB188" i="10"/>
  <c r="AB8" i="7"/>
  <c r="AB22" i="7" s="1"/>
  <c r="AC141" i="10"/>
  <c r="AC89" i="10"/>
  <c r="AA22" i="7"/>
  <c r="AB94" i="10"/>
  <c r="AB92" i="10"/>
  <c r="AB91" i="10"/>
  <c r="AC41" i="6"/>
  <c r="AB26" i="12"/>
  <c r="AB28" i="12" s="1"/>
  <c r="AD3" i="11"/>
  <c r="AD17" i="11" s="1"/>
  <c r="AD20" i="11" s="1"/>
  <c r="AD56" i="3"/>
  <c r="AD54" i="3"/>
  <c r="AD58" i="3"/>
  <c r="AD57" i="3"/>
  <c r="AD55" i="3"/>
  <c r="AE3" i="3"/>
  <c r="AD3" i="12"/>
  <c r="AE24" i="3"/>
  <c r="AF22" i="3"/>
  <c r="AD3" i="6"/>
  <c r="AD12" i="6" s="1"/>
  <c r="AG4" i="12"/>
  <c r="AG4" i="11"/>
  <c r="AF15" i="11"/>
  <c r="AF27" i="11"/>
  <c r="AF11" i="12" s="1"/>
  <c r="AF95" i="12" s="1"/>
  <c r="AF79" i="11"/>
  <c r="AF80" i="11" s="1"/>
  <c r="AE5" i="12"/>
  <c r="AE5" i="11"/>
  <c r="AF51" i="6"/>
  <c r="AF16" i="6"/>
  <c r="AF10" i="6"/>
  <c r="AE25" i="6"/>
  <c r="AE18" i="6"/>
  <c r="AE20" i="6"/>
  <c r="AE31" i="6"/>
  <c r="AE27" i="6"/>
  <c r="AE22" i="6"/>
  <c r="AE29" i="6"/>
  <c r="AE21" i="6"/>
  <c r="AE28" i="6"/>
  <c r="AE34" i="6"/>
  <c r="AE23" i="6"/>
  <c r="AE26" i="6"/>
  <c r="AE36" i="6"/>
  <c r="AE33" i="6"/>
  <c r="AE37" i="6"/>
  <c r="AE24" i="6"/>
  <c r="AE32" i="6"/>
  <c r="AE30" i="6"/>
  <c r="AE35" i="6"/>
  <c r="AE19" i="6"/>
  <c r="AE65" i="3"/>
  <c r="AE101" i="12" s="1"/>
  <c r="AE133" i="12" s="1"/>
  <c r="AE5" i="6"/>
  <c r="AG4" i="6"/>
  <c r="AD39" i="6"/>
  <c r="AF27" i="3"/>
  <c r="AH51" i="3"/>
  <c r="AH52" i="3"/>
  <c r="AH49" i="3"/>
  <c r="AK50" i="3"/>
  <c r="AF33" i="3"/>
  <c r="AF41" i="10" s="1"/>
  <c r="AE96" i="3"/>
  <c r="AE248" i="10" s="1"/>
  <c r="AH48" i="3"/>
  <c r="AG93" i="3"/>
  <c r="AG92" i="3"/>
  <c r="AG43" i="3"/>
  <c r="AG44" i="3"/>
  <c r="AG40" i="3"/>
  <c r="AG32" i="3"/>
  <c r="AG39" i="3"/>
  <c r="AG30" i="3"/>
  <c r="AG38" i="3"/>
  <c r="AG35" i="3"/>
  <c r="AG29" i="3"/>
  <c r="AG72" i="7" s="1"/>
  <c r="AG42" i="3"/>
  <c r="AG36" i="3"/>
  <c r="AG31" i="3"/>
  <c r="AG41" i="3"/>
  <c r="AG26" i="3"/>
  <c r="AH23" i="3"/>
  <c r="AG37" i="3"/>
  <c r="AF106" i="3"/>
  <c r="AF105" i="3"/>
  <c r="AF103" i="3"/>
  <c r="AF107" i="3"/>
  <c r="AF100" i="3"/>
  <c r="AF102" i="3"/>
  <c r="AF95" i="3"/>
  <c r="AF260" i="10" s="1"/>
  <c r="AF98" i="3"/>
  <c r="AG89" i="3"/>
  <c r="AF101" i="3"/>
  <c r="AF104" i="3"/>
  <c r="AF99" i="3"/>
  <c r="AF88" i="3"/>
  <c r="AF90" i="3" s="1"/>
  <c r="AA342" i="7"/>
  <c r="AA192" i="10" l="1"/>
  <c r="AA196" i="10" s="1"/>
  <c r="AA182" i="10" s="1"/>
  <c r="AD18" i="11"/>
  <c r="AD21" i="11" s="1"/>
  <c r="AC60" i="10"/>
  <c r="AC177" i="10" s="1"/>
  <c r="AC153" i="10"/>
  <c r="AC159" i="10" s="1"/>
  <c r="AA347" i="7"/>
  <c r="AA348" i="7" s="1"/>
  <c r="AF208" i="10"/>
  <c r="AF212" i="10"/>
  <c r="AF207" i="10"/>
  <c r="AF215" i="10"/>
  <c r="AF214" i="10"/>
  <c r="AF209" i="10"/>
  <c r="AF211" i="10"/>
  <c r="AF210" i="10"/>
  <c r="AF216" i="10"/>
  <c r="AF213" i="10"/>
  <c r="AA343" i="7"/>
  <c r="AA344" i="7" s="1"/>
  <c r="AB340" i="7" s="1"/>
  <c r="AE32" i="10"/>
  <c r="AB338" i="7"/>
  <c r="AB177" i="10"/>
  <c r="AB190" i="10"/>
  <c r="AD168" i="10"/>
  <c r="AD150" i="10"/>
  <c r="AF76" i="10"/>
  <c r="AF72" i="10"/>
  <c r="AF70" i="10"/>
  <c r="AF68" i="10"/>
  <c r="AF73" i="10"/>
  <c r="AF74" i="10"/>
  <c r="AF77" i="10"/>
  <c r="AF71" i="10"/>
  <c r="AF75" i="10"/>
  <c r="AF69" i="10"/>
  <c r="AB176" i="10"/>
  <c r="AB189" i="10"/>
  <c r="AC222" i="10"/>
  <c r="AF5" i="10"/>
  <c r="AF5" i="7"/>
  <c r="AD339" i="10"/>
  <c r="AD349" i="10"/>
  <c r="AD351" i="10"/>
  <c r="AD350" i="10"/>
  <c r="AG201" i="7"/>
  <c r="AG149" i="7"/>
  <c r="AG96" i="7"/>
  <c r="AE3" i="12"/>
  <c r="AE3" i="10"/>
  <c r="AE3" i="7"/>
  <c r="AE81" i="10"/>
  <c r="AD167" i="10"/>
  <c r="AD149" i="10"/>
  <c r="AD151" i="10" s="1"/>
  <c r="AE220" i="10"/>
  <c r="AD66" i="10"/>
  <c r="AD83" i="10" s="1"/>
  <c r="AD178" i="10" s="1"/>
  <c r="AD43" i="10"/>
  <c r="AD252" i="10" s="1"/>
  <c r="AD205" i="10"/>
  <c r="AD264" i="10" s="1"/>
  <c r="AD145" i="10"/>
  <c r="AD87" i="10"/>
  <c r="AD272" i="10" s="1"/>
  <c r="AD157" i="10"/>
  <c r="AD156" i="10"/>
  <c r="AD17" i="10"/>
  <c r="AD238" i="10" s="1"/>
  <c r="AD155" i="10"/>
  <c r="AH4" i="10"/>
  <c r="AH4" i="7"/>
  <c r="AE58" i="10"/>
  <c r="AG15" i="10"/>
  <c r="AG202" i="7"/>
  <c r="AG278" i="7"/>
  <c r="AG150" i="7"/>
  <c r="AG97" i="7"/>
  <c r="AG203" i="10"/>
  <c r="AG64" i="10"/>
  <c r="AF54" i="10"/>
  <c r="AF45" i="10"/>
  <c r="AF53" i="10"/>
  <c r="AF51" i="10"/>
  <c r="AF47" i="10"/>
  <c r="AF46" i="10"/>
  <c r="AF49" i="10"/>
  <c r="AF50" i="10"/>
  <c r="AF52" i="10"/>
  <c r="AF48" i="10"/>
  <c r="AF22" i="10"/>
  <c r="AF27" i="10"/>
  <c r="AF23" i="10"/>
  <c r="AF24" i="10"/>
  <c r="AF26" i="10"/>
  <c r="AF19" i="10"/>
  <c r="AF28" i="10"/>
  <c r="AF20" i="10"/>
  <c r="AF25" i="10"/>
  <c r="AF21" i="10"/>
  <c r="AC34" i="10"/>
  <c r="AC8" i="7"/>
  <c r="AC22" i="7" s="1"/>
  <c r="AC188" i="10"/>
  <c r="AD141" i="10"/>
  <c r="AD89" i="10"/>
  <c r="AC94" i="10"/>
  <c r="AC91" i="10"/>
  <c r="AC92" i="10"/>
  <c r="AC26" i="12"/>
  <c r="AC28" i="12" s="1"/>
  <c r="AE3" i="6"/>
  <c r="AE12" i="6" s="1"/>
  <c r="AD41" i="6"/>
  <c r="AE56" i="3"/>
  <c r="AE54" i="3"/>
  <c r="AE55" i="3"/>
  <c r="AE58" i="3"/>
  <c r="AE57" i="3"/>
  <c r="AF3" i="3"/>
  <c r="AE3" i="11"/>
  <c r="AE18" i="11" s="1"/>
  <c r="AE21" i="11" s="1"/>
  <c r="AF24" i="3"/>
  <c r="AG22" i="3"/>
  <c r="AF5" i="12"/>
  <c r="AF5" i="11"/>
  <c r="AG79" i="11"/>
  <c r="AG80" i="11" s="1"/>
  <c r="AG27" i="11"/>
  <c r="AG11" i="12" s="1"/>
  <c r="AG95" i="12" s="1"/>
  <c r="AG15" i="11"/>
  <c r="AH4" i="12"/>
  <c r="AH4" i="11"/>
  <c r="AG10" i="6"/>
  <c r="AE39" i="6"/>
  <c r="AG51" i="6"/>
  <c r="AG16" i="6"/>
  <c r="AH4" i="6"/>
  <c r="AF65" i="3"/>
  <c r="AF101" i="12" s="1"/>
  <c r="AF133" i="12" s="1"/>
  <c r="AF5" i="6"/>
  <c r="AF25" i="6"/>
  <c r="AF21" i="6"/>
  <c r="AF20" i="6"/>
  <c r="AF18" i="6"/>
  <c r="AF26" i="6"/>
  <c r="AF29" i="6"/>
  <c r="AF28" i="6"/>
  <c r="AF23" i="6"/>
  <c r="AF33" i="6"/>
  <c r="AF27" i="6"/>
  <c r="AF22" i="6"/>
  <c r="AF34" i="6"/>
  <c r="AF32" i="6"/>
  <c r="AF36" i="6"/>
  <c r="AF24" i="6"/>
  <c r="AF19" i="6"/>
  <c r="AF31" i="6"/>
  <c r="AF37" i="6"/>
  <c r="AF30" i="6"/>
  <c r="AF35" i="6"/>
  <c r="AI52" i="3"/>
  <c r="AG107" i="3"/>
  <c r="AG105" i="3"/>
  <c r="AG103" i="3"/>
  <c r="AG102" i="3"/>
  <c r="AG101" i="3"/>
  <c r="AG98" i="3"/>
  <c r="AG106" i="3"/>
  <c r="AG100" i="3"/>
  <c r="AG95" i="3"/>
  <c r="AG260" i="10" s="1"/>
  <c r="AG88" i="3"/>
  <c r="AG90" i="3" s="1"/>
  <c r="AG104" i="3"/>
  <c r="AH89" i="3"/>
  <c r="AG99" i="3"/>
  <c r="AL50" i="3"/>
  <c r="AI51" i="3"/>
  <c r="AF96" i="3"/>
  <c r="AF248" i="10" s="1"/>
  <c r="AG33" i="3"/>
  <c r="AG41" i="10" s="1"/>
  <c r="AI48" i="3"/>
  <c r="AH93" i="3"/>
  <c r="AH92" i="3"/>
  <c r="AH44" i="3"/>
  <c r="AH40" i="3"/>
  <c r="AH32" i="3"/>
  <c r="AH31" i="3"/>
  <c r="AH39" i="3"/>
  <c r="AH38" i="3"/>
  <c r="AH29" i="3"/>
  <c r="AH72" i="7" s="1"/>
  <c r="AH42" i="3"/>
  <c r="AH36" i="3"/>
  <c r="AH41" i="3"/>
  <c r="AH37" i="3"/>
  <c r="AH26" i="3"/>
  <c r="AI23" i="3"/>
  <c r="AH35" i="3"/>
  <c r="AH30" i="3"/>
  <c r="AH43" i="3"/>
  <c r="AI49" i="3"/>
  <c r="AG27" i="3"/>
  <c r="AG94" i="3"/>
  <c r="AG234" i="10" s="1"/>
  <c r="AB342" i="7"/>
  <c r="AC190" i="10" l="1"/>
  <c r="AC338" i="7"/>
  <c r="AC343" i="7" s="1"/>
  <c r="AB192" i="10"/>
  <c r="AB196" i="10" s="1"/>
  <c r="AB182" i="10" s="1"/>
  <c r="AF81" i="10"/>
  <c r="AB347" i="7"/>
  <c r="AB348" i="7" s="1"/>
  <c r="AF32" i="10"/>
  <c r="AG77" i="10"/>
  <c r="AG75" i="10"/>
  <c r="AG69" i="10"/>
  <c r="AG76" i="10"/>
  <c r="AG74" i="10"/>
  <c r="AG73" i="10"/>
  <c r="AG71" i="10"/>
  <c r="AG68" i="10"/>
  <c r="AG72" i="10"/>
  <c r="AG70" i="10"/>
  <c r="AB343" i="7"/>
  <c r="AB344" i="7" s="1"/>
  <c r="AC340" i="7" s="1"/>
  <c r="AD222" i="10"/>
  <c r="AG210" i="10"/>
  <c r="AG208" i="10"/>
  <c r="AG209" i="10"/>
  <c r="AG213" i="10"/>
  <c r="AG212" i="10"/>
  <c r="AG215" i="10"/>
  <c r="AG211" i="10"/>
  <c r="AG216" i="10"/>
  <c r="AG207" i="10"/>
  <c r="AG214" i="10"/>
  <c r="AE168" i="10"/>
  <c r="AE150" i="10"/>
  <c r="AE169" i="10"/>
  <c r="AF169" i="10"/>
  <c r="AH201" i="7"/>
  <c r="AH149" i="7"/>
  <c r="AH96" i="7"/>
  <c r="AE155" i="10"/>
  <c r="AE87" i="10"/>
  <c r="AE272" i="10" s="1"/>
  <c r="AE17" i="10"/>
  <c r="AE238" i="10" s="1"/>
  <c r="AE157" i="10"/>
  <c r="AE66" i="10"/>
  <c r="AE83" i="10" s="1"/>
  <c r="AE178" i="10" s="1"/>
  <c r="AE156" i="10"/>
  <c r="AE145" i="10"/>
  <c r="AE43" i="10"/>
  <c r="AE252" i="10" s="1"/>
  <c r="AE205" i="10"/>
  <c r="AE264" i="10" s="1"/>
  <c r="AG5" i="10"/>
  <c r="AG5" i="7"/>
  <c r="AE350" i="10"/>
  <c r="AE351" i="10"/>
  <c r="AE339" i="10"/>
  <c r="AE349" i="10"/>
  <c r="AF3" i="12"/>
  <c r="AF3" i="10"/>
  <c r="AF3" i="7"/>
  <c r="AI4" i="10"/>
  <c r="AI4" i="7"/>
  <c r="AG45" i="10"/>
  <c r="AG46" i="10"/>
  <c r="AG52" i="10"/>
  <c r="AG50" i="10"/>
  <c r="AG54" i="10"/>
  <c r="AG51" i="10"/>
  <c r="AG47" i="10"/>
  <c r="AG53" i="10"/>
  <c r="AG48" i="10"/>
  <c r="AG49" i="10"/>
  <c r="AD153" i="10"/>
  <c r="AD159" i="10" s="1"/>
  <c r="AD60" i="10"/>
  <c r="AE167" i="10"/>
  <c r="AE149" i="10"/>
  <c r="AE151" i="10" s="1"/>
  <c r="AF220" i="10"/>
  <c r="AC176" i="10"/>
  <c r="AC189" i="10"/>
  <c r="AC192" i="10" s="1"/>
  <c r="AC196" i="10" s="1"/>
  <c r="AC182" i="10" s="1"/>
  <c r="AH15" i="10"/>
  <c r="AH278" i="7"/>
  <c r="AH202" i="7"/>
  <c r="AH150" i="7"/>
  <c r="AH97" i="7"/>
  <c r="AH64" i="10"/>
  <c r="AH203" i="10"/>
  <c r="AF58" i="10"/>
  <c r="AG21" i="10"/>
  <c r="AG22" i="10"/>
  <c r="AG24" i="10"/>
  <c r="AG27" i="10"/>
  <c r="AG28" i="10"/>
  <c r="AG23" i="10"/>
  <c r="AG19" i="10"/>
  <c r="AG20" i="10"/>
  <c r="AG25" i="10"/>
  <c r="AG26" i="10"/>
  <c r="AD34" i="10"/>
  <c r="AE141" i="10"/>
  <c r="AE89" i="10"/>
  <c r="AD8" i="7"/>
  <c r="AD188" i="10"/>
  <c r="AE17" i="11"/>
  <c r="AE20" i="11" s="1"/>
  <c r="AG3" i="3"/>
  <c r="AG3" i="12" s="1"/>
  <c r="AD91" i="10"/>
  <c r="AD94" i="10"/>
  <c r="AD92" i="10"/>
  <c r="AE41" i="6"/>
  <c r="AF3" i="6"/>
  <c r="AF12" i="6" s="1"/>
  <c r="AD26" i="12"/>
  <c r="AD28" i="12" s="1"/>
  <c r="AF56" i="3"/>
  <c r="AF57" i="3"/>
  <c r="AF58" i="3"/>
  <c r="AF54" i="3"/>
  <c r="AF55" i="3"/>
  <c r="AF3" i="11"/>
  <c r="AF17" i="11" s="1"/>
  <c r="AF20" i="11" s="1"/>
  <c r="AG24" i="3"/>
  <c r="AH22" i="3"/>
  <c r="AI4" i="12"/>
  <c r="AI4" i="11"/>
  <c r="AG5" i="12"/>
  <c r="AG5" i="11"/>
  <c r="AH79" i="11"/>
  <c r="AH80" i="11" s="1"/>
  <c r="AH27" i="11"/>
  <c r="AH11" i="12" s="1"/>
  <c r="AH95" i="12" s="1"/>
  <c r="AH15" i="11"/>
  <c r="AI4" i="6"/>
  <c r="AH51" i="6"/>
  <c r="AH16" i="6"/>
  <c r="AG65" i="3"/>
  <c r="AG101" i="12" s="1"/>
  <c r="AG133" i="12" s="1"/>
  <c r="AG5" i="6"/>
  <c r="AH10" i="6"/>
  <c r="AG25" i="6"/>
  <c r="AG31" i="6"/>
  <c r="AG29" i="6"/>
  <c r="AG18" i="6"/>
  <c r="AG26" i="6"/>
  <c r="AG33" i="6"/>
  <c r="AG22" i="6"/>
  <c r="AG28" i="6"/>
  <c r="AG34" i="6"/>
  <c r="AG23" i="6"/>
  <c r="AG36" i="6"/>
  <c r="AG24" i="6"/>
  <c r="AG19" i="6"/>
  <c r="AG21" i="6"/>
  <c r="AG35" i="6"/>
  <c r="AG30" i="6"/>
  <c r="AG20" i="6"/>
  <c r="AG37" i="6"/>
  <c r="AG27" i="6"/>
  <c r="AG32" i="6"/>
  <c r="AF39" i="6"/>
  <c r="AJ48" i="3"/>
  <c r="AJ51" i="3"/>
  <c r="AH27" i="3"/>
  <c r="AH106" i="3"/>
  <c r="AH104" i="3"/>
  <c r="AH105" i="3"/>
  <c r="AH107" i="3"/>
  <c r="AH101" i="3"/>
  <c r="AH102" i="3"/>
  <c r="AH100" i="3"/>
  <c r="AH99" i="3"/>
  <c r="AH98" i="3"/>
  <c r="AH103" i="3"/>
  <c r="AI89" i="3"/>
  <c r="AI94" i="3" s="1"/>
  <c r="AI234" i="10" s="1"/>
  <c r="AH95" i="3"/>
  <c r="AH260" i="10" s="1"/>
  <c r="AH88" i="3"/>
  <c r="AH90" i="3" s="1"/>
  <c r="AM50" i="3"/>
  <c r="AH33" i="3"/>
  <c r="AH41" i="10" s="1"/>
  <c r="AH94" i="3"/>
  <c r="AH234" i="10" s="1"/>
  <c r="AG96" i="3"/>
  <c r="AG248" i="10" s="1"/>
  <c r="AJ52" i="3"/>
  <c r="AJ49" i="3"/>
  <c r="AI93" i="3"/>
  <c r="AI92" i="3"/>
  <c r="AI44" i="3"/>
  <c r="AI31" i="3"/>
  <c r="AI39" i="3"/>
  <c r="AI30" i="3"/>
  <c r="AI43" i="3"/>
  <c r="AI42" i="3"/>
  <c r="AI41" i="3"/>
  <c r="AI37" i="3"/>
  <c r="AI36" i="3"/>
  <c r="AI29" i="3"/>
  <c r="AI72" i="7" s="1"/>
  <c r="AI26" i="3"/>
  <c r="AJ23" i="3"/>
  <c r="AI40" i="3"/>
  <c r="AI35" i="3"/>
  <c r="AI32" i="3"/>
  <c r="AI38" i="3"/>
  <c r="AC342" i="7"/>
  <c r="AE222" i="10" l="1"/>
  <c r="AE34" i="10"/>
  <c r="AE153" i="10"/>
  <c r="AC347" i="7"/>
  <c r="AC348" i="7" s="1"/>
  <c r="AC344" i="7"/>
  <c r="AD340" i="7" s="1"/>
  <c r="AG349" i="10"/>
  <c r="AG351" i="10"/>
  <c r="AG339" i="10"/>
  <c r="AG350" i="10"/>
  <c r="AH5" i="10"/>
  <c r="AH5" i="7"/>
  <c r="AF168" i="10"/>
  <c r="AF150" i="10"/>
  <c r="AE159" i="10"/>
  <c r="AH21" i="10"/>
  <c r="AH22" i="10"/>
  <c r="AH24" i="10"/>
  <c r="AH19" i="10"/>
  <c r="AH23" i="10"/>
  <c r="AH28" i="10"/>
  <c r="AH20" i="10"/>
  <c r="AH25" i="10"/>
  <c r="AH27" i="10"/>
  <c r="AH26" i="10"/>
  <c r="AI15" i="10"/>
  <c r="AI202" i="7"/>
  <c r="AI150" i="7"/>
  <c r="AI278" i="7"/>
  <c r="AI97" i="7"/>
  <c r="AG32" i="10"/>
  <c r="AH213" i="10"/>
  <c r="AH215" i="10"/>
  <c r="AH209" i="10"/>
  <c r="AH207" i="10"/>
  <c r="AH210" i="10"/>
  <c r="AH211" i="10"/>
  <c r="AH214" i="10"/>
  <c r="AH208" i="10"/>
  <c r="AH216" i="10"/>
  <c r="AH212" i="10"/>
  <c r="AG58" i="10"/>
  <c r="AE60" i="10"/>
  <c r="AG3" i="10"/>
  <c r="AG3" i="7"/>
  <c r="AG3" i="6"/>
  <c r="AG12" i="6" s="1"/>
  <c r="AH54" i="10"/>
  <c r="AH46" i="10"/>
  <c r="AH53" i="10"/>
  <c r="AH49" i="10"/>
  <c r="AH50" i="10"/>
  <c r="AH45" i="10"/>
  <c r="AH48" i="10"/>
  <c r="AH52" i="10"/>
  <c r="AH47" i="10"/>
  <c r="AH51" i="10"/>
  <c r="AH74" i="10"/>
  <c r="AH77" i="10"/>
  <c r="AH69" i="10"/>
  <c r="AH70" i="10"/>
  <c r="AH76" i="10"/>
  <c r="AH71" i="10"/>
  <c r="AH72" i="10"/>
  <c r="AH75" i="10"/>
  <c r="AH73" i="10"/>
  <c r="AH68" i="10"/>
  <c r="AJ4" i="10"/>
  <c r="AJ4" i="7"/>
  <c r="AI203" i="10"/>
  <c r="AI64" i="10"/>
  <c r="AG81" i="10"/>
  <c r="AF149" i="10"/>
  <c r="AF151" i="10" s="1"/>
  <c r="AF153" i="10" s="1"/>
  <c r="AF167" i="10"/>
  <c r="AI201" i="7"/>
  <c r="AI149" i="7"/>
  <c r="AI96" i="7"/>
  <c r="AD189" i="10"/>
  <c r="AD176" i="10"/>
  <c r="AE189" i="10"/>
  <c r="AE176" i="10"/>
  <c r="AF156" i="10"/>
  <c r="AF205" i="10"/>
  <c r="AF264" i="10" s="1"/>
  <c r="AF66" i="10"/>
  <c r="AF83" i="10" s="1"/>
  <c r="AF178" i="10" s="1"/>
  <c r="AF145" i="10"/>
  <c r="AF157" i="10"/>
  <c r="AF87" i="10"/>
  <c r="AF272" i="10" s="1"/>
  <c r="AF155" i="10"/>
  <c r="AF43" i="10"/>
  <c r="AF252" i="10" s="1"/>
  <c r="AF17" i="10"/>
  <c r="AF238" i="10" s="1"/>
  <c r="AG220" i="10"/>
  <c r="AG3" i="11"/>
  <c r="AG17" i="11" s="1"/>
  <c r="AG20" i="11" s="1"/>
  <c r="AD338" i="7"/>
  <c r="AD177" i="10"/>
  <c r="AD190" i="10"/>
  <c r="AF349" i="10"/>
  <c r="AF351" i="10"/>
  <c r="AF339" i="10"/>
  <c r="AF350" i="10"/>
  <c r="AE8" i="7"/>
  <c r="AE188" i="10"/>
  <c r="AF89" i="10"/>
  <c r="AF141" i="10"/>
  <c r="AD22" i="7"/>
  <c r="AE91" i="10"/>
  <c r="AE92" i="10"/>
  <c r="AE94" i="10"/>
  <c r="AE26" i="12"/>
  <c r="AE28" i="12" s="1"/>
  <c r="AF41" i="6"/>
  <c r="AI22" i="3"/>
  <c r="AH24" i="3"/>
  <c r="AG56" i="3"/>
  <c r="AG57" i="3"/>
  <c r="AG54" i="3"/>
  <c r="AG58" i="3"/>
  <c r="AG55" i="3"/>
  <c r="AF18" i="11"/>
  <c r="AF21" i="11" s="1"/>
  <c r="AH3" i="3"/>
  <c r="AH3" i="6" s="1"/>
  <c r="AH12" i="6" s="1"/>
  <c r="AI79" i="11"/>
  <c r="AI80" i="11" s="1"/>
  <c r="AI27" i="11"/>
  <c r="AI11" i="12" s="1"/>
  <c r="AI95" i="12" s="1"/>
  <c r="AI15" i="11"/>
  <c r="AH5" i="12"/>
  <c r="AH5" i="11"/>
  <c r="AJ4" i="12"/>
  <c r="AJ4" i="11"/>
  <c r="AH65" i="3"/>
  <c r="AH101" i="12" s="1"/>
  <c r="AH133" i="12" s="1"/>
  <c r="AH5" i="6"/>
  <c r="AJ4" i="6"/>
  <c r="AI10" i="6"/>
  <c r="AH25" i="6"/>
  <c r="AH27" i="6"/>
  <c r="AH26" i="6"/>
  <c r="AH31" i="6"/>
  <c r="AH21" i="6"/>
  <c r="AH20" i="6"/>
  <c r="AH18" i="6"/>
  <c r="AH29" i="6"/>
  <c r="AH28" i="6"/>
  <c r="AH36" i="6"/>
  <c r="AH33" i="6"/>
  <c r="AH32" i="6"/>
  <c r="AH34" i="6"/>
  <c r="AH22" i="6"/>
  <c r="AH23" i="6"/>
  <c r="AH30" i="6"/>
  <c r="AH19" i="6"/>
  <c r="AH24" i="6"/>
  <c r="AH37" i="6"/>
  <c r="AH35" i="6"/>
  <c r="AG39" i="6"/>
  <c r="AI16" i="6"/>
  <c r="AI51" i="6"/>
  <c r="AI33" i="3"/>
  <c r="AI41" i="10" s="1"/>
  <c r="AK49" i="3"/>
  <c r="AJ92" i="3"/>
  <c r="AJ93" i="3"/>
  <c r="AJ41" i="3"/>
  <c r="AJ39" i="3"/>
  <c r="AJ30" i="3"/>
  <c r="AJ38" i="3"/>
  <c r="AJ29" i="3"/>
  <c r="AJ72" i="7" s="1"/>
  <c r="AJ43" i="3"/>
  <c r="AJ42" i="3"/>
  <c r="AJ36" i="3"/>
  <c r="AJ31" i="3"/>
  <c r="AJ26" i="3"/>
  <c r="AJ37" i="3"/>
  <c r="AJ40" i="3"/>
  <c r="AJ35" i="3"/>
  <c r="AK23" i="3"/>
  <c r="AJ32" i="3"/>
  <c r="AJ44" i="3"/>
  <c r="AH96" i="3"/>
  <c r="AH248" i="10" s="1"/>
  <c r="AN50" i="3"/>
  <c r="AI27" i="3"/>
  <c r="AK52" i="3"/>
  <c r="AK51" i="3"/>
  <c r="AK48" i="3"/>
  <c r="AI107" i="3"/>
  <c r="AI105" i="3"/>
  <c r="AI103" i="3"/>
  <c r="AI104" i="3"/>
  <c r="AI100" i="3"/>
  <c r="AI106" i="3"/>
  <c r="AI99" i="3"/>
  <c r="AI102" i="3"/>
  <c r="AI98" i="3"/>
  <c r="AJ89" i="3"/>
  <c r="AJ94" i="3" s="1"/>
  <c r="AJ234" i="10" s="1"/>
  <c r="AI101" i="3"/>
  <c r="AI95" i="3"/>
  <c r="AI260" i="10" s="1"/>
  <c r="AI88" i="3"/>
  <c r="AI90" i="3" s="1"/>
  <c r="AD342" i="7"/>
  <c r="AH3" i="12" l="1"/>
  <c r="AH351" i="10" s="1"/>
  <c r="AG18" i="11"/>
  <c r="AG21" i="11" s="1"/>
  <c r="AF159" i="10"/>
  <c r="AD192" i="10"/>
  <c r="AD196" i="10" s="1"/>
  <c r="AD182" i="10" s="1"/>
  <c r="AH339" i="10"/>
  <c r="AI209" i="10"/>
  <c r="AI207" i="10"/>
  <c r="AI213" i="10"/>
  <c r="AI212" i="10"/>
  <c r="AI215" i="10"/>
  <c r="AI216" i="10"/>
  <c r="AI214" i="10"/>
  <c r="AI211" i="10"/>
  <c r="AI208" i="10"/>
  <c r="AI210" i="10"/>
  <c r="AG167" i="10"/>
  <c r="AG149" i="10"/>
  <c r="AG151" i="10" s="1"/>
  <c r="AH58" i="10"/>
  <c r="AF60" i="10"/>
  <c r="AJ203" i="10"/>
  <c r="AJ64" i="10"/>
  <c r="AF34" i="10"/>
  <c r="AF222" i="10"/>
  <c r="AG66" i="10"/>
  <c r="AG83" i="10" s="1"/>
  <c r="AG178" i="10" s="1"/>
  <c r="AG87" i="10"/>
  <c r="AG272" i="10" s="1"/>
  <c r="AG205" i="10"/>
  <c r="AG17" i="10"/>
  <c r="AG238" i="10" s="1"/>
  <c r="AG157" i="10"/>
  <c r="AG145" i="10"/>
  <c r="AG155" i="10"/>
  <c r="AG43" i="10"/>
  <c r="AG252" i="10" s="1"/>
  <c r="AG156" i="10"/>
  <c r="AI5" i="10"/>
  <c r="AI5" i="7"/>
  <c r="AK4" i="10"/>
  <c r="AK4" i="7"/>
  <c r="AH81" i="10"/>
  <c r="AE338" i="7"/>
  <c r="AE190" i="10"/>
  <c r="AE192" i="10" s="1"/>
  <c r="AE196" i="10" s="1"/>
  <c r="AE182" i="10" s="1"/>
  <c r="AE177" i="10"/>
  <c r="AJ15" i="10"/>
  <c r="AJ202" i="7"/>
  <c r="AJ150" i="7"/>
  <c r="AJ97" i="7"/>
  <c r="AJ278" i="7"/>
  <c r="AI45" i="10"/>
  <c r="AI49" i="10"/>
  <c r="AI48" i="10"/>
  <c r="AI52" i="10"/>
  <c r="AI46" i="10"/>
  <c r="AI53" i="10"/>
  <c r="AI50" i="10"/>
  <c r="AI51" i="10"/>
  <c r="AI47" i="10"/>
  <c r="AI54" i="10"/>
  <c r="AH3" i="10"/>
  <c r="AH3" i="7"/>
  <c r="AG169" i="10"/>
  <c r="AH220" i="10"/>
  <c r="AH32" i="10"/>
  <c r="AD347" i="7"/>
  <c r="AD348" i="7" s="1"/>
  <c r="AJ201" i="7"/>
  <c r="AJ149" i="7"/>
  <c r="AJ96" i="7"/>
  <c r="AD343" i="7"/>
  <c r="AD344" i="7" s="1"/>
  <c r="AE340" i="7" s="1"/>
  <c r="AH3" i="11"/>
  <c r="AI69" i="10"/>
  <c r="AI74" i="10"/>
  <c r="AI77" i="10"/>
  <c r="AI72" i="10"/>
  <c r="AI76" i="10"/>
  <c r="AI71" i="10"/>
  <c r="AI73" i="10"/>
  <c r="AI70" i="10"/>
  <c r="AI75" i="10"/>
  <c r="AI68" i="10"/>
  <c r="AG168" i="10"/>
  <c r="AG150" i="10"/>
  <c r="AI19" i="10"/>
  <c r="AI25" i="10"/>
  <c r="AI27" i="10"/>
  <c r="AI24" i="10"/>
  <c r="AI21" i="10"/>
  <c r="AI28" i="10"/>
  <c r="AI20" i="10"/>
  <c r="AI23" i="10"/>
  <c r="AI22" i="10"/>
  <c r="AI26" i="10"/>
  <c r="AF188" i="10"/>
  <c r="AF8" i="7"/>
  <c r="AF22" i="7" s="1"/>
  <c r="AG141" i="10"/>
  <c r="AG89" i="10"/>
  <c r="AE22" i="7"/>
  <c r="AF92" i="10"/>
  <c r="AF94" i="10"/>
  <c r="AF91" i="10"/>
  <c r="AG41" i="6"/>
  <c r="AF26" i="12"/>
  <c r="AF28" i="12" s="1"/>
  <c r="AI3" i="3"/>
  <c r="AI3" i="12" s="1"/>
  <c r="AH56" i="3"/>
  <c r="AH57" i="3"/>
  <c r="AH54" i="3"/>
  <c r="AH55" i="3"/>
  <c r="AH58" i="3"/>
  <c r="AI24" i="3"/>
  <c r="AJ22" i="3"/>
  <c r="AI5" i="12"/>
  <c r="AI5" i="11"/>
  <c r="AH18" i="11"/>
  <c r="AH21" i="11" s="1"/>
  <c r="AH17" i="11"/>
  <c r="AH20" i="11" s="1"/>
  <c r="AK4" i="12"/>
  <c r="AK4" i="11"/>
  <c r="AJ15" i="11"/>
  <c r="AJ79" i="11"/>
  <c r="AJ80" i="11" s="1"/>
  <c r="AJ27" i="11"/>
  <c r="AJ11" i="12" s="1"/>
  <c r="AJ95" i="12" s="1"/>
  <c r="AJ51" i="6"/>
  <c r="AJ16" i="6"/>
  <c r="AI25" i="6"/>
  <c r="AI29" i="6"/>
  <c r="AI26" i="6"/>
  <c r="AI20" i="6"/>
  <c r="AI27" i="6"/>
  <c r="AI33" i="6"/>
  <c r="AI22" i="6"/>
  <c r="AI37" i="6"/>
  <c r="AI21" i="6"/>
  <c r="AI28" i="6"/>
  <c r="AI34" i="6"/>
  <c r="AI24" i="6"/>
  <c r="AI18" i="6"/>
  <c r="AI31" i="6"/>
  <c r="AI32" i="6"/>
  <c r="AI36" i="6"/>
  <c r="AI35" i="6"/>
  <c r="AI23" i="6"/>
  <c r="AI30" i="6"/>
  <c r="AI19" i="6"/>
  <c r="AK4" i="6"/>
  <c r="AH39" i="6"/>
  <c r="AI65" i="3"/>
  <c r="AI101" i="12" s="1"/>
  <c r="AI133" i="12" s="1"/>
  <c r="AI5" i="6"/>
  <c r="AJ10" i="6"/>
  <c r="AI3" i="6"/>
  <c r="AI12" i="6" s="1"/>
  <c r="AL52" i="3"/>
  <c r="AK92" i="3"/>
  <c r="AK93" i="3"/>
  <c r="AK44" i="3"/>
  <c r="AK40" i="3"/>
  <c r="AK39" i="3"/>
  <c r="AK38" i="3"/>
  <c r="AK29" i="3"/>
  <c r="AK72" i="7" s="1"/>
  <c r="AK43" i="3"/>
  <c r="AK42" i="3"/>
  <c r="AK37" i="3"/>
  <c r="AK41" i="3"/>
  <c r="AK35" i="3"/>
  <c r="AK31" i="3"/>
  <c r="AK26" i="3"/>
  <c r="AL23" i="3"/>
  <c r="AK32" i="3"/>
  <c r="AK30" i="3"/>
  <c r="AK36" i="3"/>
  <c r="AJ106" i="3"/>
  <c r="AJ104" i="3"/>
  <c r="AJ107" i="3"/>
  <c r="AJ102" i="3"/>
  <c r="AJ99" i="3"/>
  <c r="AJ95" i="3"/>
  <c r="AJ260" i="10" s="1"/>
  <c r="AJ100" i="3"/>
  <c r="AJ98" i="3"/>
  <c r="AJ103" i="3"/>
  <c r="AJ101" i="3"/>
  <c r="AJ88" i="3"/>
  <c r="AJ90" i="3" s="1"/>
  <c r="AK89" i="3"/>
  <c r="AJ105" i="3"/>
  <c r="AJ33" i="3"/>
  <c r="AJ41" i="10" s="1"/>
  <c r="AI96" i="3"/>
  <c r="AI248" i="10" s="1"/>
  <c r="AL48" i="3"/>
  <c r="AL51" i="3"/>
  <c r="AO50" i="3"/>
  <c r="AJ27" i="3"/>
  <c r="AL49" i="3"/>
  <c r="AE342" i="7"/>
  <c r="AH350" i="10" l="1"/>
  <c r="AH349" i="10"/>
  <c r="AE347" i="7"/>
  <c r="AE348" i="7" s="1"/>
  <c r="AK15" i="10"/>
  <c r="AK202" i="7"/>
  <c r="AK278" i="7"/>
  <c r="AK150" i="7"/>
  <c r="AK97" i="7"/>
  <c r="AI351" i="10"/>
  <c r="AI350" i="10"/>
  <c r="AI339" i="10"/>
  <c r="AI349" i="10"/>
  <c r="AJ74" i="10"/>
  <c r="AJ69" i="10"/>
  <c r="AJ73" i="10"/>
  <c r="AJ68" i="10"/>
  <c r="AJ72" i="10"/>
  <c r="AJ70" i="10"/>
  <c r="AJ75" i="10"/>
  <c r="AJ76" i="10"/>
  <c r="AJ77" i="10"/>
  <c r="AJ71" i="10"/>
  <c r="AJ5" i="10"/>
  <c r="AJ5" i="7"/>
  <c r="AI32" i="10"/>
  <c r="AJ211" i="10"/>
  <c r="AJ209" i="10"/>
  <c r="AJ216" i="10"/>
  <c r="AJ214" i="10"/>
  <c r="AJ213" i="10"/>
  <c r="AJ210" i="10"/>
  <c r="AJ212" i="10"/>
  <c r="AJ208" i="10"/>
  <c r="AJ215" i="10"/>
  <c r="AJ207" i="10"/>
  <c r="AI220" i="10"/>
  <c r="AL4" i="10"/>
  <c r="AL4" i="7"/>
  <c r="AG60" i="10"/>
  <c r="AJ23" i="10"/>
  <c r="AJ24" i="10"/>
  <c r="AJ22" i="10"/>
  <c r="AJ25" i="10"/>
  <c r="AJ21" i="10"/>
  <c r="AJ28" i="10"/>
  <c r="AJ27" i="10"/>
  <c r="AJ26" i="10"/>
  <c r="AJ20" i="10"/>
  <c r="AJ19" i="10"/>
  <c r="AF338" i="7"/>
  <c r="AF177" i="10"/>
  <c r="AF190" i="10"/>
  <c r="AH155" i="10"/>
  <c r="AH157" i="10"/>
  <c r="AH17" i="10"/>
  <c r="AH238" i="10" s="1"/>
  <c r="AH66" i="10"/>
  <c r="AH83" i="10" s="1"/>
  <c r="AH178" i="10" s="1"/>
  <c r="AH156" i="10"/>
  <c r="AH87" i="10"/>
  <c r="AH272" i="10" s="1"/>
  <c r="AH145" i="10"/>
  <c r="AH43" i="10"/>
  <c r="AH252" i="10" s="1"/>
  <c r="AH205" i="10"/>
  <c r="AH264" i="10" s="1"/>
  <c r="AK201" i="7"/>
  <c r="AK149" i="7"/>
  <c r="AK96" i="7"/>
  <c r="AI3" i="10"/>
  <c r="AI3" i="7"/>
  <c r="AG264" i="10"/>
  <c r="AG222" i="10"/>
  <c r="AH168" i="10"/>
  <c r="AH150" i="10"/>
  <c r="AJ46" i="10"/>
  <c r="AJ45" i="10"/>
  <c r="AJ53" i="10"/>
  <c r="AJ50" i="10"/>
  <c r="AJ54" i="10"/>
  <c r="AJ48" i="10"/>
  <c r="AJ52" i="10"/>
  <c r="AJ51" i="10"/>
  <c r="AJ49" i="10"/>
  <c r="AJ47" i="10"/>
  <c r="AK203" i="10"/>
  <c r="AK64" i="10"/>
  <c r="AI81" i="10"/>
  <c r="AI58" i="10"/>
  <c r="AE343" i="7"/>
  <c r="AE344" i="7" s="1"/>
  <c r="AF340" i="7" s="1"/>
  <c r="AG34" i="10"/>
  <c r="AH167" i="10"/>
  <c r="AH149" i="10"/>
  <c r="AH169" i="10"/>
  <c r="AG153" i="10"/>
  <c r="AG159" i="10" s="1"/>
  <c r="AI3" i="11"/>
  <c r="AI18" i="11" s="1"/>
  <c r="AI21" i="11" s="1"/>
  <c r="AF176" i="10"/>
  <c r="AF189" i="10"/>
  <c r="AH141" i="10"/>
  <c r="AH89" i="10"/>
  <c r="AG188" i="10"/>
  <c r="AG8" i="7"/>
  <c r="AG22" i="7" s="1"/>
  <c r="AG94" i="10"/>
  <c r="AG92" i="10"/>
  <c r="AG91" i="10"/>
  <c r="AG26" i="12"/>
  <c r="AG28" i="12" s="1"/>
  <c r="AH41" i="6"/>
  <c r="AJ3" i="3"/>
  <c r="AJ3" i="12" s="1"/>
  <c r="AJ24" i="3"/>
  <c r="AK22" i="3"/>
  <c r="AI56" i="3"/>
  <c r="AI54" i="3"/>
  <c r="AI58" i="3"/>
  <c r="AI57" i="3"/>
  <c r="AI55" i="3"/>
  <c r="AK79" i="11"/>
  <c r="AK80" i="11" s="1"/>
  <c r="AK27" i="11"/>
  <c r="AK11" i="12" s="1"/>
  <c r="AK95" i="12" s="1"/>
  <c r="AK15" i="11"/>
  <c r="AJ5" i="12"/>
  <c r="AJ5" i="11"/>
  <c r="AL4" i="12"/>
  <c r="AL4" i="11"/>
  <c r="AK16" i="6"/>
  <c r="AK51" i="6"/>
  <c r="AI39" i="6"/>
  <c r="AJ65" i="3"/>
  <c r="AJ101" i="12" s="1"/>
  <c r="AJ133" i="12" s="1"/>
  <c r="AJ5" i="6"/>
  <c r="AJ25" i="6"/>
  <c r="AJ18" i="6"/>
  <c r="AJ33" i="6"/>
  <c r="AJ31" i="6"/>
  <c r="AJ34" i="6"/>
  <c r="AJ20" i="6"/>
  <c r="AJ28" i="6"/>
  <c r="AJ36" i="6"/>
  <c r="AJ21" i="6"/>
  <c r="AJ32" i="6"/>
  <c r="AJ23" i="6"/>
  <c r="AJ35" i="6"/>
  <c r="AJ29" i="6"/>
  <c r="AJ30" i="6"/>
  <c r="AJ22" i="6"/>
  <c r="AJ27" i="6"/>
  <c r="AJ24" i="6"/>
  <c r="AJ26" i="6"/>
  <c r="AJ37" i="6"/>
  <c r="AJ19" i="6"/>
  <c r="AK10" i="6"/>
  <c r="AL4" i="6"/>
  <c r="AK105" i="3"/>
  <c r="AK103" i="3"/>
  <c r="AK101" i="3"/>
  <c r="AK106" i="3"/>
  <c r="AK102" i="3"/>
  <c r="AK99" i="3"/>
  <c r="AK107" i="3"/>
  <c r="AK100" i="3"/>
  <c r="AK98" i="3"/>
  <c r="AL89" i="3"/>
  <c r="AL94" i="3" s="1"/>
  <c r="AL234" i="10" s="1"/>
  <c r="AK104" i="3"/>
  <c r="AK95" i="3"/>
  <c r="AK260" i="10" s="1"/>
  <c r="AK88" i="3"/>
  <c r="AK90" i="3" s="1"/>
  <c r="AM51" i="3"/>
  <c r="AM52" i="3"/>
  <c r="AM48" i="3"/>
  <c r="AP50" i="3"/>
  <c r="AK94" i="3"/>
  <c r="AK234" i="10" s="1"/>
  <c r="AK27" i="3"/>
  <c r="AM49" i="3"/>
  <c r="AK33" i="3"/>
  <c r="AK41" i="10" s="1"/>
  <c r="AJ96" i="3"/>
  <c r="AJ248" i="10" s="1"/>
  <c r="AL93" i="3"/>
  <c r="AL92" i="3"/>
  <c r="AL43" i="3"/>
  <c r="AL44" i="3"/>
  <c r="AL41" i="3"/>
  <c r="AL42" i="3"/>
  <c r="AL39" i="3"/>
  <c r="AL38" i="3"/>
  <c r="AL37" i="3"/>
  <c r="AL36" i="3"/>
  <c r="AL26" i="3"/>
  <c r="AM23" i="3"/>
  <c r="AL40" i="3"/>
  <c r="AL32" i="3"/>
  <c r="AL30" i="3"/>
  <c r="AL35" i="3"/>
  <c r="AL29" i="3"/>
  <c r="AL72" i="7" s="1"/>
  <c r="AL31" i="3"/>
  <c r="AF342" i="7"/>
  <c r="AH60" i="10" l="1"/>
  <c r="AH338" i="7" s="1"/>
  <c r="AI17" i="11"/>
  <c r="AI20" i="11" s="1"/>
  <c r="AF192" i="10"/>
  <c r="AF196" i="10" s="1"/>
  <c r="AF182" i="10" s="1"/>
  <c r="AK75" i="10"/>
  <c r="AK77" i="10"/>
  <c r="AK69" i="10"/>
  <c r="AK76" i="10"/>
  <c r="AK71" i="10"/>
  <c r="AK68" i="10"/>
  <c r="AK72" i="10"/>
  <c r="AK70" i="10"/>
  <c r="AK73" i="10"/>
  <c r="AK74" i="10"/>
  <c r="AJ58" i="10"/>
  <c r="AI156" i="10"/>
  <c r="AI43" i="10"/>
  <c r="AI252" i="10" s="1"/>
  <c r="AI66" i="10"/>
  <c r="AI83" i="10" s="1"/>
  <c r="AI178" i="10" s="1"/>
  <c r="AI157" i="10"/>
  <c r="AI155" i="10"/>
  <c r="AI87" i="10"/>
  <c r="AI272" i="10" s="1"/>
  <c r="AI17" i="10"/>
  <c r="AI238" i="10" s="1"/>
  <c r="AI145" i="10"/>
  <c r="AI205" i="10"/>
  <c r="AJ32" i="10"/>
  <c r="AI167" i="10"/>
  <c r="AI149" i="10"/>
  <c r="AH222" i="10"/>
  <c r="AJ81" i="10"/>
  <c r="AL149" i="7"/>
  <c r="AL96" i="7"/>
  <c r="AL201" i="7"/>
  <c r="AK45" i="10"/>
  <c r="AK53" i="10"/>
  <c r="AK50" i="10"/>
  <c r="AK52" i="10"/>
  <c r="AK47" i="10"/>
  <c r="AK49" i="10"/>
  <c r="AK48" i="10"/>
  <c r="AK46" i="10"/>
  <c r="AK54" i="10"/>
  <c r="AK51" i="10"/>
  <c r="AG338" i="7"/>
  <c r="AG177" i="10"/>
  <c r="AG190" i="10"/>
  <c r="AL203" i="10"/>
  <c r="AL64" i="10"/>
  <c r="AG189" i="10"/>
  <c r="AG176" i="10"/>
  <c r="AJ339" i="10"/>
  <c r="AJ349" i="10"/>
  <c r="AJ351" i="10"/>
  <c r="AJ350" i="10"/>
  <c r="AJ3" i="11"/>
  <c r="AJ18" i="11" s="1"/>
  <c r="AJ21" i="11" s="1"/>
  <c r="AJ3" i="10"/>
  <c r="AJ3" i="7"/>
  <c r="AI168" i="10"/>
  <c r="AI150" i="10"/>
  <c r="AH190" i="10"/>
  <c r="AK5" i="10"/>
  <c r="AK5" i="7"/>
  <c r="AM4" i="10"/>
  <c r="AM4" i="7"/>
  <c r="AI169" i="10"/>
  <c r="AK22" i="10"/>
  <c r="AK23" i="10"/>
  <c r="AK21" i="10"/>
  <c r="AK24" i="10"/>
  <c r="AK19" i="10"/>
  <c r="AK20" i="10"/>
  <c r="AK28" i="10"/>
  <c r="AK27" i="10"/>
  <c r="AK26" i="10"/>
  <c r="AK25" i="10"/>
  <c r="AH151" i="10"/>
  <c r="AH153" i="10" s="1"/>
  <c r="AJ220" i="10"/>
  <c r="AF347" i="7"/>
  <c r="AF348" i="7" s="1"/>
  <c r="AL15" i="10"/>
  <c r="AL202" i="7"/>
  <c r="AL278" i="7"/>
  <c r="AL97" i="7"/>
  <c r="AL150" i="7"/>
  <c r="AH34" i="10"/>
  <c r="AK207" i="10"/>
  <c r="AK209" i="10"/>
  <c r="AK210" i="10"/>
  <c r="AK208" i="10"/>
  <c r="AK216" i="10"/>
  <c r="AK213" i="10"/>
  <c r="AK212" i="10"/>
  <c r="AK211" i="10"/>
  <c r="AK214" i="10"/>
  <c r="AK215" i="10"/>
  <c r="AF343" i="7"/>
  <c r="AF344" i="7" s="1"/>
  <c r="AG340" i="7" s="1"/>
  <c r="AH188" i="10"/>
  <c r="AH8" i="7"/>
  <c r="AI141" i="10"/>
  <c r="AI89" i="10"/>
  <c r="AJ3" i="6"/>
  <c r="AJ12" i="6" s="1"/>
  <c r="AK3" i="3"/>
  <c r="AK3" i="6" s="1"/>
  <c r="AK12" i="6" s="1"/>
  <c r="AH91" i="10"/>
  <c r="AH92" i="10"/>
  <c r="AH94" i="10"/>
  <c r="AH26" i="12"/>
  <c r="AH28" i="12" s="1"/>
  <c r="AI41" i="6"/>
  <c r="AK96" i="3"/>
  <c r="AK248" i="10" s="1"/>
  <c r="AL22" i="3"/>
  <c r="AK24" i="3"/>
  <c r="AJ56" i="3"/>
  <c r="AJ58" i="3"/>
  <c r="AJ57" i="3"/>
  <c r="AJ54" i="3"/>
  <c r="AJ55" i="3"/>
  <c r="AL79" i="11"/>
  <c r="AL80" i="11" s="1"/>
  <c r="AL27" i="11"/>
  <c r="AL11" i="12" s="1"/>
  <c r="AL95" i="12" s="1"/>
  <c r="AL15" i="11"/>
  <c r="AM4" i="12"/>
  <c r="AM4" i="11"/>
  <c r="AK5" i="12"/>
  <c r="AK5" i="11"/>
  <c r="AJ17" i="11"/>
  <c r="AJ20" i="11" s="1"/>
  <c r="AK3" i="11"/>
  <c r="AL51" i="6"/>
  <c r="AL16" i="6"/>
  <c r="AK25" i="6"/>
  <c r="AK18" i="6"/>
  <c r="AK27" i="6"/>
  <c r="AK20" i="6"/>
  <c r="AK29" i="6"/>
  <c r="AK26" i="6"/>
  <c r="AK33" i="6"/>
  <c r="AK32" i="6"/>
  <c r="AK28" i="6"/>
  <c r="AK22" i="6"/>
  <c r="AK31" i="6"/>
  <c r="AK21" i="6"/>
  <c r="AK34" i="6"/>
  <c r="AK36" i="6"/>
  <c r="AK37" i="6"/>
  <c r="AK24" i="6"/>
  <c r="AK23" i="6"/>
  <c r="AK19" i="6"/>
  <c r="AK30" i="6"/>
  <c r="AK35" i="6"/>
  <c r="AJ39" i="6"/>
  <c r="AL10" i="6"/>
  <c r="AM4" i="6"/>
  <c r="AK65" i="3"/>
  <c r="AK101" i="12" s="1"/>
  <c r="AK133" i="12" s="1"/>
  <c r="AK5" i="6"/>
  <c r="AQ50" i="3"/>
  <c r="AL33" i="3"/>
  <c r="AL41" i="10" s="1"/>
  <c r="AN49" i="3"/>
  <c r="AN51" i="3"/>
  <c r="AM92" i="3"/>
  <c r="AM93" i="3"/>
  <c r="AM42" i="3"/>
  <c r="AM40" i="3"/>
  <c r="AM43" i="3"/>
  <c r="AM37" i="3"/>
  <c r="AM36" i="3"/>
  <c r="AM26" i="3"/>
  <c r="AM41" i="3"/>
  <c r="AM35" i="3"/>
  <c r="AM32" i="3"/>
  <c r="AM30" i="3"/>
  <c r="AM44" i="3"/>
  <c r="AN23" i="3"/>
  <c r="AM39" i="3"/>
  <c r="AM31" i="3"/>
  <c r="AM29" i="3"/>
  <c r="AM72" i="7" s="1"/>
  <c r="AM38" i="3"/>
  <c r="AN52" i="3"/>
  <c r="AN48" i="3"/>
  <c r="AL27" i="3"/>
  <c r="AL104" i="3"/>
  <c r="AL103" i="3"/>
  <c r="AL107" i="3"/>
  <c r="AL100" i="3"/>
  <c r="AL99" i="3"/>
  <c r="AL98" i="3"/>
  <c r="AL102" i="3"/>
  <c r="AL88" i="3"/>
  <c r="AL90" i="3" s="1"/>
  <c r="AL101" i="3"/>
  <c r="AL106" i="3"/>
  <c r="AL105" i="3"/>
  <c r="AL95" i="3"/>
  <c r="AL260" i="10" s="1"/>
  <c r="AM89" i="3"/>
  <c r="AM94" i="3" s="1"/>
  <c r="AM234" i="10" s="1"/>
  <c r="AH342" i="7"/>
  <c r="AG342" i="7"/>
  <c r="AG192" i="10" l="1"/>
  <c r="AG196" i="10" s="1"/>
  <c r="AG182" i="10" s="1"/>
  <c r="AH177" i="10"/>
  <c r="AI34" i="10"/>
  <c r="AI176" i="10" s="1"/>
  <c r="AK3" i="12"/>
  <c r="AK350" i="10" s="1"/>
  <c r="AG347" i="7"/>
  <c r="AG348" i="7" s="1"/>
  <c r="AM149" i="7"/>
  <c r="AM201" i="7"/>
  <c r="AM96" i="7"/>
  <c r="AN4" i="10"/>
  <c r="AN4" i="7"/>
  <c r="AL45" i="10"/>
  <c r="AL51" i="10"/>
  <c r="AL50" i="10"/>
  <c r="AL53" i="10"/>
  <c r="AL46" i="10"/>
  <c r="AL48" i="10"/>
  <c r="AL49" i="10"/>
  <c r="AL52" i="10"/>
  <c r="AL47" i="10"/>
  <c r="AL54" i="10"/>
  <c r="AM203" i="10"/>
  <c r="AM64" i="10"/>
  <c r="AJ155" i="10"/>
  <c r="AJ145" i="10"/>
  <c r="AJ87" i="10"/>
  <c r="AJ272" i="10" s="1"/>
  <c r="AJ17" i="10"/>
  <c r="AJ238" i="10" s="1"/>
  <c r="AJ205" i="10"/>
  <c r="AJ264" i="10" s="1"/>
  <c r="AJ43" i="10"/>
  <c r="AJ252" i="10" s="1"/>
  <c r="AJ157" i="10"/>
  <c r="AJ66" i="10"/>
  <c r="AJ83" i="10" s="1"/>
  <c r="AJ178" i="10" s="1"/>
  <c r="AJ156" i="10"/>
  <c r="AK58" i="10"/>
  <c r="AJ167" i="10"/>
  <c r="AJ149" i="10"/>
  <c r="AJ151" i="10" s="1"/>
  <c r="AK81" i="10"/>
  <c r="AH159" i="10"/>
  <c r="AL69" i="10"/>
  <c r="AL70" i="10"/>
  <c r="AL68" i="10"/>
  <c r="AL74" i="10"/>
  <c r="AL75" i="10"/>
  <c r="AL71" i="10"/>
  <c r="AL76" i="10"/>
  <c r="AL72" i="10"/>
  <c r="AL73" i="10"/>
  <c r="AL77" i="10"/>
  <c r="AI222" i="10"/>
  <c r="AI264" i="10"/>
  <c r="AH343" i="7"/>
  <c r="AM202" i="7"/>
  <c r="AM278" i="7"/>
  <c r="AM97" i="7"/>
  <c r="AM15" i="10"/>
  <c r="AM150" i="7"/>
  <c r="AK3" i="10"/>
  <c r="AK3" i="7"/>
  <c r="AK220" i="10"/>
  <c r="AL212" i="10"/>
  <c r="AL213" i="10"/>
  <c r="AL216" i="10"/>
  <c r="AL211" i="10"/>
  <c r="AL207" i="10"/>
  <c r="AL214" i="10"/>
  <c r="AL209" i="10"/>
  <c r="AL215" i="10"/>
  <c r="AL208" i="10"/>
  <c r="AL210" i="10"/>
  <c r="AJ168" i="10"/>
  <c r="AJ150" i="10"/>
  <c r="AL24" i="10"/>
  <c r="AL27" i="10"/>
  <c r="AL19" i="10"/>
  <c r="AL22" i="10"/>
  <c r="AL23" i="10"/>
  <c r="AL21" i="10"/>
  <c r="AL25" i="10"/>
  <c r="AL26" i="10"/>
  <c r="AL20" i="10"/>
  <c r="AL28" i="10"/>
  <c r="AK349" i="10"/>
  <c r="AK351" i="10"/>
  <c r="AK339" i="10"/>
  <c r="AH176" i="10"/>
  <c r="AH189" i="10"/>
  <c r="AH192" i="10" s="1"/>
  <c r="AH196" i="10" s="1"/>
  <c r="AH182" i="10" s="1"/>
  <c r="AK32" i="10"/>
  <c r="AI60" i="10"/>
  <c r="AJ169" i="10"/>
  <c r="AL5" i="10"/>
  <c r="AL5" i="7"/>
  <c r="AG343" i="7"/>
  <c r="AG344" i="7" s="1"/>
  <c r="AH340" i="7" s="1"/>
  <c r="AI151" i="10"/>
  <c r="AI153" i="10" s="1"/>
  <c r="AI159" i="10" s="1"/>
  <c r="AI188" i="10"/>
  <c r="AI8" i="7"/>
  <c r="AJ89" i="10"/>
  <c r="AJ141" i="10"/>
  <c r="AI91" i="10"/>
  <c r="AI92" i="10"/>
  <c r="AI94" i="10"/>
  <c r="AH22" i="7"/>
  <c r="AI26" i="12"/>
  <c r="AI28" i="12" s="1"/>
  <c r="AJ41" i="6"/>
  <c r="AL3" i="3"/>
  <c r="AK56" i="3"/>
  <c r="AK55" i="3"/>
  <c r="AK54" i="3"/>
  <c r="AK57" i="3"/>
  <c r="AK58" i="3"/>
  <c r="AM22" i="3"/>
  <c r="AL24" i="3"/>
  <c r="AL5" i="12"/>
  <c r="AL5" i="11"/>
  <c r="AK18" i="11"/>
  <c r="AK21" i="11" s="1"/>
  <c r="AK17" i="11"/>
  <c r="AK20" i="11" s="1"/>
  <c r="AN4" i="12"/>
  <c r="AN4" i="11"/>
  <c r="AM79" i="11"/>
  <c r="AM80" i="11" s="1"/>
  <c r="AM27" i="11"/>
  <c r="AM11" i="12" s="1"/>
  <c r="AM95" i="12" s="1"/>
  <c r="AM15" i="11"/>
  <c r="AL65" i="3"/>
  <c r="AL101" i="12" s="1"/>
  <c r="AL133" i="12" s="1"/>
  <c r="AL5" i="6"/>
  <c r="AL27" i="6"/>
  <c r="AL25" i="6"/>
  <c r="AL21" i="6"/>
  <c r="AL29" i="6"/>
  <c r="AL26" i="6"/>
  <c r="AL31" i="6"/>
  <c r="AL33" i="6"/>
  <c r="AL28" i="6"/>
  <c r="AL20" i="6"/>
  <c r="AL32" i="6"/>
  <c r="AL34" i="6"/>
  <c r="AL23" i="6"/>
  <c r="AL18" i="6"/>
  <c r="AL22" i="6"/>
  <c r="AL36" i="6"/>
  <c r="AL35" i="6"/>
  <c r="AL24" i="6"/>
  <c r="AL30" i="6"/>
  <c r="AL19" i="6"/>
  <c r="AL37" i="6"/>
  <c r="AN4" i="6"/>
  <c r="AM16" i="6"/>
  <c r="AM51" i="6"/>
  <c r="AM10" i="6"/>
  <c r="AK39" i="6"/>
  <c r="AL96" i="3"/>
  <c r="AL248" i="10" s="1"/>
  <c r="AO48" i="3"/>
  <c r="AO49" i="3"/>
  <c r="AM33" i="3"/>
  <c r="AM41" i="10" s="1"/>
  <c r="AR50" i="3"/>
  <c r="AO51" i="3"/>
  <c r="AN92" i="3"/>
  <c r="AN93" i="3"/>
  <c r="AN44" i="3"/>
  <c r="AN39" i="3"/>
  <c r="AN36" i="3"/>
  <c r="AN43" i="3"/>
  <c r="AN42" i="3"/>
  <c r="AN41" i="3"/>
  <c r="AN35" i="3"/>
  <c r="AN40" i="3"/>
  <c r="AN31" i="3"/>
  <c r="AN30" i="3"/>
  <c r="AN37" i="3"/>
  <c r="AN32" i="3"/>
  <c r="AN38" i="3"/>
  <c r="AN29" i="3"/>
  <c r="AN72" i="7" s="1"/>
  <c r="AN26" i="3"/>
  <c r="AO23" i="3"/>
  <c r="AM103" i="3"/>
  <c r="AM107" i="3"/>
  <c r="AM106" i="3"/>
  <c r="AM104" i="3"/>
  <c r="AM105" i="3"/>
  <c r="AM98" i="3"/>
  <c r="AM102" i="3"/>
  <c r="AM100" i="3"/>
  <c r="AM101" i="3"/>
  <c r="AM99" i="3"/>
  <c r="AM95" i="3"/>
  <c r="AM260" i="10" s="1"/>
  <c r="AM88" i="3"/>
  <c r="AM90" i="3" s="1"/>
  <c r="AN89" i="3"/>
  <c r="AO52" i="3"/>
  <c r="AM27" i="3"/>
  <c r="AI189" i="10" l="1"/>
  <c r="AJ222" i="10"/>
  <c r="AJ60" i="10"/>
  <c r="AJ338" i="7" s="1"/>
  <c r="AL81" i="10"/>
  <c r="AH344" i="7"/>
  <c r="AI340" i="7" s="1"/>
  <c r="AH347" i="7"/>
  <c r="AH348" i="7" s="1"/>
  <c r="AL220" i="10"/>
  <c r="AM5" i="10"/>
  <c r="AM5" i="7"/>
  <c r="AK205" i="10"/>
  <c r="AK66" i="10"/>
  <c r="AK83" i="10" s="1"/>
  <c r="AK178" i="10" s="1"/>
  <c r="AK155" i="10"/>
  <c r="AK17" i="10"/>
  <c r="AK238" i="10" s="1"/>
  <c r="AK156" i="10"/>
  <c r="AK157" i="10"/>
  <c r="AK43" i="10"/>
  <c r="AK252" i="10" s="1"/>
  <c r="AK87" i="10"/>
  <c r="AK272" i="10" s="1"/>
  <c r="AK145" i="10"/>
  <c r="AL169" i="10"/>
  <c r="AK150" i="10"/>
  <c r="AK168" i="10"/>
  <c r="AL3" i="10"/>
  <c r="AL3" i="7"/>
  <c r="AM24" i="10"/>
  <c r="AM19" i="10"/>
  <c r="AM20" i="10"/>
  <c r="AM28" i="10"/>
  <c r="AM25" i="10"/>
  <c r="AM27" i="10"/>
  <c r="AM22" i="10"/>
  <c r="AM26" i="10"/>
  <c r="AM21" i="10"/>
  <c r="AM23" i="10"/>
  <c r="AK169" i="10"/>
  <c r="AM209" i="10"/>
  <c r="AM216" i="10"/>
  <c r="AM207" i="10"/>
  <c r="AM208" i="10"/>
  <c r="AM214" i="10"/>
  <c r="AM210" i="10"/>
  <c r="AM215" i="10"/>
  <c r="AM213" i="10"/>
  <c r="AM211" i="10"/>
  <c r="AM212" i="10"/>
  <c r="AM51" i="10"/>
  <c r="AM45" i="10"/>
  <c r="AM49" i="10"/>
  <c r="AM47" i="10"/>
  <c r="AM53" i="10"/>
  <c r="AM48" i="10"/>
  <c r="AM54" i="10"/>
  <c r="AM50" i="10"/>
  <c r="AM46" i="10"/>
  <c r="AM52" i="10"/>
  <c r="AN96" i="7"/>
  <c r="AN201" i="7"/>
  <c r="AN149" i="7"/>
  <c r="AJ34" i="10"/>
  <c r="AN203" i="10"/>
  <c r="AN64" i="10"/>
  <c r="AM77" i="10"/>
  <c r="AM68" i="10"/>
  <c r="AM69" i="10"/>
  <c r="AM72" i="10"/>
  <c r="AM70" i="10"/>
  <c r="AM73" i="10"/>
  <c r="AM75" i="10"/>
  <c r="AM76" i="10"/>
  <c r="AM71" i="10"/>
  <c r="AM74" i="10"/>
  <c r="AI338" i="7"/>
  <c r="AI190" i="10"/>
  <c r="AI192" i="10" s="1"/>
  <c r="AI196" i="10" s="1"/>
  <c r="AI182" i="10" s="1"/>
  <c r="AI177" i="10"/>
  <c r="AL32" i="10"/>
  <c r="AJ153" i="10"/>
  <c r="AJ159" i="10" s="1"/>
  <c r="AN15" i="10"/>
  <c r="AN202" i="7"/>
  <c r="AN278" i="7"/>
  <c r="AN150" i="7"/>
  <c r="AN97" i="7"/>
  <c r="AO4" i="10"/>
  <c r="AO4" i="7"/>
  <c r="AK167" i="10"/>
  <c r="AK149" i="10"/>
  <c r="AK34" i="10"/>
  <c r="AL58" i="10"/>
  <c r="AK141" i="10"/>
  <c r="AK89" i="10"/>
  <c r="AJ188" i="10"/>
  <c r="AJ8" i="7"/>
  <c r="AJ22" i="7" s="1"/>
  <c r="AI22" i="7"/>
  <c r="AJ94" i="10"/>
  <c r="AJ92" i="10"/>
  <c r="AJ91" i="10"/>
  <c r="AJ26" i="12"/>
  <c r="AJ28" i="12" s="1"/>
  <c r="AK41" i="6"/>
  <c r="AL3" i="11"/>
  <c r="AL18" i="11" s="1"/>
  <c r="AL21" i="11" s="1"/>
  <c r="AL3" i="6"/>
  <c r="AL12" i="6" s="1"/>
  <c r="AL3" i="12"/>
  <c r="AM3" i="3"/>
  <c r="AM24" i="3"/>
  <c r="AN22" i="3"/>
  <c r="AL56" i="3"/>
  <c r="AL57" i="3"/>
  <c r="AL58" i="3"/>
  <c r="AL55" i="3"/>
  <c r="AL54" i="3"/>
  <c r="AM5" i="12"/>
  <c r="AM5" i="11"/>
  <c r="AN15" i="11"/>
  <c r="AN79" i="11"/>
  <c r="AN80" i="11" s="1"/>
  <c r="AN27" i="11"/>
  <c r="AN11" i="12" s="1"/>
  <c r="AN95" i="12" s="1"/>
  <c r="AO4" i="12"/>
  <c r="AO4" i="11"/>
  <c r="AN10" i="6"/>
  <c r="AM65" i="3"/>
  <c r="AM101" i="12" s="1"/>
  <c r="AM133" i="12" s="1"/>
  <c r="AM5" i="6"/>
  <c r="AL39" i="6"/>
  <c r="AO4" i="6"/>
  <c r="AM21" i="6"/>
  <c r="AM27" i="6"/>
  <c r="AM31" i="6"/>
  <c r="AM26" i="6"/>
  <c r="AM18" i="6"/>
  <c r="AM33" i="6"/>
  <c r="AM36" i="6"/>
  <c r="AM24" i="6"/>
  <c r="AM28" i="6"/>
  <c r="AM32" i="6"/>
  <c r="AM20" i="6"/>
  <c r="AM34" i="6"/>
  <c r="AM25" i="6"/>
  <c r="AM29" i="6"/>
  <c r="AM35" i="6"/>
  <c r="AM37" i="6"/>
  <c r="AM30" i="6"/>
  <c r="AM22" i="6"/>
  <c r="AM23" i="6"/>
  <c r="AM19" i="6"/>
  <c r="AN51" i="6"/>
  <c r="AN16" i="6"/>
  <c r="AP51" i="3"/>
  <c r="AN106" i="3"/>
  <c r="AN104" i="3"/>
  <c r="AN105" i="3"/>
  <c r="AN101" i="3"/>
  <c r="AN107" i="3"/>
  <c r="AN100" i="3"/>
  <c r="AN98" i="3"/>
  <c r="AN103" i="3"/>
  <c r="AN99" i="3"/>
  <c r="AN95" i="3"/>
  <c r="AN260" i="10" s="1"/>
  <c r="AN102" i="3"/>
  <c r="AO89" i="3"/>
  <c r="AN88" i="3"/>
  <c r="AN90" i="3" s="1"/>
  <c r="AO93" i="3"/>
  <c r="AO92" i="3"/>
  <c r="AO43" i="3"/>
  <c r="AO42" i="3"/>
  <c r="AO41" i="3"/>
  <c r="AO32" i="3"/>
  <c r="AO40" i="3"/>
  <c r="AO30" i="3"/>
  <c r="AO37" i="3"/>
  <c r="AO44" i="3"/>
  <c r="AO35" i="3"/>
  <c r="AO38" i="3"/>
  <c r="AO29" i="3"/>
  <c r="AO72" i="7" s="1"/>
  <c r="AO36" i="3"/>
  <c r="AO26" i="3"/>
  <c r="AP23" i="3"/>
  <c r="AO39" i="3"/>
  <c r="AO31" i="3"/>
  <c r="AP49" i="3"/>
  <c r="AS50" i="3"/>
  <c r="AP52" i="3"/>
  <c r="AN27" i="3"/>
  <c r="AN33" i="3"/>
  <c r="AN41" i="10" s="1"/>
  <c r="AM96" i="3"/>
  <c r="AM248" i="10" s="1"/>
  <c r="AN94" i="3"/>
  <c r="AN234" i="10" s="1"/>
  <c r="AP48" i="3"/>
  <c r="AJ342" i="7"/>
  <c r="AI342" i="7"/>
  <c r="AJ177" i="10" l="1"/>
  <c r="AJ190" i="10"/>
  <c r="AL17" i="11"/>
  <c r="AL20" i="11" s="1"/>
  <c r="AK60" i="10"/>
  <c r="AK177" i="10" s="1"/>
  <c r="AO15" i="10"/>
  <c r="AO202" i="7"/>
  <c r="AO278" i="7"/>
  <c r="AO150" i="7"/>
  <c r="AO97" i="7"/>
  <c r="AP4" i="10"/>
  <c r="AP4" i="7"/>
  <c r="AO96" i="7"/>
  <c r="AO201" i="7"/>
  <c r="AO149" i="7"/>
  <c r="AL168" i="10"/>
  <c r="AL150" i="10"/>
  <c r="AN45" i="10"/>
  <c r="AN51" i="10"/>
  <c r="AN54" i="10"/>
  <c r="AN48" i="10"/>
  <c r="AN47" i="10"/>
  <c r="AN53" i="10"/>
  <c r="AN46" i="10"/>
  <c r="AN49" i="10"/>
  <c r="AN50" i="10"/>
  <c r="AN52" i="10"/>
  <c r="AI343" i="7"/>
  <c r="AI344" i="7" s="1"/>
  <c r="AJ340" i="7" s="1"/>
  <c r="AJ189" i="10"/>
  <c r="AJ192" i="10" s="1"/>
  <c r="AJ196" i="10" s="1"/>
  <c r="AJ182" i="10" s="1"/>
  <c r="AJ176" i="10"/>
  <c r="AK176" i="10"/>
  <c r="AK189" i="10"/>
  <c r="AL349" i="10"/>
  <c r="AL350" i="10"/>
  <c r="AL339" i="10"/>
  <c r="AL351" i="10"/>
  <c r="AK151" i="10"/>
  <c r="AK153" i="10" s="1"/>
  <c r="AN21" i="10"/>
  <c r="AN27" i="10"/>
  <c r="AN19" i="10"/>
  <c r="AN23" i="10"/>
  <c r="AN20" i="10"/>
  <c r="AN25" i="10"/>
  <c r="AN28" i="10"/>
  <c r="AN22" i="10"/>
  <c r="AN26" i="10"/>
  <c r="AN24" i="10"/>
  <c r="AM81" i="10"/>
  <c r="AN5" i="10"/>
  <c r="AN5" i="7"/>
  <c r="AO203" i="10"/>
  <c r="AO64" i="10"/>
  <c r="AM3" i="12"/>
  <c r="AM3" i="10"/>
  <c r="AM3" i="7"/>
  <c r="AM32" i="10"/>
  <c r="AJ343" i="7"/>
  <c r="AM3" i="6"/>
  <c r="AM12" i="6" s="1"/>
  <c r="AL149" i="10"/>
  <c r="AL151" i="10" s="1"/>
  <c r="AL167" i="10"/>
  <c r="AM58" i="10"/>
  <c r="AK264" i="10"/>
  <c r="AK222" i="10"/>
  <c r="AN74" i="10"/>
  <c r="AN68" i="10"/>
  <c r="AN72" i="10"/>
  <c r="AN70" i="10"/>
  <c r="AN75" i="10"/>
  <c r="AN77" i="10"/>
  <c r="AN69" i="10"/>
  <c r="AN71" i="10"/>
  <c r="AN73" i="10"/>
  <c r="AN76" i="10"/>
  <c r="AM220" i="10"/>
  <c r="AI347" i="7"/>
  <c r="AI348" i="7" s="1"/>
  <c r="AN212" i="10"/>
  <c r="AN216" i="10"/>
  <c r="AN210" i="10"/>
  <c r="AN213" i="10"/>
  <c r="AN208" i="10"/>
  <c r="AN207" i="10"/>
  <c r="AN211" i="10"/>
  <c r="AN215" i="10"/>
  <c r="AN209" i="10"/>
  <c r="AN214" i="10"/>
  <c r="AL155" i="10"/>
  <c r="AL157" i="10"/>
  <c r="AL145" i="10"/>
  <c r="AL43" i="10"/>
  <c r="AL252" i="10" s="1"/>
  <c r="AL66" i="10"/>
  <c r="AL83" i="10" s="1"/>
  <c r="AL178" i="10" s="1"/>
  <c r="AL205" i="10"/>
  <c r="AL264" i="10" s="1"/>
  <c r="AL17" i="10"/>
  <c r="AL238" i="10" s="1"/>
  <c r="AL87" i="10"/>
  <c r="AL272" i="10" s="1"/>
  <c r="AL156" i="10"/>
  <c r="AK188" i="10"/>
  <c r="AK8" i="7"/>
  <c r="AK22" i="7" s="1"/>
  <c r="AL141" i="10"/>
  <c r="AL89" i="10"/>
  <c r="AK91" i="10"/>
  <c r="AK94" i="10"/>
  <c r="AK92" i="10"/>
  <c r="AK26" i="12"/>
  <c r="AK28" i="12" s="1"/>
  <c r="AL41" i="6"/>
  <c r="AM3" i="11"/>
  <c r="AM18" i="11" s="1"/>
  <c r="AM21" i="11" s="1"/>
  <c r="AN3" i="3"/>
  <c r="AN3" i="11" s="1"/>
  <c r="AN24" i="3"/>
  <c r="AO22" i="3"/>
  <c r="AM56" i="3"/>
  <c r="AM54" i="3"/>
  <c r="AM57" i="3"/>
  <c r="AM58" i="3"/>
  <c r="AM55" i="3"/>
  <c r="AO79" i="11"/>
  <c r="AO80" i="11" s="1"/>
  <c r="AO27" i="11"/>
  <c r="AO11" i="12" s="1"/>
  <c r="AO95" i="12" s="1"/>
  <c r="AO15" i="11"/>
  <c r="AN5" i="12"/>
  <c r="AN5" i="11"/>
  <c r="AP4" i="12"/>
  <c r="AP4" i="11"/>
  <c r="AN65" i="3"/>
  <c r="AN101" i="12" s="1"/>
  <c r="AN133" i="12" s="1"/>
  <c r="AN5" i="6"/>
  <c r="AP4" i="6"/>
  <c r="AO10" i="6"/>
  <c r="AN27" i="6"/>
  <c r="AN25" i="6"/>
  <c r="AN21" i="6"/>
  <c r="AN18" i="6"/>
  <c r="AN20" i="6"/>
  <c r="AN26" i="6"/>
  <c r="AN33" i="6"/>
  <c r="AN22" i="6"/>
  <c r="AN31" i="6"/>
  <c r="AN29" i="6"/>
  <c r="AN28" i="6"/>
  <c r="AN34" i="6"/>
  <c r="AN23" i="6"/>
  <c r="AN32" i="6"/>
  <c r="AN37" i="6"/>
  <c r="AN35" i="6"/>
  <c r="AN24" i="6"/>
  <c r="AN19" i="6"/>
  <c r="AN36" i="6"/>
  <c r="AN30" i="6"/>
  <c r="AO51" i="6"/>
  <c r="AO16" i="6"/>
  <c r="AM39" i="6"/>
  <c r="AQ49" i="3"/>
  <c r="AO33" i="3"/>
  <c r="AO41" i="10" s="1"/>
  <c r="AO107" i="3"/>
  <c r="AO105" i="3"/>
  <c r="AO106" i="3"/>
  <c r="AO103" i="3"/>
  <c r="AO102" i="3"/>
  <c r="AO104" i="3"/>
  <c r="AO98" i="3"/>
  <c r="AO100" i="3"/>
  <c r="AO101" i="3"/>
  <c r="AO99" i="3"/>
  <c r="AO95" i="3"/>
  <c r="AO260" i="10" s="1"/>
  <c r="AO88" i="3"/>
  <c r="AO90" i="3" s="1"/>
  <c r="AP89" i="3"/>
  <c r="AT50" i="3"/>
  <c r="AN96" i="3"/>
  <c r="AN248" i="10" s="1"/>
  <c r="AQ52" i="3"/>
  <c r="AP93" i="3"/>
  <c r="AP92" i="3"/>
  <c r="AP43" i="3"/>
  <c r="AP42" i="3"/>
  <c r="AP32" i="3"/>
  <c r="AP40" i="3"/>
  <c r="AP31" i="3"/>
  <c r="AP44" i="3"/>
  <c r="AP38" i="3"/>
  <c r="AP29" i="3"/>
  <c r="AP72" i="7" s="1"/>
  <c r="AP37" i="3"/>
  <c r="AP30" i="3"/>
  <c r="AP41" i="3"/>
  <c r="AP35" i="3"/>
  <c r="AP39" i="3"/>
  <c r="AQ23" i="3"/>
  <c r="AP36" i="3"/>
  <c r="AP26" i="3"/>
  <c r="AO94" i="3"/>
  <c r="AO234" i="10" s="1"/>
  <c r="AQ51" i="3"/>
  <c r="AQ48" i="3"/>
  <c r="AO27" i="3"/>
  <c r="AK338" i="7" l="1"/>
  <c r="AK343" i="7" s="1"/>
  <c r="AK190" i="10"/>
  <c r="AK192" i="10" s="1"/>
  <c r="AK196" i="10" s="1"/>
  <c r="AK182" i="10" s="1"/>
  <c r="AL153" i="10"/>
  <c r="AL34" i="10"/>
  <c r="AL176" i="10" s="1"/>
  <c r="AN58" i="10"/>
  <c r="AN150" i="10" s="1"/>
  <c r="AN220" i="10"/>
  <c r="AP201" i="7"/>
  <c r="AP149" i="7"/>
  <c r="AP96" i="7"/>
  <c r="AJ347" i="7"/>
  <c r="AJ348" i="7" s="1"/>
  <c r="AJ344" i="7"/>
  <c r="AK340" i="7" s="1"/>
  <c r="AM155" i="10"/>
  <c r="AM17" i="10"/>
  <c r="AM238" i="10" s="1"/>
  <c r="AM157" i="10"/>
  <c r="AM156" i="10"/>
  <c r="AM87" i="10"/>
  <c r="AM272" i="10" s="1"/>
  <c r="AM66" i="10"/>
  <c r="AM83" i="10" s="1"/>
  <c r="AM178" i="10" s="1"/>
  <c r="AM145" i="10"/>
  <c r="AM205" i="10"/>
  <c r="AM264" i="10" s="1"/>
  <c r="AM43" i="10"/>
  <c r="AM252" i="10" s="1"/>
  <c r="AN168" i="10"/>
  <c r="AN81" i="10"/>
  <c r="AO76" i="10"/>
  <c r="AO68" i="10"/>
  <c r="AO71" i="10"/>
  <c r="AO74" i="10"/>
  <c r="AO70" i="10"/>
  <c r="AO73" i="10"/>
  <c r="AO69" i="10"/>
  <c r="AO72" i="10"/>
  <c r="AO75" i="10"/>
  <c r="AO77" i="10"/>
  <c r="AL60" i="10"/>
  <c r="AM351" i="10"/>
  <c r="AM339" i="10"/>
  <c r="AM349" i="10"/>
  <c r="AM350" i="10"/>
  <c r="AO210" i="10"/>
  <c r="AO208" i="10"/>
  <c r="AO207" i="10"/>
  <c r="AO209" i="10"/>
  <c r="AO211" i="10"/>
  <c r="AO215" i="10"/>
  <c r="AO216" i="10"/>
  <c r="AO214" i="10"/>
  <c r="AO213" i="10"/>
  <c r="AO212" i="10"/>
  <c r="AO45" i="10"/>
  <c r="AO52" i="10"/>
  <c r="AO50" i="10"/>
  <c r="AO53" i="10"/>
  <c r="AO47" i="10"/>
  <c r="AO49" i="10"/>
  <c r="AO46" i="10"/>
  <c r="AO48" i="10"/>
  <c r="AO51" i="10"/>
  <c r="AO54" i="10"/>
  <c r="AL159" i="10"/>
  <c r="AL222" i="10"/>
  <c r="AK159" i="10"/>
  <c r="AP278" i="7"/>
  <c r="AP150" i="7"/>
  <c r="AP15" i="10"/>
  <c r="AP97" i="7"/>
  <c r="AP202" i="7"/>
  <c r="AM167" i="10"/>
  <c r="AM149" i="10"/>
  <c r="AM151" i="10" s="1"/>
  <c r="AO5" i="10"/>
  <c r="AO5" i="7"/>
  <c r="AM168" i="10"/>
  <c r="AM150" i="10"/>
  <c r="AM169" i="10"/>
  <c r="AN32" i="10"/>
  <c r="AO21" i="10"/>
  <c r="AO22" i="10"/>
  <c r="AO24" i="10"/>
  <c r="AO19" i="10"/>
  <c r="AO28" i="10"/>
  <c r="AO20" i="10"/>
  <c r="AO27" i="10"/>
  <c r="AO25" i="10"/>
  <c r="AO26" i="10"/>
  <c r="AO23" i="10"/>
  <c r="AN3" i="12"/>
  <c r="AN3" i="10"/>
  <c r="AN3" i="7"/>
  <c r="AL189" i="10"/>
  <c r="AQ4" i="10"/>
  <c r="AQ4" i="7"/>
  <c r="AN3" i="6"/>
  <c r="AN12" i="6" s="1"/>
  <c r="AP64" i="10"/>
  <c r="AP203" i="10"/>
  <c r="AM141" i="10"/>
  <c r="AM89" i="10"/>
  <c r="AL188" i="10"/>
  <c r="AL8" i="7"/>
  <c r="AL22" i="7" s="1"/>
  <c r="AM17" i="11"/>
  <c r="AM20" i="11" s="1"/>
  <c r="AL94" i="10"/>
  <c r="AL92" i="10"/>
  <c r="AL91" i="10"/>
  <c r="AL26" i="12"/>
  <c r="AL28" i="12" s="1"/>
  <c r="AM41" i="6"/>
  <c r="AO3" i="3"/>
  <c r="AP22" i="3"/>
  <c r="AO24" i="3"/>
  <c r="AN56" i="3"/>
  <c r="AN58" i="3"/>
  <c r="AN55" i="3"/>
  <c r="AN57" i="3"/>
  <c r="AN54" i="3"/>
  <c r="AO5" i="12"/>
  <c r="AO5" i="11"/>
  <c r="AQ4" i="12"/>
  <c r="AQ4" i="11"/>
  <c r="AP79" i="11"/>
  <c r="AP80" i="11" s="1"/>
  <c r="AP27" i="11"/>
  <c r="AP11" i="12" s="1"/>
  <c r="AP95" i="12" s="1"/>
  <c r="AP15" i="11"/>
  <c r="AN17" i="11"/>
  <c r="AN20" i="11" s="1"/>
  <c r="AN18" i="11"/>
  <c r="AN21" i="11" s="1"/>
  <c r="AQ4" i="6"/>
  <c r="AO65" i="3"/>
  <c r="AO101" i="12" s="1"/>
  <c r="AO133" i="12" s="1"/>
  <c r="AO5" i="6"/>
  <c r="AO20" i="6"/>
  <c r="AO25" i="6"/>
  <c r="AO27" i="6"/>
  <c r="AO21" i="6"/>
  <c r="AO18" i="6"/>
  <c r="AO29" i="6"/>
  <c r="AO26" i="6"/>
  <c r="AO33" i="6"/>
  <c r="AO28" i="6"/>
  <c r="AO22" i="6"/>
  <c r="AO36" i="6"/>
  <c r="AO34" i="6"/>
  <c r="AO32" i="6"/>
  <c r="AO24" i="6"/>
  <c r="AO31" i="6"/>
  <c r="AO23" i="6"/>
  <c r="AO30" i="6"/>
  <c r="AO35" i="6"/>
  <c r="AO37" i="6"/>
  <c r="AO19" i="6"/>
  <c r="AP10" i="6"/>
  <c r="AN39" i="6"/>
  <c r="AP51" i="6"/>
  <c r="AP16" i="6"/>
  <c r="AR48" i="3"/>
  <c r="AP33" i="3"/>
  <c r="AP41" i="10" s="1"/>
  <c r="AR51" i="3"/>
  <c r="AP106" i="3"/>
  <c r="AP104" i="3"/>
  <c r="AP105" i="3"/>
  <c r="AP101" i="3"/>
  <c r="AP98" i="3"/>
  <c r="AP99" i="3"/>
  <c r="AP103" i="3"/>
  <c r="AP95" i="3"/>
  <c r="AP260" i="10" s="1"/>
  <c r="AP107" i="3"/>
  <c r="AP100" i="3"/>
  <c r="AP102" i="3"/>
  <c r="AQ89" i="3"/>
  <c r="AQ94" i="3" s="1"/>
  <c r="AQ234" i="10" s="1"/>
  <c r="AP88" i="3"/>
  <c r="AP90" i="3" s="1"/>
  <c r="AR52" i="3"/>
  <c r="AP94" i="3"/>
  <c r="AP234" i="10" s="1"/>
  <c r="AP27" i="3"/>
  <c r="AU50" i="3"/>
  <c r="AO96" i="3"/>
  <c r="AO248" i="10" s="1"/>
  <c r="AR49" i="3"/>
  <c r="AQ93" i="3"/>
  <c r="AQ92" i="3"/>
  <c r="AQ43" i="3"/>
  <c r="AQ40" i="3"/>
  <c r="AQ31" i="3"/>
  <c r="AQ30" i="3"/>
  <c r="AQ44" i="3"/>
  <c r="AQ39" i="3"/>
  <c r="AQ37" i="3"/>
  <c r="AQ42" i="3"/>
  <c r="AQ41" i="3"/>
  <c r="AQ35" i="3"/>
  <c r="AQ32" i="3"/>
  <c r="AQ38" i="3"/>
  <c r="AQ29" i="3"/>
  <c r="AQ72" i="7" s="1"/>
  <c r="AR23" i="3"/>
  <c r="AQ36" i="3"/>
  <c r="AQ26" i="3"/>
  <c r="AK342" i="7"/>
  <c r="AM153" i="10" l="1"/>
  <c r="AM159" i="10"/>
  <c r="AM222" i="10"/>
  <c r="AN351" i="10"/>
  <c r="AN339" i="10"/>
  <c r="AN349" i="10"/>
  <c r="AN350" i="10"/>
  <c r="AM60" i="10"/>
  <c r="AR4" i="10"/>
  <c r="AR4" i="7"/>
  <c r="AO58" i="10"/>
  <c r="AL338" i="7"/>
  <c r="AL177" i="10"/>
  <c r="AL190" i="10"/>
  <c r="AL192" i="10" s="1"/>
  <c r="AL196" i="10" s="1"/>
  <c r="AL182" i="10" s="1"/>
  <c r="AO3" i="12"/>
  <c r="AO3" i="10"/>
  <c r="AO3" i="7"/>
  <c r="AO220" i="10"/>
  <c r="AO81" i="10"/>
  <c r="AK347" i="7"/>
  <c r="AK348" i="7" s="1"/>
  <c r="AK344" i="7"/>
  <c r="AL340" i="7" s="1"/>
  <c r="AQ201" i="7"/>
  <c r="AQ149" i="7"/>
  <c r="AQ96" i="7"/>
  <c r="AN167" i="10"/>
  <c r="AN149" i="10"/>
  <c r="AN151" i="10" s="1"/>
  <c r="AN153" i="10" s="1"/>
  <c r="AM34" i="10"/>
  <c r="AP25" i="10"/>
  <c r="AP24" i="10"/>
  <c r="AP28" i="10"/>
  <c r="AP23" i="10"/>
  <c r="AP27" i="10"/>
  <c r="AP22" i="10"/>
  <c r="AP20" i="10"/>
  <c r="AP21" i="10"/>
  <c r="AP19" i="10"/>
  <c r="AP26" i="10"/>
  <c r="AQ64" i="10"/>
  <c r="AQ203" i="10"/>
  <c r="AQ15" i="10"/>
  <c r="AQ150" i="7"/>
  <c r="AQ278" i="7"/>
  <c r="AQ202" i="7"/>
  <c r="AQ97" i="7"/>
  <c r="AP5" i="10"/>
  <c r="AP5" i="7"/>
  <c r="AN169" i="10"/>
  <c r="AP54" i="10"/>
  <c r="AP45" i="10"/>
  <c r="AP46" i="10"/>
  <c r="AP53" i="10"/>
  <c r="AP48" i="10"/>
  <c r="AP49" i="10"/>
  <c r="AP47" i="10"/>
  <c r="AP52" i="10"/>
  <c r="AP51" i="10"/>
  <c r="AP50" i="10"/>
  <c r="AP213" i="10"/>
  <c r="AP212" i="10"/>
  <c r="AP214" i="10"/>
  <c r="AP210" i="10"/>
  <c r="AP211" i="10"/>
  <c r="AP207" i="10"/>
  <c r="AP209" i="10"/>
  <c r="AP216" i="10"/>
  <c r="AP215" i="10"/>
  <c r="AP208" i="10"/>
  <c r="AP75" i="10"/>
  <c r="AP76" i="10"/>
  <c r="AP69" i="10"/>
  <c r="AP71" i="10"/>
  <c r="AP72" i="10"/>
  <c r="AP70" i="10"/>
  <c r="AP77" i="10"/>
  <c r="AP68" i="10"/>
  <c r="AP73" i="10"/>
  <c r="AP74" i="10"/>
  <c r="AN205" i="10"/>
  <c r="AN157" i="10"/>
  <c r="AN66" i="10"/>
  <c r="AN83" i="10" s="1"/>
  <c r="AN178" i="10" s="1"/>
  <c r="AN156" i="10"/>
  <c r="AN155" i="10"/>
  <c r="AN145" i="10"/>
  <c r="AN87" i="10"/>
  <c r="AN272" i="10" s="1"/>
  <c r="AN43" i="10"/>
  <c r="AN17" i="10"/>
  <c r="AN238" i="10" s="1"/>
  <c r="AO32" i="10"/>
  <c r="AN89" i="10"/>
  <c r="AN141" i="10"/>
  <c r="AM8" i="7"/>
  <c r="AM188" i="10"/>
  <c r="AO3" i="6"/>
  <c r="AO12" i="6" s="1"/>
  <c r="AO3" i="11"/>
  <c r="AO17" i="11" s="1"/>
  <c r="AO20" i="11" s="1"/>
  <c r="AM94" i="10"/>
  <c r="AM92" i="10"/>
  <c r="AM91" i="10"/>
  <c r="AM26" i="12"/>
  <c r="AM28" i="12" s="1"/>
  <c r="AN41" i="6"/>
  <c r="AP3" i="3"/>
  <c r="AP3" i="6" s="1"/>
  <c r="AP12" i="6" s="1"/>
  <c r="AO56" i="3"/>
  <c r="AO54" i="3"/>
  <c r="AO58" i="3"/>
  <c r="AO57" i="3"/>
  <c r="AO55" i="3"/>
  <c r="AQ22" i="3"/>
  <c r="AP24" i="3"/>
  <c r="AQ79" i="11"/>
  <c r="AQ80" i="11" s="1"/>
  <c r="AQ27" i="11"/>
  <c r="AQ11" i="12" s="1"/>
  <c r="AQ95" i="12" s="1"/>
  <c r="AQ15" i="11"/>
  <c r="AR4" i="12"/>
  <c r="AR4" i="11"/>
  <c r="AP5" i="12"/>
  <c r="AP5" i="11"/>
  <c r="AP65" i="3"/>
  <c r="AP101" i="12" s="1"/>
  <c r="AP133" i="12" s="1"/>
  <c r="AP5" i="6"/>
  <c r="AP25" i="6"/>
  <c r="AP29" i="6"/>
  <c r="AP27" i="6"/>
  <c r="AP21" i="6"/>
  <c r="AP18" i="6"/>
  <c r="AP31" i="6"/>
  <c r="AP32" i="6"/>
  <c r="AP22" i="6"/>
  <c r="AP33" i="6"/>
  <c r="AP28" i="6"/>
  <c r="AP20" i="6"/>
  <c r="AP23" i="6"/>
  <c r="AP36" i="6"/>
  <c r="AP37" i="6"/>
  <c r="AP26" i="6"/>
  <c r="AP34" i="6"/>
  <c r="AP30" i="6"/>
  <c r="AP35" i="6"/>
  <c r="AP19" i="6"/>
  <c r="AP24" i="6"/>
  <c r="AR4" i="6"/>
  <c r="AQ10" i="6"/>
  <c r="AQ16" i="6"/>
  <c r="AQ51" i="6"/>
  <c r="AO39" i="6"/>
  <c r="AS49" i="3"/>
  <c r="AR92" i="3"/>
  <c r="AR93" i="3"/>
  <c r="AR41" i="3"/>
  <c r="AR40" i="3"/>
  <c r="AR30" i="3"/>
  <c r="AR44" i="3"/>
  <c r="AR38" i="3"/>
  <c r="AR29" i="3"/>
  <c r="AR72" i="7" s="1"/>
  <c r="AR39" i="3"/>
  <c r="AR36" i="3"/>
  <c r="AR35" i="3"/>
  <c r="AR32" i="3"/>
  <c r="AR26" i="3"/>
  <c r="AR31" i="3"/>
  <c r="AR42" i="3"/>
  <c r="AR37" i="3"/>
  <c r="AS23" i="3"/>
  <c r="AR43" i="3"/>
  <c r="AS51" i="3"/>
  <c r="AS52" i="3"/>
  <c r="AP96" i="3"/>
  <c r="AP248" i="10" s="1"/>
  <c r="AQ33" i="3"/>
  <c r="AQ41" i="10" s="1"/>
  <c r="AV50" i="3"/>
  <c r="AQ107" i="3"/>
  <c r="AQ105" i="3"/>
  <c r="AQ103" i="3"/>
  <c r="AQ100" i="3"/>
  <c r="AQ106" i="3"/>
  <c r="AQ102" i="3"/>
  <c r="AQ101" i="3"/>
  <c r="AQ99" i="3"/>
  <c r="AQ95" i="3"/>
  <c r="AQ260" i="10" s="1"/>
  <c r="AQ104" i="3"/>
  <c r="AR89" i="3"/>
  <c r="AR94" i="3" s="1"/>
  <c r="AR234" i="10" s="1"/>
  <c r="AQ88" i="3"/>
  <c r="AQ90" i="3" s="1"/>
  <c r="AQ98" i="3"/>
  <c r="AQ27" i="3"/>
  <c r="AS48" i="3"/>
  <c r="AL342" i="7"/>
  <c r="AP3" i="12" l="1"/>
  <c r="AP350" i="10" s="1"/>
  <c r="AN159" i="10"/>
  <c r="AP81" i="10"/>
  <c r="AQ73" i="10"/>
  <c r="AQ74" i="10"/>
  <c r="AQ71" i="10"/>
  <c r="AQ76" i="10"/>
  <c r="AQ75" i="10"/>
  <c r="AQ68" i="10"/>
  <c r="AQ72" i="10"/>
  <c r="AQ77" i="10"/>
  <c r="AQ69" i="10"/>
  <c r="AQ70" i="10"/>
  <c r="AO155" i="10"/>
  <c r="AO87" i="10"/>
  <c r="AO272" i="10" s="1"/>
  <c r="AO17" i="10"/>
  <c r="AO238" i="10" s="1"/>
  <c r="AO145" i="10"/>
  <c r="AO205" i="10"/>
  <c r="AO156" i="10"/>
  <c r="AO66" i="10"/>
  <c r="AO83" i="10" s="1"/>
  <c r="AO178" i="10" s="1"/>
  <c r="AO157" i="10"/>
  <c r="AO43" i="10"/>
  <c r="AO252" i="10" s="1"/>
  <c r="AQ48" i="10"/>
  <c r="AQ53" i="10"/>
  <c r="AQ52" i="10"/>
  <c r="AQ46" i="10"/>
  <c r="AQ45" i="10"/>
  <c r="AQ49" i="10"/>
  <c r="AQ47" i="10"/>
  <c r="AQ50" i="10"/>
  <c r="AQ51" i="10"/>
  <c r="AQ54" i="10"/>
  <c r="AR15" i="10"/>
  <c r="AR202" i="7"/>
  <c r="AR150" i="7"/>
  <c r="AR278" i="7"/>
  <c r="AR97" i="7"/>
  <c r="AP58" i="10"/>
  <c r="AP32" i="10"/>
  <c r="AL347" i="7"/>
  <c r="AL348" i="7" s="1"/>
  <c r="AO351" i="10"/>
  <c r="AO350" i="10"/>
  <c r="AO349" i="10"/>
  <c r="AO339" i="10"/>
  <c r="AQ5" i="10"/>
  <c r="AQ5" i="7"/>
  <c r="AR201" i="7"/>
  <c r="AR149" i="7"/>
  <c r="AR96" i="7"/>
  <c r="AM189" i="10"/>
  <c r="AM176" i="10"/>
  <c r="AM338" i="7"/>
  <c r="AM190" i="10"/>
  <c r="AM177" i="10"/>
  <c r="AR203" i="10"/>
  <c r="AR64" i="10"/>
  <c r="AO167" i="10"/>
  <c r="AO149" i="10"/>
  <c r="AO151" i="10" s="1"/>
  <c r="AP220" i="10"/>
  <c r="AN34" i="10"/>
  <c r="AO169" i="10"/>
  <c r="AN264" i="10"/>
  <c r="AN222" i="10"/>
  <c r="AL343" i="7"/>
  <c r="AL344" i="7" s="1"/>
  <c r="AM340" i="7" s="1"/>
  <c r="AO18" i="11"/>
  <c r="AO21" i="11" s="1"/>
  <c r="AN252" i="10"/>
  <c r="AN60" i="10"/>
  <c r="AQ19" i="10"/>
  <c r="AQ21" i="10"/>
  <c r="AQ27" i="10"/>
  <c r="AQ23" i="10"/>
  <c r="AQ24" i="10"/>
  <c r="AQ22" i="10"/>
  <c r="AQ25" i="10"/>
  <c r="AQ20" i="10"/>
  <c r="AQ28" i="10"/>
  <c r="AQ26" i="10"/>
  <c r="AO168" i="10"/>
  <c r="AO150" i="10"/>
  <c r="AO60" i="10"/>
  <c r="AS4" i="10"/>
  <c r="AS4" i="7"/>
  <c r="AP351" i="10"/>
  <c r="AP349" i="10"/>
  <c r="AP3" i="11"/>
  <c r="AP17" i="11" s="1"/>
  <c r="AP20" i="11" s="1"/>
  <c r="AP3" i="10"/>
  <c r="AP3" i="7"/>
  <c r="AQ208" i="10"/>
  <c r="AQ207" i="10"/>
  <c r="AQ209" i="10"/>
  <c r="AQ210" i="10"/>
  <c r="AQ215" i="10"/>
  <c r="AQ216" i="10"/>
  <c r="AQ213" i="10"/>
  <c r="AQ212" i="10"/>
  <c r="AQ211" i="10"/>
  <c r="AQ214" i="10"/>
  <c r="AN188" i="10"/>
  <c r="AN8" i="7"/>
  <c r="AO141" i="10"/>
  <c r="AO89" i="10"/>
  <c r="AN94" i="10"/>
  <c r="AN92" i="10"/>
  <c r="AN91" i="10"/>
  <c r="AM22" i="7"/>
  <c r="AN26" i="12"/>
  <c r="AN28" i="12" s="1"/>
  <c r="AO41" i="6"/>
  <c r="AQ3" i="3"/>
  <c r="AQ3" i="6" s="1"/>
  <c r="AQ12" i="6" s="1"/>
  <c r="AQ24" i="3"/>
  <c r="AR22" i="3"/>
  <c r="AP56" i="3"/>
  <c r="AP54" i="3"/>
  <c r="AP55" i="3"/>
  <c r="AP57" i="3"/>
  <c r="AP58" i="3"/>
  <c r="AS4" i="12"/>
  <c r="AS4" i="11"/>
  <c r="AQ5" i="12"/>
  <c r="AQ5" i="11"/>
  <c r="AR15" i="11"/>
  <c r="AR27" i="11"/>
  <c r="AR11" i="12" s="1"/>
  <c r="AR95" i="12" s="1"/>
  <c r="AR79" i="11"/>
  <c r="AR80" i="11" s="1"/>
  <c r="AP39" i="6"/>
  <c r="AR10" i="6"/>
  <c r="AQ65" i="3"/>
  <c r="AQ101" i="12" s="1"/>
  <c r="AQ133" i="12" s="1"/>
  <c r="AQ5" i="6"/>
  <c r="AS4" i="6"/>
  <c r="AQ27" i="6"/>
  <c r="AQ25" i="6"/>
  <c r="AQ18" i="6"/>
  <c r="AQ26" i="6"/>
  <c r="AQ31" i="6"/>
  <c r="AQ21" i="6"/>
  <c r="AQ29" i="6"/>
  <c r="AQ20" i="6"/>
  <c r="AQ22" i="6"/>
  <c r="AQ33" i="6"/>
  <c r="AQ34" i="6"/>
  <c r="AQ24" i="6"/>
  <c r="AQ28" i="6"/>
  <c r="AQ23" i="6"/>
  <c r="AQ36" i="6"/>
  <c r="AQ30" i="6"/>
  <c r="AQ19" i="6"/>
  <c r="AQ32" i="6"/>
  <c r="AQ37" i="6"/>
  <c r="AQ35" i="6"/>
  <c r="AR51" i="6"/>
  <c r="AR16" i="6"/>
  <c r="AW50" i="3"/>
  <c r="AT51" i="3"/>
  <c r="AR33" i="3"/>
  <c r="AR41" i="10" s="1"/>
  <c r="AT52" i="3"/>
  <c r="AT49" i="3"/>
  <c r="AQ96" i="3"/>
  <c r="AQ248" i="10" s="1"/>
  <c r="AS93" i="3"/>
  <c r="AS92" i="3"/>
  <c r="AS44" i="3"/>
  <c r="AS40" i="3"/>
  <c r="AS38" i="3"/>
  <c r="AS29" i="3"/>
  <c r="AS72" i="7" s="1"/>
  <c r="AS39" i="3"/>
  <c r="AS37" i="3"/>
  <c r="AS35" i="3"/>
  <c r="AT23" i="3"/>
  <c r="AS26" i="3"/>
  <c r="AS36" i="3"/>
  <c r="AS31" i="3"/>
  <c r="AS43" i="3"/>
  <c r="AS32" i="3"/>
  <c r="AS30" i="3"/>
  <c r="AS41" i="3"/>
  <c r="AS42" i="3"/>
  <c r="AR27" i="3"/>
  <c r="AT48" i="3"/>
  <c r="AR106" i="3"/>
  <c r="AR104" i="3"/>
  <c r="AR102" i="3"/>
  <c r="AR103" i="3"/>
  <c r="AR107" i="3"/>
  <c r="AR100" i="3"/>
  <c r="AR99" i="3"/>
  <c r="AR101" i="3"/>
  <c r="AR95" i="3"/>
  <c r="AR260" i="10" s="1"/>
  <c r="AR105" i="3"/>
  <c r="AR88" i="3"/>
  <c r="AR90" i="3" s="1"/>
  <c r="AR98" i="3"/>
  <c r="AS89" i="3"/>
  <c r="AM342" i="7"/>
  <c r="AP339" i="10" l="1"/>
  <c r="AO34" i="10"/>
  <c r="AO189" i="10" s="1"/>
  <c r="AM192" i="10"/>
  <c r="AM196" i="10" s="1"/>
  <c r="AM182" i="10" s="1"/>
  <c r="AQ81" i="10"/>
  <c r="AQ169" i="10" s="1"/>
  <c r="AP18" i="11"/>
  <c r="AP21" i="11" s="1"/>
  <c r="AM347" i="7"/>
  <c r="AM348" i="7" s="1"/>
  <c r="AQ32" i="10"/>
  <c r="AR214" i="10"/>
  <c r="AR209" i="10"/>
  <c r="AR216" i="10"/>
  <c r="AR215" i="10"/>
  <c r="AR213" i="10"/>
  <c r="AR211" i="10"/>
  <c r="AR212" i="10"/>
  <c r="AR207" i="10"/>
  <c r="AR210" i="10"/>
  <c r="AR208" i="10"/>
  <c r="AR5" i="10"/>
  <c r="AR5" i="7"/>
  <c r="AR74" i="10"/>
  <c r="AR77" i="10"/>
  <c r="AR76" i="10"/>
  <c r="AR69" i="10"/>
  <c r="AR70" i="10"/>
  <c r="AR71" i="10"/>
  <c r="AR72" i="10"/>
  <c r="AR73" i="10"/>
  <c r="AR75" i="10"/>
  <c r="AR68" i="10"/>
  <c r="AR28" i="10"/>
  <c r="AR21" i="10"/>
  <c r="AR24" i="10"/>
  <c r="AR22" i="10"/>
  <c r="AR20" i="10"/>
  <c r="AR19" i="10"/>
  <c r="AR26" i="10"/>
  <c r="AR23" i="10"/>
  <c r="AR25" i="10"/>
  <c r="AR27" i="10"/>
  <c r="AO264" i="10"/>
  <c r="AO222" i="10"/>
  <c r="AN338" i="7"/>
  <c r="AN190" i="10"/>
  <c r="AN177" i="10"/>
  <c r="AP167" i="10"/>
  <c r="AP149" i="10"/>
  <c r="AP151" i="10" s="1"/>
  <c r="AN189" i="10"/>
  <c r="AN176" i="10"/>
  <c r="AP168" i="10"/>
  <c r="AP150" i="10"/>
  <c r="AT4" i="10"/>
  <c r="AT4" i="7"/>
  <c r="AQ220" i="10"/>
  <c r="AS201" i="7"/>
  <c r="AS149" i="7"/>
  <c r="AS96" i="7"/>
  <c r="AS203" i="10"/>
  <c r="AS64" i="10"/>
  <c r="AM343" i="7"/>
  <c r="AM344" i="7" s="1"/>
  <c r="AN340" i="7" s="1"/>
  <c r="AQ3" i="12"/>
  <c r="AQ3" i="10"/>
  <c r="AQ3" i="7"/>
  <c r="AP155" i="10"/>
  <c r="AP17" i="10"/>
  <c r="AP238" i="10" s="1"/>
  <c r="AP157" i="10"/>
  <c r="AP87" i="10"/>
  <c r="AP272" i="10" s="1"/>
  <c r="AP205" i="10"/>
  <c r="AP264" i="10" s="1"/>
  <c r="AP156" i="10"/>
  <c r="AP66" i="10"/>
  <c r="AP83" i="10" s="1"/>
  <c r="AP178" i="10" s="1"/>
  <c r="AP43" i="10"/>
  <c r="AP252" i="10" s="1"/>
  <c r="AP145" i="10"/>
  <c r="AO338" i="7"/>
  <c r="AO190" i="10"/>
  <c r="AO177" i="10"/>
  <c r="AO153" i="10"/>
  <c r="AR45" i="10"/>
  <c r="AR46" i="10"/>
  <c r="AR48" i="10"/>
  <c r="AR50" i="10"/>
  <c r="AR47" i="10"/>
  <c r="AR49" i="10"/>
  <c r="AR53" i="10"/>
  <c r="AR54" i="10"/>
  <c r="AR51" i="10"/>
  <c r="AR52" i="10"/>
  <c r="AO176" i="10"/>
  <c r="AQ58" i="10"/>
  <c r="AS15" i="10"/>
  <c r="AS202" i="7"/>
  <c r="AS278" i="7"/>
  <c r="AS150" i="7"/>
  <c r="AS97" i="7"/>
  <c r="AP169" i="10"/>
  <c r="AP141" i="10"/>
  <c r="AP89" i="10"/>
  <c r="AO188" i="10"/>
  <c r="AO8" i="7"/>
  <c r="AQ3" i="11"/>
  <c r="AQ18" i="11" s="1"/>
  <c r="AQ21" i="11" s="1"/>
  <c r="AO91" i="10"/>
  <c r="AO92" i="10"/>
  <c r="AO94" i="10"/>
  <c r="AN22" i="7"/>
  <c r="AP41" i="6"/>
  <c r="AO26" i="12"/>
  <c r="AO28" i="12" s="1"/>
  <c r="AR3" i="3"/>
  <c r="AR3" i="6" s="1"/>
  <c r="AR12" i="6" s="1"/>
  <c r="AR24" i="3"/>
  <c r="AS22" i="3"/>
  <c r="AQ56" i="3"/>
  <c r="AQ58" i="3"/>
  <c r="AQ57" i="3"/>
  <c r="AQ55" i="3"/>
  <c r="AQ54" i="3"/>
  <c r="AT4" i="12"/>
  <c r="AT4" i="11"/>
  <c r="AR5" i="12"/>
  <c r="AR5" i="11"/>
  <c r="AS79" i="11"/>
  <c r="AS80" i="11" s="1"/>
  <c r="AS27" i="11"/>
  <c r="AS11" i="12" s="1"/>
  <c r="AS95" i="12" s="1"/>
  <c r="AS15" i="11"/>
  <c r="AQ39" i="6"/>
  <c r="AR29" i="6"/>
  <c r="AR18" i="6"/>
  <c r="AR20" i="6"/>
  <c r="AR22" i="6"/>
  <c r="AR26" i="6"/>
  <c r="AR21" i="6"/>
  <c r="AR33" i="6"/>
  <c r="AR34" i="6"/>
  <c r="AR36" i="6"/>
  <c r="AR23" i="6"/>
  <c r="AR31" i="6"/>
  <c r="AR32" i="6"/>
  <c r="AR28" i="6"/>
  <c r="AR24" i="6"/>
  <c r="AR25" i="6"/>
  <c r="AR27" i="6"/>
  <c r="AR37" i="6"/>
  <c r="AR19" i="6"/>
  <c r="AR30" i="6"/>
  <c r="AR35" i="6"/>
  <c r="AS51" i="6"/>
  <c r="AS16" i="6"/>
  <c r="AR65" i="3"/>
  <c r="AR101" i="12" s="1"/>
  <c r="AR133" i="12" s="1"/>
  <c r="AR5" i="6"/>
  <c r="AT4" i="6"/>
  <c r="AS10" i="6"/>
  <c r="AU48" i="3"/>
  <c r="AU49" i="3"/>
  <c r="AS27" i="3"/>
  <c r="AS105" i="3"/>
  <c r="AS103" i="3"/>
  <c r="AS101" i="3"/>
  <c r="AS107" i="3"/>
  <c r="AS106" i="3"/>
  <c r="AS100" i="3"/>
  <c r="AS104" i="3"/>
  <c r="AS95" i="3"/>
  <c r="AS260" i="10" s="1"/>
  <c r="AS99" i="3"/>
  <c r="AT89" i="3"/>
  <c r="AS102" i="3"/>
  <c r="AS98" i="3"/>
  <c r="AS88" i="3"/>
  <c r="AS90" i="3" s="1"/>
  <c r="AS33" i="3"/>
  <c r="AS41" i="10" s="1"/>
  <c r="AR96" i="3"/>
  <c r="AR248" i="10" s="1"/>
  <c r="AT93" i="3"/>
  <c r="AT92" i="3"/>
  <c r="AT43" i="3"/>
  <c r="AT41" i="3"/>
  <c r="AT44" i="3"/>
  <c r="AT39" i="3"/>
  <c r="AT38" i="3"/>
  <c r="AT37" i="3"/>
  <c r="AT36" i="3"/>
  <c r="AT42" i="3"/>
  <c r="AU23" i="3"/>
  <c r="AT26" i="3"/>
  <c r="AT40" i="3"/>
  <c r="AT31" i="3"/>
  <c r="AT29" i="3"/>
  <c r="AT72" i="7" s="1"/>
  <c r="AT35" i="3"/>
  <c r="AT32" i="3"/>
  <c r="AT30" i="3"/>
  <c r="AS94" i="3"/>
  <c r="AS234" i="10" s="1"/>
  <c r="AU51" i="3"/>
  <c r="AU52" i="3"/>
  <c r="AX50" i="3"/>
  <c r="AN342" i="7"/>
  <c r="AO342" i="7"/>
  <c r="AQ17" i="11" l="1"/>
  <c r="AQ20" i="11" s="1"/>
  <c r="AR32" i="10"/>
  <c r="AR167" i="10" s="1"/>
  <c r="AP153" i="10"/>
  <c r="AN347" i="7"/>
  <c r="AN348" i="7" s="1"/>
  <c r="AQ155" i="10"/>
  <c r="AQ87" i="10"/>
  <c r="AQ272" i="10" s="1"/>
  <c r="AQ66" i="10"/>
  <c r="AQ83" i="10" s="1"/>
  <c r="AQ178" i="10" s="1"/>
  <c r="AQ156" i="10"/>
  <c r="AQ205" i="10"/>
  <c r="AQ264" i="10" s="1"/>
  <c r="AQ17" i="10"/>
  <c r="AQ238" i="10" s="1"/>
  <c r="AQ157" i="10"/>
  <c r="AQ43" i="10"/>
  <c r="AQ252" i="10" s="1"/>
  <c r="AQ145" i="10"/>
  <c r="AR58" i="10"/>
  <c r="AQ349" i="10"/>
  <c r="AQ351" i="10"/>
  <c r="AQ339" i="10"/>
  <c r="AQ350" i="10"/>
  <c r="AN192" i="10"/>
  <c r="AN196" i="10" s="1"/>
  <c r="AN182" i="10" s="1"/>
  <c r="AN343" i="7"/>
  <c r="AN344" i="7" s="1"/>
  <c r="AO340" i="7" s="1"/>
  <c r="AR3" i="12"/>
  <c r="AR3" i="10"/>
  <c r="AR3" i="7"/>
  <c r="AO159" i="10"/>
  <c r="AT149" i="7"/>
  <c r="AT96" i="7"/>
  <c r="AT201" i="7"/>
  <c r="AT203" i="10"/>
  <c r="AT64" i="10"/>
  <c r="AS5" i="10"/>
  <c r="AS5" i="7"/>
  <c r="AO192" i="10"/>
  <c r="AO196" i="10" s="1"/>
  <c r="AO182" i="10" s="1"/>
  <c r="AR149" i="10"/>
  <c r="AR151" i="10" s="1"/>
  <c r="AS24" i="10"/>
  <c r="AS22" i="10"/>
  <c r="AS28" i="10"/>
  <c r="AS27" i="10"/>
  <c r="AS23" i="10"/>
  <c r="AS26" i="10"/>
  <c r="AS20" i="10"/>
  <c r="AS25" i="10"/>
  <c r="AS21" i="10"/>
  <c r="AS19" i="10"/>
  <c r="AP222" i="10"/>
  <c r="AP34" i="10"/>
  <c r="AR220" i="10"/>
  <c r="AQ167" i="10"/>
  <c r="AQ149" i="10"/>
  <c r="AQ168" i="10"/>
  <c r="AQ150" i="10"/>
  <c r="AO343" i="7"/>
  <c r="AS74" i="10"/>
  <c r="AS76" i="10"/>
  <c r="AS69" i="10"/>
  <c r="AS73" i="10"/>
  <c r="AS71" i="10"/>
  <c r="AS68" i="10"/>
  <c r="AS77" i="10"/>
  <c r="AS70" i="10"/>
  <c r="AS72" i="10"/>
  <c r="AS75" i="10"/>
  <c r="AP60" i="10"/>
  <c r="AP159" i="10"/>
  <c r="AU4" i="10"/>
  <c r="AU4" i="7"/>
  <c r="AS49" i="10"/>
  <c r="AS53" i="10"/>
  <c r="AS50" i="10"/>
  <c r="AS52" i="10"/>
  <c r="AS45" i="10"/>
  <c r="AS47" i="10"/>
  <c r="AS46" i="10"/>
  <c r="AS48" i="10"/>
  <c r="AS51" i="10"/>
  <c r="AS54" i="10"/>
  <c r="AT15" i="10"/>
  <c r="AT202" i="7"/>
  <c r="AT278" i="7"/>
  <c r="AT97" i="7"/>
  <c r="AT150" i="7"/>
  <c r="AS207" i="10"/>
  <c r="AS209" i="10"/>
  <c r="AS211" i="10"/>
  <c r="AS210" i="10"/>
  <c r="AS215" i="10"/>
  <c r="AS216" i="10"/>
  <c r="AS208" i="10"/>
  <c r="AS213" i="10"/>
  <c r="AS214" i="10"/>
  <c r="AS212" i="10"/>
  <c r="AR81" i="10"/>
  <c r="AP188" i="10"/>
  <c r="AP8" i="7"/>
  <c r="AP22" i="7" s="1"/>
  <c r="AQ141" i="10"/>
  <c r="AQ89" i="10"/>
  <c r="AO22" i="7"/>
  <c r="AP92" i="10"/>
  <c r="AP94" i="10"/>
  <c r="AP91" i="10"/>
  <c r="AQ41" i="6"/>
  <c r="AP26" i="12"/>
  <c r="AP28" i="12" s="1"/>
  <c r="AR3" i="11"/>
  <c r="AR18" i="11" s="1"/>
  <c r="AR21" i="11" s="1"/>
  <c r="AS24" i="3"/>
  <c r="AT22" i="3"/>
  <c r="AS3" i="3"/>
  <c r="AR56" i="3"/>
  <c r="AR57" i="3"/>
  <c r="AR54" i="3"/>
  <c r="AR58" i="3"/>
  <c r="AR55" i="3"/>
  <c r="AS5" i="11"/>
  <c r="AS5" i="12"/>
  <c r="AS3" i="12"/>
  <c r="AS3" i="11"/>
  <c r="AU4" i="12"/>
  <c r="AU4" i="11"/>
  <c r="AT79" i="11"/>
  <c r="AT80" i="11" s="1"/>
  <c r="AT27" i="11"/>
  <c r="AT11" i="12" s="1"/>
  <c r="AT95" i="12" s="1"/>
  <c r="AT15" i="11"/>
  <c r="AU4" i="6"/>
  <c r="AT10" i="6"/>
  <c r="AS96" i="3"/>
  <c r="AS248" i="10" s="1"/>
  <c r="AS3" i="6"/>
  <c r="AS12" i="6" s="1"/>
  <c r="AS27" i="6"/>
  <c r="AS25" i="6"/>
  <c r="AS21" i="6"/>
  <c r="AS26" i="6"/>
  <c r="AS28" i="6"/>
  <c r="AS31" i="6"/>
  <c r="AS29" i="6"/>
  <c r="AS18" i="6"/>
  <c r="AS33" i="6"/>
  <c r="AS20" i="6"/>
  <c r="AS34" i="6"/>
  <c r="AS32" i="6"/>
  <c r="AS23" i="6"/>
  <c r="AS24" i="6"/>
  <c r="AS35" i="6"/>
  <c r="AS19" i="6"/>
  <c r="AS36" i="6"/>
  <c r="AS37" i="6"/>
  <c r="AS22" i="6"/>
  <c r="AS30" i="6"/>
  <c r="AR39" i="6"/>
  <c r="AS65" i="3"/>
  <c r="AS101" i="12" s="1"/>
  <c r="AS133" i="12" s="1"/>
  <c r="AS5" i="6"/>
  <c r="AT51" i="6"/>
  <c r="AT16" i="6"/>
  <c r="AY50" i="3"/>
  <c r="AV52" i="3"/>
  <c r="AV48" i="3"/>
  <c r="AT104" i="3"/>
  <c r="AT103" i="3"/>
  <c r="AT100" i="3"/>
  <c r="AT107" i="3"/>
  <c r="AT105" i="3"/>
  <c r="AT102" i="3"/>
  <c r="AT101" i="3"/>
  <c r="AT99" i="3"/>
  <c r="AT88" i="3"/>
  <c r="AT90" i="3" s="1"/>
  <c r="AT98" i="3"/>
  <c r="AT95" i="3"/>
  <c r="AT260" i="10" s="1"/>
  <c r="AU89" i="3"/>
  <c r="AU94" i="3" s="1"/>
  <c r="AU234" i="10" s="1"/>
  <c r="AT106" i="3"/>
  <c r="AU92" i="3"/>
  <c r="AU93" i="3"/>
  <c r="AU42" i="3"/>
  <c r="AU40" i="3"/>
  <c r="AU37" i="3"/>
  <c r="AU44" i="3"/>
  <c r="AU39" i="3"/>
  <c r="AU36" i="3"/>
  <c r="AU26" i="3"/>
  <c r="AU35" i="3"/>
  <c r="AU41" i="3"/>
  <c r="AU32" i="3"/>
  <c r="AU31" i="3"/>
  <c r="AU29" i="3"/>
  <c r="AU72" i="7" s="1"/>
  <c r="AU38" i="3"/>
  <c r="AU43" i="3"/>
  <c r="AU30" i="3"/>
  <c r="AV23" i="3"/>
  <c r="AT94" i="3"/>
  <c r="AT234" i="10" s="1"/>
  <c r="AT33" i="3"/>
  <c r="AT41" i="10" s="1"/>
  <c r="AV51" i="3"/>
  <c r="AV49" i="3"/>
  <c r="AT27" i="3"/>
  <c r="AQ60" i="10" l="1"/>
  <c r="AQ34" i="10"/>
  <c r="AS81" i="10"/>
  <c r="AS32" i="10"/>
  <c r="AS149" i="10" s="1"/>
  <c r="AS151" i="10" s="1"/>
  <c r="AO347" i="7"/>
  <c r="AO348" i="7" s="1"/>
  <c r="AO344" i="7"/>
  <c r="AP340" i="7" s="1"/>
  <c r="AU149" i="7"/>
  <c r="AU201" i="7"/>
  <c r="AU96" i="7"/>
  <c r="AS220" i="10"/>
  <c r="AQ338" i="7"/>
  <c r="AQ190" i="10"/>
  <c r="AQ177" i="10"/>
  <c r="AT5" i="10"/>
  <c r="AT5" i="7"/>
  <c r="AT74" i="10"/>
  <c r="AT76" i="10"/>
  <c r="AT70" i="10"/>
  <c r="AT69" i="10"/>
  <c r="AT72" i="10"/>
  <c r="AT75" i="10"/>
  <c r="AT68" i="10"/>
  <c r="AT73" i="10"/>
  <c r="AT71" i="10"/>
  <c r="AT77" i="10"/>
  <c r="AS169" i="10"/>
  <c r="AS58" i="10"/>
  <c r="AQ189" i="10"/>
  <c r="AQ176" i="10"/>
  <c r="AT209" i="10"/>
  <c r="AT215" i="10"/>
  <c r="AT212" i="10"/>
  <c r="AT207" i="10"/>
  <c r="AT211" i="10"/>
  <c r="AT214" i="10"/>
  <c r="AT213" i="10"/>
  <c r="AT216" i="10"/>
  <c r="AT210" i="10"/>
  <c r="AT208" i="10"/>
  <c r="AS167" i="10"/>
  <c r="AS350" i="10"/>
  <c r="AS349" i="10"/>
  <c r="AS339" i="10"/>
  <c r="AS351" i="10"/>
  <c r="AP338" i="7"/>
  <c r="AP177" i="10"/>
  <c r="AP190" i="10"/>
  <c r="AQ151" i="10"/>
  <c r="AQ153" i="10" s="1"/>
  <c r="AR66" i="10"/>
  <c r="AR156" i="10"/>
  <c r="AR17" i="10"/>
  <c r="AR87" i="10"/>
  <c r="AR272" i="10" s="1"/>
  <c r="AR205" i="10"/>
  <c r="AR264" i="10" s="1"/>
  <c r="AR155" i="10"/>
  <c r="AR43" i="10"/>
  <c r="AR252" i="10" s="1"/>
  <c r="AR157" i="10"/>
  <c r="AR145" i="10"/>
  <c r="AR150" i="10"/>
  <c r="AR153" i="10" s="1"/>
  <c r="AR168" i="10"/>
  <c r="AU202" i="7"/>
  <c r="AU278" i="7"/>
  <c r="AU15" i="10"/>
  <c r="AU97" i="7"/>
  <c r="AU150" i="7"/>
  <c r="AU203" i="10"/>
  <c r="AU64" i="10"/>
  <c r="AR17" i="11"/>
  <c r="AR20" i="11" s="1"/>
  <c r="AT22" i="10"/>
  <c r="AT28" i="10"/>
  <c r="AT19" i="10"/>
  <c r="AT23" i="10"/>
  <c r="AT24" i="10"/>
  <c r="AT21" i="10"/>
  <c r="AT20" i="10"/>
  <c r="AT27" i="10"/>
  <c r="AT25" i="10"/>
  <c r="AT26" i="10"/>
  <c r="AR350" i="10"/>
  <c r="AR349" i="10"/>
  <c r="AR339" i="10"/>
  <c r="AR351" i="10"/>
  <c r="AS3" i="10"/>
  <c r="AS3" i="7"/>
  <c r="AR169" i="10"/>
  <c r="AR83" i="10"/>
  <c r="AR178" i="10" s="1"/>
  <c r="AR222" i="10"/>
  <c r="AT46" i="10"/>
  <c r="AT50" i="10"/>
  <c r="AT52" i="10"/>
  <c r="AT51" i="10"/>
  <c r="AT54" i="10"/>
  <c r="AT53" i="10"/>
  <c r="AT47" i="10"/>
  <c r="AT49" i="10"/>
  <c r="AT48" i="10"/>
  <c r="AT45" i="10"/>
  <c r="AV4" i="10"/>
  <c r="AV4" i="7"/>
  <c r="AP189" i="10"/>
  <c r="AP176" i="10"/>
  <c r="AQ222" i="10"/>
  <c r="AQ188" i="10"/>
  <c r="AQ192" i="10" s="1"/>
  <c r="AQ196" i="10" s="1"/>
  <c r="AQ182" i="10" s="1"/>
  <c r="AQ8" i="7"/>
  <c r="AR89" i="10"/>
  <c r="AR141" i="10"/>
  <c r="AQ91" i="10"/>
  <c r="AQ94" i="10"/>
  <c r="AQ92" i="10"/>
  <c r="AQ26" i="12"/>
  <c r="AQ28" i="12" s="1"/>
  <c r="AR41" i="6"/>
  <c r="AT3" i="3"/>
  <c r="AT24" i="3"/>
  <c r="AU22" i="3"/>
  <c r="AS56" i="3"/>
  <c r="AS54" i="3"/>
  <c r="AS55" i="3"/>
  <c r="AS58" i="3"/>
  <c r="AS57" i="3"/>
  <c r="AT5" i="12"/>
  <c r="AT5" i="11"/>
  <c r="AV4" i="12"/>
  <c r="AV4" i="11"/>
  <c r="AU79" i="11"/>
  <c r="AU80" i="11" s="1"/>
  <c r="AU27" i="11"/>
  <c r="AU11" i="12" s="1"/>
  <c r="AU95" i="12" s="1"/>
  <c r="AU15" i="11"/>
  <c r="AS17" i="11"/>
  <c r="AS20" i="11" s="1"/>
  <c r="AS18" i="11"/>
  <c r="AS21" i="11" s="1"/>
  <c r="AU16" i="6"/>
  <c r="AU51" i="6"/>
  <c r="AS39" i="6"/>
  <c r="AT65" i="3"/>
  <c r="AT101" i="12" s="1"/>
  <c r="AT133" i="12" s="1"/>
  <c r="AT5" i="6"/>
  <c r="AV4" i="6"/>
  <c r="AT3" i="6"/>
  <c r="AT12" i="6" s="1"/>
  <c r="AU10" i="6"/>
  <c r="AT96" i="3"/>
  <c r="AT248" i="10" s="1"/>
  <c r="AT27" i="6"/>
  <c r="AT25" i="6"/>
  <c r="AT18" i="6"/>
  <c r="AT31" i="6"/>
  <c r="AT21" i="6"/>
  <c r="AT26" i="6"/>
  <c r="AT28" i="6"/>
  <c r="AT20" i="6"/>
  <c r="AT33" i="6"/>
  <c r="AT34" i="6"/>
  <c r="AT29" i="6"/>
  <c r="AT22" i="6"/>
  <c r="AT37" i="6"/>
  <c r="AT32" i="6"/>
  <c r="AT23" i="6"/>
  <c r="AT36" i="6"/>
  <c r="AT24" i="6"/>
  <c r="AT30" i="6"/>
  <c r="AT19" i="6"/>
  <c r="AT35" i="6"/>
  <c r="AW49" i="3"/>
  <c r="AU33" i="3"/>
  <c r="AU41" i="10" s="1"/>
  <c r="AU27" i="3"/>
  <c r="AW52" i="3"/>
  <c r="AV92" i="3"/>
  <c r="AV93" i="3"/>
  <c r="AV44" i="3"/>
  <c r="AV39" i="3"/>
  <c r="AV42" i="3"/>
  <c r="AV36" i="3"/>
  <c r="AV35" i="3"/>
  <c r="AV41" i="3"/>
  <c r="AV43" i="3"/>
  <c r="AV31" i="3"/>
  <c r="AV29" i="3"/>
  <c r="AV72" i="7" s="1"/>
  <c r="AV26" i="3"/>
  <c r="AV40" i="3"/>
  <c r="AV38" i="3"/>
  <c r="AV30" i="3"/>
  <c r="AV37" i="3"/>
  <c r="AW23" i="3"/>
  <c r="AV32" i="3"/>
  <c r="AW48" i="3"/>
  <c r="AU103" i="3"/>
  <c r="AU107" i="3"/>
  <c r="AU105" i="3"/>
  <c r="AU102" i="3"/>
  <c r="AU98" i="3"/>
  <c r="AU101" i="3"/>
  <c r="AU99" i="3"/>
  <c r="AU104" i="3"/>
  <c r="AU106" i="3"/>
  <c r="AV89" i="3"/>
  <c r="AV94" i="3" s="1"/>
  <c r="AV234" i="10" s="1"/>
  <c r="AU95" i="3"/>
  <c r="AU260" i="10" s="1"/>
  <c r="AU100" i="3"/>
  <c r="AU88" i="3"/>
  <c r="AU90" i="3" s="1"/>
  <c r="AW51" i="3"/>
  <c r="AZ50" i="3"/>
  <c r="AQ342" i="7"/>
  <c r="AP342" i="7"/>
  <c r="AP192" i="10" l="1"/>
  <c r="AP196" i="10" s="1"/>
  <c r="AP182" i="10" s="1"/>
  <c r="AR60" i="10"/>
  <c r="AR338" i="7" s="1"/>
  <c r="AU70" i="10"/>
  <c r="AU72" i="10"/>
  <c r="AU69" i="10"/>
  <c r="AU76" i="10"/>
  <c r="AU74" i="10"/>
  <c r="AU75" i="10"/>
  <c r="AU68" i="10"/>
  <c r="AU77" i="10"/>
  <c r="AU71" i="10"/>
  <c r="AU73" i="10"/>
  <c r="AW4" i="10"/>
  <c r="AW4" i="7"/>
  <c r="AP343" i="7"/>
  <c r="AP344" i="7" s="1"/>
  <c r="AQ340" i="7" s="1"/>
  <c r="AS205" i="10"/>
  <c r="AS87" i="10"/>
  <c r="AS272" i="10" s="1"/>
  <c r="AS145" i="10"/>
  <c r="AS66" i="10"/>
  <c r="AS83" i="10" s="1"/>
  <c r="AS178" i="10" s="1"/>
  <c r="AS157" i="10"/>
  <c r="AS43" i="10"/>
  <c r="AS252" i="10" s="1"/>
  <c r="AS17" i="10"/>
  <c r="AS156" i="10"/>
  <c r="AS155" i="10"/>
  <c r="AV96" i="7"/>
  <c r="AV201" i="7"/>
  <c r="AV149" i="7"/>
  <c r="AU5" i="10"/>
  <c r="AU5" i="7"/>
  <c r="AT3" i="12"/>
  <c r="AT3" i="10"/>
  <c r="AT3" i="7"/>
  <c r="AT58" i="10"/>
  <c r="AU216" i="10"/>
  <c r="AU209" i="10"/>
  <c r="AU211" i="10"/>
  <c r="AU210" i="10"/>
  <c r="AU207" i="10"/>
  <c r="AU212" i="10"/>
  <c r="AU213" i="10"/>
  <c r="AU208" i="10"/>
  <c r="AU215" i="10"/>
  <c r="AU214" i="10"/>
  <c r="AQ159" i="10"/>
  <c r="AQ343" i="7"/>
  <c r="AT32" i="10"/>
  <c r="AU23" i="10"/>
  <c r="AU26" i="10"/>
  <c r="AU25" i="10"/>
  <c r="AU27" i="10"/>
  <c r="AU21" i="10"/>
  <c r="AU19" i="10"/>
  <c r="AU20" i="10"/>
  <c r="AU24" i="10"/>
  <c r="AU22" i="10"/>
  <c r="AU28" i="10"/>
  <c r="AT81" i="10"/>
  <c r="AR159" i="10"/>
  <c r="AP347" i="7"/>
  <c r="AP348" i="7" s="1"/>
  <c r="AR238" i="10"/>
  <c r="AR34" i="10"/>
  <c r="AU54" i="10"/>
  <c r="AU51" i="10"/>
  <c r="AU45" i="10"/>
  <c r="AU53" i="10"/>
  <c r="AU47" i="10"/>
  <c r="AU50" i="10"/>
  <c r="AU46" i="10"/>
  <c r="AU49" i="10"/>
  <c r="AU52" i="10"/>
  <c r="AU48" i="10"/>
  <c r="AV203" i="10"/>
  <c r="AV64" i="10"/>
  <c r="AV15" i="10"/>
  <c r="AV202" i="7"/>
  <c r="AV278" i="7"/>
  <c r="AV150" i="7"/>
  <c r="AV97" i="7"/>
  <c r="AT220" i="10"/>
  <c r="AS168" i="10"/>
  <c r="AS150" i="10"/>
  <c r="AS153" i="10" s="1"/>
  <c r="AS60" i="10"/>
  <c r="AS141" i="10"/>
  <c r="AS89" i="10"/>
  <c r="AR188" i="10"/>
  <c r="AR8" i="7"/>
  <c r="AT3" i="11"/>
  <c r="AT17" i="11" s="1"/>
  <c r="AT20" i="11" s="1"/>
  <c r="AR92" i="10"/>
  <c r="AR94" i="10"/>
  <c r="AR91" i="10"/>
  <c r="AQ22" i="7"/>
  <c r="AR26" i="12"/>
  <c r="AR28" i="12" s="1"/>
  <c r="AS41" i="6"/>
  <c r="AV22" i="3"/>
  <c r="AU24" i="3"/>
  <c r="AU3" i="3"/>
  <c r="AT56" i="3"/>
  <c r="AT57" i="3"/>
  <c r="AT55" i="3"/>
  <c r="AT58" i="3"/>
  <c r="AT54" i="3"/>
  <c r="AT18" i="11"/>
  <c r="AT21" i="11" s="1"/>
  <c r="AV15" i="11"/>
  <c r="AV27" i="11"/>
  <c r="AV11" i="12" s="1"/>
  <c r="AV95" i="12" s="1"/>
  <c r="AV79" i="11"/>
  <c r="AV80" i="11" s="1"/>
  <c r="AW4" i="12"/>
  <c r="AW4" i="11"/>
  <c r="AU5" i="12"/>
  <c r="AU5" i="11"/>
  <c r="AU65" i="3"/>
  <c r="AU101" i="12" s="1"/>
  <c r="AU133" i="12" s="1"/>
  <c r="AU5" i="6"/>
  <c r="AT39" i="6"/>
  <c r="AV51" i="6"/>
  <c r="AV16" i="6"/>
  <c r="AW4" i="6"/>
  <c r="AV10" i="6"/>
  <c r="AU25" i="6"/>
  <c r="AU27" i="6"/>
  <c r="AU31" i="6"/>
  <c r="AU21" i="6"/>
  <c r="AU18" i="6"/>
  <c r="AU29" i="6"/>
  <c r="AU33" i="6"/>
  <c r="AU36" i="6"/>
  <c r="AU28" i="6"/>
  <c r="AU32" i="6"/>
  <c r="AU20" i="6"/>
  <c r="AU26" i="6"/>
  <c r="AU37" i="6"/>
  <c r="AU34" i="6"/>
  <c r="AU24" i="6"/>
  <c r="AU30" i="6"/>
  <c r="AU22" i="6"/>
  <c r="AU23" i="6"/>
  <c r="AU19" i="6"/>
  <c r="AU35" i="6"/>
  <c r="BA50" i="3"/>
  <c r="AV27" i="3"/>
  <c r="AV33" i="3"/>
  <c r="AV41" i="10" s="1"/>
  <c r="AX48" i="3"/>
  <c r="AX51" i="3"/>
  <c r="AX49" i="3"/>
  <c r="AX52" i="3"/>
  <c r="AV106" i="3"/>
  <c r="AV107" i="3"/>
  <c r="AV104" i="3"/>
  <c r="AV105" i="3"/>
  <c r="AV99" i="3"/>
  <c r="AV98" i="3"/>
  <c r="AV101" i="3"/>
  <c r="AV103" i="3"/>
  <c r="AV102" i="3"/>
  <c r="AV100" i="3"/>
  <c r="AV95" i="3"/>
  <c r="AV260" i="10" s="1"/>
  <c r="AW89" i="3"/>
  <c r="AW94" i="3" s="1"/>
  <c r="AW234" i="10" s="1"/>
  <c r="AV88" i="3"/>
  <c r="AV90" i="3" s="1"/>
  <c r="AU96" i="3"/>
  <c r="AU248" i="10" s="1"/>
  <c r="AW93" i="3"/>
  <c r="AW43" i="3"/>
  <c r="AW44" i="3"/>
  <c r="AW92" i="3"/>
  <c r="AW39" i="3"/>
  <c r="AW35" i="3"/>
  <c r="AW41" i="3"/>
  <c r="AW32" i="3"/>
  <c r="AW42" i="3"/>
  <c r="AW30" i="3"/>
  <c r="AW40" i="3"/>
  <c r="AW38" i="3"/>
  <c r="AW31" i="3"/>
  <c r="AW36" i="3"/>
  <c r="AW37" i="3"/>
  <c r="AX23" i="3"/>
  <c r="AW26" i="3"/>
  <c r="AW29" i="3"/>
  <c r="AW72" i="7" s="1"/>
  <c r="AR342" i="7"/>
  <c r="AR177" i="10" l="1"/>
  <c r="AR190" i="10"/>
  <c r="AU32" i="10"/>
  <c r="AU167" i="10" s="1"/>
  <c r="AU81" i="10"/>
  <c r="AU169" i="10" s="1"/>
  <c r="AW96" i="7"/>
  <c r="AW201" i="7"/>
  <c r="AW149" i="7"/>
  <c r="AS338" i="7"/>
  <c r="AS190" i="10"/>
  <c r="AS177" i="10"/>
  <c r="AT168" i="10"/>
  <c r="AT150" i="10"/>
  <c r="AU3" i="12"/>
  <c r="AU3" i="10"/>
  <c r="AU3" i="7"/>
  <c r="AV72" i="10"/>
  <c r="AV70" i="10"/>
  <c r="AV68" i="10"/>
  <c r="AV74" i="10"/>
  <c r="AV69" i="10"/>
  <c r="AV76" i="10"/>
  <c r="AV77" i="10"/>
  <c r="AV71" i="10"/>
  <c r="AV75" i="10"/>
  <c r="AV73" i="10"/>
  <c r="AT155" i="10"/>
  <c r="AT156" i="10"/>
  <c r="AT17" i="10"/>
  <c r="AT238" i="10" s="1"/>
  <c r="AT157" i="10"/>
  <c r="AT87" i="10"/>
  <c r="AT272" i="10" s="1"/>
  <c r="AT145" i="10"/>
  <c r="AT43" i="10"/>
  <c r="AT252" i="10" s="1"/>
  <c r="AT66" i="10"/>
  <c r="AT83" i="10" s="1"/>
  <c r="AT178" i="10" s="1"/>
  <c r="AT205" i="10"/>
  <c r="AT264" i="10" s="1"/>
  <c r="AV208" i="10"/>
  <c r="AV212" i="10"/>
  <c r="AV207" i="10"/>
  <c r="AV215" i="10"/>
  <c r="AV209" i="10"/>
  <c r="AV210" i="10"/>
  <c r="AV214" i="10"/>
  <c r="AV211" i="10"/>
  <c r="AV216" i="10"/>
  <c r="AV213" i="10"/>
  <c r="AU58" i="10"/>
  <c r="AT169" i="10"/>
  <c r="AU220" i="10"/>
  <c r="AT349" i="10"/>
  <c r="AT339" i="10"/>
  <c r="AT350" i="10"/>
  <c r="AT351" i="10"/>
  <c r="AS238" i="10"/>
  <c r="AS34" i="10"/>
  <c r="AV24" i="10"/>
  <c r="AV23" i="10"/>
  <c r="AV25" i="10"/>
  <c r="AV27" i="10"/>
  <c r="AV28" i="10"/>
  <c r="AV26" i="10"/>
  <c r="AV22" i="10"/>
  <c r="AV19" i="10"/>
  <c r="AV20" i="10"/>
  <c r="AV21" i="10"/>
  <c r="AX4" i="10"/>
  <c r="AX4" i="7"/>
  <c r="AW203" i="10"/>
  <c r="AW64" i="10"/>
  <c r="AQ344" i="7"/>
  <c r="AR340" i="7" s="1"/>
  <c r="AQ347" i="7"/>
  <c r="AQ348" i="7" s="1"/>
  <c r="AV53" i="10"/>
  <c r="AV45" i="10"/>
  <c r="AV46" i="10"/>
  <c r="AV47" i="10"/>
  <c r="AV48" i="10"/>
  <c r="AV54" i="10"/>
  <c r="AV49" i="10"/>
  <c r="AV52" i="10"/>
  <c r="AV51" i="10"/>
  <c r="AV50" i="10"/>
  <c r="AR343" i="7"/>
  <c r="AS159" i="10"/>
  <c r="AV5" i="10"/>
  <c r="AV5" i="7"/>
  <c r="AU3" i="6"/>
  <c r="AU12" i="6" s="1"/>
  <c r="AR189" i="10"/>
  <c r="AR192" i="10" s="1"/>
  <c r="AR196" i="10" s="1"/>
  <c r="AR182" i="10" s="1"/>
  <c r="AR176" i="10"/>
  <c r="AS264" i="10"/>
  <c r="AS222" i="10"/>
  <c r="AW15" i="10"/>
  <c r="AW202" i="7"/>
  <c r="AW278" i="7"/>
  <c r="AW150" i="7"/>
  <c r="AW97" i="7"/>
  <c r="AT167" i="10"/>
  <c r="AT149" i="10"/>
  <c r="AT151" i="10" s="1"/>
  <c r="AT34" i="10"/>
  <c r="AT141" i="10"/>
  <c r="AT89" i="10"/>
  <c r="AS188" i="10"/>
  <c r="AS8" i="7"/>
  <c r="AS91" i="10"/>
  <c r="AS92" i="10"/>
  <c r="AS94" i="10"/>
  <c r="AR22" i="7"/>
  <c r="AT41" i="6"/>
  <c r="AS26" i="12"/>
  <c r="AS28" i="12" s="1"/>
  <c r="AU3" i="11"/>
  <c r="AU17" i="11" s="1"/>
  <c r="AU20" i="11" s="1"/>
  <c r="AV3" i="3"/>
  <c r="AU56" i="3"/>
  <c r="AU58" i="3"/>
  <c r="AU57" i="3"/>
  <c r="AU54" i="3"/>
  <c r="AU55" i="3"/>
  <c r="AW22" i="3"/>
  <c r="AV24" i="3"/>
  <c r="AX4" i="12"/>
  <c r="AX4" i="11"/>
  <c r="AV5" i="12"/>
  <c r="AV5" i="11"/>
  <c r="AW79" i="11"/>
  <c r="AW80" i="11" s="1"/>
  <c r="AW27" i="11"/>
  <c r="AW11" i="12" s="1"/>
  <c r="AW95" i="12" s="1"/>
  <c r="AW15" i="11"/>
  <c r="AU39" i="6"/>
  <c r="AW51" i="6"/>
  <c r="AW16" i="6"/>
  <c r="AV25" i="6"/>
  <c r="AV27" i="6"/>
  <c r="AV33" i="6"/>
  <c r="AV31" i="6"/>
  <c r="AV21" i="6"/>
  <c r="AV28" i="6"/>
  <c r="AV18" i="6"/>
  <c r="AV36" i="6"/>
  <c r="AV24" i="6"/>
  <c r="AV23" i="6"/>
  <c r="AV26" i="6"/>
  <c r="AV32" i="6"/>
  <c r="AV22" i="6"/>
  <c r="AV29" i="6"/>
  <c r="AV19" i="6"/>
  <c r="AV30" i="6"/>
  <c r="AV35" i="6"/>
  <c r="AV34" i="6"/>
  <c r="AV20" i="6"/>
  <c r="AV37" i="6"/>
  <c r="AX4" i="6"/>
  <c r="AW10" i="6"/>
  <c r="AV65" i="3"/>
  <c r="AV101" i="12" s="1"/>
  <c r="AV133" i="12" s="1"/>
  <c r="AV5" i="6"/>
  <c r="AW27" i="3"/>
  <c r="AY52" i="3"/>
  <c r="AX93" i="3"/>
  <c r="AX92" i="3"/>
  <c r="AX42" i="3"/>
  <c r="AX43" i="3"/>
  <c r="AX44" i="3"/>
  <c r="AX41" i="3"/>
  <c r="AX32" i="3"/>
  <c r="AX31" i="3"/>
  <c r="AX40" i="3"/>
  <c r="AX38" i="3"/>
  <c r="AX29" i="3"/>
  <c r="AX72" i="7" s="1"/>
  <c r="AX36" i="3"/>
  <c r="AX39" i="3"/>
  <c r="AX30" i="3"/>
  <c r="AX37" i="3"/>
  <c r="AY23" i="3"/>
  <c r="AX26" i="3"/>
  <c r="AX35" i="3"/>
  <c r="AV96" i="3"/>
  <c r="AV248" i="10" s="1"/>
  <c r="AW33" i="3"/>
  <c r="AW41" i="10" s="1"/>
  <c r="AY49" i="3"/>
  <c r="AW107" i="3"/>
  <c r="AW105" i="3"/>
  <c r="AW106" i="3"/>
  <c r="AW102" i="3"/>
  <c r="AW104" i="3"/>
  <c r="AW98" i="3"/>
  <c r="AW103" i="3"/>
  <c r="AW99" i="3"/>
  <c r="AW101" i="3"/>
  <c r="AW100" i="3"/>
  <c r="AW95" i="3"/>
  <c r="AW260" i="10" s="1"/>
  <c r="AX89" i="3"/>
  <c r="AW88" i="3"/>
  <c r="AW90" i="3" s="1"/>
  <c r="AY51" i="3"/>
  <c r="AY48" i="3"/>
  <c r="BB50" i="3"/>
  <c r="AS342" i="7"/>
  <c r="AU149" i="10" l="1"/>
  <c r="AU151" i="10" s="1"/>
  <c r="AT153" i="10"/>
  <c r="AT159" i="10" s="1"/>
  <c r="AT189" i="10"/>
  <c r="AT176" i="10"/>
  <c r="AT222" i="10"/>
  <c r="AU351" i="10"/>
  <c r="AU349" i="10"/>
  <c r="AU339" i="10"/>
  <c r="AU350" i="10"/>
  <c r="AW50" i="10"/>
  <c r="AW48" i="10"/>
  <c r="AW53" i="10"/>
  <c r="AW49" i="10"/>
  <c r="AW46" i="10"/>
  <c r="AW47" i="10"/>
  <c r="AW45" i="10"/>
  <c r="AW52" i="10"/>
  <c r="AW54" i="10"/>
  <c r="AW51" i="10"/>
  <c r="AV58" i="10"/>
  <c r="AV3" i="10"/>
  <c r="AV3" i="7"/>
  <c r="AV81" i="10"/>
  <c r="AS343" i="7"/>
  <c r="AV32" i="10"/>
  <c r="AS189" i="10"/>
  <c r="AS192" i="10" s="1"/>
  <c r="AS196" i="10" s="1"/>
  <c r="AS182" i="10" s="1"/>
  <c r="AS176" i="10"/>
  <c r="AY4" i="10"/>
  <c r="AY4" i="7"/>
  <c r="AX278" i="7"/>
  <c r="AX15" i="10"/>
  <c r="AX150" i="7"/>
  <c r="AX202" i="7"/>
  <c r="AX97" i="7"/>
  <c r="AR347" i="7"/>
  <c r="AR348" i="7" s="1"/>
  <c r="AR344" i="7"/>
  <c r="AS340" i="7" s="1"/>
  <c r="AU168" i="10"/>
  <c r="AU150" i="10"/>
  <c r="AU153" i="10" s="1"/>
  <c r="AV220" i="10"/>
  <c r="AX64" i="10"/>
  <c r="AX203" i="10"/>
  <c r="AW5" i="10"/>
  <c r="AW5" i="7"/>
  <c r="AV3" i="11"/>
  <c r="AV18" i="11" s="1"/>
  <c r="AV21" i="11" s="1"/>
  <c r="AW74" i="10"/>
  <c r="AW76" i="10"/>
  <c r="AW70" i="10"/>
  <c r="AW77" i="10"/>
  <c r="AW71" i="10"/>
  <c r="AW68" i="10"/>
  <c r="AW69" i="10"/>
  <c r="AW75" i="10"/>
  <c r="AW72" i="10"/>
  <c r="AW73" i="10"/>
  <c r="AT60" i="10"/>
  <c r="AX201" i="7"/>
  <c r="AX149" i="7"/>
  <c r="AX96" i="7"/>
  <c r="AV3" i="6"/>
  <c r="AV12" i="6" s="1"/>
  <c r="AV3" i="12"/>
  <c r="AW21" i="10"/>
  <c r="AW24" i="10"/>
  <c r="AW27" i="10"/>
  <c r="AW22" i="10"/>
  <c r="AW19" i="10"/>
  <c r="AW23" i="10"/>
  <c r="AW28" i="10"/>
  <c r="AW20" i="10"/>
  <c r="AW25" i="10"/>
  <c r="AW26" i="10"/>
  <c r="AW208" i="10"/>
  <c r="AW207" i="10"/>
  <c r="AW209" i="10"/>
  <c r="AW216" i="10"/>
  <c r="AW210" i="10"/>
  <c r="AW211" i="10"/>
  <c r="AW214" i="10"/>
  <c r="AW213" i="10"/>
  <c r="AW212" i="10"/>
  <c r="AW215" i="10"/>
  <c r="AU155" i="10"/>
  <c r="AU145" i="10"/>
  <c r="AU156" i="10"/>
  <c r="AU66" i="10"/>
  <c r="AU83" i="10" s="1"/>
  <c r="AU178" i="10" s="1"/>
  <c r="AU43" i="10"/>
  <c r="AU252" i="10" s="1"/>
  <c r="AU87" i="10"/>
  <c r="AU272" i="10" s="1"/>
  <c r="AU205" i="10"/>
  <c r="AU157" i="10"/>
  <c r="AU17" i="10"/>
  <c r="AU141" i="10"/>
  <c r="AU89" i="10"/>
  <c r="AT188" i="10"/>
  <c r="AT8" i="7"/>
  <c r="AT22" i="7" s="1"/>
  <c r="AS22" i="7"/>
  <c r="AT91" i="10"/>
  <c r="AT92" i="10"/>
  <c r="AT94" i="10"/>
  <c r="AU41" i="6"/>
  <c r="AT26" i="12"/>
  <c r="AT28" i="12" s="1"/>
  <c r="AU18" i="11"/>
  <c r="AU21" i="11" s="1"/>
  <c r="AV56" i="3"/>
  <c r="AV55" i="3"/>
  <c r="AV57" i="3"/>
  <c r="AV54" i="3"/>
  <c r="AV58" i="3"/>
  <c r="AW24" i="3"/>
  <c r="AX22" i="3"/>
  <c r="AW3" i="3"/>
  <c r="AW5" i="12"/>
  <c r="AW5" i="11"/>
  <c r="AY4" i="11"/>
  <c r="AY4" i="12"/>
  <c r="AX79" i="11"/>
  <c r="AX80" i="11" s="1"/>
  <c r="AX27" i="11"/>
  <c r="AX11" i="12" s="1"/>
  <c r="AX95" i="12" s="1"/>
  <c r="AX15" i="11"/>
  <c r="AX51" i="6"/>
  <c r="AX16" i="6"/>
  <c r="AW96" i="3"/>
  <c r="AW248" i="10" s="1"/>
  <c r="AY4" i="6"/>
  <c r="AW21" i="6"/>
  <c r="AW18" i="6"/>
  <c r="AW33" i="6"/>
  <c r="AW28" i="6"/>
  <c r="AW24" i="6"/>
  <c r="AW26" i="6"/>
  <c r="AW31" i="6"/>
  <c r="AW23" i="6"/>
  <c r="AW32" i="6"/>
  <c r="AW25" i="6"/>
  <c r="AW27" i="6"/>
  <c r="AW34" i="6"/>
  <c r="AW36" i="6"/>
  <c r="AW37" i="6"/>
  <c r="AW19" i="6"/>
  <c r="AW29" i="6"/>
  <c r="AW30" i="6"/>
  <c r="AW35" i="6"/>
  <c r="AW22" i="6"/>
  <c r="AW20" i="6"/>
  <c r="AX10" i="6"/>
  <c r="AW65" i="3"/>
  <c r="AW101" i="12" s="1"/>
  <c r="AW133" i="12" s="1"/>
  <c r="AW5" i="6"/>
  <c r="AV39" i="6"/>
  <c r="AX33" i="3"/>
  <c r="AX41" i="10" s="1"/>
  <c r="AX27" i="3"/>
  <c r="BC50" i="3"/>
  <c r="AX106" i="3"/>
  <c r="AX104" i="3"/>
  <c r="AX101" i="3"/>
  <c r="AX98" i="3"/>
  <c r="AX103" i="3"/>
  <c r="AX100" i="3"/>
  <c r="AX95" i="3"/>
  <c r="AX260" i="10" s="1"/>
  <c r="AX102" i="3"/>
  <c r="AX105" i="3"/>
  <c r="AY89" i="3"/>
  <c r="AX107" i="3"/>
  <c r="AX99" i="3"/>
  <c r="AX88" i="3"/>
  <c r="AX90" i="3" s="1"/>
  <c r="AZ52" i="3"/>
  <c r="AY93" i="3"/>
  <c r="AY92" i="3"/>
  <c r="AY41" i="3"/>
  <c r="AY31" i="3"/>
  <c r="AY42" i="3"/>
  <c r="AY30" i="3"/>
  <c r="AY43" i="3"/>
  <c r="AY40" i="3"/>
  <c r="AY38" i="3"/>
  <c r="AY37" i="3"/>
  <c r="AY36" i="3"/>
  <c r="AY44" i="3"/>
  <c r="AY39" i="3"/>
  <c r="AZ23" i="3"/>
  <c r="AY32" i="3"/>
  <c r="AY26" i="3"/>
  <c r="AY29" i="3"/>
  <c r="AY72" i="7" s="1"/>
  <c r="AY35" i="3"/>
  <c r="AX94" i="3"/>
  <c r="AX234" i="10" s="1"/>
  <c r="AZ48" i="3"/>
  <c r="AZ51" i="3"/>
  <c r="AZ49" i="3"/>
  <c r="AV17" i="11" l="1"/>
  <c r="AV20" i="11" s="1"/>
  <c r="AW58" i="10"/>
  <c r="AW168" i="10" s="1"/>
  <c r="AU159" i="10"/>
  <c r="AX54" i="10"/>
  <c r="AX45" i="10"/>
  <c r="AX53" i="10"/>
  <c r="AX46" i="10"/>
  <c r="AX47" i="10"/>
  <c r="AX51" i="10"/>
  <c r="AX49" i="10"/>
  <c r="AX52" i="10"/>
  <c r="AX48" i="10"/>
  <c r="AX50" i="10"/>
  <c r="AX5" i="10"/>
  <c r="AX5" i="7"/>
  <c r="AV339" i="10"/>
  <c r="AV351" i="10"/>
  <c r="AV349" i="10"/>
  <c r="AV350" i="10"/>
  <c r="AV169" i="10"/>
  <c r="AU238" i="10"/>
  <c r="AU34" i="10"/>
  <c r="AW81" i="10"/>
  <c r="AS347" i="7"/>
  <c r="AS348" i="7" s="1"/>
  <c r="AS344" i="7"/>
  <c r="AT340" i="7" s="1"/>
  <c r="AV156" i="10"/>
  <c r="AV43" i="10"/>
  <c r="AV252" i="10" s="1"/>
  <c r="AV205" i="10"/>
  <c r="AV264" i="10" s="1"/>
  <c r="AV145" i="10"/>
  <c r="AV157" i="10"/>
  <c r="AV66" i="10"/>
  <c r="AV83" i="10" s="1"/>
  <c r="AV178" i="10" s="1"/>
  <c r="AV17" i="10"/>
  <c r="AV238" i="10" s="1"/>
  <c r="AV155" i="10"/>
  <c r="AV87" i="10"/>
  <c r="AV272" i="10" s="1"/>
  <c r="AY201" i="7"/>
  <c r="AY149" i="7"/>
  <c r="AY96" i="7"/>
  <c r="AW220" i="10"/>
  <c r="AW32" i="10"/>
  <c r="AX213" i="10"/>
  <c r="AX207" i="10"/>
  <c r="AX208" i="10"/>
  <c r="AX215" i="10"/>
  <c r="AX211" i="10"/>
  <c r="AX212" i="10"/>
  <c r="AX210" i="10"/>
  <c r="AX216" i="10"/>
  <c r="AX214" i="10"/>
  <c r="AX209" i="10"/>
  <c r="AV168" i="10"/>
  <c r="AV150" i="10"/>
  <c r="AU264" i="10"/>
  <c r="AU222" i="10"/>
  <c r="AX77" i="10"/>
  <c r="AX76" i="10"/>
  <c r="AX72" i="10"/>
  <c r="AX75" i="10"/>
  <c r="AX73" i="10"/>
  <c r="AX68" i="10"/>
  <c r="AX69" i="10"/>
  <c r="AX71" i="10"/>
  <c r="AX70" i="10"/>
  <c r="AX74" i="10"/>
  <c r="AY64" i="10"/>
  <c r="AY203" i="10"/>
  <c r="AY15" i="10"/>
  <c r="AY278" i="7"/>
  <c r="AY150" i="7"/>
  <c r="AY202" i="7"/>
  <c r="AY97" i="7"/>
  <c r="AT338" i="7"/>
  <c r="AT190" i="10"/>
  <c r="AT192" i="10" s="1"/>
  <c r="AT196" i="10" s="1"/>
  <c r="AT182" i="10" s="1"/>
  <c r="AT177" i="10"/>
  <c r="AV149" i="10"/>
  <c r="AV151" i="10" s="1"/>
  <c r="AV167" i="10"/>
  <c r="AV222" i="10"/>
  <c r="AZ4" i="10"/>
  <c r="AZ4" i="7"/>
  <c r="AW3" i="10"/>
  <c r="AW3" i="7"/>
  <c r="AU60" i="10"/>
  <c r="AX23" i="10"/>
  <c r="AX22" i="10"/>
  <c r="AX21" i="10"/>
  <c r="AX24" i="10"/>
  <c r="AX19" i="10"/>
  <c r="AX28" i="10"/>
  <c r="AX26" i="10"/>
  <c r="AX27" i="10"/>
  <c r="AX25" i="10"/>
  <c r="AX20" i="10"/>
  <c r="AU188" i="10"/>
  <c r="AU8" i="7"/>
  <c r="AV89" i="10"/>
  <c r="AV141" i="10"/>
  <c r="AU91" i="10"/>
  <c r="AU94" i="10"/>
  <c r="AU92" i="10"/>
  <c r="AU26" i="12"/>
  <c r="AU28" i="12" s="1"/>
  <c r="AV41" i="6"/>
  <c r="AY22" i="3"/>
  <c r="AX24" i="3"/>
  <c r="AW3" i="11"/>
  <c r="AW18" i="11" s="1"/>
  <c r="AW21" i="11" s="1"/>
  <c r="AW56" i="3"/>
  <c r="AW58" i="3"/>
  <c r="AW55" i="3"/>
  <c r="AW54" i="3"/>
  <c r="AW57" i="3"/>
  <c r="AW3" i="6"/>
  <c r="AW12" i="6" s="1"/>
  <c r="AW3" i="12"/>
  <c r="AX3" i="3"/>
  <c r="AX3" i="12" s="1"/>
  <c r="AX5" i="12"/>
  <c r="AX5" i="11"/>
  <c r="AY79" i="11"/>
  <c r="AY80" i="11" s="1"/>
  <c r="AY27" i="11"/>
  <c r="AY11" i="12" s="1"/>
  <c r="AY95" i="12" s="1"/>
  <c r="AY15" i="11"/>
  <c r="AZ4" i="12"/>
  <c r="AZ4" i="11"/>
  <c r="AX65" i="3"/>
  <c r="AX101" i="12" s="1"/>
  <c r="AX133" i="12" s="1"/>
  <c r="AX5" i="6"/>
  <c r="AY51" i="6"/>
  <c r="AY16" i="6"/>
  <c r="AY10" i="6"/>
  <c r="AZ4" i="6"/>
  <c r="AW39" i="6"/>
  <c r="AX25" i="6"/>
  <c r="AX18" i="6"/>
  <c r="AX29" i="6"/>
  <c r="AX26" i="6"/>
  <c r="AX21" i="6"/>
  <c r="AX33" i="6"/>
  <c r="AX28" i="6"/>
  <c r="AX32" i="6"/>
  <c r="AX22" i="6"/>
  <c r="AX20" i="6"/>
  <c r="AX36" i="6"/>
  <c r="AX23" i="6"/>
  <c r="AX37" i="6"/>
  <c r="AX30" i="6"/>
  <c r="AX19" i="6"/>
  <c r="AX27" i="6"/>
  <c r="AX31" i="6"/>
  <c r="AX34" i="6"/>
  <c r="AX35" i="6"/>
  <c r="AX24" i="6"/>
  <c r="BD50" i="3"/>
  <c r="BA51" i="3"/>
  <c r="BA52" i="3"/>
  <c r="AY107" i="3"/>
  <c r="AY105" i="3"/>
  <c r="AY103" i="3"/>
  <c r="AY104" i="3"/>
  <c r="AY100" i="3"/>
  <c r="AY101" i="3"/>
  <c r="AY95" i="3"/>
  <c r="AY260" i="10" s="1"/>
  <c r="AY102" i="3"/>
  <c r="AY98" i="3"/>
  <c r="AY106" i="3"/>
  <c r="AZ89" i="3"/>
  <c r="AZ94" i="3" s="1"/>
  <c r="AZ234" i="10" s="1"/>
  <c r="AY99" i="3"/>
  <c r="AY88" i="3"/>
  <c r="AY90" i="3" s="1"/>
  <c r="BA49" i="3"/>
  <c r="AY27" i="3"/>
  <c r="AZ92" i="3"/>
  <c r="AZ93" i="3"/>
  <c r="AZ43" i="3"/>
  <c r="AZ41" i="3"/>
  <c r="AZ42" i="3"/>
  <c r="AZ30" i="3"/>
  <c r="AZ40" i="3"/>
  <c r="AZ38" i="3"/>
  <c r="AZ29" i="3"/>
  <c r="AZ72" i="7" s="1"/>
  <c r="AZ36" i="3"/>
  <c r="AZ26" i="3"/>
  <c r="AZ44" i="3"/>
  <c r="AZ39" i="3"/>
  <c r="AZ37" i="3"/>
  <c r="AZ32" i="3"/>
  <c r="AZ35" i="3"/>
  <c r="BA23" i="3"/>
  <c r="AZ31" i="3"/>
  <c r="AY94" i="3"/>
  <c r="AY234" i="10" s="1"/>
  <c r="BA48" i="3"/>
  <c r="AY33" i="3"/>
  <c r="AY41" i="10" s="1"/>
  <c r="AX96" i="3"/>
  <c r="AX248" i="10" s="1"/>
  <c r="AT342" i="7"/>
  <c r="AV153" i="10" l="1"/>
  <c r="AW150" i="10"/>
  <c r="AV60" i="10"/>
  <c r="AV177" i="10" s="1"/>
  <c r="AX350" i="10"/>
  <c r="AX349" i="10"/>
  <c r="AX351" i="10"/>
  <c r="AX339" i="10"/>
  <c r="AY5" i="10"/>
  <c r="AY5" i="7"/>
  <c r="AU338" i="7"/>
  <c r="AU190" i="10"/>
  <c r="AU177" i="10"/>
  <c r="AT343" i="7"/>
  <c r="AW169" i="10"/>
  <c r="AZ201" i="7"/>
  <c r="AZ149" i="7"/>
  <c r="AZ96" i="7"/>
  <c r="AW350" i="10"/>
  <c r="AW339" i="10"/>
  <c r="AW349" i="10"/>
  <c r="AW351" i="10"/>
  <c r="AU189" i="10"/>
  <c r="AU192" i="10" s="1"/>
  <c r="AU196" i="10" s="1"/>
  <c r="AU182" i="10" s="1"/>
  <c r="AU176" i="10"/>
  <c r="AY45" i="10"/>
  <c r="AY52" i="10"/>
  <c r="AY46" i="10"/>
  <c r="AY53" i="10"/>
  <c r="AY49" i="10"/>
  <c r="AY51" i="10"/>
  <c r="AY47" i="10"/>
  <c r="AY48" i="10"/>
  <c r="AY54" i="10"/>
  <c r="AY50" i="10"/>
  <c r="AX3" i="6"/>
  <c r="AX12" i="6" s="1"/>
  <c r="AX3" i="11"/>
  <c r="AX32" i="10"/>
  <c r="AW66" i="10"/>
  <c r="AW83" i="10" s="1"/>
  <c r="AW178" i="10" s="1"/>
  <c r="AW155" i="10"/>
  <c r="AW156" i="10"/>
  <c r="AW157" i="10"/>
  <c r="AW205" i="10"/>
  <c r="AW264" i="10" s="1"/>
  <c r="AW87" i="10"/>
  <c r="AW272" i="10" s="1"/>
  <c r="AW17" i="10"/>
  <c r="AW238" i="10" s="1"/>
  <c r="AW43" i="10"/>
  <c r="AW145" i="10"/>
  <c r="AV34" i="10"/>
  <c r="AX81" i="10"/>
  <c r="AV338" i="7"/>
  <c r="AX58" i="10"/>
  <c r="AX3" i="10"/>
  <c r="AX3" i="7"/>
  <c r="AW34" i="10"/>
  <c r="AW167" i="10"/>
  <c r="AW149" i="10"/>
  <c r="AW151" i="10" s="1"/>
  <c r="AW153" i="10" s="1"/>
  <c r="AW17" i="11"/>
  <c r="AW20" i="11" s="1"/>
  <c r="AV159" i="10"/>
  <c r="AY21" i="10"/>
  <c r="AY20" i="10"/>
  <c r="AY28" i="10"/>
  <c r="AY19" i="10"/>
  <c r="AY27" i="10"/>
  <c r="AY25" i="10"/>
  <c r="AY22" i="10"/>
  <c r="AY26" i="10"/>
  <c r="AY24" i="10"/>
  <c r="AY23" i="10"/>
  <c r="AZ203" i="10"/>
  <c r="AZ64" i="10"/>
  <c r="AZ15" i="10"/>
  <c r="AZ202" i="7"/>
  <c r="AZ278" i="7"/>
  <c r="AZ150" i="7"/>
  <c r="AZ97" i="7"/>
  <c r="AY207" i="10"/>
  <c r="AY209" i="10"/>
  <c r="AY208" i="10"/>
  <c r="AY210" i="10"/>
  <c r="AY211" i="10"/>
  <c r="AY215" i="10"/>
  <c r="AY216" i="10"/>
  <c r="AY214" i="10"/>
  <c r="AY213" i="10"/>
  <c r="AY212" i="10"/>
  <c r="BA4" i="10"/>
  <c r="BA4" i="7"/>
  <c r="AY71" i="10"/>
  <c r="AY69" i="10"/>
  <c r="AY74" i="10"/>
  <c r="AY73" i="10"/>
  <c r="AY76" i="10"/>
  <c r="AY70" i="10"/>
  <c r="AY77" i="10"/>
  <c r="AY72" i="10"/>
  <c r="AY68" i="10"/>
  <c r="AY75" i="10"/>
  <c r="AX220" i="10"/>
  <c r="AT347" i="7"/>
  <c r="AT348" i="7" s="1"/>
  <c r="AT344" i="7"/>
  <c r="AU340" i="7" s="1"/>
  <c r="AV188" i="10"/>
  <c r="AV8" i="7"/>
  <c r="AW141" i="10"/>
  <c r="AW89" i="10"/>
  <c r="AV94" i="10"/>
  <c r="AV91" i="10"/>
  <c r="AV92" i="10"/>
  <c r="AU22" i="7"/>
  <c r="AV26" i="12"/>
  <c r="AV28" i="12" s="1"/>
  <c r="AW41" i="6"/>
  <c r="AY3" i="3"/>
  <c r="AY3" i="12" s="1"/>
  <c r="AX56" i="3"/>
  <c r="AX57" i="3"/>
  <c r="AX54" i="3"/>
  <c r="AX55" i="3"/>
  <c r="AX58" i="3"/>
  <c r="AZ22" i="3"/>
  <c r="AY24" i="3"/>
  <c r="AY5" i="12"/>
  <c r="AY5" i="11"/>
  <c r="AX18" i="11"/>
  <c r="AX21" i="11" s="1"/>
  <c r="AX17" i="11"/>
  <c r="AX20" i="11" s="1"/>
  <c r="BA4" i="12"/>
  <c r="BA4" i="11"/>
  <c r="AZ15" i="11"/>
  <c r="AZ79" i="11"/>
  <c r="AZ80" i="11" s="1"/>
  <c r="AZ27" i="11"/>
  <c r="AZ11" i="12" s="1"/>
  <c r="AZ95" i="12" s="1"/>
  <c r="AZ51" i="6"/>
  <c r="AZ16" i="6"/>
  <c r="AY65" i="3"/>
  <c r="AY101" i="12" s="1"/>
  <c r="AY133" i="12" s="1"/>
  <c r="AY5" i="6"/>
  <c r="AX39" i="6"/>
  <c r="AY3" i="6"/>
  <c r="AY12" i="6" s="1"/>
  <c r="AZ33" i="3"/>
  <c r="AZ41" i="10" s="1"/>
  <c r="AZ10" i="6"/>
  <c r="BA4" i="6"/>
  <c r="AY26" i="6"/>
  <c r="AY18" i="6"/>
  <c r="AY31" i="6"/>
  <c r="AY33" i="6"/>
  <c r="AY27" i="6"/>
  <c r="AY22" i="6"/>
  <c r="AY36" i="6"/>
  <c r="AY28" i="6"/>
  <c r="AY34" i="6"/>
  <c r="AY20" i="6"/>
  <c r="AY23" i="6"/>
  <c r="AY32" i="6"/>
  <c r="AY25" i="6"/>
  <c r="AY21" i="6"/>
  <c r="AY19" i="6"/>
  <c r="AY29" i="6"/>
  <c r="AY37" i="6"/>
  <c r="AY35" i="6"/>
  <c r="AY24" i="6"/>
  <c r="AY30" i="6"/>
  <c r="BB52" i="3"/>
  <c r="AY96" i="3"/>
  <c r="AY248" i="10" s="1"/>
  <c r="BB48" i="3"/>
  <c r="BB49" i="3"/>
  <c r="BB51" i="3"/>
  <c r="AZ27" i="3"/>
  <c r="BE50" i="3"/>
  <c r="BA92" i="3"/>
  <c r="BA93" i="3"/>
  <c r="BA44" i="3"/>
  <c r="BA40" i="3"/>
  <c r="BA42" i="3"/>
  <c r="BA38" i="3"/>
  <c r="BA29" i="3"/>
  <c r="BA72" i="7" s="1"/>
  <c r="BA43" i="3"/>
  <c r="BA37" i="3"/>
  <c r="BA39" i="3"/>
  <c r="BA35" i="3"/>
  <c r="BB23" i="3"/>
  <c r="BA32" i="3"/>
  <c r="BA30" i="3"/>
  <c r="BA26" i="3"/>
  <c r="BA36" i="3"/>
  <c r="BA41" i="3"/>
  <c r="BA31" i="3"/>
  <c r="AZ106" i="3"/>
  <c r="AZ104" i="3"/>
  <c r="AZ102" i="3"/>
  <c r="AZ99" i="3"/>
  <c r="AZ103" i="3"/>
  <c r="AZ100" i="3"/>
  <c r="AZ98" i="3"/>
  <c r="AZ105" i="3"/>
  <c r="AZ95" i="3"/>
  <c r="AZ260" i="10" s="1"/>
  <c r="AZ107" i="3"/>
  <c r="AZ88" i="3"/>
  <c r="AZ90" i="3" s="1"/>
  <c r="AZ101" i="3"/>
  <c r="BA89" i="3"/>
  <c r="BA94" i="3" s="1"/>
  <c r="BA234" i="10" s="1"/>
  <c r="AU342" i="7"/>
  <c r="AV342" i="7"/>
  <c r="AV190" i="10" l="1"/>
  <c r="AY58" i="10"/>
  <c r="AY32" i="10"/>
  <c r="AY149" i="10" s="1"/>
  <c r="AY151" i="10" s="1"/>
  <c r="AY350" i="10"/>
  <c r="AY339" i="10"/>
  <c r="AY349" i="10"/>
  <c r="AY351" i="10"/>
  <c r="AY167" i="10"/>
  <c r="AZ24" i="10"/>
  <c r="AZ25" i="10"/>
  <c r="AZ19" i="10"/>
  <c r="AZ22" i="10"/>
  <c r="AZ23" i="10"/>
  <c r="AZ20" i="10"/>
  <c r="AZ26" i="10"/>
  <c r="AZ21" i="10"/>
  <c r="AZ28" i="10"/>
  <c r="AZ27" i="10"/>
  <c r="AV343" i="7"/>
  <c r="AZ75" i="10"/>
  <c r="AZ74" i="10"/>
  <c r="AZ76" i="10"/>
  <c r="AZ69" i="10"/>
  <c r="AZ71" i="10"/>
  <c r="AZ77" i="10"/>
  <c r="AZ68" i="10"/>
  <c r="AZ72" i="10"/>
  <c r="AZ70" i="10"/>
  <c r="AZ73" i="10"/>
  <c r="AU343" i="7"/>
  <c r="AU344" i="7" s="1"/>
  <c r="AV340" i="7" s="1"/>
  <c r="AW176" i="10"/>
  <c r="AW189" i="10"/>
  <c r="BA203" i="10"/>
  <c r="BA64" i="10"/>
  <c r="AU347" i="7"/>
  <c r="AU348" i="7" s="1"/>
  <c r="AY220" i="10"/>
  <c r="AV176" i="10"/>
  <c r="AV189" i="10"/>
  <c r="AV192" i="10" s="1"/>
  <c r="AV196" i="10" s="1"/>
  <c r="AV182" i="10" s="1"/>
  <c r="AW159" i="10"/>
  <c r="AZ5" i="7"/>
  <c r="AZ5" i="10"/>
  <c r="BB4" i="10"/>
  <c r="BB4" i="7"/>
  <c r="AX155" i="10"/>
  <c r="AX156" i="10"/>
  <c r="AX43" i="10"/>
  <c r="AX252" i="10" s="1"/>
  <c r="AX87" i="10"/>
  <c r="AX272" i="10" s="1"/>
  <c r="AX17" i="10"/>
  <c r="AX238" i="10" s="1"/>
  <c r="AX205" i="10"/>
  <c r="AX145" i="10"/>
  <c r="AX66" i="10"/>
  <c r="AX83" i="10" s="1"/>
  <c r="AX178" i="10" s="1"/>
  <c r="AX157" i="10"/>
  <c r="AW222" i="10"/>
  <c r="AX169" i="10"/>
  <c r="AZ46" i="10"/>
  <c r="AZ53" i="10"/>
  <c r="AZ48" i="10"/>
  <c r="AZ52" i="10"/>
  <c r="AZ51" i="10"/>
  <c r="AZ45" i="10"/>
  <c r="AZ49" i="10"/>
  <c r="AZ47" i="10"/>
  <c r="AZ54" i="10"/>
  <c r="AZ50" i="10"/>
  <c r="AX168" i="10"/>
  <c r="AX150" i="10"/>
  <c r="AW252" i="10"/>
  <c r="AW60" i="10"/>
  <c r="AX149" i="10"/>
  <c r="AX151" i="10" s="1"/>
  <c r="AX167" i="10"/>
  <c r="AZ210" i="10"/>
  <c r="AZ211" i="10"/>
  <c r="AZ209" i="10"/>
  <c r="AZ207" i="10"/>
  <c r="AZ208" i="10"/>
  <c r="AZ216" i="10"/>
  <c r="AZ214" i="10"/>
  <c r="AZ213" i="10"/>
  <c r="AZ212" i="10"/>
  <c r="AZ215" i="10"/>
  <c r="AY3" i="10"/>
  <c r="AY3" i="7"/>
  <c r="AY168" i="10"/>
  <c r="AY150" i="10"/>
  <c r="BA201" i="7"/>
  <c r="BA149" i="7"/>
  <c r="BA96" i="7"/>
  <c r="BA15" i="10"/>
  <c r="BA202" i="7"/>
  <c r="BA278" i="7"/>
  <c r="BA150" i="7"/>
  <c r="BA97" i="7"/>
  <c r="AY3" i="11"/>
  <c r="AY17" i="11" s="1"/>
  <c r="AY20" i="11" s="1"/>
  <c r="AY81" i="10"/>
  <c r="AX141" i="10"/>
  <c r="AX89" i="10"/>
  <c r="AW188" i="10"/>
  <c r="AW8" i="7"/>
  <c r="AW94" i="10"/>
  <c r="AW92" i="10"/>
  <c r="AW91" i="10"/>
  <c r="AV22" i="7"/>
  <c r="AX41" i="6"/>
  <c r="AW26" i="12"/>
  <c r="AW28" i="12" s="1"/>
  <c r="BA22" i="3"/>
  <c r="AZ24" i="3"/>
  <c r="AY56" i="3"/>
  <c r="AY58" i="3"/>
  <c r="AY55" i="3"/>
  <c r="AY54" i="3"/>
  <c r="AY57" i="3"/>
  <c r="AZ3" i="3"/>
  <c r="AZ5" i="12"/>
  <c r="AZ5" i="11"/>
  <c r="BA79" i="11"/>
  <c r="BA80" i="11" s="1"/>
  <c r="BA27" i="11"/>
  <c r="BA11" i="12" s="1"/>
  <c r="BA95" i="12" s="1"/>
  <c r="BA15" i="11"/>
  <c r="BB4" i="12"/>
  <c r="BB4" i="11"/>
  <c r="AZ65" i="3"/>
  <c r="AZ101" i="12" s="1"/>
  <c r="AZ133" i="12" s="1"/>
  <c r="AZ5" i="6"/>
  <c r="BB4" i="6"/>
  <c r="AZ21" i="6"/>
  <c r="AZ25" i="6"/>
  <c r="AZ26" i="6"/>
  <c r="AZ18" i="6"/>
  <c r="AZ20" i="6"/>
  <c r="AZ29" i="6"/>
  <c r="AZ27" i="6"/>
  <c r="AZ33" i="6"/>
  <c r="AZ22" i="6"/>
  <c r="AZ24" i="6"/>
  <c r="AZ31" i="6"/>
  <c r="AZ34" i="6"/>
  <c r="AZ23" i="6"/>
  <c r="AZ37" i="6"/>
  <c r="AZ28" i="6"/>
  <c r="AZ19" i="6"/>
  <c r="AZ32" i="6"/>
  <c r="AZ36" i="6"/>
  <c r="AZ30" i="6"/>
  <c r="AZ35" i="6"/>
  <c r="AY39" i="6"/>
  <c r="BA10" i="6"/>
  <c r="BA16" i="6"/>
  <c r="BA51" i="6"/>
  <c r="AZ96" i="3"/>
  <c r="AZ248" i="10" s="1"/>
  <c r="BA27" i="3"/>
  <c r="BF50" i="3"/>
  <c r="BC52" i="3"/>
  <c r="BA105" i="3"/>
  <c r="BA103" i="3"/>
  <c r="BA104" i="3"/>
  <c r="BA102" i="3"/>
  <c r="BA101" i="3"/>
  <c r="BA106" i="3"/>
  <c r="BA100" i="3"/>
  <c r="BA99" i="3"/>
  <c r="BA98" i="3"/>
  <c r="BB89" i="3"/>
  <c r="BA107" i="3"/>
  <c r="BA88" i="3"/>
  <c r="BA90" i="3" s="1"/>
  <c r="BA95" i="3"/>
  <c r="BA260" i="10" s="1"/>
  <c r="BC48" i="3"/>
  <c r="BC51" i="3"/>
  <c r="BC49" i="3"/>
  <c r="BB93" i="3"/>
  <c r="BB92" i="3"/>
  <c r="BB43" i="3"/>
  <c r="BB41" i="3"/>
  <c r="BB39" i="3"/>
  <c r="BB38" i="3"/>
  <c r="BB40" i="3"/>
  <c r="BB37" i="3"/>
  <c r="BB36" i="3"/>
  <c r="BB44" i="3"/>
  <c r="BC23" i="3"/>
  <c r="BB32" i="3"/>
  <c r="BB30" i="3"/>
  <c r="BB35" i="3"/>
  <c r="BB26" i="3"/>
  <c r="BB31" i="3"/>
  <c r="BB29" i="3"/>
  <c r="BB72" i="7" s="1"/>
  <c r="BB42" i="3"/>
  <c r="BA33" i="3"/>
  <c r="BA41" i="10" s="1"/>
  <c r="AY153" i="10" l="1"/>
  <c r="AZ58" i="10"/>
  <c r="AZ220" i="10"/>
  <c r="AX60" i="10"/>
  <c r="AV347" i="7"/>
  <c r="AV348" i="7" s="1"/>
  <c r="AV344" i="7"/>
  <c r="AW340" i="7" s="1"/>
  <c r="AY169" i="10"/>
  <c r="BA45" i="10"/>
  <c r="BA53" i="10"/>
  <c r="BA50" i="10"/>
  <c r="BA52" i="10"/>
  <c r="BA46" i="10"/>
  <c r="BA48" i="10"/>
  <c r="BA51" i="10"/>
  <c r="BA54" i="10"/>
  <c r="BA49" i="10"/>
  <c r="BA47" i="10"/>
  <c r="BC4" i="10"/>
  <c r="BC4" i="7"/>
  <c r="AX34" i="10"/>
  <c r="AX264" i="10"/>
  <c r="AX222" i="10"/>
  <c r="BA77" i="10"/>
  <c r="BA74" i="10"/>
  <c r="BA76" i="10"/>
  <c r="BA71" i="10"/>
  <c r="BA72" i="10"/>
  <c r="BA75" i="10"/>
  <c r="BA68" i="10"/>
  <c r="BA73" i="10"/>
  <c r="BA69" i="10"/>
  <c r="BA70" i="10"/>
  <c r="AZ81" i="10"/>
  <c r="AZ168" i="10"/>
  <c r="AZ150" i="10"/>
  <c r="AY18" i="11"/>
  <c r="AY21" i="11" s="1"/>
  <c r="BA207" i="10"/>
  <c r="BA211" i="10"/>
  <c r="BA210" i="10"/>
  <c r="BA213" i="10"/>
  <c r="BA216" i="10"/>
  <c r="BA209" i="10"/>
  <c r="BA208" i="10"/>
  <c r="BA214" i="10"/>
  <c r="BA212" i="10"/>
  <c r="BA215" i="10"/>
  <c r="AZ32" i="10"/>
  <c r="BB149" i="7"/>
  <c r="BB201" i="7"/>
  <c r="BB96" i="7"/>
  <c r="AX338" i="7"/>
  <c r="AX190" i="10"/>
  <c r="AX177" i="10"/>
  <c r="BB203" i="10"/>
  <c r="BB64" i="10"/>
  <c r="AZ3" i="6"/>
  <c r="AZ12" i="6" s="1"/>
  <c r="AZ3" i="10"/>
  <c r="AZ3" i="7"/>
  <c r="BA24" i="10"/>
  <c r="BA22" i="10"/>
  <c r="BA23" i="10"/>
  <c r="BA21" i="10"/>
  <c r="BA20" i="10"/>
  <c r="BA19" i="10"/>
  <c r="BA26" i="10"/>
  <c r="BA28" i="10"/>
  <c r="BA27" i="10"/>
  <c r="BA25" i="10"/>
  <c r="AX153" i="10"/>
  <c r="BA5" i="10"/>
  <c r="BA5" i="7"/>
  <c r="AY87" i="10"/>
  <c r="AY272" i="10" s="1"/>
  <c r="AY155" i="10"/>
  <c r="AY43" i="10"/>
  <c r="AY66" i="10"/>
  <c r="AY83" i="10" s="1"/>
  <c r="AY178" i="10" s="1"/>
  <c r="AY156" i="10"/>
  <c r="AY145" i="10"/>
  <c r="AY205" i="10"/>
  <c r="AY157" i="10"/>
  <c r="AY17" i="10"/>
  <c r="BB15" i="10"/>
  <c r="BB202" i="7"/>
  <c r="BB278" i="7"/>
  <c r="BB97" i="7"/>
  <c r="BB150" i="7"/>
  <c r="AW338" i="7"/>
  <c r="AW190" i="10"/>
  <c r="AW192" i="10" s="1"/>
  <c r="AW196" i="10" s="1"/>
  <c r="AW182" i="10" s="1"/>
  <c r="AW177" i="10"/>
  <c r="AY141" i="10"/>
  <c r="AY89" i="10"/>
  <c r="AX8" i="7"/>
  <c r="AX22" i="7" s="1"/>
  <c r="AX188" i="10"/>
  <c r="AX91" i="10"/>
  <c r="AX94" i="10"/>
  <c r="AX92" i="10"/>
  <c r="AW22" i="7"/>
  <c r="AX26" i="12"/>
  <c r="AX28" i="12" s="1"/>
  <c r="AY41" i="6"/>
  <c r="BA3" i="3"/>
  <c r="AZ3" i="11"/>
  <c r="AZ17" i="11" s="1"/>
  <c r="AZ20" i="11" s="1"/>
  <c r="AZ3" i="12"/>
  <c r="AZ56" i="3"/>
  <c r="AZ57" i="3"/>
  <c r="AZ54" i="3"/>
  <c r="AZ58" i="3"/>
  <c r="AZ55" i="3"/>
  <c r="BB22" i="3"/>
  <c r="BA24" i="3"/>
  <c r="BB79" i="11"/>
  <c r="BB80" i="11" s="1"/>
  <c r="BB27" i="11"/>
  <c r="BB11" i="12" s="1"/>
  <c r="BB95" i="12" s="1"/>
  <c r="BB15" i="11"/>
  <c r="BA5" i="12"/>
  <c r="BA5" i="11"/>
  <c r="BC4" i="12"/>
  <c r="BC4" i="11"/>
  <c r="AZ18" i="11"/>
  <c r="AZ21" i="11" s="1"/>
  <c r="BA27" i="6"/>
  <c r="BA25" i="6"/>
  <c r="BA18" i="6"/>
  <c r="BA29" i="6"/>
  <c r="BA26" i="6"/>
  <c r="BA31" i="6"/>
  <c r="BA20" i="6"/>
  <c r="BA22" i="6"/>
  <c r="BA24" i="6"/>
  <c r="BA33" i="6"/>
  <c r="BA21" i="6"/>
  <c r="BA28" i="6"/>
  <c r="BA23" i="6"/>
  <c r="BA34" i="6"/>
  <c r="BA32" i="6"/>
  <c r="BA37" i="6"/>
  <c r="BA36" i="6"/>
  <c r="BA19" i="6"/>
  <c r="BA35" i="6"/>
  <c r="BA30" i="6"/>
  <c r="BB51" i="6"/>
  <c r="BB16" i="6"/>
  <c r="BC4" i="6"/>
  <c r="BB10" i="6"/>
  <c r="BA65" i="3"/>
  <c r="BA101" i="12" s="1"/>
  <c r="BA133" i="12" s="1"/>
  <c r="BA5" i="6"/>
  <c r="AZ39" i="6"/>
  <c r="BA96" i="3"/>
  <c r="BA248" i="10" s="1"/>
  <c r="BD48" i="3"/>
  <c r="BD52" i="3"/>
  <c r="BD49" i="3"/>
  <c r="BB104" i="3"/>
  <c r="BB106" i="3"/>
  <c r="BB100" i="3"/>
  <c r="BB103" i="3"/>
  <c r="BB107" i="3"/>
  <c r="BB102" i="3"/>
  <c r="BB98" i="3"/>
  <c r="BB95" i="3"/>
  <c r="BB260" i="10" s="1"/>
  <c r="BB105" i="3"/>
  <c r="BB88" i="3"/>
  <c r="BB90" i="3" s="1"/>
  <c r="BB99" i="3"/>
  <c r="BB101" i="3"/>
  <c r="BC89" i="3"/>
  <c r="BG50" i="3"/>
  <c r="BC92" i="3"/>
  <c r="BC93" i="3"/>
  <c r="BC42" i="3"/>
  <c r="BC40" i="3"/>
  <c r="BC37" i="3"/>
  <c r="BC43" i="3"/>
  <c r="BC36" i="3"/>
  <c r="BC26" i="3"/>
  <c r="BC35" i="3"/>
  <c r="BC39" i="3"/>
  <c r="BC44" i="3"/>
  <c r="BC32" i="3"/>
  <c r="BC30" i="3"/>
  <c r="BC31" i="3"/>
  <c r="BC29" i="3"/>
  <c r="BC72" i="7" s="1"/>
  <c r="BD23" i="3"/>
  <c r="BC41" i="3"/>
  <c r="BC38" i="3"/>
  <c r="BD51" i="3"/>
  <c r="BB94" i="3"/>
  <c r="BB234" i="10" s="1"/>
  <c r="BB27" i="3"/>
  <c r="BB33" i="3"/>
  <c r="BB41" i="10" s="1"/>
  <c r="AW342" i="7"/>
  <c r="AX342" i="7"/>
  <c r="AY159" i="10" l="1"/>
  <c r="BA32" i="10"/>
  <c r="BA149" i="10" s="1"/>
  <c r="BA151" i="10" s="1"/>
  <c r="BB74" i="10"/>
  <c r="BB76" i="10"/>
  <c r="BB77" i="10"/>
  <c r="BB73" i="10"/>
  <c r="BB75" i="10"/>
  <c r="BB70" i="10"/>
  <c r="BB69" i="10"/>
  <c r="BB72" i="10"/>
  <c r="BB68" i="10"/>
  <c r="BB71" i="10"/>
  <c r="BD4" i="10"/>
  <c r="BD4" i="7"/>
  <c r="BA3" i="12"/>
  <c r="BA3" i="10"/>
  <c r="BA3" i="7"/>
  <c r="BB210" i="10"/>
  <c r="BB213" i="10"/>
  <c r="BB211" i="10"/>
  <c r="BB212" i="10"/>
  <c r="BB207" i="10"/>
  <c r="BB216" i="10"/>
  <c r="BB209" i="10"/>
  <c r="BB215" i="10"/>
  <c r="BB214" i="10"/>
  <c r="BB208" i="10"/>
  <c r="BA58" i="10"/>
  <c r="AZ349" i="10"/>
  <c r="AZ350" i="10"/>
  <c r="AZ351" i="10"/>
  <c r="AZ339" i="10"/>
  <c r="BA167" i="10"/>
  <c r="AX159" i="10"/>
  <c r="BA220" i="10"/>
  <c r="AZ167" i="10"/>
  <c r="AZ149" i="10"/>
  <c r="AZ151" i="10" s="1"/>
  <c r="AZ153" i="10" s="1"/>
  <c r="BB19" i="10"/>
  <c r="BB22" i="10"/>
  <c r="BB21" i="10"/>
  <c r="BB20" i="10"/>
  <c r="BB27" i="10"/>
  <c r="BB25" i="10"/>
  <c r="BB26" i="10"/>
  <c r="BB23" i="10"/>
  <c r="BB28" i="10"/>
  <c r="BB24" i="10"/>
  <c r="AY264" i="10"/>
  <c r="AY222" i="10"/>
  <c r="AZ169" i="10"/>
  <c r="BB45" i="10"/>
  <c r="BB51" i="10"/>
  <c r="BB53" i="10"/>
  <c r="BB46" i="10"/>
  <c r="BB50" i="10"/>
  <c r="BB54" i="10"/>
  <c r="BB47" i="10"/>
  <c r="BB49" i="10"/>
  <c r="BB52" i="10"/>
  <c r="BB48" i="10"/>
  <c r="BC202" i="7"/>
  <c r="BC15" i="10"/>
  <c r="BC278" i="7"/>
  <c r="BC97" i="7"/>
  <c r="BC150" i="7"/>
  <c r="BB5" i="10"/>
  <c r="BB5" i="7"/>
  <c r="BC149" i="7"/>
  <c r="BC96" i="7"/>
  <c r="BC201" i="7"/>
  <c r="AY252" i="10"/>
  <c r="AY60" i="10"/>
  <c r="AX343" i="7"/>
  <c r="BA81" i="10"/>
  <c r="BC203" i="10"/>
  <c r="BC64" i="10"/>
  <c r="AX176" i="10"/>
  <c r="AX189" i="10"/>
  <c r="AX192" i="10" s="1"/>
  <c r="AX196" i="10" s="1"/>
  <c r="AX182" i="10" s="1"/>
  <c r="AW347" i="7"/>
  <c r="AW348" i="7" s="1"/>
  <c r="AW343" i="7"/>
  <c r="AW344" i="7" s="1"/>
  <c r="AX340" i="7" s="1"/>
  <c r="AY238" i="10"/>
  <c r="AY34" i="10"/>
  <c r="AZ145" i="10"/>
  <c r="AZ205" i="10"/>
  <c r="AZ156" i="10"/>
  <c r="AZ17" i="10"/>
  <c r="AZ238" i="10" s="1"/>
  <c r="AZ157" i="10"/>
  <c r="AZ87" i="10"/>
  <c r="AZ272" i="10" s="1"/>
  <c r="AZ66" i="10"/>
  <c r="AZ83" i="10" s="1"/>
  <c r="AZ178" i="10" s="1"/>
  <c r="AZ43" i="10"/>
  <c r="AZ155" i="10"/>
  <c r="AY8" i="7"/>
  <c r="AY22" i="7" s="1"/>
  <c r="AY188" i="10"/>
  <c r="AZ89" i="10"/>
  <c r="AZ141" i="10"/>
  <c r="BB3" i="3"/>
  <c r="BB3" i="11" s="1"/>
  <c r="AY92" i="10"/>
  <c r="AY91" i="10"/>
  <c r="AY94" i="10"/>
  <c r="AZ41" i="6"/>
  <c r="AY26" i="12"/>
  <c r="AY28" i="12" s="1"/>
  <c r="BA3" i="6"/>
  <c r="BA12" i="6" s="1"/>
  <c r="BA3" i="11"/>
  <c r="BA18" i="11" s="1"/>
  <c r="BA21" i="11" s="1"/>
  <c r="BA56" i="3"/>
  <c r="BA54" i="3"/>
  <c r="BA55" i="3"/>
  <c r="BA58" i="3"/>
  <c r="BA57" i="3"/>
  <c r="BB24" i="3"/>
  <c r="BC22" i="3"/>
  <c r="BC79" i="11"/>
  <c r="BC80" i="11" s="1"/>
  <c r="BC27" i="11"/>
  <c r="BC11" i="12" s="1"/>
  <c r="BC95" i="12" s="1"/>
  <c r="BC15" i="11"/>
  <c r="BD4" i="12"/>
  <c r="BD4" i="11"/>
  <c r="BB5" i="12"/>
  <c r="BB5" i="11"/>
  <c r="BC33" i="3"/>
  <c r="BC41" i="10" s="1"/>
  <c r="BB27" i="6"/>
  <c r="BB29" i="6"/>
  <c r="BB25" i="6"/>
  <c r="BB31" i="6"/>
  <c r="BB33" i="6"/>
  <c r="BB18" i="6"/>
  <c r="BB26" i="6"/>
  <c r="BB34" i="6"/>
  <c r="BB23" i="6"/>
  <c r="BB36" i="6"/>
  <c r="BB32" i="6"/>
  <c r="BB28" i="6"/>
  <c r="BB20" i="6"/>
  <c r="BB30" i="6"/>
  <c r="BB22" i="6"/>
  <c r="BB24" i="6"/>
  <c r="BB37" i="6"/>
  <c r="BB19" i="6"/>
  <c r="BB35" i="6"/>
  <c r="BB21" i="6"/>
  <c r="BC51" i="6"/>
  <c r="BC16" i="6"/>
  <c r="BD4" i="6"/>
  <c r="BB65" i="3"/>
  <c r="BB101" i="12" s="1"/>
  <c r="BB133" i="12" s="1"/>
  <c r="BB5" i="6"/>
  <c r="BA39" i="6"/>
  <c r="BC10" i="6"/>
  <c r="BH50" i="3"/>
  <c r="BB96" i="3"/>
  <c r="BB248" i="10" s="1"/>
  <c r="BD93" i="3"/>
  <c r="BD44" i="3"/>
  <c r="BD92" i="3"/>
  <c r="BD39" i="3"/>
  <c r="BD43" i="3"/>
  <c r="BD40" i="3"/>
  <c r="BD36" i="3"/>
  <c r="BD35" i="3"/>
  <c r="BD31" i="3"/>
  <c r="BD32" i="3"/>
  <c r="BD37" i="3"/>
  <c r="BD26" i="3"/>
  <c r="BD29" i="3"/>
  <c r="BD72" i="7" s="1"/>
  <c r="BD42" i="3"/>
  <c r="BD41" i="3"/>
  <c r="BD38" i="3"/>
  <c r="BE23" i="3"/>
  <c r="BD30" i="3"/>
  <c r="BE52" i="3"/>
  <c r="BC27" i="3"/>
  <c r="BC103" i="3"/>
  <c r="BC107" i="3"/>
  <c r="BC105" i="3"/>
  <c r="BC100" i="3"/>
  <c r="BC99" i="3"/>
  <c r="BC101" i="3"/>
  <c r="BC98" i="3"/>
  <c r="BC102" i="3"/>
  <c r="BC95" i="3"/>
  <c r="BC260" i="10" s="1"/>
  <c r="BC104" i="3"/>
  <c r="BC106" i="3"/>
  <c r="BC88" i="3"/>
  <c r="BC90" i="3" s="1"/>
  <c r="BD89" i="3"/>
  <c r="BD94" i="3" s="1"/>
  <c r="BD234" i="10" s="1"/>
  <c r="BE49" i="3"/>
  <c r="BE48" i="3"/>
  <c r="BE51" i="3"/>
  <c r="BC94" i="3"/>
  <c r="BC234" i="10" s="1"/>
  <c r="BB3" i="12" l="1"/>
  <c r="AX344" i="7"/>
  <c r="AY340" i="7" s="1"/>
  <c r="AX347" i="7"/>
  <c r="AX348" i="7" s="1"/>
  <c r="BA17" i="11"/>
  <c r="BA20" i="11" s="1"/>
  <c r="BB58" i="10"/>
  <c r="AZ34" i="10"/>
  <c r="BA169" i="10"/>
  <c r="BA205" i="10"/>
  <c r="BA87" i="10"/>
  <c r="BA272" i="10" s="1"/>
  <c r="BA43" i="10"/>
  <c r="BA252" i="10" s="1"/>
  <c r="BA66" i="10"/>
  <c r="BA83" i="10" s="1"/>
  <c r="BA178" i="10" s="1"/>
  <c r="BA155" i="10"/>
  <c r="BA156" i="10"/>
  <c r="BA17" i="10"/>
  <c r="BA157" i="10"/>
  <c r="BA145" i="10"/>
  <c r="AY338" i="7"/>
  <c r="AY177" i="10"/>
  <c r="AY190" i="10"/>
  <c r="BB220" i="10"/>
  <c r="BB3" i="10"/>
  <c r="BB3" i="7"/>
  <c r="BB3" i="6"/>
  <c r="BB12" i="6" s="1"/>
  <c r="BB349" i="10"/>
  <c r="BB350" i="10"/>
  <c r="BB351" i="10"/>
  <c r="BB339" i="10"/>
  <c r="BA339" i="10"/>
  <c r="BA350" i="10"/>
  <c r="BA349" i="10"/>
  <c r="BA351" i="10"/>
  <c r="BC5" i="10"/>
  <c r="BC5" i="7"/>
  <c r="AZ264" i="10"/>
  <c r="AZ222" i="10"/>
  <c r="BC25" i="10"/>
  <c r="BC21" i="10"/>
  <c r="BC23" i="10"/>
  <c r="BC22" i="10"/>
  <c r="BC24" i="10"/>
  <c r="BC28" i="10"/>
  <c r="BC27" i="10"/>
  <c r="BC26" i="10"/>
  <c r="BC20" i="10"/>
  <c r="BC19" i="10"/>
  <c r="BA168" i="10"/>
  <c r="BA150" i="10"/>
  <c r="BA153" i="10" s="1"/>
  <c r="BA60" i="10"/>
  <c r="BD96" i="7"/>
  <c r="BD201" i="7"/>
  <c r="BD149" i="7"/>
  <c r="BD203" i="10"/>
  <c r="BD64" i="10"/>
  <c r="BC49" i="10"/>
  <c r="BC53" i="10"/>
  <c r="BC54" i="10"/>
  <c r="BC47" i="10"/>
  <c r="BC46" i="10"/>
  <c r="BC52" i="10"/>
  <c r="BC51" i="10"/>
  <c r="BC45" i="10"/>
  <c r="BC50" i="10"/>
  <c r="BC48" i="10"/>
  <c r="AZ159" i="10"/>
  <c r="BC77" i="10"/>
  <c r="BC68" i="10"/>
  <c r="BC70" i="10"/>
  <c r="BC76" i="10"/>
  <c r="BC75" i="10"/>
  <c r="BC72" i="10"/>
  <c r="BC69" i="10"/>
  <c r="BC71" i="10"/>
  <c r="BC73" i="10"/>
  <c r="BC74" i="10"/>
  <c r="BB32" i="10"/>
  <c r="BB81" i="10"/>
  <c r="BE4" i="10"/>
  <c r="BE4" i="7"/>
  <c r="BD15" i="10"/>
  <c r="BD202" i="7"/>
  <c r="BD278" i="7"/>
  <c r="BD150" i="7"/>
  <c r="BD97" i="7"/>
  <c r="AZ252" i="10"/>
  <c r="AZ60" i="10"/>
  <c r="AY176" i="10"/>
  <c r="AY189" i="10"/>
  <c r="BC211" i="10"/>
  <c r="BC210" i="10"/>
  <c r="BC209" i="10"/>
  <c r="BC213" i="10"/>
  <c r="BC207" i="10"/>
  <c r="BC216" i="10"/>
  <c r="BC214" i="10"/>
  <c r="BC208" i="10"/>
  <c r="BC212" i="10"/>
  <c r="BC215" i="10"/>
  <c r="AZ188" i="10"/>
  <c r="AZ8" i="7"/>
  <c r="BA141" i="10"/>
  <c r="BA89" i="10"/>
  <c r="AZ91" i="10"/>
  <c r="AZ94" i="10"/>
  <c r="AZ92" i="10"/>
  <c r="AZ26" i="12"/>
  <c r="AZ28" i="12" s="1"/>
  <c r="BA41" i="6"/>
  <c r="BC24" i="3"/>
  <c r="BD22" i="3"/>
  <c r="BB56" i="3"/>
  <c r="BB54" i="3"/>
  <c r="BB57" i="3"/>
  <c r="BB58" i="3"/>
  <c r="BB55" i="3"/>
  <c r="BC3" i="3"/>
  <c r="BB17" i="11"/>
  <c r="BB20" i="11" s="1"/>
  <c r="BB18" i="11"/>
  <c r="BB21" i="11" s="1"/>
  <c r="BC5" i="12"/>
  <c r="BC5" i="11"/>
  <c r="BE4" i="12"/>
  <c r="BE4" i="11"/>
  <c r="BD15" i="11"/>
  <c r="BD27" i="11"/>
  <c r="BD11" i="12" s="1"/>
  <c r="BD95" i="12" s="1"/>
  <c r="BD79" i="11"/>
  <c r="BD80" i="11" s="1"/>
  <c r="BB39" i="6"/>
  <c r="BC65" i="3"/>
  <c r="BC101" i="12" s="1"/>
  <c r="BC133" i="12" s="1"/>
  <c r="BC5" i="6"/>
  <c r="BD10" i="6"/>
  <c r="BD16" i="6"/>
  <c r="BD51" i="6"/>
  <c r="BE4" i="6"/>
  <c r="BC25" i="6"/>
  <c r="BC27" i="6"/>
  <c r="BC31" i="6"/>
  <c r="BC21" i="6"/>
  <c r="BC29" i="6"/>
  <c r="BC28" i="6"/>
  <c r="BC32" i="6"/>
  <c r="BC34" i="6"/>
  <c r="BC33" i="6"/>
  <c r="BC22" i="6"/>
  <c r="BC24" i="6"/>
  <c r="BC26" i="6"/>
  <c r="BC23" i="6"/>
  <c r="BC30" i="6"/>
  <c r="BC35" i="6"/>
  <c r="BC18" i="6"/>
  <c r="BC37" i="6"/>
  <c r="BC20" i="6"/>
  <c r="BC19" i="6"/>
  <c r="BC36" i="6"/>
  <c r="BE93" i="3"/>
  <c r="BE43" i="3"/>
  <c r="BE92" i="3"/>
  <c r="BE44" i="3"/>
  <c r="BE42" i="3"/>
  <c r="BE35" i="3"/>
  <c r="BE39" i="3"/>
  <c r="BE32" i="3"/>
  <c r="BE41" i="3"/>
  <c r="BE30" i="3"/>
  <c r="BE37" i="3"/>
  <c r="BE26" i="3"/>
  <c r="BE29" i="3"/>
  <c r="BE72" i="7" s="1"/>
  <c r="BE31" i="3"/>
  <c r="BE40" i="3"/>
  <c r="BE38" i="3"/>
  <c r="BF23" i="3"/>
  <c r="BE36" i="3"/>
  <c r="BD27" i="3"/>
  <c r="BD33" i="3"/>
  <c r="BD41" i="10" s="1"/>
  <c r="BF48" i="3"/>
  <c r="BF52" i="3"/>
  <c r="BI50" i="3"/>
  <c r="BD102" i="3"/>
  <c r="BD106" i="3"/>
  <c r="BD107" i="3"/>
  <c r="BD103" i="3"/>
  <c r="BD105" i="3"/>
  <c r="BD104" i="3"/>
  <c r="BD100" i="3"/>
  <c r="BD99" i="3"/>
  <c r="BD101" i="3"/>
  <c r="BD98" i="3"/>
  <c r="BE89" i="3"/>
  <c r="BE94" i="3" s="1"/>
  <c r="BE234" i="10" s="1"/>
  <c r="BD88" i="3"/>
  <c r="BD90" i="3" s="1"/>
  <c r="BD95" i="3"/>
  <c r="BD260" i="10" s="1"/>
  <c r="BF51" i="3"/>
  <c r="BF49" i="3"/>
  <c r="BC96" i="3"/>
  <c r="BC248" i="10" s="1"/>
  <c r="AY342" i="7"/>
  <c r="AY192" i="10" l="1"/>
  <c r="AY196" i="10" s="1"/>
  <c r="AY182" i="10" s="1"/>
  <c r="BC220" i="10"/>
  <c r="BD208" i="10"/>
  <c r="BD213" i="10"/>
  <c r="BD212" i="10"/>
  <c r="BD209" i="10"/>
  <c r="BD211" i="10"/>
  <c r="BD210" i="10"/>
  <c r="BD207" i="10"/>
  <c r="BD215" i="10"/>
  <c r="BD216" i="10"/>
  <c r="BD214" i="10"/>
  <c r="BB167" i="10"/>
  <c r="BB149" i="10"/>
  <c r="BB151" i="10" s="1"/>
  <c r="BA238" i="10"/>
  <c r="BA34" i="10"/>
  <c r="BF4" i="10"/>
  <c r="BF4" i="7"/>
  <c r="BC81" i="10"/>
  <c r="BB155" i="10"/>
  <c r="BB205" i="10"/>
  <c r="BB66" i="10"/>
  <c r="BB83" i="10" s="1"/>
  <c r="BB178" i="10" s="1"/>
  <c r="BB156" i="10"/>
  <c r="BB157" i="10"/>
  <c r="BB145" i="10"/>
  <c r="BB43" i="10"/>
  <c r="BB252" i="10" s="1"/>
  <c r="BB87" i="10"/>
  <c r="BB272" i="10" s="1"/>
  <c r="BB17" i="10"/>
  <c r="BB238" i="10" s="1"/>
  <c r="AZ189" i="10"/>
  <c r="AZ176" i="10"/>
  <c r="BE96" i="7"/>
  <c r="BE201" i="7"/>
  <c r="BE149" i="7"/>
  <c r="BE203" i="10"/>
  <c r="BE64" i="10"/>
  <c r="BA159" i="10"/>
  <c r="BB150" i="10"/>
  <c r="BB60" i="10"/>
  <c r="BB168" i="10"/>
  <c r="BA338" i="7"/>
  <c r="BA190" i="10"/>
  <c r="BA177" i="10"/>
  <c r="BD22" i="10"/>
  <c r="BD27" i="10"/>
  <c r="BD24" i="10"/>
  <c r="BD23" i="10"/>
  <c r="BD21" i="10"/>
  <c r="BD28" i="10"/>
  <c r="BD20" i="10"/>
  <c r="BD25" i="10"/>
  <c r="BD26" i="10"/>
  <c r="BD19" i="10"/>
  <c r="BB169" i="10"/>
  <c r="AY343" i="7"/>
  <c r="AY344" i="7" s="1"/>
  <c r="AZ340" i="7" s="1"/>
  <c r="BD5" i="10"/>
  <c r="BD5" i="7"/>
  <c r="BE15" i="10"/>
  <c r="BE202" i="7"/>
  <c r="BE278" i="7"/>
  <c r="BE150" i="7"/>
  <c r="BE97" i="7"/>
  <c r="BD53" i="10"/>
  <c r="BD54" i="10"/>
  <c r="BD50" i="10"/>
  <c r="BD45" i="10"/>
  <c r="BD46" i="10"/>
  <c r="BD49" i="10"/>
  <c r="BD51" i="10"/>
  <c r="BD52" i="10"/>
  <c r="BD47" i="10"/>
  <c r="BD48" i="10"/>
  <c r="BC3" i="12"/>
  <c r="BC3" i="10"/>
  <c r="BC3" i="7"/>
  <c r="AZ177" i="10"/>
  <c r="AZ190" i="10"/>
  <c r="AZ338" i="7"/>
  <c r="BC58" i="10"/>
  <c r="BD75" i="10"/>
  <c r="BD72" i="10"/>
  <c r="BD70" i="10"/>
  <c r="BD68" i="10"/>
  <c r="BD74" i="10"/>
  <c r="BD69" i="10"/>
  <c r="BD76" i="10"/>
  <c r="BD77" i="10"/>
  <c r="BD73" i="10"/>
  <c r="BD71" i="10"/>
  <c r="BC32" i="10"/>
  <c r="BA222" i="10"/>
  <c r="BA264" i="10"/>
  <c r="AY347" i="7"/>
  <c r="AY348" i="7" s="1"/>
  <c r="BB141" i="10"/>
  <c r="BB89" i="10"/>
  <c r="BA8" i="7"/>
  <c r="BA188" i="10"/>
  <c r="BA92" i="10"/>
  <c r="BA94" i="10"/>
  <c r="BA91" i="10"/>
  <c r="AZ22" i="7"/>
  <c r="BA26" i="12"/>
  <c r="BA28" i="12" s="1"/>
  <c r="BB41" i="6"/>
  <c r="BC3" i="6"/>
  <c r="BC12" i="6" s="1"/>
  <c r="BC3" i="11"/>
  <c r="BC18" i="11" s="1"/>
  <c r="BC21" i="11" s="1"/>
  <c r="BD3" i="3"/>
  <c r="BD3" i="12" s="1"/>
  <c r="BD24" i="3"/>
  <c r="BE22" i="3"/>
  <c r="BC56" i="3"/>
  <c r="BC57" i="3"/>
  <c r="BC54" i="3"/>
  <c r="BC58" i="3"/>
  <c r="BC55" i="3"/>
  <c r="BE79" i="11"/>
  <c r="BE80" i="11" s="1"/>
  <c r="BE27" i="11"/>
  <c r="BE11" i="12" s="1"/>
  <c r="BE95" i="12" s="1"/>
  <c r="BE15" i="11"/>
  <c r="BF4" i="12"/>
  <c r="BF4" i="11"/>
  <c r="BD5" i="12"/>
  <c r="BD5" i="11"/>
  <c r="BF4" i="6"/>
  <c r="BD18" i="6"/>
  <c r="BD25" i="6"/>
  <c r="BD21" i="6"/>
  <c r="BD26" i="6"/>
  <c r="BD20" i="6"/>
  <c r="BD31" i="6"/>
  <c r="BD27" i="6"/>
  <c r="BD28" i="6"/>
  <c r="BD36" i="6"/>
  <c r="BD33" i="6"/>
  <c r="BD32" i="6"/>
  <c r="BD24" i="6"/>
  <c r="BD34" i="6"/>
  <c r="BD29" i="6"/>
  <c r="BD23" i="6"/>
  <c r="BD30" i="6"/>
  <c r="BD19" i="6"/>
  <c r="BD37" i="6"/>
  <c r="BD22" i="6"/>
  <c r="BD35" i="6"/>
  <c r="BD96" i="3"/>
  <c r="BD248" i="10" s="1"/>
  <c r="BD65" i="3"/>
  <c r="BD101" i="12" s="1"/>
  <c r="BD133" i="12" s="1"/>
  <c r="BD5" i="6"/>
  <c r="BE10" i="6"/>
  <c r="BC39" i="6"/>
  <c r="BE51" i="6"/>
  <c r="BE16" i="6"/>
  <c r="BJ50" i="3"/>
  <c r="BG51" i="3"/>
  <c r="BG49" i="3"/>
  <c r="BE27" i="3"/>
  <c r="BG52" i="3"/>
  <c r="BF93" i="3"/>
  <c r="BF92" i="3"/>
  <c r="BF39" i="3"/>
  <c r="BF32" i="3"/>
  <c r="BF31" i="3"/>
  <c r="BF44" i="3"/>
  <c r="BF41" i="3"/>
  <c r="BF38" i="3"/>
  <c r="BF29" i="3"/>
  <c r="BF72" i="7" s="1"/>
  <c r="BF37" i="3"/>
  <c r="BF26" i="3"/>
  <c r="BF43" i="3"/>
  <c r="BF35" i="3"/>
  <c r="BF42" i="3"/>
  <c r="BG23" i="3"/>
  <c r="BF36" i="3"/>
  <c r="BF30" i="3"/>
  <c r="BF40" i="3"/>
  <c r="BG48" i="3"/>
  <c r="BE107" i="3"/>
  <c r="BE105" i="3"/>
  <c r="BE103" i="3"/>
  <c r="BE101" i="3"/>
  <c r="BE100" i="3"/>
  <c r="BE98" i="3"/>
  <c r="BE102" i="3"/>
  <c r="BE104" i="3"/>
  <c r="BE106" i="3"/>
  <c r="BE99" i="3"/>
  <c r="BF89" i="3"/>
  <c r="BF94" i="3" s="1"/>
  <c r="BF234" i="10" s="1"/>
  <c r="BE88" i="3"/>
  <c r="BE90" i="3" s="1"/>
  <c r="BE95" i="3"/>
  <c r="BE260" i="10" s="1"/>
  <c r="BE33" i="3"/>
  <c r="BE41" i="10" s="1"/>
  <c r="AZ342" i="7"/>
  <c r="BA342" i="7"/>
  <c r="BB153" i="10" l="1"/>
  <c r="BD3" i="6"/>
  <c r="BD12" i="6" s="1"/>
  <c r="AZ192" i="10"/>
  <c r="AZ196" i="10" s="1"/>
  <c r="AZ182" i="10" s="1"/>
  <c r="BD220" i="10"/>
  <c r="BD339" i="10"/>
  <c r="BD351" i="10"/>
  <c r="BD350" i="10"/>
  <c r="BD349" i="10"/>
  <c r="BC149" i="10"/>
  <c r="BC151" i="10" s="1"/>
  <c r="BC167" i="10"/>
  <c r="AZ347" i="7"/>
  <c r="AZ348" i="7" s="1"/>
  <c r="BD32" i="10"/>
  <c r="BE208" i="10"/>
  <c r="BE207" i="10"/>
  <c r="BE209" i="10"/>
  <c r="BE211" i="10"/>
  <c r="BE215" i="10"/>
  <c r="BE214" i="10"/>
  <c r="BE210" i="10"/>
  <c r="BE213" i="10"/>
  <c r="BE212" i="10"/>
  <c r="BE216" i="10"/>
  <c r="BC169" i="10"/>
  <c r="BE53" i="10"/>
  <c r="BE45" i="10"/>
  <c r="BE46" i="10"/>
  <c r="BE50" i="10"/>
  <c r="BE51" i="10"/>
  <c r="BE52" i="10"/>
  <c r="BE54" i="10"/>
  <c r="BE48" i="10"/>
  <c r="BE49" i="10"/>
  <c r="BE47" i="10"/>
  <c r="BC351" i="10"/>
  <c r="BC350" i="10"/>
  <c r="BC349" i="10"/>
  <c r="BC339" i="10"/>
  <c r="BC17" i="11"/>
  <c r="BC20" i="11" s="1"/>
  <c r="BD81" i="10"/>
  <c r="BA343" i="7"/>
  <c r="BF278" i="7"/>
  <c r="BF15" i="10"/>
  <c r="BF202" i="7"/>
  <c r="BF150" i="7"/>
  <c r="BF97" i="7"/>
  <c r="BB338" i="7"/>
  <c r="BB190" i="10"/>
  <c r="BB177" i="10"/>
  <c r="BF64" i="10"/>
  <c r="BF203" i="10"/>
  <c r="BD3" i="10"/>
  <c r="BD3" i="7"/>
  <c r="BB222" i="10"/>
  <c r="BB264" i="10"/>
  <c r="BC155" i="10"/>
  <c r="BC205" i="10"/>
  <c r="BC157" i="10"/>
  <c r="BC87" i="10"/>
  <c r="BC272" i="10" s="1"/>
  <c r="BC145" i="10"/>
  <c r="BC43" i="10"/>
  <c r="BC252" i="10" s="1"/>
  <c r="BC17" i="10"/>
  <c r="BC238" i="10" s="1"/>
  <c r="BC156" i="10"/>
  <c r="BC66" i="10"/>
  <c r="BC83" i="10" s="1"/>
  <c r="BC178" i="10" s="1"/>
  <c r="BE21" i="10"/>
  <c r="BE24" i="10"/>
  <c r="BE22" i="10"/>
  <c r="BE28" i="10"/>
  <c r="BE23" i="10"/>
  <c r="BE27" i="10"/>
  <c r="BE25" i="10"/>
  <c r="BE26" i="10"/>
  <c r="BE19" i="10"/>
  <c r="BE20" i="10"/>
  <c r="BE5" i="10"/>
  <c r="BE5" i="7"/>
  <c r="BC150" i="10"/>
  <c r="BC168" i="10"/>
  <c r="BC60" i="10"/>
  <c r="BB159" i="10"/>
  <c r="BD58" i="10"/>
  <c r="BE74" i="10"/>
  <c r="BE76" i="10"/>
  <c r="BE69" i="10"/>
  <c r="BE72" i="10"/>
  <c r="BE77" i="10"/>
  <c r="BE73" i="10"/>
  <c r="BE71" i="10"/>
  <c r="BE68" i="10"/>
  <c r="BE70" i="10"/>
  <c r="BE75" i="10"/>
  <c r="BB34" i="10"/>
  <c r="BF201" i="7"/>
  <c r="BF149" i="7"/>
  <c r="BF96" i="7"/>
  <c r="BG4" i="10"/>
  <c r="BG4" i="7"/>
  <c r="BD3" i="11"/>
  <c r="BD18" i="11" s="1"/>
  <c r="BD21" i="11" s="1"/>
  <c r="AZ343" i="7"/>
  <c r="AZ344" i="7" s="1"/>
  <c r="BA340" i="7" s="1"/>
  <c r="BA189" i="10"/>
  <c r="BA192" i="10" s="1"/>
  <c r="BA196" i="10" s="1"/>
  <c r="BA182" i="10" s="1"/>
  <c r="BA176" i="10"/>
  <c r="BC141" i="10"/>
  <c r="BC89" i="10"/>
  <c r="BB8" i="7"/>
  <c r="BB188" i="10"/>
  <c r="BB92" i="10"/>
  <c r="BB91" i="10"/>
  <c r="BB94" i="10"/>
  <c r="BA22" i="7"/>
  <c r="BB26" i="12"/>
  <c r="BB28" i="12" s="1"/>
  <c r="BC41" i="6"/>
  <c r="BE3" i="3"/>
  <c r="BE3" i="11" s="1"/>
  <c r="BE24" i="3"/>
  <c r="BF22" i="3"/>
  <c r="BD56" i="3"/>
  <c r="BD58" i="3"/>
  <c r="BD57" i="3"/>
  <c r="BD55" i="3"/>
  <c r="BD54" i="3"/>
  <c r="BE5" i="12"/>
  <c r="BE5" i="11"/>
  <c r="BD17" i="11"/>
  <c r="BD20" i="11" s="1"/>
  <c r="BF79" i="11"/>
  <c r="BF80" i="11" s="1"/>
  <c r="BF27" i="11"/>
  <c r="BF11" i="12" s="1"/>
  <c r="BF95" i="12" s="1"/>
  <c r="BF15" i="11"/>
  <c r="BG4" i="12"/>
  <c r="BG4" i="11"/>
  <c r="BF33" i="3"/>
  <c r="BF41" i="10" s="1"/>
  <c r="BE25" i="6"/>
  <c r="BE21" i="6"/>
  <c r="BE26" i="6"/>
  <c r="BE33" i="6"/>
  <c r="BE29" i="6"/>
  <c r="BE31" i="6"/>
  <c r="BE18" i="6"/>
  <c r="BE20" i="6"/>
  <c r="BE34" i="6"/>
  <c r="BE28" i="6"/>
  <c r="BE36" i="6"/>
  <c r="BE27" i="6"/>
  <c r="BE32" i="6"/>
  <c r="BE22" i="6"/>
  <c r="BE23" i="6"/>
  <c r="BE37" i="6"/>
  <c r="BE30" i="6"/>
  <c r="BE19" i="6"/>
  <c r="BE35" i="6"/>
  <c r="BE24" i="6"/>
  <c r="BD39" i="6"/>
  <c r="BE65" i="3"/>
  <c r="BE101" i="12" s="1"/>
  <c r="BE133" i="12" s="1"/>
  <c r="BE5" i="6"/>
  <c r="BF10" i="6"/>
  <c r="BF51" i="6"/>
  <c r="BF16" i="6"/>
  <c r="BG4" i="6"/>
  <c r="BF27" i="3"/>
  <c r="BH49" i="3"/>
  <c r="BE96" i="3"/>
  <c r="BE248" i="10" s="1"/>
  <c r="BH51" i="3"/>
  <c r="BF106" i="3"/>
  <c r="BF104" i="3"/>
  <c r="BF103" i="3"/>
  <c r="BF105" i="3"/>
  <c r="BF101" i="3"/>
  <c r="BF95" i="3"/>
  <c r="BF260" i="10" s="1"/>
  <c r="BF102" i="3"/>
  <c r="BF100" i="3"/>
  <c r="BF99" i="3"/>
  <c r="BF107" i="3"/>
  <c r="BF98" i="3"/>
  <c r="BG89" i="3"/>
  <c r="BG94" i="3" s="1"/>
  <c r="BG234" i="10" s="1"/>
  <c r="BF88" i="3"/>
  <c r="BF90" i="3" s="1"/>
  <c r="BG93" i="3"/>
  <c r="BG92" i="3"/>
  <c r="BG44" i="3"/>
  <c r="BG42" i="3"/>
  <c r="BG39" i="3"/>
  <c r="BG31" i="3"/>
  <c r="BG41" i="3"/>
  <c r="BG30" i="3"/>
  <c r="BG38" i="3"/>
  <c r="BG37" i="3"/>
  <c r="BG43" i="3"/>
  <c r="BG35" i="3"/>
  <c r="BG29" i="3"/>
  <c r="BG72" i="7" s="1"/>
  <c r="BH23" i="3"/>
  <c r="BG36" i="3"/>
  <c r="BG26" i="3"/>
  <c r="BG40" i="3"/>
  <c r="BG32" i="3"/>
  <c r="BH52" i="3"/>
  <c r="BK50" i="3"/>
  <c r="BH48" i="3"/>
  <c r="BB342" i="7"/>
  <c r="BE220" i="10" l="1"/>
  <c r="BA347" i="7"/>
  <c r="BA348" i="7" s="1"/>
  <c r="BA344" i="7"/>
  <c r="BB340" i="7" s="1"/>
  <c r="BH4" i="10"/>
  <c r="BH4" i="7"/>
  <c r="BG15" i="10"/>
  <c r="BG202" i="7"/>
  <c r="BG150" i="7"/>
  <c r="BG278" i="7"/>
  <c r="BG97" i="7"/>
  <c r="BC338" i="7"/>
  <c r="BC190" i="10"/>
  <c r="BC177" i="10"/>
  <c r="BB343" i="7"/>
  <c r="BC153" i="10"/>
  <c r="BC159" i="10" s="1"/>
  <c r="BC34" i="10"/>
  <c r="BF54" i="10"/>
  <c r="BF48" i="10"/>
  <c r="BF45" i="10"/>
  <c r="BF51" i="10"/>
  <c r="BF53" i="10"/>
  <c r="BF49" i="10"/>
  <c r="BF47" i="10"/>
  <c r="BF50" i="10"/>
  <c r="BF46" i="10"/>
  <c r="BF52" i="10"/>
  <c r="BB189" i="10"/>
  <c r="BB176" i="10"/>
  <c r="BD156" i="10"/>
  <c r="BD205" i="10"/>
  <c r="BD17" i="10"/>
  <c r="BD238" i="10" s="1"/>
  <c r="BD157" i="10"/>
  <c r="BD145" i="10"/>
  <c r="BD66" i="10"/>
  <c r="BD43" i="10"/>
  <c r="BD252" i="10" s="1"/>
  <c r="BD87" i="10"/>
  <c r="BD272" i="10" s="1"/>
  <c r="BD155" i="10"/>
  <c r="BD167" i="10"/>
  <c r="BD149" i="10"/>
  <c r="BD151" i="10" s="1"/>
  <c r="BB192" i="10"/>
  <c r="BB196" i="10" s="1"/>
  <c r="BB182" i="10" s="1"/>
  <c r="BE81" i="10"/>
  <c r="BD168" i="10"/>
  <c r="BD150" i="10"/>
  <c r="BF214" i="10"/>
  <c r="BF210" i="10"/>
  <c r="BF213" i="10"/>
  <c r="BF208" i="10"/>
  <c r="BF212" i="10"/>
  <c r="BF211" i="10"/>
  <c r="BF207" i="10"/>
  <c r="BF216" i="10"/>
  <c r="BF215" i="10"/>
  <c r="BF209" i="10"/>
  <c r="BF24" i="10"/>
  <c r="BF22" i="10"/>
  <c r="BF27" i="10"/>
  <c r="BF23" i="10"/>
  <c r="BF19" i="10"/>
  <c r="BF21" i="10"/>
  <c r="BF28" i="10"/>
  <c r="BF26" i="10"/>
  <c r="BF25" i="10"/>
  <c r="BF20" i="10"/>
  <c r="BE3" i="6"/>
  <c r="BE12" i="6" s="1"/>
  <c r="BE3" i="10"/>
  <c r="BE3" i="7"/>
  <c r="BF77" i="10"/>
  <c r="BF74" i="10"/>
  <c r="BF76" i="10"/>
  <c r="BF69" i="10"/>
  <c r="BF73" i="10"/>
  <c r="BF68" i="10"/>
  <c r="BF71" i="10"/>
  <c r="BF72" i="10"/>
  <c r="BF75" i="10"/>
  <c r="BF70" i="10"/>
  <c r="BE58" i="10"/>
  <c r="BG203" i="10"/>
  <c r="BG64" i="10"/>
  <c r="BG201" i="7"/>
  <c r="BG149" i="7"/>
  <c r="BG96" i="7"/>
  <c r="BF5" i="10"/>
  <c r="BF5" i="7"/>
  <c r="BE3" i="12"/>
  <c r="BE32" i="10"/>
  <c r="BC222" i="10"/>
  <c r="BC264" i="10"/>
  <c r="BD169" i="10"/>
  <c r="BD83" i="10"/>
  <c r="BD178" i="10" s="1"/>
  <c r="BD89" i="10"/>
  <c r="BD141" i="10"/>
  <c r="BC8" i="7"/>
  <c r="BC188" i="10"/>
  <c r="BC91" i="10"/>
  <c r="BC94" i="10"/>
  <c r="BC92" i="10"/>
  <c r="BB22" i="7"/>
  <c r="BD41" i="6"/>
  <c r="BF3" i="3"/>
  <c r="BC26" i="12"/>
  <c r="BC28" i="12" s="1"/>
  <c r="BG22" i="3"/>
  <c r="BF24" i="3"/>
  <c r="BE56" i="3"/>
  <c r="BE55" i="3"/>
  <c r="BE54" i="3"/>
  <c r="BE58" i="3"/>
  <c r="BE57" i="3"/>
  <c r="BF5" i="12"/>
  <c r="BF5" i="11"/>
  <c r="BE18" i="11"/>
  <c r="BE21" i="11" s="1"/>
  <c r="BE17" i="11"/>
  <c r="BE20" i="11" s="1"/>
  <c r="BH4" i="12"/>
  <c r="BH4" i="11"/>
  <c r="BG79" i="11"/>
  <c r="BG80" i="11" s="1"/>
  <c r="BG27" i="11"/>
  <c r="BG11" i="12" s="1"/>
  <c r="BG95" i="12" s="1"/>
  <c r="BG15" i="11"/>
  <c r="BF25" i="6"/>
  <c r="BF29" i="6"/>
  <c r="BF20" i="6"/>
  <c r="BF18" i="6"/>
  <c r="BF27" i="6"/>
  <c r="BF21" i="6"/>
  <c r="BF31" i="6"/>
  <c r="BF24" i="6"/>
  <c r="BF26" i="6"/>
  <c r="BF33" i="6"/>
  <c r="BF30" i="6"/>
  <c r="BF35" i="6"/>
  <c r="BF34" i="6"/>
  <c r="BF32" i="6"/>
  <c r="BF23" i="6"/>
  <c r="BF28" i="6"/>
  <c r="BF37" i="6"/>
  <c r="BF22" i="6"/>
  <c r="BF19" i="6"/>
  <c r="BF36" i="6"/>
  <c r="BG10" i="6"/>
  <c r="BE39" i="6"/>
  <c r="BH4" i="6"/>
  <c r="BF65" i="3"/>
  <c r="BF101" i="12" s="1"/>
  <c r="BF133" i="12" s="1"/>
  <c r="BF5" i="6"/>
  <c r="BG51" i="6"/>
  <c r="BG16" i="6"/>
  <c r="BG27" i="3"/>
  <c r="BI49" i="3"/>
  <c r="BI51" i="3"/>
  <c r="BI48" i="3"/>
  <c r="BL50" i="3"/>
  <c r="BH92" i="3"/>
  <c r="BH93" i="3"/>
  <c r="BH43" i="3"/>
  <c r="BH41" i="3"/>
  <c r="BH30" i="3"/>
  <c r="BH44" i="3"/>
  <c r="BH38" i="3"/>
  <c r="BH29" i="3"/>
  <c r="BH72" i="7" s="1"/>
  <c r="BH42" i="3"/>
  <c r="BH40" i="3"/>
  <c r="BH36" i="3"/>
  <c r="BH26" i="3"/>
  <c r="BH39" i="3"/>
  <c r="BH35" i="3"/>
  <c r="BH31" i="3"/>
  <c r="BH37" i="3"/>
  <c r="BH32" i="3"/>
  <c r="BI23" i="3"/>
  <c r="BG107" i="3"/>
  <c r="BG105" i="3"/>
  <c r="BG103" i="3"/>
  <c r="BG102" i="3"/>
  <c r="BG100" i="3"/>
  <c r="BG104" i="3"/>
  <c r="BG106" i="3"/>
  <c r="BG95" i="3"/>
  <c r="BG260" i="10" s="1"/>
  <c r="BG99" i="3"/>
  <c r="BG98" i="3"/>
  <c r="BG101" i="3"/>
  <c r="BH89" i="3"/>
  <c r="BH94" i="3" s="1"/>
  <c r="BH234" i="10" s="1"/>
  <c r="BG88" i="3"/>
  <c r="BG90" i="3" s="1"/>
  <c r="BF96" i="3"/>
  <c r="BF248" i="10" s="1"/>
  <c r="BI52" i="3"/>
  <c r="BG33" i="3"/>
  <c r="BG41" i="10" s="1"/>
  <c r="BC342" i="7"/>
  <c r="BD153" i="10" l="1"/>
  <c r="BD60" i="10"/>
  <c r="BD338" i="7" s="1"/>
  <c r="BD159" i="10"/>
  <c r="BH201" i="7"/>
  <c r="BH149" i="7"/>
  <c r="BH96" i="7"/>
  <c r="BC189" i="10"/>
  <c r="BC192" i="10" s="1"/>
  <c r="BC196" i="10" s="1"/>
  <c r="BC182" i="10" s="1"/>
  <c r="BC176" i="10"/>
  <c r="BD190" i="10"/>
  <c r="BD177" i="10"/>
  <c r="BG45" i="10"/>
  <c r="BG46" i="10"/>
  <c r="BG49" i="10"/>
  <c r="BG48" i="10"/>
  <c r="BG54" i="10"/>
  <c r="BG53" i="10"/>
  <c r="BG52" i="10"/>
  <c r="BG51" i="10"/>
  <c r="BG47" i="10"/>
  <c r="BG50" i="10"/>
  <c r="BI4" i="10"/>
  <c r="BI4" i="7"/>
  <c r="BE155" i="10"/>
  <c r="BE157" i="10"/>
  <c r="BE17" i="10"/>
  <c r="BE238" i="10" s="1"/>
  <c r="BE205" i="10"/>
  <c r="BE43" i="10"/>
  <c r="BE252" i="10" s="1"/>
  <c r="BE66" i="10"/>
  <c r="BE87" i="10"/>
  <c r="BE272" i="10" s="1"/>
  <c r="BE145" i="10"/>
  <c r="BE156" i="10"/>
  <c r="BF32" i="10"/>
  <c r="BF220" i="10"/>
  <c r="BG21" i="10"/>
  <c r="BG27" i="10"/>
  <c r="BG19" i="10"/>
  <c r="BG25" i="10"/>
  <c r="BG24" i="10"/>
  <c r="BG23" i="10"/>
  <c r="BG26" i="10"/>
  <c r="BG20" i="10"/>
  <c r="BG22" i="10"/>
  <c r="BG28" i="10"/>
  <c r="BF81" i="10"/>
  <c r="BG5" i="10"/>
  <c r="BG5" i="7"/>
  <c r="BD264" i="10"/>
  <c r="BD222" i="10"/>
  <c r="BH203" i="10"/>
  <c r="BH64" i="10"/>
  <c r="BG71" i="10"/>
  <c r="BG73" i="10"/>
  <c r="BG76" i="10"/>
  <c r="BG68" i="10"/>
  <c r="BG72" i="10"/>
  <c r="BG75" i="10"/>
  <c r="BG70" i="10"/>
  <c r="BG74" i="10"/>
  <c r="BG69" i="10"/>
  <c r="BG77" i="10"/>
  <c r="BE169" i="10"/>
  <c r="BE83" i="10"/>
  <c r="BE178" i="10" s="1"/>
  <c r="BF58" i="10"/>
  <c r="BF3" i="12"/>
  <c r="BF3" i="10"/>
  <c r="BF3" i="7"/>
  <c r="BE149" i="10"/>
  <c r="BE151" i="10" s="1"/>
  <c r="BE167" i="10"/>
  <c r="BG207" i="10"/>
  <c r="BG210" i="10"/>
  <c r="BG208" i="10"/>
  <c r="BG216" i="10"/>
  <c r="BG209" i="10"/>
  <c r="BG211" i="10"/>
  <c r="BG214" i="10"/>
  <c r="BG213" i="10"/>
  <c r="BG212" i="10"/>
  <c r="BG215" i="10"/>
  <c r="BC343" i="7"/>
  <c r="BB344" i="7"/>
  <c r="BC340" i="7" s="1"/>
  <c r="BB347" i="7"/>
  <c r="BB348" i="7" s="1"/>
  <c r="BH15" i="10"/>
  <c r="BH202" i="7"/>
  <c r="BH150" i="7"/>
  <c r="BH97" i="7"/>
  <c r="BH278" i="7"/>
  <c r="BE349" i="10"/>
  <c r="BE350" i="10"/>
  <c r="BE339" i="10"/>
  <c r="BE351" i="10"/>
  <c r="BE150" i="10"/>
  <c r="BE60" i="10"/>
  <c r="BE168" i="10"/>
  <c r="BD34" i="10"/>
  <c r="BD188" i="10"/>
  <c r="BD8" i="7"/>
  <c r="BD22" i="7" s="1"/>
  <c r="BE141" i="10"/>
  <c r="BE89" i="10"/>
  <c r="BC22" i="7"/>
  <c r="BD92" i="10"/>
  <c r="BD94" i="10"/>
  <c r="BD91" i="10"/>
  <c r="BD26" i="12"/>
  <c r="BD28" i="12" s="1"/>
  <c r="BE41" i="6"/>
  <c r="BF3" i="11"/>
  <c r="BF17" i="11" s="1"/>
  <c r="BF20" i="11" s="1"/>
  <c r="BF3" i="6"/>
  <c r="BF12" i="6" s="1"/>
  <c r="BG3" i="3"/>
  <c r="BF56" i="3"/>
  <c r="BF57" i="3"/>
  <c r="BF54" i="3"/>
  <c r="BF58" i="3"/>
  <c r="BF55" i="3"/>
  <c r="BG24" i="3"/>
  <c r="BH22" i="3"/>
  <c r="BH15" i="11"/>
  <c r="BH27" i="11"/>
  <c r="BH11" i="12" s="1"/>
  <c r="BH95" i="12" s="1"/>
  <c r="BH79" i="11"/>
  <c r="BH80" i="11" s="1"/>
  <c r="BI4" i="12"/>
  <c r="BI4" i="11"/>
  <c r="BG5" i="12"/>
  <c r="BG5" i="11"/>
  <c r="BG25" i="6"/>
  <c r="BG27" i="6"/>
  <c r="BG29" i="6"/>
  <c r="BG26" i="6"/>
  <c r="BG18" i="6"/>
  <c r="BG31" i="6"/>
  <c r="BG20" i="6"/>
  <c r="BG33" i="6"/>
  <c r="BG21" i="6"/>
  <c r="BG24" i="6"/>
  <c r="BG32" i="6"/>
  <c r="BG34" i="6"/>
  <c r="BG23" i="6"/>
  <c r="BG19" i="6"/>
  <c r="BG28" i="6"/>
  <c r="BG22" i="6"/>
  <c r="BG37" i="6"/>
  <c r="BG36" i="6"/>
  <c r="BG30" i="6"/>
  <c r="BG35" i="6"/>
  <c r="BI4" i="6"/>
  <c r="BH51" i="6"/>
  <c r="BH16" i="6"/>
  <c r="BG65" i="3"/>
  <c r="BG101" i="12" s="1"/>
  <c r="BG133" i="12" s="1"/>
  <c r="BG5" i="6"/>
  <c r="BF39" i="6"/>
  <c r="BH10" i="6"/>
  <c r="BJ52" i="3"/>
  <c r="BJ49" i="3"/>
  <c r="BH106" i="3"/>
  <c r="BH104" i="3"/>
  <c r="BH102" i="3"/>
  <c r="BH105" i="3"/>
  <c r="BH107" i="3"/>
  <c r="BH103" i="3"/>
  <c r="BH99" i="3"/>
  <c r="BH98" i="3"/>
  <c r="BH101" i="3"/>
  <c r="BH100" i="3"/>
  <c r="BH95" i="3"/>
  <c r="BH260" i="10" s="1"/>
  <c r="BH88" i="3"/>
  <c r="BH90" i="3" s="1"/>
  <c r="BI89" i="3"/>
  <c r="BI94" i="3" s="1"/>
  <c r="BI234" i="10" s="1"/>
  <c r="BH33" i="3"/>
  <c r="BH41" i="10" s="1"/>
  <c r="BM50" i="3"/>
  <c r="BI93" i="3"/>
  <c r="BI92" i="3"/>
  <c r="BI44" i="3"/>
  <c r="BI40" i="3"/>
  <c r="BI41" i="3"/>
  <c r="BI38" i="3"/>
  <c r="BI29" i="3"/>
  <c r="BI72" i="7" s="1"/>
  <c r="BI37" i="3"/>
  <c r="BI42" i="3"/>
  <c r="BI35" i="3"/>
  <c r="BI43" i="3"/>
  <c r="BI31" i="3"/>
  <c r="BJ23" i="3"/>
  <c r="BI36" i="3"/>
  <c r="BI26" i="3"/>
  <c r="BI39" i="3"/>
  <c r="BI32" i="3"/>
  <c r="BI30" i="3"/>
  <c r="BJ48" i="3"/>
  <c r="BJ51" i="3"/>
  <c r="BG96" i="3"/>
  <c r="BG248" i="10" s="1"/>
  <c r="BH27" i="3"/>
  <c r="BD342" i="7"/>
  <c r="BE34" i="10" l="1"/>
  <c r="BG81" i="10"/>
  <c r="BH23" i="10"/>
  <c r="BH28" i="10"/>
  <c r="BH21" i="10"/>
  <c r="BH25" i="10"/>
  <c r="BH19" i="10"/>
  <c r="BH27" i="10"/>
  <c r="BH24" i="10"/>
  <c r="BH22" i="10"/>
  <c r="BH26" i="10"/>
  <c r="BH20" i="10"/>
  <c r="BE153" i="10"/>
  <c r="BG3" i="6"/>
  <c r="BG12" i="6" s="1"/>
  <c r="BG3" i="10"/>
  <c r="BG3" i="7"/>
  <c r="BD343" i="7"/>
  <c r="BI15" i="10"/>
  <c r="BI202" i="7"/>
  <c r="BI278" i="7"/>
  <c r="BI150" i="7"/>
  <c r="BI97" i="7"/>
  <c r="BF169" i="10"/>
  <c r="BI201" i="7"/>
  <c r="BI149" i="7"/>
  <c r="BI96" i="7"/>
  <c r="BC347" i="7"/>
  <c r="BC348" i="7" s="1"/>
  <c r="BC344" i="7"/>
  <c r="BD340" i="7" s="1"/>
  <c r="BF155" i="10"/>
  <c r="BF66" i="10"/>
  <c r="BF83" i="10" s="1"/>
  <c r="BF178" i="10" s="1"/>
  <c r="BF43" i="10"/>
  <c r="BF252" i="10" s="1"/>
  <c r="BF17" i="10"/>
  <c r="BF238" i="10" s="1"/>
  <c r="BF205" i="10"/>
  <c r="BF264" i="10" s="1"/>
  <c r="BF157" i="10"/>
  <c r="BF87" i="10"/>
  <c r="BF272" i="10" s="1"/>
  <c r="BF156" i="10"/>
  <c r="BF145" i="10"/>
  <c r="BH74" i="10"/>
  <c r="BH69" i="10"/>
  <c r="BH77" i="10"/>
  <c r="BH72" i="10"/>
  <c r="BH75" i="10"/>
  <c r="BH71" i="10"/>
  <c r="BH68" i="10"/>
  <c r="BH73" i="10"/>
  <c r="BH76" i="10"/>
  <c r="BH70" i="10"/>
  <c r="BG32" i="10"/>
  <c r="BF167" i="10"/>
  <c r="BF149" i="10"/>
  <c r="BI203" i="10"/>
  <c r="BI64" i="10"/>
  <c r="BD176" i="10"/>
  <c r="BD189" i="10"/>
  <c r="BD192" i="10" s="1"/>
  <c r="BD196" i="10" s="1"/>
  <c r="BD182" i="10" s="1"/>
  <c r="BF349" i="10"/>
  <c r="BF350" i="10"/>
  <c r="BF351" i="10"/>
  <c r="BF339" i="10"/>
  <c r="BH213" i="10"/>
  <c r="BH207" i="10"/>
  <c r="BH215" i="10"/>
  <c r="BH216" i="10"/>
  <c r="BH209" i="10"/>
  <c r="BH211" i="10"/>
  <c r="BH214" i="10"/>
  <c r="BH208" i="10"/>
  <c r="BH210" i="10"/>
  <c r="BH212" i="10"/>
  <c r="BG58" i="10"/>
  <c r="BH5" i="10"/>
  <c r="BH5" i="7"/>
  <c r="BJ4" i="10"/>
  <c r="BJ4" i="7"/>
  <c r="BE176" i="10"/>
  <c r="BE189" i="10"/>
  <c r="BE264" i="10"/>
  <c r="BE222" i="10"/>
  <c r="BG169" i="10"/>
  <c r="BH45" i="10"/>
  <c r="BH46" i="10"/>
  <c r="BH53" i="10"/>
  <c r="BH54" i="10"/>
  <c r="BH51" i="10"/>
  <c r="BH50" i="10"/>
  <c r="BH49" i="10"/>
  <c r="BH47" i="10"/>
  <c r="BH48" i="10"/>
  <c r="BH52" i="10"/>
  <c r="BE338" i="7"/>
  <c r="BE177" i="10"/>
  <c r="BE190" i="10"/>
  <c r="BG220" i="10"/>
  <c r="BF150" i="10"/>
  <c r="BF168" i="10"/>
  <c r="BF222" i="10"/>
  <c r="BE188" i="10"/>
  <c r="BE8" i="7"/>
  <c r="BE22" i="7" s="1"/>
  <c r="BF141" i="10"/>
  <c r="BF89" i="10"/>
  <c r="BE94" i="10"/>
  <c r="BE92" i="10"/>
  <c r="BE91" i="10"/>
  <c r="BE26" i="12"/>
  <c r="BE28" i="12" s="1"/>
  <c r="BF41" i="6"/>
  <c r="BG3" i="11"/>
  <c r="BG17" i="11" s="1"/>
  <c r="BG20" i="11" s="1"/>
  <c r="BH3" i="3"/>
  <c r="BG3" i="12"/>
  <c r="BF18" i="11"/>
  <c r="BF21" i="11" s="1"/>
  <c r="BG56" i="3"/>
  <c r="BG57" i="3"/>
  <c r="BG54" i="3"/>
  <c r="BG55" i="3"/>
  <c r="BG58" i="3"/>
  <c r="BI22" i="3"/>
  <c r="BH24" i="3"/>
  <c r="BH5" i="12"/>
  <c r="BH5" i="11"/>
  <c r="BJ4" i="12"/>
  <c r="BJ4" i="11"/>
  <c r="BH3" i="11"/>
  <c r="BI79" i="11"/>
  <c r="BI80" i="11" s="1"/>
  <c r="BI27" i="11"/>
  <c r="BI11" i="12" s="1"/>
  <c r="BI95" i="12" s="1"/>
  <c r="BI15" i="11"/>
  <c r="BH27" i="6"/>
  <c r="BH31" i="6"/>
  <c r="BH29" i="6"/>
  <c r="BH34" i="6"/>
  <c r="BH28" i="6"/>
  <c r="BH36" i="6"/>
  <c r="BH24" i="6"/>
  <c r="BH20" i="6"/>
  <c r="BH37" i="6"/>
  <c r="BH32" i="6"/>
  <c r="BH26" i="6"/>
  <c r="BH23" i="6"/>
  <c r="BH33" i="6"/>
  <c r="BH18" i="6"/>
  <c r="BH21" i="6"/>
  <c r="BH19" i="6"/>
  <c r="BH30" i="6"/>
  <c r="BH22" i="6"/>
  <c r="BH25" i="6"/>
  <c r="BH35" i="6"/>
  <c r="BI51" i="6"/>
  <c r="BI16" i="6"/>
  <c r="BG39" i="6"/>
  <c r="BI10" i="6"/>
  <c r="BH65" i="3"/>
  <c r="BH101" i="12" s="1"/>
  <c r="BH133" i="12" s="1"/>
  <c r="BH5" i="6"/>
  <c r="BJ4" i="6"/>
  <c r="BI27" i="3"/>
  <c r="BH96" i="3"/>
  <c r="BH248" i="10" s="1"/>
  <c r="BK49" i="3"/>
  <c r="BN50" i="3"/>
  <c r="BI33" i="3"/>
  <c r="BI41" i="10" s="1"/>
  <c r="BK51" i="3"/>
  <c r="BJ93" i="3"/>
  <c r="BJ92" i="3"/>
  <c r="BJ43" i="3"/>
  <c r="BJ41" i="3"/>
  <c r="BJ39" i="3"/>
  <c r="BJ38" i="3"/>
  <c r="BJ44" i="3"/>
  <c r="BJ37" i="3"/>
  <c r="BJ42" i="3"/>
  <c r="BJ36" i="3"/>
  <c r="BJ40" i="3"/>
  <c r="BJ31" i="3"/>
  <c r="BJ29" i="3"/>
  <c r="BJ72" i="7" s="1"/>
  <c r="BK23" i="3"/>
  <c r="BJ32" i="3"/>
  <c r="BJ30" i="3"/>
  <c r="BJ26" i="3"/>
  <c r="BJ35" i="3"/>
  <c r="BK52" i="3"/>
  <c r="BK48" i="3"/>
  <c r="BI105" i="3"/>
  <c r="BI103" i="3"/>
  <c r="BI107" i="3"/>
  <c r="BI101" i="3"/>
  <c r="BI104" i="3"/>
  <c r="BI102" i="3"/>
  <c r="BI98" i="3"/>
  <c r="BI99" i="3"/>
  <c r="BI106" i="3"/>
  <c r="BI100" i="3"/>
  <c r="BJ89" i="3"/>
  <c r="BJ94" i="3" s="1"/>
  <c r="BJ234" i="10" s="1"/>
  <c r="BI95" i="3"/>
  <c r="BI260" i="10" s="1"/>
  <c r="BI88" i="3"/>
  <c r="BI90" i="3" s="1"/>
  <c r="BE342" i="7"/>
  <c r="BF34" i="10" l="1"/>
  <c r="BH3" i="10"/>
  <c r="BH3" i="7"/>
  <c r="BG168" i="10"/>
  <c r="BG150" i="10"/>
  <c r="BF60" i="10"/>
  <c r="BH220" i="10"/>
  <c r="BI77" i="10"/>
  <c r="BI74" i="10"/>
  <c r="BI75" i="10"/>
  <c r="BI76" i="10"/>
  <c r="BI69" i="10"/>
  <c r="BI73" i="10"/>
  <c r="BI70" i="10"/>
  <c r="BI71" i="10"/>
  <c r="BI72" i="10"/>
  <c r="BI68" i="10"/>
  <c r="BG349" i="10"/>
  <c r="BG351" i="10"/>
  <c r="BG339" i="10"/>
  <c r="BG350" i="10"/>
  <c r="BI24" i="10"/>
  <c r="BI22" i="10"/>
  <c r="BI27" i="10"/>
  <c r="BI20" i="10"/>
  <c r="BI23" i="10"/>
  <c r="BI21" i="10"/>
  <c r="BI19" i="10"/>
  <c r="BI28" i="10"/>
  <c r="BI26" i="10"/>
  <c r="BI25" i="10"/>
  <c r="BI5" i="10"/>
  <c r="BI5" i="7"/>
  <c r="BH3" i="12"/>
  <c r="BE192" i="10"/>
  <c r="BE196" i="10" s="1"/>
  <c r="BE182" i="10" s="1"/>
  <c r="BI207" i="10"/>
  <c r="BI211" i="10"/>
  <c r="BI210" i="10"/>
  <c r="BI213" i="10"/>
  <c r="BI216" i="10"/>
  <c r="BI214" i="10"/>
  <c r="BI209" i="10"/>
  <c r="BI215" i="10"/>
  <c r="BI212" i="10"/>
  <c r="BI208" i="10"/>
  <c r="BH81" i="10"/>
  <c r="BD347" i="7"/>
  <c r="BD348" i="7" s="1"/>
  <c r="BD344" i="7"/>
  <c r="BE340" i="7" s="1"/>
  <c r="BG205" i="10"/>
  <c r="BG145" i="10"/>
  <c r="BG156" i="10"/>
  <c r="BG17" i="10"/>
  <c r="BG238" i="10" s="1"/>
  <c r="BG157" i="10"/>
  <c r="BG43" i="10"/>
  <c r="BG252" i="10" s="1"/>
  <c r="BG87" i="10"/>
  <c r="BG272" i="10" s="1"/>
  <c r="BG66" i="10"/>
  <c r="BG83" i="10" s="1"/>
  <c r="BG178" i="10" s="1"/>
  <c r="BG155" i="10"/>
  <c r="BH32" i="10"/>
  <c r="BH3" i="6"/>
  <c r="BH12" i="6" s="1"/>
  <c r="BE343" i="7"/>
  <c r="BF151" i="10"/>
  <c r="BF153" i="10" s="1"/>
  <c r="BJ149" i="7"/>
  <c r="BJ96" i="7"/>
  <c r="BJ201" i="7"/>
  <c r="BF176" i="10"/>
  <c r="BF189" i="10"/>
  <c r="BE159" i="10"/>
  <c r="BJ203" i="10"/>
  <c r="BJ64" i="10"/>
  <c r="BH58" i="10"/>
  <c r="BJ15" i="10"/>
  <c r="BJ202" i="7"/>
  <c r="BJ278" i="7"/>
  <c r="BJ97" i="7"/>
  <c r="BJ150" i="7"/>
  <c r="BI45" i="10"/>
  <c r="BI46" i="10"/>
  <c r="BI49" i="10"/>
  <c r="BI50" i="10"/>
  <c r="BI51" i="10"/>
  <c r="BI54" i="10"/>
  <c r="BI53" i="10"/>
  <c r="BI52" i="10"/>
  <c r="BI48" i="10"/>
  <c r="BI47" i="10"/>
  <c r="BK4" i="10"/>
  <c r="BK4" i="7"/>
  <c r="BG167" i="10"/>
  <c r="BG149" i="10"/>
  <c r="BG141" i="10"/>
  <c r="BG89" i="10"/>
  <c r="BF188" i="10"/>
  <c r="BF8" i="7"/>
  <c r="BG18" i="11"/>
  <c r="BG21" i="11" s="1"/>
  <c r="BF92" i="10"/>
  <c r="BF91" i="10"/>
  <c r="BF94" i="10"/>
  <c r="BG41" i="6"/>
  <c r="BF26" i="12"/>
  <c r="BF28" i="12" s="1"/>
  <c r="BH56" i="3"/>
  <c r="BH55" i="3"/>
  <c r="BH57" i="3"/>
  <c r="BH54" i="3"/>
  <c r="BH58" i="3"/>
  <c r="BJ22" i="3"/>
  <c r="BI24" i="3"/>
  <c r="BI3" i="3"/>
  <c r="BH17" i="11"/>
  <c r="BH20" i="11" s="1"/>
  <c r="BH18" i="11"/>
  <c r="BH21" i="11" s="1"/>
  <c r="BK4" i="12"/>
  <c r="BK4" i="11"/>
  <c r="BJ79" i="11"/>
  <c r="BJ80" i="11" s="1"/>
  <c r="BJ27" i="11"/>
  <c r="BJ11" i="12" s="1"/>
  <c r="BJ95" i="12" s="1"/>
  <c r="BJ15" i="11"/>
  <c r="BI5" i="12"/>
  <c r="BI5" i="11"/>
  <c r="BK4" i="6"/>
  <c r="BJ51" i="6"/>
  <c r="BJ16" i="6"/>
  <c r="BJ10" i="6"/>
  <c r="BI65" i="3"/>
  <c r="BI101" i="12" s="1"/>
  <c r="BI133" i="12" s="1"/>
  <c r="BI5" i="6"/>
  <c r="BI18" i="6"/>
  <c r="BI25" i="6"/>
  <c r="BI20" i="6"/>
  <c r="BI33" i="6"/>
  <c r="BI21" i="6"/>
  <c r="BI29" i="6"/>
  <c r="BI27" i="6"/>
  <c r="BI31" i="6"/>
  <c r="BI24" i="6"/>
  <c r="BI34" i="6"/>
  <c r="BI26" i="6"/>
  <c r="BI28" i="6"/>
  <c r="BI32" i="6"/>
  <c r="BI23" i="6"/>
  <c r="BI22" i="6"/>
  <c r="BI35" i="6"/>
  <c r="BI37" i="6"/>
  <c r="BI36" i="6"/>
  <c r="BI19" i="6"/>
  <c r="BI30" i="6"/>
  <c r="BH39" i="6"/>
  <c r="BJ27" i="3"/>
  <c r="BL49" i="3"/>
  <c r="BJ33" i="3"/>
  <c r="BJ41" i="10" s="1"/>
  <c r="BL48" i="3"/>
  <c r="BK92" i="3"/>
  <c r="BK42" i="3"/>
  <c r="BK43" i="3"/>
  <c r="BK40" i="3"/>
  <c r="BK93" i="3"/>
  <c r="BK44" i="3"/>
  <c r="BK41" i="3"/>
  <c r="BK37" i="3"/>
  <c r="BK36" i="3"/>
  <c r="BK26" i="3"/>
  <c r="BK35" i="3"/>
  <c r="BK32" i="3"/>
  <c r="BK30" i="3"/>
  <c r="BK38" i="3"/>
  <c r="BK31" i="3"/>
  <c r="BK29" i="3"/>
  <c r="BK72" i="7" s="1"/>
  <c r="BK39" i="3"/>
  <c r="BL23" i="3"/>
  <c r="BL51" i="3"/>
  <c r="BJ104" i="3"/>
  <c r="BJ102" i="3"/>
  <c r="BJ100" i="3"/>
  <c r="BJ106" i="3"/>
  <c r="BJ101" i="3"/>
  <c r="BJ107" i="3"/>
  <c r="BJ99" i="3"/>
  <c r="BJ105" i="3"/>
  <c r="BJ103" i="3"/>
  <c r="BJ95" i="3"/>
  <c r="BJ260" i="10" s="1"/>
  <c r="BJ88" i="3"/>
  <c r="BJ90" i="3" s="1"/>
  <c r="BJ98" i="3"/>
  <c r="BK89" i="3"/>
  <c r="BL52" i="3"/>
  <c r="BI96" i="3"/>
  <c r="BI248" i="10" s="1"/>
  <c r="BO50" i="3"/>
  <c r="BF159" i="10" l="1"/>
  <c r="BI3" i="6"/>
  <c r="BI12" i="6" s="1"/>
  <c r="BI3" i="10"/>
  <c r="BI3" i="7"/>
  <c r="BI58" i="10"/>
  <c r="BJ74" i="10"/>
  <c r="BJ68" i="10"/>
  <c r="BJ69" i="10"/>
  <c r="BJ76" i="10"/>
  <c r="BJ71" i="10"/>
  <c r="BJ77" i="10"/>
  <c r="BJ70" i="10"/>
  <c r="BJ72" i="10"/>
  <c r="BJ73" i="10"/>
  <c r="BJ75" i="10"/>
  <c r="BK15" i="10"/>
  <c r="BK202" i="7"/>
  <c r="BK278" i="7"/>
  <c r="BK97" i="7"/>
  <c r="BK150" i="7"/>
  <c r="BJ45" i="10"/>
  <c r="BJ46" i="10"/>
  <c r="BJ48" i="10"/>
  <c r="BJ47" i="10"/>
  <c r="BJ53" i="10"/>
  <c r="BJ51" i="10"/>
  <c r="BJ49" i="10"/>
  <c r="BJ50" i="10"/>
  <c r="BJ54" i="10"/>
  <c r="BJ52" i="10"/>
  <c r="BG34" i="10"/>
  <c r="BI220" i="10"/>
  <c r="BK203" i="10"/>
  <c r="BK64" i="10"/>
  <c r="BJ216" i="10"/>
  <c r="BJ212" i="10"/>
  <c r="BJ215" i="10"/>
  <c r="BJ207" i="10"/>
  <c r="BJ209" i="10"/>
  <c r="BJ211" i="10"/>
  <c r="BJ213" i="10"/>
  <c r="BJ210" i="10"/>
  <c r="BJ214" i="10"/>
  <c r="BJ208" i="10"/>
  <c r="BK149" i="7"/>
  <c r="BK201" i="7"/>
  <c r="BK96" i="7"/>
  <c r="BI32" i="10"/>
  <c r="BJ24" i="10"/>
  <c r="BJ22" i="10"/>
  <c r="BJ23" i="10"/>
  <c r="BJ27" i="10"/>
  <c r="BJ28" i="10"/>
  <c r="BJ26" i="10"/>
  <c r="BJ20" i="10"/>
  <c r="BJ21" i="10"/>
  <c r="BJ19" i="10"/>
  <c r="BJ25" i="10"/>
  <c r="BH167" i="10"/>
  <c r="BH149" i="10"/>
  <c r="BH351" i="10"/>
  <c r="BH339" i="10"/>
  <c r="BH349" i="10"/>
  <c r="BH350" i="10"/>
  <c r="BG60" i="10"/>
  <c r="BJ5" i="10"/>
  <c r="BJ5" i="7"/>
  <c r="BL4" i="10"/>
  <c r="BL4" i="7"/>
  <c r="BG222" i="10"/>
  <c r="BG264" i="10"/>
  <c r="BH169" i="10"/>
  <c r="BG151" i="10"/>
  <c r="BG153" i="10" s="1"/>
  <c r="BF338" i="7"/>
  <c r="BF190" i="10"/>
  <c r="BF177" i="10"/>
  <c r="BF192" i="10"/>
  <c r="BF196" i="10" s="1"/>
  <c r="BF182" i="10" s="1"/>
  <c r="BH168" i="10"/>
  <c r="BH150" i="10"/>
  <c r="BE344" i="7"/>
  <c r="BF340" i="7" s="1"/>
  <c r="BE347" i="7"/>
  <c r="BE348" i="7" s="1"/>
  <c r="BI81" i="10"/>
  <c r="BH17" i="10"/>
  <c r="BH238" i="10" s="1"/>
  <c r="BH156" i="10"/>
  <c r="BH87" i="10"/>
  <c r="BH272" i="10" s="1"/>
  <c r="BH155" i="10"/>
  <c r="BH66" i="10"/>
  <c r="BH83" i="10" s="1"/>
  <c r="BH178" i="10" s="1"/>
  <c r="BH145" i="10"/>
  <c r="BH157" i="10"/>
  <c r="BH43" i="10"/>
  <c r="BH252" i="10" s="1"/>
  <c r="BH205" i="10"/>
  <c r="BH89" i="10"/>
  <c r="BH141" i="10"/>
  <c r="BG188" i="10"/>
  <c r="BG8" i="7"/>
  <c r="BG94" i="10"/>
  <c r="BG92" i="10"/>
  <c r="BG91" i="10"/>
  <c r="BF22" i="7"/>
  <c r="BH41" i="6"/>
  <c r="BG26" i="12"/>
  <c r="BG28" i="12" s="1"/>
  <c r="BI56" i="3"/>
  <c r="BI54" i="3"/>
  <c r="BI57" i="3"/>
  <c r="BI58" i="3"/>
  <c r="BI55" i="3"/>
  <c r="BI3" i="11"/>
  <c r="BI18" i="11" s="1"/>
  <c r="BI21" i="11" s="1"/>
  <c r="BJ24" i="3"/>
  <c r="BK22" i="3"/>
  <c r="BJ3" i="3"/>
  <c r="BI3" i="12"/>
  <c r="BK79" i="11"/>
  <c r="BK80" i="11" s="1"/>
  <c r="BK27" i="11"/>
  <c r="BK11" i="12" s="1"/>
  <c r="BK95" i="12" s="1"/>
  <c r="BK15" i="11"/>
  <c r="BJ5" i="12"/>
  <c r="BJ5" i="11"/>
  <c r="BL4" i="12"/>
  <c r="BL4" i="11"/>
  <c r="BL4" i="6"/>
  <c r="BJ96" i="3"/>
  <c r="BJ248" i="10" s="1"/>
  <c r="BK10" i="6"/>
  <c r="BJ25" i="6"/>
  <c r="BJ29" i="6"/>
  <c r="BJ26" i="6"/>
  <c r="BJ31" i="6"/>
  <c r="BJ27" i="6"/>
  <c r="BJ21" i="6"/>
  <c r="BJ28" i="6"/>
  <c r="BJ18" i="6"/>
  <c r="BJ24" i="6"/>
  <c r="BJ37" i="6"/>
  <c r="BJ33" i="6"/>
  <c r="BJ23" i="6"/>
  <c r="BJ20" i="6"/>
  <c r="BJ35" i="6"/>
  <c r="BJ32" i="6"/>
  <c r="BJ22" i="6"/>
  <c r="BJ19" i="6"/>
  <c r="BJ36" i="6"/>
  <c r="BJ30" i="6"/>
  <c r="BJ34" i="6"/>
  <c r="BI39" i="6"/>
  <c r="BJ65" i="3"/>
  <c r="BJ101" i="12" s="1"/>
  <c r="BJ133" i="12" s="1"/>
  <c r="BJ5" i="6"/>
  <c r="BK51" i="6"/>
  <c r="BK16" i="6"/>
  <c r="BM48" i="3"/>
  <c r="BM51" i="3"/>
  <c r="BM49" i="3"/>
  <c r="BP50" i="3"/>
  <c r="BK33" i="3"/>
  <c r="BK41" i="10" s="1"/>
  <c r="BM52" i="3"/>
  <c r="BL92" i="3"/>
  <c r="BL44" i="3"/>
  <c r="BL93" i="3"/>
  <c r="BL39" i="3"/>
  <c r="BL36" i="3"/>
  <c r="BL42" i="3"/>
  <c r="BL35" i="3"/>
  <c r="BL40" i="3"/>
  <c r="BL43" i="3"/>
  <c r="BL31" i="3"/>
  <c r="BL30" i="3"/>
  <c r="BL41" i="3"/>
  <c r="BL38" i="3"/>
  <c r="BL32" i="3"/>
  <c r="BL26" i="3"/>
  <c r="BL29" i="3"/>
  <c r="BL72" i="7" s="1"/>
  <c r="BM23" i="3"/>
  <c r="BL37" i="3"/>
  <c r="BK27" i="3"/>
  <c r="BK103" i="3"/>
  <c r="BK107" i="3"/>
  <c r="BK106" i="3"/>
  <c r="BK105" i="3"/>
  <c r="BK102" i="3"/>
  <c r="BK101" i="3"/>
  <c r="BK104" i="3"/>
  <c r="BK99" i="3"/>
  <c r="BK98" i="3"/>
  <c r="BK95" i="3"/>
  <c r="BK260" i="10" s="1"/>
  <c r="BK100" i="3"/>
  <c r="BL89" i="3"/>
  <c r="BK88" i="3"/>
  <c r="BK90" i="3" s="1"/>
  <c r="BK94" i="3"/>
  <c r="BK234" i="10" s="1"/>
  <c r="BF342" i="7"/>
  <c r="BH60" i="10" l="1"/>
  <c r="BH34" i="10"/>
  <c r="BH176" i="10" s="1"/>
  <c r="BJ58" i="10"/>
  <c r="BJ168" i="10" s="1"/>
  <c r="BF343" i="7"/>
  <c r="BJ220" i="10"/>
  <c r="BK54" i="10"/>
  <c r="BK48" i="10"/>
  <c r="BK51" i="10"/>
  <c r="BK45" i="10"/>
  <c r="BK46" i="10"/>
  <c r="BK53" i="10"/>
  <c r="BK52" i="10"/>
  <c r="BK47" i="10"/>
  <c r="BK50" i="10"/>
  <c r="BK49" i="10"/>
  <c r="BH189" i="10"/>
  <c r="BJ3" i="10"/>
  <c r="BJ3" i="7"/>
  <c r="BH151" i="10"/>
  <c r="BH153" i="10" s="1"/>
  <c r="BI205" i="10"/>
  <c r="BI66" i="10"/>
  <c r="BI155" i="10"/>
  <c r="BI43" i="10"/>
  <c r="BI252" i="10" s="1"/>
  <c r="BI145" i="10"/>
  <c r="BI17" i="10"/>
  <c r="BI238" i="10" s="1"/>
  <c r="BI157" i="10"/>
  <c r="BI156" i="10"/>
  <c r="BI87" i="10"/>
  <c r="BI272" i="10" s="1"/>
  <c r="BL203" i="10"/>
  <c r="BL64" i="10"/>
  <c r="BH338" i="7"/>
  <c r="BH177" i="10"/>
  <c r="BH190" i="10"/>
  <c r="BG338" i="7"/>
  <c r="BG190" i="10"/>
  <c r="BG177" i="10"/>
  <c r="BK72" i="10"/>
  <c r="BK70" i="10"/>
  <c r="BK68" i="10"/>
  <c r="BK69" i="10"/>
  <c r="BK77" i="10"/>
  <c r="BK74" i="10"/>
  <c r="BK75" i="10"/>
  <c r="BK73" i="10"/>
  <c r="BK76" i="10"/>
  <c r="BK71" i="10"/>
  <c r="BK5" i="10"/>
  <c r="BK5" i="7"/>
  <c r="BL96" i="7"/>
  <c r="BL201" i="7"/>
  <c r="BL149" i="7"/>
  <c r="BJ32" i="10"/>
  <c r="BK211" i="10"/>
  <c r="BK210" i="10"/>
  <c r="BK207" i="10"/>
  <c r="BK216" i="10"/>
  <c r="BK213" i="10"/>
  <c r="BK209" i="10"/>
  <c r="BK214" i="10"/>
  <c r="BK215" i="10"/>
  <c r="BK212" i="10"/>
  <c r="BK208" i="10"/>
  <c r="BF344" i="7"/>
  <c r="BG340" i="7" s="1"/>
  <c r="BF347" i="7"/>
  <c r="BF348" i="7" s="1"/>
  <c r="BL15" i="10"/>
  <c r="BL202" i="7"/>
  <c r="BL278" i="7"/>
  <c r="BL150" i="7"/>
  <c r="BL97" i="7"/>
  <c r="BH222" i="10"/>
  <c r="BH264" i="10"/>
  <c r="BI167" i="10"/>
  <c r="BI149" i="10"/>
  <c r="BI151" i="10" s="1"/>
  <c r="BI34" i="10"/>
  <c r="BK23" i="10"/>
  <c r="BK26" i="10"/>
  <c r="BK22" i="10"/>
  <c r="BK25" i="10"/>
  <c r="BK20" i="10"/>
  <c r="BK27" i="10"/>
  <c r="BK28" i="10"/>
  <c r="BK19" i="10"/>
  <c r="BK21" i="10"/>
  <c r="BK24" i="10"/>
  <c r="BI339" i="10"/>
  <c r="BI349" i="10"/>
  <c r="BI351" i="10"/>
  <c r="BI350" i="10"/>
  <c r="BI150" i="10"/>
  <c r="BI168" i="10"/>
  <c r="BM4" i="10"/>
  <c r="BM4" i="7"/>
  <c r="BI83" i="10"/>
  <c r="BI178" i="10" s="1"/>
  <c r="BI169" i="10"/>
  <c r="BG159" i="10"/>
  <c r="BG189" i="10"/>
  <c r="BG176" i="10"/>
  <c r="BJ81" i="10"/>
  <c r="BI141" i="10"/>
  <c r="BI89" i="10"/>
  <c r="BH188" i="10"/>
  <c r="BH8" i="7"/>
  <c r="BH22" i="7" s="1"/>
  <c r="BG22" i="7"/>
  <c r="BH94" i="10"/>
  <c r="BH92" i="10"/>
  <c r="BH91" i="10"/>
  <c r="BI41" i="6"/>
  <c r="BH26" i="12"/>
  <c r="BH28" i="12" s="1"/>
  <c r="BK3" i="3"/>
  <c r="BK3" i="12" s="1"/>
  <c r="BJ3" i="6"/>
  <c r="BJ12" i="6" s="1"/>
  <c r="BJ3" i="11"/>
  <c r="BJ18" i="11" s="1"/>
  <c r="BJ21" i="11" s="1"/>
  <c r="BJ3" i="12"/>
  <c r="BJ56" i="3"/>
  <c r="BJ58" i="3"/>
  <c r="BJ54" i="3"/>
  <c r="BJ57" i="3"/>
  <c r="BJ55" i="3"/>
  <c r="BI17" i="11"/>
  <c r="BI20" i="11" s="1"/>
  <c r="BK24" i="3"/>
  <c r="BL22" i="3"/>
  <c r="BM4" i="12"/>
  <c r="BM4" i="11"/>
  <c r="BK5" i="12"/>
  <c r="BK5" i="11"/>
  <c r="BL15" i="11"/>
  <c r="BL27" i="11"/>
  <c r="BL11" i="12" s="1"/>
  <c r="BL95" i="12" s="1"/>
  <c r="BL79" i="11"/>
  <c r="BL80" i="11" s="1"/>
  <c r="BK25" i="6"/>
  <c r="BK27" i="6"/>
  <c r="BK21" i="6"/>
  <c r="BK29" i="6"/>
  <c r="BK18" i="6"/>
  <c r="BK28" i="6"/>
  <c r="BK20" i="6"/>
  <c r="BK33" i="6"/>
  <c r="BK34" i="6"/>
  <c r="BK31" i="6"/>
  <c r="BK23" i="6"/>
  <c r="BK32" i="6"/>
  <c r="BK37" i="6"/>
  <c r="BK24" i="6"/>
  <c r="BK30" i="6"/>
  <c r="BK22" i="6"/>
  <c r="BK19" i="6"/>
  <c r="BK35" i="6"/>
  <c r="BK26" i="6"/>
  <c r="BK36" i="6"/>
  <c r="BL10" i="6"/>
  <c r="BL51" i="6"/>
  <c r="BL16" i="6"/>
  <c r="BM4" i="6"/>
  <c r="BJ39" i="6"/>
  <c r="BK65" i="3"/>
  <c r="BK101" i="12" s="1"/>
  <c r="BK133" i="12" s="1"/>
  <c r="BK5" i="6"/>
  <c r="BL102" i="3"/>
  <c r="BL106" i="3"/>
  <c r="BL104" i="3"/>
  <c r="BL99" i="3"/>
  <c r="BL105" i="3"/>
  <c r="BL98" i="3"/>
  <c r="BL103" i="3"/>
  <c r="BL95" i="3"/>
  <c r="BL260" i="10" s="1"/>
  <c r="BL107" i="3"/>
  <c r="BL101" i="3"/>
  <c r="BL100" i="3"/>
  <c r="BM89" i="3"/>
  <c r="BM94" i="3" s="1"/>
  <c r="BM234" i="10" s="1"/>
  <c r="BL88" i="3"/>
  <c r="BL90" i="3" s="1"/>
  <c r="BL94" i="3"/>
  <c r="BL234" i="10" s="1"/>
  <c r="BN51" i="3"/>
  <c r="BL27" i="3"/>
  <c r="BL33" i="3"/>
  <c r="BL41" i="10" s="1"/>
  <c r="BN52" i="3"/>
  <c r="BN49" i="3"/>
  <c r="BK96" i="3"/>
  <c r="BK248" i="10" s="1"/>
  <c r="BN48" i="3"/>
  <c r="BM93" i="3"/>
  <c r="BM92" i="3"/>
  <c r="BM43" i="3"/>
  <c r="BM42" i="3"/>
  <c r="BM35" i="3"/>
  <c r="BM40" i="3"/>
  <c r="BM32" i="3"/>
  <c r="BM39" i="3"/>
  <c r="BM30" i="3"/>
  <c r="BM41" i="3"/>
  <c r="BM38" i="3"/>
  <c r="BM36" i="3"/>
  <c r="BM26" i="3"/>
  <c r="BM31" i="3"/>
  <c r="BM29" i="3"/>
  <c r="BM72" i="7" s="1"/>
  <c r="BN23" i="3"/>
  <c r="BM44" i="3"/>
  <c r="BM37" i="3"/>
  <c r="BQ50" i="3"/>
  <c r="BH342" i="7"/>
  <c r="BG342" i="7"/>
  <c r="BH192" i="10" l="1"/>
  <c r="BH196" i="10" s="1"/>
  <c r="BH182" i="10" s="1"/>
  <c r="BJ150" i="10"/>
  <c r="BK3" i="6"/>
  <c r="BK12" i="6" s="1"/>
  <c r="BI153" i="10"/>
  <c r="BG192" i="10"/>
  <c r="BG196" i="10" s="1"/>
  <c r="BG182" i="10" s="1"/>
  <c r="BH159" i="10"/>
  <c r="BK349" i="10"/>
  <c r="BK351" i="10"/>
  <c r="BK339" i="10"/>
  <c r="BK350" i="10"/>
  <c r="BM201" i="7"/>
  <c r="BM96" i="7"/>
  <c r="BM149" i="7"/>
  <c r="BL208" i="10"/>
  <c r="BL213" i="10"/>
  <c r="BL209" i="10"/>
  <c r="BL216" i="10"/>
  <c r="BL211" i="10"/>
  <c r="BL215" i="10"/>
  <c r="BL214" i="10"/>
  <c r="BL207" i="10"/>
  <c r="BL212" i="10"/>
  <c r="BL210" i="10"/>
  <c r="BJ145" i="10"/>
  <c r="BJ43" i="10"/>
  <c r="BJ17" i="10"/>
  <c r="BJ238" i="10" s="1"/>
  <c r="BJ66" i="10"/>
  <c r="BJ83" i="10" s="1"/>
  <c r="BJ178" i="10" s="1"/>
  <c r="BJ157" i="10"/>
  <c r="BJ87" i="10"/>
  <c r="BJ272" i="10" s="1"/>
  <c r="BJ155" i="10"/>
  <c r="BJ156" i="10"/>
  <c r="BJ205" i="10"/>
  <c r="BJ264" i="10" s="1"/>
  <c r="BK3" i="11"/>
  <c r="BK17" i="11" s="1"/>
  <c r="BK20" i="11" s="1"/>
  <c r="BK58" i="10"/>
  <c r="BJ169" i="10"/>
  <c r="BJ167" i="10"/>
  <c r="BJ149" i="10"/>
  <c r="BJ151" i="10" s="1"/>
  <c r="BJ153" i="10" s="1"/>
  <c r="BM203" i="10"/>
  <c r="BM64" i="10"/>
  <c r="BM15" i="10"/>
  <c r="BM202" i="7"/>
  <c r="BM278" i="7"/>
  <c r="BM150" i="7"/>
  <c r="BM97" i="7"/>
  <c r="BJ350" i="10"/>
  <c r="BJ351" i="10"/>
  <c r="BJ349" i="10"/>
  <c r="BJ339" i="10"/>
  <c r="BI60" i="10"/>
  <c r="BK32" i="10"/>
  <c r="BI189" i="10"/>
  <c r="BI176" i="10"/>
  <c r="BG343" i="7"/>
  <c r="BG344" i="7" s="1"/>
  <c r="BH340" i="7" s="1"/>
  <c r="BN4" i="10"/>
  <c r="BN4" i="7"/>
  <c r="BI159" i="10"/>
  <c r="BL24" i="10"/>
  <c r="BL19" i="10"/>
  <c r="BL27" i="10"/>
  <c r="BL22" i="10"/>
  <c r="BL26" i="10"/>
  <c r="BL28" i="10"/>
  <c r="BL25" i="10"/>
  <c r="BL20" i="10"/>
  <c r="BL21" i="10"/>
  <c r="BL23" i="10"/>
  <c r="BI264" i="10"/>
  <c r="BI222" i="10"/>
  <c r="BL45" i="10"/>
  <c r="BL53" i="10"/>
  <c r="BL54" i="10"/>
  <c r="BL51" i="10"/>
  <c r="BL46" i="10"/>
  <c r="BL48" i="10"/>
  <c r="BL49" i="10"/>
  <c r="BL47" i="10"/>
  <c r="BL52" i="10"/>
  <c r="BL50" i="10"/>
  <c r="BK3" i="10"/>
  <c r="BK3" i="7"/>
  <c r="BG347" i="7"/>
  <c r="BG348" i="7" s="1"/>
  <c r="BK220" i="10"/>
  <c r="BK81" i="10"/>
  <c r="BH343" i="7"/>
  <c r="BL5" i="10"/>
  <c r="BL5" i="7"/>
  <c r="BL68" i="10"/>
  <c r="BL74" i="10"/>
  <c r="BL75" i="10"/>
  <c r="BL72" i="10"/>
  <c r="BL70" i="10"/>
  <c r="BL76" i="10"/>
  <c r="BL69" i="10"/>
  <c r="BL73" i="10"/>
  <c r="BL71" i="10"/>
  <c r="BL77" i="10"/>
  <c r="BI8" i="7"/>
  <c r="BI22" i="7" s="1"/>
  <c r="BI188" i="10"/>
  <c r="BJ141" i="10"/>
  <c r="BJ89" i="10"/>
  <c r="BI94" i="10"/>
  <c r="BI92" i="10"/>
  <c r="BI91" i="10"/>
  <c r="BI26" i="12"/>
  <c r="BI28" i="12" s="1"/>
  <c r="BL3" i="3"/>
  <c r="BL3" i="11" s="1"/>
  <c r="BJ17" i="11"/>
  <c r="BJ20" i="11" s="1"/>
  <c r="BJ41" i="6"/>
  <c r="BK56" i="3"/>
  <c r="BK54" i="3"/>
  <c r="BK57" i="3"/>
  <c r="BK58" i="3"/>
  <c r="BK55" i="3"/>
  <c r="BL24" i="3"/>
  <c r="BM22" i="3"/>
  <c r="BL5" i="12"/>
  <c r="BL5" i="11"/>
  <c r="BN4" i="12"/>
  <c r="BN4" i="11"/>
  <c r="BM79" i="11"/>
  <c r="BM80" i="11" s="1"/>
  <c r="BM27" i="11"/>
  <c r="BM11" i="12" s="1"/>
  <c r="BM95" i="12" s="1"/>
  <c r="BM15" i="11"/>
  <c r="BM10" i="6"/>
  <c r="BK39" i="6"/>
  <c r="BM51" i="6"/>
  <c r="BM16" i="6"/>
  <c r="BN4" i="6"/>
  <c r="BL65" i="3"/>
  <c r="BL101" i="12" s="1"/>
  <c r="BL133" i="12" s="1"/>
  <c r="BL5" i="6"/>
  <c r="BL27" i="6"/>
  <c r="BL25" i="6"/>
  <c r="BL18" i="6"/>
  <c r="BL21" i="6"/>
  <c r="BL31" i="6"/>
  <c r="BL29" i="6"/>
  <c r="BL33" i="6"/>
  <c r="BL34" i="6"/>
  <c r="BL28" i="6"/>
  <c r="BL32" i="6"/>
  <c r="BL22" i="6"/>
  <c r="BL20" i="6"/>
  <c r="BL26" i="6"/>
  <c r="BL23" i="6"/>
  <c r="BL30" i="6"/>
  <c r="BL19" i="6"/>
  <c r="BL37" i="6"/>
  <c r="BL35" i="6"/>
  <c r="BL24" i="6"/>
  <c r="BL36" i="6"/>
  <c r="BL96" i="3"/>
  <c r="BL248" i="10" s="1"/>
  <c r="BO52" i="3"/>
  <c r="BO51" i="3"/>
  <c r="BN93" i="3"/>
  <c r="BN92" i="3"/>
  <c r="BN42" i="3"/>
  <c r="BN40" i="3"/>
  <c r="BN32" i="3"/>
  <c r="BN31" i="3"/>
  <c r="BN43" i="3"/>
  <c r="BN39" i="3"/>
  <c r="BN38" i="3"/>
  <c r="BN29" i="3"/>
  <c r="BN72" i="7" s="1"/>
  <c r="BN41" i="3"/>
  <c r="BN36" i="3"/>
  <c r="BN30" i="3"/>
  <c r="BN26" i="3"/>
  <c r="BN37" i="3"/>
  <c r="BO23" i="3"/>
  <c r="BN44" i="3"/>
  <c r="BN35" i="3"/>
  <c r="BO48" i="3"/>
  <c r="BM107" i="3"/>
  <c r="BM105" i="3"/>
  <c r="BM104" i="3"/>
  <c r="BM102" i="3"/>
  <c r="BM106" i="3"/>
  <c r="BM100" i="3"/>
  <c r="BM99" i="3"/>
  <c r="BM95" i="3"/>
  <c r="BM260" i="10" s="1"/>
  <c r="BM101" i="3"/>
  <c r="BM98" i="3"/>
  <c r="BM103" i="3"/>
  <c r="BM88" i="3"/>
  <c r="BM90" i="3" s="1"/>
  <c r="BN89" i="3"/>
  <c r="BN94" i="3" s="1"/>
  <c r="BN234" i="10" s="1"/>
  <c r="BM27" i="3"/>
  <c r="BM33" i="3"/>
  <c r="BM41" i="10" s="1"/>
  <c r="BR50" i="3"/>
  <c r="BO49" i="3"/>
  <c r="BL3" i="6" l="1"/>
  <c r="BL12" i="6" s="1"/>
  <c r="BJ222" i="10"/>
  <c r="BJ34" i="10"/>
  <c r="BK18" i="11"/>
  <c r="BK21" i="11" s="1"/>
  <c r="BL220" i="10"/>
  <c r="BM53" i="10"/>
  <c r="BM45" i="10"/>
  <c r="BM46" i="10"/>
  <c r="BM50" i="10"/>
  <c r="BM51" i="10"/>
  <c r="BM48" i="10"/>
  <c r="BM54" i="10"/>
  <c r="BM52" i="10"/>
  <c r="BM49" i="10"/>
  <c r="BM47" i="10"/>
  <c r="BM5" i="10"/>
  <c r="BM5" i="7"/>
  <c r="BK169" i="10"/>
  <c r="BM21" i="10"/>
  <c r="BM24" i="10"/>
  <c r="BM22" i="10"/>
  <c r="BM19" i="10"/>
  <c r="BM27" i="10"/>
  <c r="BM28" i="10"/>
  <c r="BM25" i="10"/>
  <c r="BM26" i="10"/>
  <c r="BM23" i="10"/>
  <c r="BM20" i="10"/>
  <c r="BK150" i="10"/>
  <c r="BK168" i="10"/>
  <c r="BK149" i="10"/>
  <c r="BK151" i="10" s="1"/>
  <c r="BK167" i="10"/>
  <c r="BO4" i="10"/>
  <c r="BO4" i="7"/>
  <c r="BI338" i="7"/>
  <c r="BI190" i="10"/>
  <c r="BI192" i="10" s="1"/>
  <c r="BI196" i="10" s="1"/>
  <c r="BI182" i="10" s="1"/>
  <c r="BI177" i="10"/>
  <c r="BN15" i="10"/>
  <c r="BN278" i="7"/>
  <c r="BN202" i="7"/>
  <c r="BN150" i="7"/>
  <c r="BN97" i="7"/>
  <c r="BL3" i="12"/>
  <c r="BL3" i="10"/>
  <c r="BL3" i="7"/>
  <c r="BL58" i="10"/>
  <c r="BM74" i="10"/>
  <c r="BM69" i="10"/>
  <c r="BM73" i="10"/>
  <c r="BM76" i="10"/>
  <c r="BM71" i="10"/>
  <c r="BM72" i="10"/>
  <c r="BM77" i="10"/>
  <c r="BM75" i="10"/>
  <c r="BM70" i="10"/>
  <c r="BM68" i="10"/>
  <c r="BJ252" i="10"/>
  <c r="BJ60" i="10"/>
  <c r="BN201" i="7"/>
  <c r="BN149" i="7"/>
  <c r="BN96" i="7"/>
  <c r="BN64" i="10"/>
  <c r="BN203" i="10"/>
  <c r="BM208" i="10"/>
  <c r="BM210" i="10"/>
  <c r="BM207" i="10"/>
  <c r="BM209" i="10"/>
  <c r="BM211" i="10"/>
  <c r="BM214" i="10"/>
  <c r="BM212" i="10"/>
  <c r="BM213" i="10"/>
  <c r="BM215" i="10"/>
  <c r="BM216" i="10"/>
  <c r="BK155" i="10"/>
  <c r="BK66" i="10"/>
  <c r="BK83" i="10" s="1"/>
  <c r="BK178" i="10" s="1"/>
  <c r="BK87" i="10"/>
  <c r="BK272" i="10" s="1"/>
  <c r="BK145" i="10"/>
  <c r="BK205" i="10"/>
  <c r="BK264" i="10" s="1"/>
  <c r="BK43" i="10"/>
  <c r="BK252" i="10" s="1"/>
  <c r="BK157" i="10"/>
  <c r="BK156" i="10"/>
  <c r="BK17" i="10"/>
  <c r="BK238" i="10" s="1"/>
  <c r="BL81" i="10"/>
  <c r="BH347" i="7"/>
  <c r="BH348" i="7" s="1"/>
  <c r="BH344" i="7"/>
  <c r="BI340" i="7" s="1"/>
  <c r="BJ176" i="10"/>
  <c r="BJ189" i="10"/>
  <c r="BL32" i="10"/>
  <c r="BJ159" i="10"/>
  <c r="BJ8" i="7"/>
  <c r="BJ22" i="7" s="1"/>
  <c r="BJ188" i="10"/>
  <c r="BK141" i="10"/>
  <c r="BK89" i="10"/>
  <c r="BJ94" i="10"/>
  <c r="BJ91" i="10"/>
  <c r="BJ92" i="10"/>
  <c r="BK41" i="6"/>
  <c r="BJ26" i="12"/>
  <c r="BJ28" i="12" s="1"/>
  <c r="BM3" i="3"/>
  <c r="BM3" i="12" s="1"/>
  <c r="BM24" i="3"/>
  <c r="BN22" i="3"/>
  <c r="BL56" i="3"/>
  <c r="BL54" i="3"/>
  <c r="BL58" i="3"/>
  <c r="BL57" i="3"/>
  <c r="BL55" i="3"/>
  <c r="BO4" i="12"/>
  <c r="BO4" i="11"/>
  <c r="BL17" i="11"/>
  <c r="BL20" i="11" s="1"/>
  <c r="BL18" i="11"/>
  <c r="BL21" i="11" s="1"/>
  <c r="BM5" i="12"/>
  <c r="BM5" i="11"/>
  <c r="BN79" i="11"/>
  <c r="BN80" i="11" s="1"/>
  <c r="BN27" i="11"/>
  <c r="BN11" i="12" s="1"/>
  <c r="BN95" i="12" s="1"/>
  <c r="BN15" i="11"/>
  <c r="BM3" i="6"/>
  <c r="BM12" i="6" s="1"/>
  <c r="BO4" i="6"/>
  <c r="BM25" i="6"/>
  <c r="BM27" i="6"/>
  <c r="BM21" i="6"/>
  <c r="BM20" i="6"/>
  <c r="BM31" i="6"/>
  <c r="BM29" i="6"/>
  <c r="BM33" i="6"/>
  <c r="BM34" i="6"/>
  <c r="BM22" i="6"/>
  <c r="BM23" i="6"/>
  <c r="BM30" i="6"/>
  <c r="BM35" i="6"/>
  <c r="BM36" i="6"/>
  <c r="BM28" i="6"/>
  <c r="BM19" i="6"/>
  <c r="BM26" i="6"/>
  <c r="BM32" i="6"/>
  <c r="BM18" i="6"/>
  <c r="BM24" i="6"/>
  <c r="BM37" i="6"/>
  <c r="BN10" i="6"/>
  <c r="BL39" i="6"/>
  <c r="BN16" i="6"/>
  <c r="BN51" i="6"/>
  <c r="BM65" i="3"/>
  <c r="BM101" i="12" s="1"/>
  <c r="BM133" i="12" s="1"/>
  <c r="BM5" i="6"/>
  <c r="BO93" i="3"/>
  <c r="BO92" i="3"/>
  <c r="BO44" i="3"/>
  <c r="BO31" i="3"/>
  <c r="BO43" i="3"/>
  <c r="BO39" i="3"/>
  <c r="BO30" i="3"/>
  <c r="BO38" i="3"/>
  <c r="BO41" i="3"/>
  <c r="BO37" i="3"/>
  <c r="BO36" i="3"/>
  <c r="BO26" i="3"/>
  <c r="BO42" i="3"/>
  <c r="BO32" i="3"/>
  <c r="BP23" i="3"/>
  <c r="BO40" i="3"/>
  <c r="BO29" i="3"/>
  <c r="BO72" i="7" s="1"/>
  <c r="BO35" i="3"/>
  <c r="BS50" i="3"/>
  <c r="BN27" i="3"/>
  <c r="BP52" i="3"/>
  <c r="BP51" i="3"/>
  <c r="BP48" i="3"/>
  <c r="BN33" i="3"/>
  <c r="BN41" i="10" s="1"/>
  <c r="BP49" i="3"/>
  <c r="BM96" i="3"/>
  <c r="BM248" i="10" s="1"/>
  <c r="BN106" i="3"/>
  <c r="BN104" i="3"/>
  <c r="BN103" i="3"/>
  <c r="BN101" i="3"/>
  <c r="BN107" i="3"/>
  <c r="BN98" i="3"/>
  <c r="BN100" i="3"/>
  <c r="BN95" i="3"/>
  <c r="BN260" i="10" s="1"/>
  <c r="BN102" i="3"/>
  <c r="BN105" i="3"/>
  <c r="BN88" i="3"/>
  <c r="BN90" i="3" s="1"/>
  <c r="BN99" i="3"/>
  <c r="BO89" i="3"/>
  <c r="BO94" i="3" s="1"/>
  <c r="BO234" i="10" s="1"/>
  <c r="BI342" i="7"/>
  <c r="BK153" i="10" l="1"/>
  <c r="BM3" i="11"/>
  <c r="BK60" i="10"/>
  <c r="BK190" i="10" s="1"/>
  <c r="BI347" i="7"/>
  <c r="BI348" i="7" s="1"/>
  <c r="BN77" i="10"/>
  <c r="BN74" i="10"/>
  <c r="BN69" i="10"/>
  <c r="BN70" i="10"/>
  <c r="BN73" i="10"/>
  <c r="BN68" i="10"/>
  <c r="BN71" i="10"/>
  <c r="BN72" i="10"/>
  <c r="BN75" i="10"/>
  <c r="BN76" i="10"/>
  <c r="BO201" i="7"/>
  <c r="BO149" i="7"/>
  <c r="BO96" i="7"/>
  <c r="BO203" i="10"/>
  <c r="BO64" i="10"/>
  <c r="BL168" i="10"/>
  <c r="BL150" i="10"/>
  <c r="BP4" i="10"/>
  <c r="BP4" i="7"/>
  <c r="BN5" i="10"/>
  <c r="BN5" i="7"/>
  <c r="BL169" i="10"/>
  <c r="BK222" i="10"/>
  <c r="BN25" i="10"/>
  <c r="BN21" i="10"/>
  <c r="BN22" i="10"/>
  <c r="BN23" i="10"/>
  <c r="BN24" i="10"/>
  <c r="BN28" i="10"/>
  <c r="BN19" i="10"/>
  <c r="BN27" i="10"/>
  <c r="BN26" i="10"/>
  <c r="BN20" i="10"/>
  <c r="BK159" i="10"/>
  <c r="BK34" i="10"/>
  <c r="BO15" i="10"/>
  <c r="BO202" i="7"/>
  <c r="BO150" i="7"/>
  <c r="BO278" i="7"/>
  <c r="BO97" i="7"/>
  <c r="BM3" i="10"/>
  <c r="BM3" i="7"/>
  <c r="BL149" i="10"/>
  <c r="BL151" i="10" s="1"/>
  <c r="BL153" i="10" s="1"/>
  <c r="BL167" i="10"/>
  <c r="BM220" i="10"/>
  <c r="BJ338" i="7"/>
  <c r="BJ190" i="10"/>
  <c r="BJ192" i="10" s="1"/>
  <c r="BJ196" i="10" s="1"/>
  <c r="BJ182" i="10" s="1"/>
  <c r="BJ177" i="10"/>
  <c r="BL87" i="10"/>
  <c r="BL272" i="10" s="1"/>
  <c r="BL145" i="10"/>
  <c r="BL66" i="10"/>
  <c r="BL83" i="10" s="1"/>
  <c r="BL178" i="10" s="1"/>
  <c r="BL156" i="10"/>
  <c r="BL157" i="10"/>
  <c r="BL155" i="10"/>
  <c r="BL205" i="10"/>
  <c r="BL43" i="10"/>
  <c r="BL252" i="10" s="1"/>
  <c r="BL17" i="10"/>
  <c r="BL238" i="10" s="1"/>
  <c r="BI343" i="7"/>
  <c r="BI344" i="7" s="1"/>
  <c r="BJ340" i="7" s="1"/>
  <c r="BL349" i="10"/>
  <c r="BL339" i="10"/>
  <c r="BL350" i="10"/>
  <c r="BL351" i="10"/>
  <c r="BK338" i="7"/>
  <c r="BK177" i="10"/>
  <c r="BM32" i="10"/>
  <c r="BN54" i="10"/>
  <c r="BN45" i="10"/>
  <c r="BN52" i="10"/>
  <c r="BN46" i="10"/>
  <c r="BN53" i="10"/>
  <c r="BN49" i="10"/>
  <c r="BN50" i="10"/>
  <c r="BN48" i="10"/>
  <c r="BN47" i="10"/>
  <c r="BN51" i="10"/>
  <c r="BM350" i="10"/>
  <c r="BM349" i="10"/>
  <c r="BM339" i="10"/>
  <c r="BM351" i="10"/>
  <c r="BM81" i="10"/>
  <c r="BM58" i="10"/>
  <c r="BN210" i="10"/>
  <c r="BN213" i="10"/>
  <c r="BN208" i="10"/>
  <c r="BN209" i="10"/>
  <c r="BN215" i="10"/>
  <c r="BN211" i="10"/>
  <c r="BN207" i="10"/>
  <c r="BN216" i="10"/>
  <c r="BN212" i="10"/>
  <c r="BN214" i="10"/>
  <c r="BL89" i="10"/>
  <c r="BL141" i="10"/>
  <c r="BK8" i="7"/>
  <c r="BK188" i="10"/>
  <c r="BK92" i="10"/>
  <c r="BK91" i="10"/>
  <c r="BK94" i="10"/>
  <c r="BK26" i="12"/>
  <c r="BK28" i="12" s="1"/>
  <c r="BL41" i="6"/>
  <c r="BN3" i="3"/>
  <c r="BN3" i="6" s="1"/>
  <c r="BN12" i="6" s="1"/>
  <c r="BO22" i="3"/>
  <c r="BN24" i="3"/>
  <c r="BM56" i="3"/>
  <c r="BM58" i="3"/>
  <c r="BM57" i="3"/>
  <c r="BM55" i="3"/>
  <c r="BM54" i="3"/>
  <c r="BP4" i="12"/>
  <c r="BP4" i="11"/>
  <c r="BN5" i="12"/>
  <c r="BN5" i="11"/>
  <c r="BO79" i="11"/>
  <c r="BO80" i="11" s="1"/>
  <c r="BO27" i="11"/>
  <c r="BO11" i="12" s="1"/>
  <c r="BO95" i="12" s="1"/>
  <c r="BO15" i="11"/>
  <c r="BM17" i="11"/>
  <c r="BM20" i="11" s="1"/>
  <c r="BM18" i="11"/>
  <c r="BM21" i="11" s="1"/>
  <c r="BP4" i="6"/>
  <c r="BO10" i="6"/>
  <c r="BM39" i="6"/>
  <c r="BN65" i="3"/>
  <c r="BN101" i="12" s="1"/>
  <c r="BN133" i="12" s="1"/>
  <c r="BN5" i="6"/>
  <c r="BN26" i="6"/>
  <c r="BN27" i="6"/>
  <c r="BN25" i="6"/>
  <c r="BN20" i="6"/>
  <c r="BN18" i="6"/>
  <c r="BN33" i="6"/>
  <c r="BN28" i="6"/>
  <c r="BN21" i="6"/>
  <c r="BN37" i="6"/>
  <c r="BN23" i="6"/>
  <c r="BN29" i="6"/>
  <c r="BN22" i="6"/>
  <c r="BN32" i="6"/>
  <c r="BN19" i="6"/>
  <c r="BN34" i="6"/>
  <c r="BN24" i="6"/>
  <c r="BN31" i="6"/>
  <c r="BN35" i="6"/>
  <c r="BN36" i="6"/>
  <c r="BN30" i="6"/>
  <c r="BO51" i="6"/>
  <c r="BO16" i="6"/>
  <c r="BT50" i="3"/>
  <c r="BO27" i="3"/>
  <c r="BP92" i="3"/>
  <c r="BP93" i="3"/>
  <c r="BP42" i="3"/>
  <c r="BP41" i="3"/>
  <c r="BP43" i="3"/>
  <c r="BP39" i="3"/>
  <c r="BP30" i="3"/>
  <c r="BP38" i="3"/>
  <c r="BP29" i="3"/>
  <c r="BP72" i="7" s="1"/>
  <c r="BP36" i="3"/>
  <c r="BP26" i="3"/>
  <c r="BP32" i="3"/>
  <c r="BP40" i="3"/>
  <c r="BP37" i="3"/>
  <c r="BP35" i="3"/>
  <c r="BP44" i="3"/>
  <c r="BQ23" i="3"/>
  <c r="BP31" i="3"/>
  <c r="BQ48" i="3"/>
  <c r="BO33" i="3"/>
  <c r="BO41" i="10" s="1"/>
  <c r="BQ51" i="3"/>
  <c r="BQ49" i="3"/>
  <c r="BO107" i="3"/>
  <c r="BO105" i="3"/>
  <c r="BO103" i="3"/>
  <c r="BO106" i="3"/>
  <c r="BO100" i="3"/>
  <c r="BO101" i="3"/>
  <c r="BO95" i="3"/>
  <c r="BO260" i="10" s="1"/>
  <c r="BO104" i="3"/>
  <c r="BO98" i="3"/>
  <c r="BP89" i="3"/>
  <c r="BP94" i="3" s="1"/>
  <c r="BP234" i="10" s="1"/>
  <c r="BO99" i="3"/>
  <c r="BO102" i="3"/>
  <c r="BO88" i="3"/>
  <c r="BO90" i="3" s="1"/>
  <c r="BN96" i="3"/>
  <c r="BN248" i="10" s="1"/>
  <c r="BQ52" i="3"/>
  <c r="BJ342" i="7"/>
  <c r="BK342" i="7"/>
  <c r="BL159" i="10" l="1"/>
  <c r="BN81" i="10"/>
  <c r="BM169" i="10"/>
  <c r="BM145" i="10"/>
  <c r="BM17" i="10"/>
  <c r="BM238" i="10" s="1"/>
  <c r="BM43" i="10"/>
  <c r="BM252" i="10" s="1"/>
  <c r="BM205" i="10"/>
  <c r="BM66" i="10"/>
  <c r="BM83" i="10" s="1"/>
  <c r="BM178" i="10" s="1"/>
  <c r="BM157" i="10"/>
  <c r="BM155" i="10"/>
  <c r="BM87" i="10"/>
  <c r="BM272" i="10" s="1"/>
  <c r="BM156" i="10"/>
  <c r="BQ4" i="10"/>
  <c r="BQ4" i="7"/>
  <c r="BK343" i="7"/>
  <c r="BL264" i="10"/>
  <c r="BL222" i="10"/>
  <c r="BO5" i="10"/>
  <c r="BO5" i="7"/>
  <c r="BJ343" i="7"/>
  <c r="BJ344" i="7" s="1"/>
  <c r="BK340" i="7" s="1"/>
  <c r="BP15" i="10"/>
  <c r="BP202" i="7"/>
  <c r="BP150" i="7"/>
  <c r="BP97" i="7"/>
  <c r="BP278" i="7"/>
  <c r="BN3" i="12"/>
  <c r="BN3" i="10"/>
  <c r="BN3" i="7"/>
  <c r="BP201" i="7"/>
  <c r="BP149" i="7"/>
  <c r="BP96" i="7"/>
  <c r="BN58" i="10"/>
  <c r="BL34" i="10"/>
  <c r="BN32" i="10"/>
  <c r="BO25" i="10"/>
  <c r="BO28" i="10"/>
  <c r="BO23" i="10"/>
  <c r="BO26" i="10"/>
  <c r="BO21" i="10"/>
  <c r="BO27" i="10"/>
  <c r="BO22" i="10"/>
  <c r="BO19" i="10"/>
  <c r="BO24" i="10"/>
  <c r="BO20" i="10"/>
  <c r="BL60" i="10"/>
  <c r="BJ347" i="7"/>
  <c r="BJ348" i="7" s="1"/>
  <c r="BO46" i="10"/>
  <c r="BO53" i="10"/>
  <c r="BO51" i="10"/>
  <c r="BO48" i="10"/>
  <c r="BO49" i="10"/>
  <c r="BO45" i="10"/>
  <c r="BO50" i="10"/>
  <c r="BO52" i="10"/>
  <c r="BO47" i="10"/>
  <c r="BO54" i="10"/>
  <c r="BP203" i="10"/>
  <c r="BP64" i="10"/>
  <c r="BN220" i="10"/>
  <c r="BM168" i="10"/>
  <c r="BM150" i="10"/>
  <c r="BM167" i="10"/>
  <c r="BM149" i="10"/>
  <c r="BK189" i="10"/>
  <c r="BK192" i="10" s="1"/>
  <c r="BK196" i="10" s="1"/>
  <c r="BK182" i="10" s="1"/>
  <c r="BK176" i="10"/>
  <c r="BO74" i="10"/>
  <c r="BO69" i="10"/>
  <c r="BO71" i="10"/>
  <c r="BO73" i="10"/>
  <c r="BO77" i="10"/>
  <c r="BO72" i="10"/>
  <c r="BO68" i="10"/>
  <c r="BO75" i="10"/>
  <c r="BO76" i="10"/>
  <c r="BO70" i="10"/>
  <c r="BO210" i="10"/>
  <c r="BO211" i="10"/>
  <c r="BO208" i="10"/>
  <c r="BO216" i="10"/>
  <c r="BO209" i="10"/>
  <c r="BO214" i="10"/>
  <c r="BO213" i="10"/>
  <c r="BO212" i="10"/>
  <c r="BO207" i="10"/>
  <c r="BO215" i="10"/>
  <c r="BN169" i="10"/>
  <c r="BM141" i="10"/>
  <c r="BM89" i="10"/>
  <c r="BL188" i="10"/>
  <c r="BL8" i="7"/>
  <c r="BL22" i="7" s="1"/>
  <c r="BN3" i="11"/>
  <c r="BN17" i="11" s="1"/>
  <c r="BN20" i="11" s="1"/>
  <c r="BL91" i="10"/>
  <c r="BL94" i="10"/>
  <c r="BL92" i="10"/>
  <c r="BK22" i="7"/>
  <c r="BL26" i="12"/>
  <c r="BL28" i="12" s="1"/>
  <c r="BM41" i="6"/>
  <c r="BO3" i="3"/>
  <c r="BO3" i="12" s="1"/>
  <c r="BN56" i="3"/>
  <c r="BN57" i="3"/>
  <c r="BN55" i="3"/>
  <c r="BN54" i="3"/>
  <c r="BN58" i="3"/>
  <c r="BO24" i="3"/>
  <c r="BP22" i="3"/>
  <c r="BP15" i="11"/>
  <c r="BP79" i="11"/>
  <c r="BP80" i="11" s="1"/>
  <c r="BP27" i="11"/>
  <c r="BP11" i="12" s="1"/>
  <c r="BP95" i="12" s="1"/>
  <c r="BQ4" i="12"/>
  <c r="BQ4" i="11"/>
  <c r="BO5" i="12"/>
  <c r="BO5" i="11"/>
  <c r="BO3" i="11"/>
  <c r="BQ4" i="6"/>
  <c r="BO25" i="6"/>
  <c r="BO26" i="6"/>
  <c r="BO31" i="6"/>
  <c r="BO29" i="6"/>
  <c r="BO33" i="6"/>
  <c r="BO20" i="6"/>
  <c r="BO34" i="6"/>
  <c r="BO21" i="6"/>
  <c r="BO28" i="6"/>
  <c r="BO18" i="6"/>
  <c r="BO22" i="6"/>
  <c r="BO23" i="6"/>
  <c r="BO30" i="6"/>
  <c r="BO19" i="6"/>
  <c r="BO37" i="6"/>
  <c r="BO36" i="6"/>
  <c r="BO24" i="6"/>
  <c r="BO27" i="6"/>
  <c r="BO35" i="6"/>
  <c r="BO32" i="6"/>
  <c r="BO65" i="3"/>
  <c r="BO101" i="12" s="1"/>
  <c r="BO133" i="12" s="1"/>
  <c r="BO5" i="6"/>
  <c r="BO3" i="6"/>
  <c r="BO12" i="6" s="1"/>
  <c r="BP10" i="6"/>
  <c r="BN39" i="6"/>
  <c r="BP51" i="6"/>
  <c r="BP16" i="6"/>
  <c r="BR51" i="3"/>
  <c r="BP33" i="3"/>
  <c r="BP41" i="10" s="1"/>
  <c r="BR52" i="3"/>
  <c r="BR49" i="3"/>
  <c r="BU50" i="3"/>
  <c r="BR48" i="3"/>
  <c r="BP27" i="3"/>
  <c r="BQ92" i="3"/>
  <c r="BQ93" i="3"/>
  <c r="BQ44" i="3"/>
  <c r="BQ40" i="3"/>
  <c r="BQ43" i="3"/>
  <c r="BQ39" i="3"/>
  <c r="BQ38" i="3"/>
  <c r="BQ29" i="3"/>
  <c r="BQ72" i="7" s="1"/>
  <c r="BQ37" i="3"/>
  <c r="BQ41" i="3"/>
  <c r="BQ35" i="3"/>
  <c r="BQ32" i="3"/>
  <c r="BQ30" i="3"/>
  <c r="BQ26" i="3"/>
  <c r="BQ42" i="3"/>
  <c r="BR23" i="3"/>
  <c r="BQ31" i="3"/>
  <c r="BQ36" i="3"/>
  <c r="BP106" i="3"/>
  <c r="BP104" i="3"/>
  <c r="BP102" i="3"/>
  <c r="BP105" i="3"/>
  <c r="BP99" i="3"/>
  <c r="BP107" i="3"/>
  <c r="BP100" i="3"/>
  <c r="BP101" i="3"/>
  <c r="BP98" i="3"/>
  <c r="BP88" i="3"/>
  <c r="BP90" i="3" s="1"/>
  <c r="BQ89" i="3"/>
  <c r="BQ94" i="3" s="1"/>
  <c r="BQ234" i="10" s="1"/>
  <c r="BP95" i="3"/>
  <c r="BP260" i="10" s="1"/>
  <c r="BP103" i="3"/>
  <c r="BO96" i="3"/>
  <c r="BO248" i="10" s="1"/>
  <c r="BM60" i="10" l="1"/>
  <c r="BN18" i="11"/>
  <c r="BN21" i="11" s="1"/>
  <c r="BO32" i="10"/>
  <c r="BO81" i="10"/>
  <c r="BO169" i="10" s="1"/>
  <c r="BK347" i="7"/>
  <c r="BK348" i="7" s="1"/>
  <c r="BK344" i="7"/>
  <c r="BL340" i="7" s="1"/>
  <c r="BO351" i="10"/>
  <c r="BO339" i="10"/>
  <c r="BO350" i="10"/>
  <c r="BO349" i="10"/>
  <c r="BR4" i="10"/>
  <c r="BR4" i="7"/>
  <c r="BP5" i="10"/>
  <c r="BP5" i="7"/>
  <c r="BO58" i="10"/>
  <c r="BL338" i="7"/>
  <c r="BL190" i="10"/>
  <c r="BL177" i="10"/>
  <c r="BP19" i="10"/>
  <c r="BP28" i="10"/>
  <c r="BP27" i="10"/>
  <c r="BP22" i="10"/>
  <c r="BP24" i="10"/>
  <c r="BP21" i="10"/>
  <c r="BP23" i="10"/>
  <c r="BP26" i="10"/>
  <c r="BP20" i="10"/>
  <c r="BP25" i="10"/>
  <c r="BM264" i="10"/>
  <c r="BM222" i="10"/>
  <c r="BP77" i="10"/>
  <c r="BP69" i="10"/>
  <c r="BP73" i="10"/>
  <c r="BP68" i="10"/>
  <c r="BP76" i="10"/>
  <c r="BP74" i="10"/>
  <c r="BP71" i="10"/>
  <c r="BP72" i="10"/>
  <c r="BP75" i="10"/>
  <c r="BP70" i="10"/>
  <c r="BM151" i="10"/>
  <c r="BM153" i="10" s="1"/>
  <c r="BP207" i="10"/>
  <c r="BP209" i="10"/>
  <c r="BP211" i="10"/>
  <c r="BP216" i="10"/>
  <c r="BP215" i="10"/>
  <c r="BP210" i="10"/>
  <c r="BP208" i="10"/>
  <c r="BP214" i="10"/>
  <c r="BP213" i="10"/>
  <c r="BP212" i="10"/>
  <c r="BO149" i="10"/>
  <c r="BO151" i="10" s="1"/>
  <c r="BO167" i="10"/>
  <c r="BN155" i="10"/>
  <c r="BN145" i="10"/>
  <c r="BN66" i="10"/>
  <c r="BN83" i="10" s="1"/>
  <c r="BN178" i="10" s="1"/>
  <c r="BN87" i="10"/>
  <c r="BN272" i="10" s="1"/>
  <c r="BN156" i="10"/>
  <c r="BN17" i="10"/>
  <c r="BN238" i="10" s="1"/>
  <c r="BN157" i="10"/>
  <c r="BN43" i="10"/>
  <c r="BN252" i="10" s="1"/>
  <c r="BN205" i="10"/>
  <c r="BN264" i="10" s="1"/>
  <c r="BQ203" i="10"/>
  <c r="BQ64" i="10"/>
  <c r="BO220" i="10"/>
  <c r="BM34" i="10"/>
  <c r="BN34" i="10"/>
  <c r="BN149" i="10"/>
  <c r="BN167" i="10"/>
  <c r="BN349" i="10"/>
  <c r="BN350" i="10"/>
  <c r="BN351" i="10"/>
  <c r="BN339" i="10"/>
  <c r="BO3" i="10"/>
  <c r="BO3" i="7"/>
  <c r="BL189" i="10"/>
  <c r="BL176" i="10"/>
  <c r="BM338" i="7"/>
  <c r="BM177" i="10"/>
  <c r="BM190" i="10"/>
  <c r="BN168" i="10"/>
  <c r="BN150" i="10"/>
  <c r="BQ201" i="7"/>
  <c r="BQ149" i="7"/>
  <c r="BQ96" i="7"/>
  <c r="BP46" i="10"/>
  <c r="BP45" i="10"/>
  <c r="BP53" i="10"/>
  <c r="BP50" i="10"/>
  <c r="BP52" i="10"/>
  <c r="BP49" i="10"/>
  <c r="BP48" i="10"/>
  <c r="BP54" i="10"/>
  <c r="BP47" i="10"/>
  <c r="BP51" i="10"/>
  <c r="BQ15" i="10"/>
  <c r="BQ202" i="7"/>
  <c r="BQ278" i="7"/>
  <c r="BQ150" i="7"/>
  <c r="BQ97" i="7"/>
  <c r="BM188" i="10"/>
  <c r="BM8" i="7"/>
  <c r="BN141" i="10"/>
  <c r="BN89" i="10"/>
  <c r="BM94" i="10"/>
  <c r="BM91" i="10"/>
  <c r="BM92" i="10"/>
  <c r="BN41" i="6"/>
  <c r="BM26" i="12"/>
  <c r="BM28" i="12" s="1"/>
  <c r="BP3" i="3"/>
  <c r="BQ22" i="3"/>
  <c r="BP24" i="3"/>
  <c r="BO56" i="3"/>
  <c r="BO58" i="3"/>
  <c r="BO55" i="3"/>
  <c r="BO57" i="3"/>
  <c r="BO54" i="3"/>
  <c r="BP3" i="12"/>
  <c r="BO17" i="11"/>
  <c r="BO20" i="11" s="1"/>
  <c r="BO18" i="11"/>
  <c r="BO21" i="11" s="1"/>
  <c r="BQ79" i="11"/>
  <c r="BQ80" i="11" s="1"/>
  <c r="BQ27" i="11"/>
  <c r="BQ11" i="12" s="1"/>
  <c r="BQ95" i="12" s="1"/>
  <c r="BQ15" i="11"/>
  <c r="BR4" i="12"/>
  <c r="BR4" i="11"/>
  <c r="BP5" i="12"/>
  <c r="BP5" i="11"/>
  <c r="BO39" i="6"/>
  <c r="BQ10" i="6"/>
  <c r="BP25" i="6"/>
  <c r="BP18" i="6"/>
  <c r="BP20" i="6"/>
  <c r="BP33" i="6"/>
  <c r="BP22" i="6"/>
  <c r="BP27" i="6"/>
  <c r="BP31" i="6"/>
  <c r="BP34" i="6"/>
  <c r="BP28" i="6"/>
  <c r="BP23" i="6"/>
  <c r="BP32" i="6"/>
  <c r="BP37" i="6"/>
  <c r="BP30" i="6"/>
  <c r="BP19" i="6"/>
  <c r="BP29" i="6"/>
  <c r="BP21" i="6"/>
  <c r="BP24" i="6"/>
  <c r="BP35" i="6"/>
  <c r="BP36" i="6"/>
  <c r="BP26" i="6"/>
  <c r="BQ16" i="6"/>
  <c r="BQ51" i="6"/>
  <c r="BR4" i="6"/>
  <c r="BP65" i="3"/>
  <c r="BP101" i="12" s="1"/>
  <c r="BP133" i="12" s="1"/>
  <c r="BP5" i="6"/>
  <c r="BR93" i="3"/>
  <c r="BR92" i="3"/>
  <c r="BR43" i="3"/>
  <c r="BR44" i="3"/>
  <c r="BR41" i="3"/>
  <c r="BR39" i="3"/>
  <c r="BR38" i="3"/>
  <c r="BR37" i="3"/>
  <c r="BR36" i="3"/>
  <c r="BR42" i="3"/>
  <c r="BS23" i="3"/>
  <c r="BR40" i="3"/>
  <c r="BR35" i="3"/>
  <c r="BR31" i="3"/>
  <c r="BR29" i="3"/>
  <c r="BR72" i="7" s="1"/>
  <c r="BR32" i="3"/>
  <c r="BR30" i="3"/>
  <c r="BR26" i="3"/>
  <c r="BS49" i="3"/>
  <c r="BS52" i="3"/>
  <c r="BQ27" i="3"/>
  <c r="BQ105" i="3"/>
  <c r="BQ103" i="3"/>
  <c r="BQ101" i="3"/>
  <c r="BQ107" i="3"/>
  <c r="BQ98" i="3"/>
  <c r="BQ106" i="3"/>
  <c r="BQ100" i="3"/>
  <c r="BQ104" i="3"/>
  <c r="BR89" i="3"/>
  <c r="BR94" i="3" s="1"/>
  <c r="BR234" i="10" s="1"/>
  <c r="BQ99" i="3"/>
  <c r="BQ95" i="3"/>
  <c r="BQ260" i="10" s="1"/>
  <c r="BQ102" i="3"/>
  <c r="BQ88" i="3"/>
  <c r="BQ90" i="3" s="1"/>
  <c r="BS48" i="3"/>
  <c r="BP96" i="3"/>
  <c r="BP248" i="10" s="1"/>
  <c r="BQ33" i="3"/>
  <c r="BQ41" i="10" s="1"/>
  <c r="BV50" i="3"/>
  <c r="BS51" i="3"/>
  <c r="BL342" i="7"/>
  <c r="BM342" i="7"/>
  <c r="BL192" i="10" l="1"/>
  <c r="BL196" i="10" s="1"/>
  <c r="BL182" i="10" s="1"/>
  <c r="BM159" i="10"/>
  <c r="BQ46" i="10"/>
  <c r="BQ45" i="10"/>
  <c r="BQ50" i="10"/>
  <c r="BQ49" i="10"/>
  <c r="BQ53" i="10"/>
  <c r="BQ52" i="10"/>
  <c r="BQ47" i="10"/>
  <c r="BQ48" i="10"/>
  <c r="BQ54" i="10"/>
  <c r="BQ51" i="10"/>
  <c r="BR201" i="7"/>
  <c r="BR149" i="7"/>
  <c r="BR96" i="7"/>
  <c r="BM343" i="7"/>
  <c r="BQ207" i="10"/>
  <c r="BQ211" i="10"/>
  <c r="BQ210" i="10"/>
  <c r="BQ209" i="10"/>
  <c r="BQ216" i="10"/>
  <c r="BQ213" i="10"/>
  <c r="BQ208" i="10"/>
  <c r="BQ214" i="10"/>
  <c r="BQ215" i="10"/>
  <c r="BQ212" i="10"/>
  <c r="BR15" i="10"/>
  <c r="BR202" i="7"/>
  <c r="BR278" i="7"/>
  <c r="BR97" i="7"/>
  <c r="BR150" i="7"/>
  <c r="BN60" i="10"/>
  <c r="BN151" i="10"/>
  <c r="BN153" i="10" s="1"/>
  <c r="BQ24" i="10"/>
  <c r="BQ19" i="10"/>
  <c r="BQ28" i="10"/>
  <c r="BQ23" i="10"/>
  <c r="BQ22" i="10"/>
  <c r="BQ25" i="10"/>
  <c r="BQ27" i="10"/>
  <c r="BQ21" i="10"/>
  <c r="BQ20" i="10"/>
  <c r="BQ26" i="10"/>
  <c r="BN189" i="10"/>
  <c r="BN176" i="10"/>
  <c r="BL343" i="7"/>
  <c r="BP349" i="10"/>
  <c r="BP339" i="10"/>
  <c r="BP351" i="10"/>
  <c r="BP350" i="10"/>
  <c r="BP3" i="11"/>
  <c r="BP18" i="11" s="1"/>
  <c r="BP21" i="11" s="1"/>
  <c r="BP3" i="10"/>
  <c r="BP3" i="7"/>
  <c r="BP58" i="10"/>
  <c r="BO66" i="10"/>
  <c r="BO83" i="10" s="1"/>
  <c r="BO178" i="10" s="1"/>
  <c r="BO43" i="10"/>
  <c r="BO252" i="10" s="1"/>
  <c r="BO156" i="10"/>
  <c r="BO87" i="10"/>
  <c r="BO272" i="10" s="1"/>
  <c r="BO145" i="10"/>
  <c r="BO155" i="10"/>
  <c r="BO17" i="10"/>
  <c r="BO205" i="10"/>
  <c r="BO264" i="10" s="1"/>
  <c r="BO157" i="10"/>
  <c r="BM189" i="10"/>
  <c r="BM192" i="10" s="1"/>
  <c r="BM196" i="10" s="1"/>
  <c r="BM182" i="10" s="1"/>
  <c r="BM176" i="10"/>
  <c r="BO168" i="10"/>
  <c r="BO150" i="10"/>
  <c r="BO153" i="10" s="1"/>
  <c r="BR203" i="10"/>
  <c r="BR64" i="10"/>
  <c r="BS4" i="10"/>
  <c r="BS4" i="7"/>
  <c r="BO222" i="10"/>
  <c r="BP220" i="10"/>
  <c r="BP32" i="10"/>
  <c r="BL347" i="7"/>
  <c r="BL348" i="7" s="1"/>
  <c r="BL344" i="7"/>
  <c r="BM340" i="7" s="1"/>
  <c r="BQ5" i="10"/>
  <c r="BQ5" i="7"/>
  <c r="BQ74" i="10"/>
  <c r="BQ69" i="10"/>
  <c r="BQ76" i="10"/>
  <c r="BQ77" i="10"/>
  <c r="BQ70" i="10"/>
  <c r="BQ75" i="10"/>
  <c r="BQ73" i="10"/>
  <c r="BQ71" i="10"/>
  <c r="BQ68" i="10"/>
  <c r="BQ72" i="10"/>
  <c r="BP81" i="10"/>
  <c r="BN222" i="10"/>
  <c r="BO141" i="10"/>
  <c r="BO89" i="10"/>
  <c r="BN188" i="10"/>
  <c r="BN8" i="7"/>
  <c r="BP3" i="6"/>
  <c r="BP12" i="6" s="1"/>
  <c r="BN92" i="10"/>
  <c r="BN94" i="10"/>
  <c r="BN91" i="10"/>
  <c r="BM22" i="7"/>
  <c r="BN26" i="12"/>
  <c r="BN28" i="12" s="1"/>
  <c r="BO41" i="6"/>
  <c r="BQ3" i="3"/>
  <c r="BQ3" i="6" s="1"/>
  <c r="BQ12" i="6" s="1"/>
  <c r="BP56" i="3"/>
  <c r="BP55" i="3"/>
  <c r="BP58" i="3"/>
  <c r="BP54" i="3"/>
  <c r="BP57" i="3"/>
  <c r="BR22" i="3"/>
  <c r="BQ24" i="3"/>
  <c r="BS4" i="12"/>
  <c r="BS4" i="11"/>
  <c r="BQ5" i="12"/>
  <c r="BQ5" i="11"/>
  <c r="BR79" i="11"/>
  <c r="BR80" i="11" s="1"/>
  <c r="BR27" i="11"/>
  <c r="BR11" i="12" s="1"/>
  <c r="BR95" i="12" s="1"/>
  <c r="BR15" i="11"/>
  <c r="BP17" i="11"/>
  <c r="BP20" i="11" s="1"/>
  <c r="BP39" i="6"/>
  <c r="BQ96" i="3"/>
  <c r="BQ248" i="10" s="1"/>
  <c r="BQ25" i="6"/>
  <c r="BQ26" i="6"/>
  <c r="BQ18" i="6"/>
  <c r="BQ27" i="6"/>
  <c r="BQ31" i="6"/>
  <c r="BQ20" i="6"/>
  <c r="BQ28" i="6"/>
  <c r="BQ21" i="6"/>
  <c r="BQ33" i="6"/>
  <c r="BQ34" i="6"/>
  <c r="BQ29" i="6"/>
  <c r="BQ32" i="6"/>
  <c r="BQ22" i="6"/>
  <c r="BQ37" i="6"/>
  <c r="BQ30" i="6"/>
  <c r="BQ19" i="6"/>
  <c r="BQ23" i="6"/>
  <c r="BQ35" i="6"/>
  <c r="BQ36" i="6"/>
  <c r="BQ24" i="6"/>
  <c r="BS4" i="6"/>
  <c r="BR16" i="6"/>
  <c r="BR51" i="6"/>
  <c r="BQ65" i="3"/>
  <c r="BQ101" i="12" s="1"/>
  <c r="BQ133" i="12" s="1"/>
  <c r="BQ5" i="6"/>
  <c r="BR10" i="6"/>
  <c r="BT52" i="3"/>
  <c r="BT49" i="3"/>
  <c r="BW50" i="3"/>
  <c r="BR33" i="3"/>
  <c r="BR41" i="10" s="1"/>
  <c r="BT51" i="3"/>
  <c r="BS92" i="3"/>
  <c r="BS93" i="3"/>
  <c r="BS42" i="3"/>
  <c r="BS40" i="3"/>
  <c r="BS43" i="3"/>
  <c r="BS37" i="3"/>
  <c r="BS36" i="3"/>
  <c r="BS26" i="3"/>
  <c r="BS41" i="3"/>
  <c r="BS35" i="3"/>
  <c r="BS44" i="3"/>
  <c r="BS32" i="3"/>
  <c r="BS38" i="3"/>
  <c r="BS31" i="3"/>
  <c r="BS29" i="3"/>
  <c r="BS72" i="7" s="1"/>
  <c r="BT23" i="3"/>
  <c r="BS39" i="3"/>
  <c r="BS30" i="3"/>
  <c r="BR27" i="3"/>
  <c r="BT48" i="3"/>
  <c r="BR104" i="3"/>
  <c r="BR102" i="3"/>
  <c r="BR100" i="3"/>
  <c r="BR103" i="3"/>
  <c r="BR105" i="3"/>
  <c r="BR101" i="3"/>
  <c r="BR107" i="3"/>
  <c r="BR106" i="3"/>
  <c r="BR98" i="3"/>
  <c r="BR88" i="3"/>
  <c r="BR90" i="3" s="1"/>
  <c r="BR99" i="3"/>
  <c r="BR95" i="3"/>
  <c r="BR260" i="10" s="1"/>
  <c r="BS89" i="3"/>
  <c r="BS94" i="3" s="1"/>
  <c r="BS234" i="10" s="1"/>
  <c r="BO60" i="10" l="1"/>
  <c r="BN159" i="10"/>
  <c r="BO159" i="10"/>
  <c r="BS202" i="7"/>
  <c r="BS278" i="7"/>
  <c r="BS97" i="7"/>
  <c r="BS15" i="10"/>
  <c r="BS150" i="7"/>
  <c r="BS203" i="10"/>
  <c r="BS64" i="10"/>
  <c r="BM344" i="7"/>
  <c r="BN340" i="7" s="1"/>
  <c r="BM347" i="7"/>
  <c r="BM348" i="7" s="1"/>
  <c r="BR213" i="10"/>
  <c r="BR212" i="10"/>
  <c r="BR211" i="10"/>
  <c r="BR210" i="10"/>
  <c r="BR209" i="10"/>
  <c r="BR208" i="10"/>
  <c r="BR207" i="10"/>
  <c r="BR215" i="10"/>
  <c r="BR214" i="10"/>
  <c r="BR216" i="10"/>
  <c r="BO238" i="10"/>
  <c r="BO34" i="10"/>
  <c r="BN338" i="7"/>
  <c r="BN177" i="10"/>
  <c r="BN190" i="10"/>
  <c r="BR5" i="10"/>
  <c r="BR5" i="7"/>
  <c r="BO338" i="7"/>
  <c r="BO190" i="10"/>
  <c r="BO177" i="10"/>
  <c r="BP157" i="10"/>
  <c r="BP66" i="10"/>
  <c r="BP155" i="10"/>
  <c r="BP87" i="10"/>
  <c r="BP272" i="10" s="1"/>
  <c r="BP145" i="10"/>
  <c r="BP43" i="10"/>
  <c r="BP252" i="10" s="1"/>
  <c r="BP205" i="10"/>
  <c r="BP17" i="10"/>
  <c r="BP238" i="10" s="1"/>
  <c r="BP156" i="10"/>
  <c r="BP169" i="10"/>
  <c r="BP83" i="10"/>
  <c r="BP178" i="10" s="1"/>
  <c r="BQ32" i="10"/>
  <c r="BP167" i="10"/>
  <c r="BP149" i="10"/>
  <c r="BP151" i="10" s="1"/>
  <c r="BT4" i="10"/>
  <c r="BT4" i="7"/>
  <c r="BQ58" i="10"/>
  <c r="BS201" i="7"/>
  <c r="BS149" i="7"/>
  <c r="BS96" i="7"/>
  <c r="BR46" i="10"/>
  <c r="BR53" i="10"/>
  <c r="BR45" i="10"/>
  <c r="BR52" i="10"/>
  <c r="BR47" i="10"/>
  <c r="BR51" i="10"/>
  <c r="BR49" i="10"/>
  <c r="BR48" i="10"/>
  <c r="BR54" i="10"/>
  <c r="BR50" i="10"/>
  <c r="BQ81" i="10"/>
  <c r="BR21" i="10"/>
  <c r="BR24" i="10"/>
  <c r="BR28" i="10"/>
  <c r="BR19" i="10"/>
  <c r="BR27" i="10"/>
  <c r="BR23" i="10"/>
  <c r="BR22" i="10"/>
  <c r="BR26" i="10"/>
  <c r="BR20" i="10"/>
  <c r="BR25" i="10"/>
  <c r="BQ3" i="12"/>
  <c r="BQ3" i="10"/>
  <c r="BQ3" i="7"/>
  <c r="BN192" i="10"/>
  <c r="BN196" i="10" s="1"/>
  <c r="BN182" i="10" s="1"/>
  <c r="BR69" i="10"/>
  <c r="BR70" i="10"/>
  <c r="BR68" i="10"/>
  <c r="BR76" i="10"/>
  <c r="BR77" i="10"/>
  <c r="BR71" i="10"/>
  <c r="BR74" i="10"/>
  <c r="BR72" i="10"/>
  <c r="BR73" i="10"/>
  <c r="BR75" i="10"/>
  <c r="BP168" i="10"/>
  <c r="BP150" i="10"/>
  <c r="BQ220" i="10"/>
  <c r="BP89" i="10"/>
  <c r="BP141" i="10"/>
  <c r="BO8" i="7"/>
  <c r="BO22" i="7" s="1"/>
  <c r="BO188" i="10"/>
  <c r="BN22" i="7"/>
  <c r="BO92" i="10"/>
  <c r="BO91" i="10"/>
  <c r="BO94" i="10"/>
  <c r="BO26" i="12"/>
  <c r="BO28" i="12" s="1"/>
  <c r="BP41" i="6"/>
  <c r="BQ3" i="11"/>
  <c r="BQ18" i="11" s="1"/>
  <c r="BQ21" i="11" s="1"/>
  <c r="BR24" i="3"/>
  <c r="BS22" i="3"/>
  <c r="BQ56" i="3"/>
  <c r="BQ55" i="3"/>
  <c r="BQ54" i="3"/>
  <c r="BQ57" i="3"/>
  <c r="BQ58" i="3"/>
  <c r="BR3" i="3"/>
  <c r="BR5" i="12"/>
  <c r="BR5" i="11"/>
  <c r="BT4" i="12"/>
  <c r="BT4" i="11"/>
  <c r="BS79" i="11"/>
  <c r="BS80" i="11" s="1"/>
  <c r="BS27" i="11"/>
  <c r="BS11" i="12" s="1"/>
  <c r="BS95" i="12" s="1"/>
  <c r="BS15" i="11"/>
  <c r="BQ39" i="6"/>
  <c r="BR65" i="3"/>
  <c r="BR101" i="12" s="1"/>
  <c r="BR133" i="12" s="1"/>
  <c r="BR5" i="6"/>
  <c r="BS10" i="6"/>
  <c r="BT4" i="6"/>
  <c r="BS51" i="6"/>
  <c r="BS16" i="6"/>
  <c r="BR21" i="6"/>
  <c r="BR25" i="6"/>
  <c r="BR29" i="6"/>
  <c r="BR18" i="6"/>
  <c r="BR31" i="6"/>
  <c r="BR27" i="6"/>
  <c r="BR28" i="6"/>
  <c r="BR32" i="6"/>
  <c r="BR34" i="6"/>
  <c r="BR26" i="6"/>
  <c r="BR20" i="6"/>
  <c r="BR23" i="6"/>
  <c r="BR22" i="6"/>
  <c r="BR30" i="6"/>
  <c r="BR35" i="6"/>
  <c r="BR24" i="6"/>
  <c r="BR19" i="6"/>
  <c r="BR37" i="6"/>
  <c r="BR33" i="6"/>
  <c r="BR36" i="6"/>
  <c r="BS33" i="3"/>
  <c r="BS41" i="10" s="1"/>
  <c r="BS103" i="3"/>
  <c r="BS107" i="3"/>
  <c r="BS105" i="3"/>
  <c r="BS99" i="3"/>
  <c r="BS100" i="3"/>
  <c r="BS98" i="3"/>
  <c r="BS101" i="3"/>
  <c r="BS106" i="3"/>
  <c r="BS95" i="3"/>
  <c r="BS260" i="10" s="1"/>
  <c r="BS102" i="3"/>
  <c r="BT89" i="3"/>
  <c r="BT94" i="3" s="1"/>
  <c r="BT234" i="10" s="1"/>
  <c r="BS104" i="3"/>
  <c r="BS88" i="3"/>
  <c r="BS90" i="3" s="1"/>
  <c r="BX50" i="3"/>
  <c r="BU51" i="3"/>
  <c r="BT92" i="3"/>
  <c r="BT93" i="3"/>
  <c r="BT44" i="3"/>
  <c r="BT39" i="3"/>
  <c r="BT36" i="3"/>
  <c r="BT41" i="3"/>
  <c r="BT35" i="3"/>
  <c r="BT42" i="3"/>
  <c r="BT40" i="3"/>
  <c r="BT31" i="3"/>
  <c r="BT38" i="3"/>
  <c r="BT29" i="3"/>
  <c r="BT72" i="7" s="1"/>
  <c r="BT37" i="3"/>
  <c r="BT32" i="3"/>
  <c r="BT30" i="3"/>
  <c r="BT43" i="3"/>
  <c r="BT26" i="3"/>
  <c r="BU23" i="3"/>
  <c r="BS27" i="3"/>
  <c r="BU49" i="3"/>
  <c r="BR96" i="3"/>
  <c r="BR248" i="10" s="1"/>
  <c r="BU48" i="3"/>
  <c r="BU52" i="3"/>
  <c r="BO342" i="7"/>
  <c r="BN342" i="7"/>
  <c r="BP60" i="10" l="1"/>
  <c r="BP34" i="10"/>
  <c r="BR220" i="10"/>
  <c r="BR81" i="10"/>
  <c r="BP153" i="10"/>
  <c r="BP264" i="10"/>
  <c r="BP222" i="10"/>
  <c r="BS20" i="10"/>
  <c r="BS22" i="10"/>
  <c r="BS28" i="10"/>
  <c r="BS24" i="10"/>
  <c r="BS19" i="10"/>
  <c r="BS23" i="10"/>
  <c r="BS25" i="10"/>
  <c r="BS27" i="10"/>
  <c r="BS26" i="10"/>
  <c r="BS21" i="10"/>
  <c r="BT15" i="10"/>
  <c r="BT202" i="7"/>
  <c r="BT278" i="7"/>
  <c r="BT150" i="7"/>
  <c r="BT97" i="7"/>
  <c r="BP338" i="7"/>
  <c r="BP190" i="10"/>
  <c r="BP177" i="10"/>
  <c r="BO343" i="7"/>
  <c r="BS45" i="10"/>
  <c r="BS49" i="10"/>
  <c r="BS54" i="10"/>
  <c r="BS51" i="10"/>
  <c r="BS46" i="10"/>
  <c r="BS48" i="10"/>
  <c r="BS53" i="10"/>
  <c r="BS52" i="10"/>
  <c r="BS50" i="10"/>
  <c r="BS47" i="10"/>
  <c r="BP189" i="10"/>
  <c r="BP176" i="10"/>
  <c r="BS5" i="10"/>
  <c r="BS5" i="7"/>
  <c r="BU4" i="10"/>
  <c r="BU4" i="7"/>
  <c r="BQ205" i="10"/>
  <c r="BQ264" i="10" s="1"/>
  <c r="BQ155" i="10"/>
  <c r="BQ156" i="10"/>
  <c r="BQ145" i="10"/>
  <c r="BQ66" i="10"/>
  <c r="BQ83" i="10" s="1"/>
  <c r="BQ178" i="10" s="1"/>
  <c r="BQ43" i="10"/>
  <c r="BQ252" i="10" s="1"/>
  <c r="BQ157" i="10"/>
  <c r="BQ17" i="10"/>
  <c r="BQ238" i="10" s="1"/>
  <c r="BQ87" i="10"/>
  <c r="BQ272" i="10" s="1"/>
  <c r="BR32" i="10"/>
  <c r="BQ167" i="10"/>
  <c r="BQ149" i="10"/>
  <c r="BQ151" i="10" s="1"/>
  <c r="BT96" i="7"/>
  <c r="BT201" i="7"/>
  <c r="BT149" i="7"/>
  <c r="BR169" i="10"/>
  <c r="BQ350" i="10"/>
  <c r="BQ339" i="10"/>
  <c r="BQ351" i="10"/>
  <c r="BQ349" i="10"/>
  <c r="BN347" i="7"/>
  <c r="BN348" i="7" s="1"/>
  <c r="BR3" i="6"/>
  <c r="BR12" i="6" s="1"/>
  <c r="BR3" i="10"/>
  <c r="BR3" i="7"/>
  <c r="BQ150" i="10"/>
  <c r="BQ168" i="10"/>
  <c r="BS68" i="10"/>
  <c r="BS72" i="10"/>
  <c r="BS69" i="10"/>
  <c r="BS70" i="10"/>
  <c r="BS77" i="10"/>
  <c r="BS76" i="10"/>
  <c r="BS73" i="10"/>
  <c r="BS71" i="10"/>
  <c r="BS75" i="10"/>
  <c r="BS74" i="10"/>
  <c r="BT203" i="10"/>
  <c r="BT64" i="10"/>
  <c r="BN343" i="7"/>
  <c r="BN344" i="7" s="1"/>
  <c r="BO340" i="7" s="1"/>
  <c r="BS211" i="10"/>
  <c r="BS210" i="10"/>
  <c r="BS207" i="10"/>
  <c r="BS209" i="10"/>
  <c r="BS216" i="10"/>
  <c r="BS213" i="10"/>
  <c r="BS214" i="10"/>
  <c r="BS215" i="10"/>
  <c r="BS212" i="10"/>
  <c r="BS208" i="10"/>
  <c r="BQ169" i="10"/>
  <c r="BR58" i="10"/>
  <c r="BO189" i="10"/>
  <c r="BO192" i="10" s="1"/>
  <c r="BO196" i="10" s="1"/>
  <c r="BO182" i="10" s="1"/>
  <c r="BO176" i="10"/>
  <c r="BQ141" i="10"/>
  <c r="BQ89" i="10"/>
  <c r="BP188" i="10"/>
  <c r="BP8" i="7"/>
  <c r="BS3" i="3"/>
  <c r="BS3" i="11" s="1"/>
  <c r="BP94" i="10"/>
  <c r="BP91" i="10"/>
  <c r="BP92" i="10"/>
  <c r="BQ41" i="6"/>
  <c r="BP26" i="12"/>
  <c r="BP28" i="12" s="1"/>
  <c r="BQ17" i="11"/>
  <c r="BQ20" i="11" s="1"/>
  <c r="BR3" i="11"/>
  <c r="BR17" i="11" s="1"/>
  <c r="BR20" i="11" s="1"/>
  <c r="BR3" i="12"/>
  <c r="BT22" i="3"/>
  <c r="BS24" i="3"/>
  <c r="BR56" i="3"/>
  <c r="BR54" i="3"/>
  <c r="BR58" i="3"/>
  <c r="BR55" i="3"/>
  <c r="BR57" i="3"/>
  <c r="BS5" i="12"/>
  <c r="BS5" i="11"/>
  <c r="BU4" i="11"/>
  <c r="BU4" i="12"/>
  <c r="BT15" i="11"/>
  <c r="BT79" i="11"/>
  <c r="BT80" i="11" s="1"/>
  <c r="BT27" i="11"/>
  <c r="BT11" i="12" s="1"/>
  <c r="BT95" i="12" s="1"/>
  <c r="BR18" i="11"/>
  <c r="BR21" i="11" s="1"/>
  <c r="BR39" i="6"/>
  <c r="BS65" i="3"/>
  <c r="BS101" i="12" s="1"/>
  <c r="BS133" i="12" s="1"/>
  <c r="BS5" i="6"/>
  <c r="BU4" i="6"/>
  <c r="BS25" i="6"/>
  <c r="BS29" i="6"/>
  <c r="BS31" i="6"/>
  <c r="BS21" i="6"/>
  <c r="BS33" i="6"/>
  <c r="BS34" i="6"/>
  <c r="BS20" i="6"/>
  <c r="BS23" i="6"/>
  <c r="BS36" i="6"/>
  <c r="BS24" i="6"/>
  <c r="BS28" i="6"/>
  <c r="BS26" i="6"/>
  <c r="BS27" i="6"/>
  <c r="BS22" i="6"/>
  <c r="BS18" i="6"/>
  <c r="BS37" i="6"/>
  <c r="BS30" i="6"/>
  <c r="BS19" i="6"/>
  <c r="BS32" i="6"/>
  <c r="BS35" i="6"/>
  <c r="BT51" i="6"/>
  <c r="BT16" i="6"/>
  <c r="BT10" i="6"/>
  <c r="BV52" i="3"/>
  <c r="BS96" i="3"/>
  <c r="BS248" i="10" s="1"/>
  <c r="BU93" i="3"/>
  <c r="BU92" i="3"/>
  <c r="BU43" i="3"/>
  <c r="BU41" i="3"/>
  <c r="BU35" i="3"/>
  <c r="BU32" i="3"/>
  <c r="BU44" i="3"/>
  <c r="BU42" i="3"/>
  <c r="BU40" i="3"/>
  <c r="BU30" i="3"/>
  <c r="BU29" i="3"/>
  <c r="BU72" i="7" s="1"/>
  <c r="BU37" i="3"/>
  <c r="BU31" i="3"/>
  <c r="BU39" i="3"/>
  <c r="BU38" i="3"/>
  <c r="BU36" i="3"/>
  <c r="BU26" i="3"/>
  <c r="BV23" i="3"/>
  <c r="BY50" i="3"/>
  <c r="BV48" i="3"/>
  <c r="BT27" i="3"/>
  <c r="BT102" i="3"/>
  <c r="BT106" i="3"/>
  <c r="BT105" i="3"/>
  <c r="BT103" i="3"/>
  <c r="BT107" i="3"/>
  <c r="BT101" i="3"/>
  <c r="BT104" i="3"/>
  <c r="BT98" i="3"/>
  <c r="BT99" i="3"/>
  <c r="BT95" i="3"/>
  <c r="BT260" i="10" s="1"/>
  <c r="BT100" i="3"/>
  <c r="BU89" i="3"/>
  <c r="BU94" i="3" s="1"/>
  <c r="BU234" i="10" s="1"/>
  <c r="BT88" i="3"/>
  <c r="BT90" i="3" s="1"/>
  <c r="BT33" i="3"/>
  <c r="BT41" i="10" s="1"/>
  <c r="BV51" i="3"/>
  <c r="BV49" i="3"/>
  <c r="BP342" i="7"/>
  <c r="BS3" i="6" l="1"/>
  <c r="BS12" i="6" s="1"/>
  <c r="BP192" i="10"/>
  <c r="BP196" i="10" s="1"/>
  <c r="BP182" i="10" s="1"/>
  <c r="BS81" i="10"/>
  <c r="BS169" i="10" s="1"/>
  <c r="BQ60" i="10"/>
  <c r="BQ338" i="7" s="1"/>
  <c r="BS3" i="12"/>
  <c r="BS220" i="10"/>
  <c r="BS58" i="10"/>
  <c r="BS168" i="10" s="1"/>
  <c r="BT21" i="10"/>
  <c r="BT23" i="10"/>
  <c r="BT27" i="10"/>
  <c r="BT20" i="10"/>
  <c r="BT19" i="10"/>
  <c r="BT24" i="10"/>
  <c r="BT28" i="10"/>
  <c r="BT25" i="10"/>
  <c r="BT26" i="10"/>
  <c r="BT22" i="10"/>
  <c r="BT48" i="10"/>
  <c r="BT53" i="10"/>
  <c r="BT51" i="10"/>
  <c r="BT54" i="10"/>
  <c r="BT46" i="10"/>
  <c r="BT45" i="10"/>
  <c r="BT47" i="10"/>
  <c r="BT52" i="10"/>
  <c r="BT49" i="10"/>
  <c r="BT50" i="10"/>
  <c r="BT5" i="10"/>
  <c r="BT5" i="7"/>
  <c r="BV4" i="10"/>
  <c r="BV4" i="7"/>
  <c r="BU201" i="7"/>
  <c r="BU96" i="7"/>
  <c r="BU149" i="7"/>
  <c r="BT72" i="10"/>
  <c r="BT70" i="10"/>
  <c r="BT68" i="10"/>
  <c r="BT74" i="10"/>
  <c r="BT71" i="10"/>
  <c r="BT69" i="10"/>
  <c r="BT76" i="10"/>
  <c r="BT75" i="10"/>
  <c r="BT77" i="10"/>
  <c r="BT73" i="10"/>
  <c r="BQ34" i="10"/>
  <c r="BP343" i="7"/>
  <c r="BT212" i="10"/>
  <c r="BT208" i="10"/>
  <c r="BT213" i="10"/>
  <c r="BT210" i="10"/>
  <c r="BT209" i="10"/>
  <c r="BT211" i="10"/>
  <c r="BT207" i="10"/>
  <c r="BT216" i="10"/>
  <c r="BT215" i="10"/>
  <c r="BT214" i="10"/>
  <c r="BR155" i="10"/>
  <c r="BR205" i="10"/>
  <c r="BR17" i="10"/>
  <c r="BR238" i="10" s="1"/>
  <c r="BR87" i="10"/>
  <c r="BR272" i="10" s="1"/>
  <c r="BR66" i="10"/>
  <c r="BR83" i="10" s="1"/>
  <c r="BR178" i="10" s="1"/>
  <c r="BR156" i="10"/>
  <c r="BR145" i="10"/>
  <c r="BR43" i="10"/>
  <c r="BR252" i="10" s="1"/>
  <c r="BR157" i="10"/>
  <c r="BQ153" i="10"/>
  <c r="BQ159" i="10" s="1"/>
  <c r="BU203" i="10"/>
  <c r="BU64" i="10"/>
  <c r="BR350" i="10"/>
  <c r="BR339" i="10"/>
  <c r="BR349" i="10"/>
  <c r="BR351" i="10"/>
  <c r="BS3" i="10"/>
  <c r="BS3" i="7"/>
  <c r="BR168" i="10"/>
  <c r="BR150" i="10"/>
  <c r="BP159" i="10"/>
  <c r="BO344" i="7"/>
  <c r="BP340" i="7" s="1"/>
  <c r="BO347" i="7"/>
  <c r="BO348" i="7" s="1"/>
  <c r="BU15" i="10"/>
  <c r="BU202" i="7"/>
  <c r="BU278" i="7"/>
  <c r="BU150" i="7"/>
  <c r="BU97" i="7"/>
  <c r="BS351" i="10"/>
  <c r="BS339" i="10"/>
  <c r="BS349" i="10"/>
  <c r="BS350" i="10"/>
  <c r="BR167" i="10"/>
  <c r="BR149" i="10"/>
  <c r="BR151" i="10" s="1"/>
  <c r="BR34" i="10"/>
  <c r="BS32" i="10"/>
  <c r="BQ222" i="10"/>
  <c r="BQ188" i="10"/>
  <c r="BQ8" i="7"/>
  <c r="BQ22" i="7" s="1"/>
  <c r="BR141" i="10"/>
  <c r="BR89" i="10"/>
  <c r="BP22" i="7"/>
  <c r="BQ91" i="10"/>
  <c r="BQ94" i="10"/>
  <c r="BQ92" i="10"/>
  <c r="BR41" i="6"/>
  <c r="BQ26" i="12"/>
  <c r="BQ28" i="12" s="1"/>
  <c r="BT3" i="3"/>
  <c r="BU33" i="3"/>
  <c r="BU41" i="10" s="1"/>
  <c r="BS56" i="3"/>
  <c r="BS57" i="3"/>
  <c r="BS54" i="3"/>
  <c r="BS55" i="3"/>
  <c r="BS58" i="3"/>
  <c r="BU22" i="3"/>
  <c r="BT24" i="3"/>
  <c r="BT5" i="12"/>
  <c r="BT5" i="11"/>
  <c r="BV4" i="12"/>
  <c r="BV4" i="11"/>
  <c r="BU79" i="11"/>
  <c r="BU80" i="11" s="1"/>
  <c r="BU27" i="11"/>
  <c r="BU11" i="12" s="1"/>
  <c r="BU95" i="12" s="1"/>
  <c r="BU15" i="11"/>
  <c r="BS18" i="11"/>
  <c r="BS21" i="11" s="1"/>
  <c r="BS17" i="11"/>
  <c r="BS20" i="11" s="1"/>
  <c r="BV4" i="6"/>
  <c r="BU10" i="6"/>
  <c r="BS39" i="6"/>
  <c r="BT25" i="6"/>
  <c r="BT33" i="6"/>
  <c r="BT18" i="6"/>
  <c r="BT26" i="6"/>
  <c r="BT20" i="6"/>
  <c r="BT21" i="6"/>
  <c r="BT28" i="6"/>
  <c r="BT34" i="6"/>
  <c r="BT31" i="6"/>
  <c r="BT23" i="6"/>
  <c r="BT29" i="6"/>
  <c r="BT32" i="6"/>
  <c r="BT27" i="6"/>
  <c r="BT35" i="6"/>
  <c r="BT24" i="6"/>
  <c r="BT19" i="6"/>
  <c r="BT37" i="6"/>
  <c r="BT30" i="6"/>
  <c r="BT36" i="6"/>
  <c r="BT22" i="6"/>
  <c r="BU51" i="6"/>
  <c r="BU16" i="6"/>
  <c r="BT65" i="3"/>
  <c r="BT101" i="12" s="1"/>
  <c r="BT133" i="12" s="1"/>
  <c r="BT5" i="6"/>
  <c r="BV93" i="3"/>
  <c r="BV92" i="3"/>
  <c r="BV43" i="3"/>
  <c r="BV32" i="3"/>
  <c r="BV44" i="3"/>
  <c r="BV42" i="3"/>
  <c r="BV40" i="3"/>
  <c r="BV31" i="3"/>
  <c r="BV38" i="3"/>
  <c r="BV29" i="3"/>
  <c r="BV72" i="7" s="1"/>
  <c r="BV41" i="3"/>
  <c r="BV37" i="3"/>
  <c r="BV35" i="3"/>
  <c r="BV39" i="3"/>
  <c r="BV30" i="3"/>
  <c r="BV26" i="3"/>
  <c r="BW23" i="3"/>
  <c r="BV36" i="3"/>
  <c r="BZ50" i="3"/>
  <c r="BW49" i="3"/>
  <c r="BU27" i="3"/>
  <c r="BT96" i="3"/>
  <c r="BT248" i="10" s="1"/>
  <c r="BU107" i="3"/>
  <c r="BU105" i="3"/>
  <c r="BU104" i="3"/>
  <c r="BU102" i="3"/>
  <c r="BU99" i="3"/>
  <c r="BU103" i="3"/>
  <c r="BU98" i="3"/>
  <c r="BU106" i="3"/>
  <c r="BU95" i="3"/>
  <c r="BU260" i="10" s="1"/>
  <c r="BU100" i="3"/>
  <c r="BU101" i="3"/>
  <c r="BU88" i="3"/>
  <c r="BU90" i="3" s="1"/>
  <c r="BV89" i="3"/>
  <c r="BW48" i="3"/>
  <c r="BW52" i="3"/>
  <c r="BW51" i="3"/>
  <c r="BQ342" i="7"/>
  <c r="BQ177" i="10" l="1"/>
  <c r="BQ190" i="10"/>
  <c r="BT58" i="10"/>
  <c r="BR153" i="10"/>
  <c r="BS150" i="10"/>
  <c r="BP347" i="7"/>
  <c r="BP348" i="7" s="1"/>
  <c r="BP344" i="7"/>
  <c r="BQ340" i="7" s="1"/>
  <c r="BV64" i="10"/>
  <c r="BV203" i="10"/>
  <c r="BU45" i="10"/>
  <c r="BU46" i="10"/>
  <c r="BU48" i="10"/>
  <c r="BU47" i="10"/>
  <c r="BU53" i="10"/>
  <c r="BU49" i="10"/>
  <c r="BU50" i="10"/>
  <c r="BU52" i="10"/>
  <c r="BU51" i="10"/>
  <c r="BU54" i="10"/>
  <c r="BT3" i="6"/>
  <c r="BT12" i="6" s="1"/>
  <c r="BT3" i="10"/>
  <c r="BT3" i="7"/>
  <c r="BR189" i="10"/>
  <c r="BR176" i="10"/>
  <c r="BR60" i="10"/>
  <c r="BT220" i="10"/>
  <c r="BQ343" i="7"/>
  <c r="BW4" i="10"/>
  <c r="BW4" i="7"/>
  <c r="BU208" i="10"/>
  <c r="BU207" i="10"/>
  <c r="BU209" i="10"/>
  <c r="BU211" i="10"/>
  <c r="BU214" i="10"/>
  <c r="BU213" i="10"/>
  <c r="BU212" i="10"/>
  <c r="BU210" i="10"/>
  <c r="BU215" i="10"/>
  <c r="BU216" i="10"/>
  <c r="BT32" i="10"/>
  <c r="BU74" i="10"/>
  <c r="BU75" i="10"/>
  <c r="BU76" i="10"/>
  <c r="BU69" i="10"/>
  <c r="BU68" i="10"/>
  <c r="BU71" i="10"/>
  <c r="BU70" i="10"/>
  <c r="BU77" i="10"/>
  <c r="BU73" i="10"/>
  <c r="BU72" i="10"/>
  <c r="BV278" i="7"/>
  <c r="BV15" i="10"/>
  <c r="BV150" i="7"/>
  <c r="BV202" i="7"/>
  <c r="BV97" i="7"/>
  <c r="BT3" i="11"/>
  <c r="BT17" i="11" s="1"/>
  <c r="BT20" i="11" s="1"/>
  <c r="BU21" i="10"/>
  <c r="BU23" i="10"/>
  <c r="BU22" i="10"/>
  <c r="BU19" i="10"/>
  <c r="BU27" i="10"/>
  <c r="BU28" i="10"/>
  <c r="BU26" i="10"/>
  <c r="BU24" i="10"/>
  <c r="BU20" i="10"/>
  <c r="BU25" i="10"/>
  <c r="BR264" i="10"/>
  <c r="BR222" i="10"/>
  <c r="BQ176" i="10"/>
  <c r="BQ189" i="10"/>
  <c r="BQ192" i="10" s="1"/>
  <c r="BQ196" i="10" s="1"/>
  <c r="BQ182" i="10" s="1"/>
  <c r="BT81" i="10"/>
  <c r="BV149" i="7"/>
  <c r="BV201" i="7"/>
  <c r="BV96" i="7"/>
  <c r="BS155" i="10"/>
  <c r="BS205" i="10"/>
  <c r="BS43" i="10"/>
  <c r="BS145" i="10"/>
  <c r="BS156" i="10"/>
  <c r="BS157" i="10"/>
  <c r="BS87" i="10"/>
  <c r="BS272" i="10" s="1"/>
  <c r="BS66" i="10"/>
  <c r="BS83" i="10" s="1"/>
  <c r="BS178" i="10" s="1"/>
  <c r="BS17" i="10"/>
  <c r="BS238" i="10" s="1"/>
  <c r="BR159" i="10"/>
  <c r="BT168" i="10"/>
  <c r="BT150" i="10"/>
  <c r="BU5" i="10"/>
  <c r="BU5" i="7"/>
  <c r="BS167" i="10"/>
  <c r="BS149" i="10"/>
  <c r="BS151" i="10" s="1"/>
  <c r="BS153" i="10" s="1"/>
  <c r="BR188" i="10"/>
  <c r="BR8" i="7"/>
  <c r="BR22" i="7" s="1"/>
  <c r="BS141" i="10"/>
  <c r="BS89" i="10"/>
  <c r="BR92" i="10"/>
  <c r="BR91" i="10"/>
  <c r="BR94" i="10"/>
  <c r="BR26" i="12"/>
  <c r="BR28" i="12" s="1"/>
  <c r="BS41" i="6"/>
  <c r="BT3" i="12"/>
  <c r="BT56" i="3"/>
  <c r="BT58" i="3"/>
  <c r="BT55" i="3"/>
  <c r="BT57" i="3"/>
  <c r="BT54" i="3"/>
  <c r="BU24" i="3"/>
  <c r="BV22" i="3"/>
  <c r="BU3" i="3"/>
  <c r="BT18" i="11"/>
  <c r="BT21" i="11" s="1"/>
  <c r="BV79" i="11"/>
  <c r="BV80" i="11" s="1"/>
  <c r="BV27" i="11"/>
  <c r="BV11" i="12" s="1"/>
  <c r="BV95" i="12" s="1"/>
  <c r="BV15" i="11"/>
  <c r="BU5" i="12"/>
  <c r="BU5" i="11"/>
  <c r="BW4" i="12"/>
  <c r="BW4" i="11"/>
  <c r="BW4" i="6"/>
  <c r="BT39" i="6"/>
  <c r="BV16" i="6"/>
  <c r="BV51" i="6"/>
  <c r="BV10" i="6"/>
  <c r="BU65" i="3"/>
  <c r="BU101" i="12" s="1"/>
  <c r="BU133" i="12" s="1"/>
  <c r="BU5" i="6"/>
  <c r="BU25" i="6"/>
  <c r="BU27" i="6"/>
  <c r="BU21" i="6"/>
  <c r="BU31" i="6"/>
  <c r="BU26" i="6"/>
  <c r="BU20" i="6"/>
  <c r="BU29" i="6"/>
  <c r="BU18" i="6"/>
  <c r="BU32" i="6"/>
  <c r="BU34" i="6"/>
  <c r="BU37" i="6"/>
  <c r="BU23" i="6"/>
  <c r="BU33" i="6"/>
  <c r="BU28" i="6"/>
  <c r="BU36" i="6"/>
  <c r="BU19" i="6"/>
  <c r="BU35" i="6"/>
  <c r="BU22" i="6"/>
  <c r="BU24" i="6"/>
  <c r="BU30" i="6"/>
  <c r="BV33" i="3"/>
  <c r="BV41" i="10" s="1"/>
  <c r="BX52" i="3"/>
  <c r="CA50" i="3"/>
  <c r="BX51" i="3"/>
  <c r="BX49" i="3"/>
  <c r="BU96" i="3"/>
  <c r="BU248" i="10" s="1"/>
  <c r="BW93" i="3"/>
  <c r="BW92" i="3"/>
  <c r="BW42" i="3"/>
  <c r="BW44" i="3"/>
  <c r="BW40" i="3"/>
  <c r="BW31" i="3"/>
  <c r="BW30" i="3"/>
  <c r="BW38" i="3"/>
  <c r="BW39" i="3"/>
  <c r="BW37" i="3"/>
  <c r="BW35" i="3"/>
  <c r="BW26" i="3"/>
  <c r="BX23" i="3"/>
  <c r="BW36" i="3"/>
  <c r="BW41" i="3"/>
  <c r="BW32" i="3"/>
  <c r="BW43" i="3"/>
  <c r="BW29" i="3"/>
  <c r="BW72" i="7" s="1"/>
  <c r="BX48" i="3"/>
  <c r="BV106" i="3"/>
  <c r="BV104" i="3"/>
  <c r="BV107" i="3"/>
  <c r="BV101" i="3"/>
  <c r="BV99" i="3"/>
  <c r="BV95" i="3"/>
  <c r="BV260" i="10" s="1"/>
  <c r="BV105" i="3"/>
  <c r="BV100" i="3"/>
  <c r="BV102" i="3"/>
  <c r="BV103" i="3"/>
  <c r="BV98" i="3"/>
  <c r="BV88" i="3"/>
  <c r="BV90" i="3" s="1"/>
  <c r="BW89" i="3"/>
  <c r="BW94" i="3" s="1"/>
  <c r="BW234" i="10" s="1"/>
  <c r="BV27" i="3"/>
  <c r="BV94" i="3"/>
  <c r="BV234" i="10" s="1"/>
  <c r="BS34" i="10" l="1"/>
  <c r="BV54" i="10"/>
  <c r="BV45" i="10"/>
  <c r="BV46" i="10"/>
  <c r="BV50" i="10"/>
  <c r="BV52" i="10"/>
  <c r="BV48" i="10"/>
  <c r="BV47" i="10"/>
  <c r="BV49" i="10"/>
  <c r="BV53" i="10"/>
  <c r="BV51" i="10"/>
  <c r="BW64" i="10"/>
  <c r="BW203" i="10"/>
  <c r="BW15" i="10"/>
  <c r="BW150" i="7"/>
  <c r="BW278" i="7"/>
  <c r="BW202" i="7"/>
  <c r="BW97" i="7"/>
  <c r="BU3" i="10"/>
  <c r="BU3" i="7"/>
  <c r="BT349" i="10"/>
  <c r="BT350" i="10"/>
  <c r="BT339" i="10"/>
  <c r="BT351" i="10"/>
  <c r="BX4" i="10"/>
  <c r="BX4" i="7"/>
  <c r="BT169" i="10"/>
  <c r="BT167" i="10"/>
  <c r="BT149" i="10"/>
  <c r="BT151" i="10" s="1"/>
  <c r="BT153" i="10" s="1"/>
  <c r="BR338" i="7"/>
  <c r="BR190" i="10"/>
  <c r="BR192" i="10" s="1"/>
  <c r="BR196" i="10" s="1"/>
  <c r="BR182" i="10" s="1"/>
  <c r="BR177" i="10"/>
  <c r="BS252" i="10"/>
  <c r="BS60" i="10"/>
  <c r="BU220" i="10"/>
  <c r="BU58" i="10"/>
  <c r="BS264" i="10"/>
  <c r="BS222" i="10"/>
  <c r="BV212" i="10"/>
  <c r="BV213" i="10"/>
  <c r="BV214" i="10"/>
  <c r="BV211" i="10"/>
  <c r="BV207" i="10"/>
  <c r="BV208" i="10"/>
  <c r="BV209" i="10"/>
  <c r="BV210" i="10"/>
  <c r="BV216" i="10"/>
  <c r="BV215" i="10"/>
  <c r="BS159" i="10"/>
  <c r="BU81" i="10"/>
  <c r="BV75" i="10"/>
  <c r="BV74" i="10"/>
  <c r="BV71" i="10"/>
  <c r="BV69" i="10"/>
  <c r="BV77" i="10"/>
  <c r="BV73" i="10"/>
  <c r="BV68" i="10"/>
  <c r="BV70" i="10"/>
  <c r="BV72" i="10"/>
  <c r="BV76" i="10"/>
  <c r="BV5" i="10"/>
  <c r="BV5" i="7"/>
  <c r="BS189" i="10"/>
  <c r="BS176" i="10"/>
  <c r="BU32" i="10"/>
  <c r="BV23" i="10"/>
  <c r="BV19" i="10"/>
  <c r="BV24" i="10"/>
  <c r="BV22" i="10"/>
  <c r="BV25" i="10"/>
  <c r="BV27" i="10"/>
  <c r="BV28" i="10"/>
  <c r="BV21" i="10"/>
  <c r="BV20" i="10"/>
  <c r="BV26" i="10"/>
  <c r="BT156" i="10"/>
  <c r="BT145" i="10"/>
  <c r="BT157" i="10"/>
  <c r="BT17" i="10"/>
  <c r="BT238" i="10" s="1"/>
  <c r="BT155" i="10"/>
  <c r="BT87" i="10"/>
  <c r="BT272" i="10" s="1"/>
  <c r="BT205" i="10"/>
  <c r="BT264" i="10" s="1"/>
  <c r="BT43" i="10"/>
  <c r="BT66" i="10"/>
  <c r="BT83" i="10" s="1"/>
  <c r="BT178" i="10" s="1"/>
  <c r="BQ347" i="7"/>
  <c r="BQ348" i="7" s="1"/>
  <c r="BQ344" i="7"/>
  <c r="BR340" i="7" s="1"/>
  <c r="BW149" i="7"/>
  <c r="BW201" i="7"/>
  <c r="BW96" i="7"/>
  <c r="BS8" i="7"/>
  <c r="BS188" i="10"/>
  <c r="BT89" i="10"/>
  <c r="BT141" i="10"/>
  <c r="BV3" i="3"/>
  <c r="BV3" i="6" s="1"/>
  <c r="BV12" i="6" s="1"/>
  <c r="BS91" i="10"/>
  <c r="BS92" i="10"/>
  <c r="BS94" i="10"/>
  <c r="BT41" i="6"/>
  <c r="BS26" i="12"/>
  <c r="BS28" i="12" s="1"/>
  <c r="BW22" i="3"/>
  <c r="BV24" i="3"/>
  <c r="BU56" i="3"/>
  <c r="BU55" i="3"/>
  <c r="BU54" i="3"/>
  <c r="BU58" i="3"/>
  <c r="BU57" i="3"/>
  <c r="BU3" i="11"/>
  <c r="BU17" i="11" s="1"/>
  <c r="BU20" i="11" s="1"/>
  <c r="BU3" i="12"/>
  <c r="BU3" i="6"/>
  <c r="BU12" i="6" s="1"/>
  <c r="BW79" i="11"/>
  <c r="BW80" i="11" s="1"/>
  <c r="BW27" i="11"/>
  <c r="BW11" i="12" s="1"/>
  <c r="BW95" i="12" s="1"/>
  <c r="BW15" i="11"/>
  <c r="BX4" i="12"/>
  <c r="BX4" i="11"/>
  <c r="BV5" i="12"/>
  <c r="BV5" i="11"/>
  <c r="BX4" i="6"/>
  <c r="BW10" i="6"/>
  <c r="BU39" i="6"/>
  <c r="BV65" i="3"/>
  <c r="BV101" i="12" s="1"/>
  <c r="BV133" i="12" s="1"/>
  <c r="BV5" i="6"/>
  <c r="BV27" i="6"/>
  <c r="BV28" i="6"/>
  <c r="BV25" i="6"/>
  <c r="BV29" i="6"/>
  <c r="BV23" i="6"/>
  <c r="BV21" i="6"/>
  <c r="BV32" i="6"/>
  <c r="BV34" i="6"/>
  <c r="BV31" i="6"/>
  <c r="BV33" i="6"/>
  <c r="BV18" i="6"/>
  <c r="BV26" i="6"/>
  <c r="BV22" i="6"/>
  <c r="BV24" i="6"/>
  <c r="BV37" i="6"/>
  <c r="BV20" i="6"/>
  <c r="BV36" i="6"/>
  <c r="BV35" i="6"/>
  <c r="BV19" i="6"/>
  <c r="BV30" i="6"/>
  <c r="BW16" i="6"/>
  <c r="BW51" i="6"/>
  <c r="BX92" i="3"/>
  <c r="BX93" i="3"/>
  <c r="BX41" i="3"/>
  <c r="BX44" i="3"/>
  <c r="BX40" i="3"/>
  <c r="BX42" i="3"/>
  <c r="BX30" i="3"/>
  <c r="BX38" i="3"/>
  <c r="BX29" i="3"/>
  <c r="BX72" i="7" s="1"/>
  <c r="BX39" i="3"/>
  <c r="BX36" i="3"/>
  <c r="BX26" i="3"/>
  <c r="BX35" i="3"/>
  <c r="BX31" i="3"/>
  <c r="BX32" i="3"/>
  <c r="BX43" i="3"/>
  <c r="BX37" i="3"/>
  <c r="BY23" i="3"/>
  <c r="BY48" i="3"/>
  <c r="BW33" i="3"/>
  <c r="BW41" i="10" s="1"/>
  <c r="CB50" i="3"/>
  <c r="BW27" i="3"/>
  <c r="BW107" i="3"/>
  <c r="BW105" i="3"/>
  <c r="BW103" i="3"/>
  <c r="BW106" i="3"/>
  <c r="BW100" i="3"/>
  <c r="BW98" i="3"/>
  <c r="BW102" i="3"/>
  <c r="BW95" i="3"/>
  <c r="BW260" i="10" s="1"/>
  <c r="BW99" i="3"/>
  <c r="BX89" i="3"/>
  <c r="BW88" i="3"/>
  <c r="BW90" i="3" s="1"/>
  <c r="BW104" i="3"/>
  <c r="BW101" i="3"/>
  <c r="BY52" i="3"/>
  <c r="BY51" i="3"/>
  <c r="BV96" i="3"/>
  <c r="BV248" i="10" s="1"/>
  <c r="BY49" i="3"/>
  <c r="BR342" i="7"/>
  <c r="BT34" i="10" l="1"/>
  <c r="BV3" i="11"/>
  <c r="BV3" i="12"/>
  <c r="BT222" i="10"/>
  <c r="BX203" i="10"/>
  <c r="BX64" i="10"/>
  <c r="BX149" i="7"/>
  <c r="BX201" i="7"/>
  <c r="BX96" i="7"/>
  <c r="BT252" i="10"/>
  <c r="BT60" i="10"/>
  <c r="BV32" i="10"/>
  <c r="BU168" i="10"/>
  <c r="BU150" i="10"/>
  <c r="BV220" i="10"/>
  <c r="BW5" i="10"/>
  <c r="BW5" i="7"/>
  <c r="BU167" i="10"/>
  <c r="BU149" i="10"/>
  <c r="BU151" i="10" s="1"/>
  <c r="BU169" i="10"/>
  <c r="BS338" i="7"/>
  <c r="BS177" i="10"/>
  <c r="BS190" i="10"/>
  <c r="BS192" i="10" s="1"/>
  <c r="BS196" i="10" s="1"/>
  <c r="BS182" i="10" s="1"/>
  <c r="BW21" i="10"/>
  <c r="BW19" i="10"/>
  <c r="BW22" i="10"/>
  <c r="BW27" i="10"/>
  <c r="BW25" i="10"/>
  <c r="BW26" i="10"/>
  <c r="BW20" i="10"/>
  <c r="BW24" i="10"/>
  <c r="BW28" i="10"/>
  <c r="BW23" i="10"/>
  <c r="BT189" i="10"/>
  <c r="BT176" i="10"/>
  <c r="BW45" i="10"/>
  <c r="BW53" i="10"/>
  <c r="BW47" i="10"/>
  <c r="BW48" i="10"/>
  <c r="BW50" i="10"/>
  <c r="BW49" i="10"/>
  <c r="BW46" i="10"/>
  <c r="BW51" i="10"/>
  <c r="BW52" i="10"/>
  <c r="BW54" i="10"/>
  <c r="BT159" i="10"/>
  <c r="BV81" i="10"/>
  <c r="BW211" i="10"/>
  <c r="BW209" i="10"/>
  <c r="BW207" i="10"/>
  <c r="BW214" i="10"/>
  <c r="BW212" i="10"/>
  <c r="BW213" i="10"/>
  <c r="BW208" i="10"/>
  <c r="BW216" i="10"/>
  <c r="BW215" i="10"/>
  <c r="BW210" i="10"/>
  <c r="BV339" i="10"/>
  <c r="BV349" i="10"/>
  <c r="BV351" i="10"/>
  <c r="BV350" i="10"/>
  <c r="BV3" i="10"/>
  <c r="BV3" i="7"/>
  <c r="BW74" i="10"/>
  <c r="BW71" i="10"/>
  <c r="BW69" i="10"/>
  <c r="BW76" i="10"/>
  <c r="BW73" i="10"/>
  <c r="BW75" i="10"/>
  <c r="BW68" i="10"/>
  <c r="BW72" i="10"/>
  <c r="BW70" i="10"/>
  <c r="BW77" i="10"/>
  <c r="BX15" i="10"/>
  <c r="BX202" i="7"/>
  <c r="BX150" i="7"/>
  <c r="BX278" i="7"/>
  <c r="BX97" i="7"/>
  <c r="BY4" i="10"/>
  <c r="BY4" i="7"/>
  <c r="BU350" i="10"/>
  <c r="BU349" i="10"/>
  <c r="BU351" i="10"/>
  <c r="BU339" i="10"/>
  <c r="BR347" i="7"/>
  <c r="BR348" i="7" s="1"/>
  <c r="BU155" i="10"/>
  <c r="BU43" i="10"/>
  <c r="BU252" i="10" s="1"/>
  <c r="BU87" i="10"/>
  <c r="BU272" i="10" s="1"/>
  <c r="BU205" i="10"/>
  <c r="BU66" i="10"/>
  <c r="BU83" i="10" s="1"/>
  <c r="BU178" i="10" s="1"/>
  <c r="BU145" i="10"/>
  <c r="BU157" i="10"/>
  <c r="BU17" i="10"/>
  <c r="BU238" i="10" s="1"/>
  <c r="BU156" i="10"/>
  <c r="BV58" i="10"/>
  <c r="BR343" i="7"/>
  <c r="BR344" i="7" s="1"/>
  <c r="BS340" i="7" s="1"/>
  <c r="BT188" i="10"/>
  <c r="BT8" i="7"/>
  <c r="BT22" i="7" s="1"/>
  <c r="BU141" i="10"/>
  <c r="BU89" i="10"/>
  <c r="BS22" i="7"/>
  <c r="BT91" i="10"/>
  <c r="BT94" i="10"/>
  <c r="BT92" i="10"/>
  <c r="BT26" i="12"/>
  <c r="BT28" i="12" s="1"/>
  <c r="BU41" i="6"/>
  <c r="BW3" i="3"/>
  <c r="BU18" i="11"/>
  <c r="BU21" i="11" s="1"/>
  <c r="BV56" i="3"/>
  <c r="BV54" i="3"/>
  <c r="BV58" i="3"/>
  <c r="BV55" i="3"/>
  <c r="BV57" i="3"/>
  <c r="BW24" i="3"/>
  <c r="BX22" i="3"/>
  <c r="BY4" i="12"/>
  <c r="BY4" i="11"/>
  <c r="BW3" i="11"/>
  <c r="BV17" i="11"/>
  <c r="BV20" i="11" s="1"/>
  <c r="BV18" i="11"/>
  <c r="BV21" i="11" s="1"/>
  <c r="BW5" i="12"/>
  <c r="BW5" i="11"/>
  <c r="BX15" i="11"/>
  <c r="BX27" i="11"/>
  <c r="BX11" i="12" s="1"/>
  <c r="BX95" i="12" s="1"/>
  <c r="BX79" i="11"/>
  <c r="BX80" i="11" s="1"/>
  <c r="BY4" i="6"/>
  <c r="BW3" i="6"/>
  <c r="BW12" i="6" s="1"/>
  <c r="BV39" i="6"/>
  <c r="BW65" i="3"/>
  <c r="BW101" i="12" s="1"/>
  <c r="BW133" i="12" s="1"/>
  <c r="BW5" i="6"/>
  <c r="BX10" i="6"/>
  <c r="BX51" i="6"/>
  <c r="BX16" i="6"/>
  <c r="BW25" i="6"/>
  <c r="BW21" i="6"/>
  <c r="BW27" i="6"/>
  <c r="BW31" i="6"/>
  <c r="BW20" i="6"/>
  <c r="BW18" i="6"/>
  <c r="BW29" i="6"/>
  <c r="BW34" i="6"/>
  <c r="BW28" i="6"/>
  <c r="BW23" i="6"/>
  <c r="BW32" i="6"/>
  <c r="BW33" i="6"/>
  <c r="BW37" i="6"/>
  <c r="BW22" i="6"/>
  <c r="BW26" i="6"/>
  <c r="BW19" i="6"/>
  <c r="BW30" i="6"/>
  <c r="BW35" i="6"/>
  <c r="BW24" i="6"/>
  <c r="BW36" i="6"/>
  <c r="BX106" i="3"/>
  <c r="BX104" i="3"/>
  <c r="BX102" i="3"/>
  <c r="BX100" i="3"/>
  <c r="BX99" i="3"/>
  <c r="BX103" i="3"/>
  <c r="BX101" i="3"/>
  <c r="BX107" i="3"/>
  <c r="BX95" i="3"/>
  <c r="BX260" i="10" s="1"/>
  <c r="BX88" i="3"/>
  <c r="BX90" i="3" s="1"/>
  <c r="BX98" i="3"/>
  <c r="BY89" i="3"/>
  <c r="BY94" i="3" s="1"/>
  <c r="BY234" i="10" s="1"/>
  <c r="BX105" i="3"/>
  <c r="BX33" i="3"/>
  <c r="BX41" i="10" s="1"/>
  <c r="BZ49" i="3"/>
  <c r="BZ48" i="3"/>
  <c r="BX27" i="3"/>
  <c r="BY93" i="3"/>
  <c r="BY92" i="3"/>
  <c r="BY44" i="3"/>
  <c r="BY42" i="3"/>
  <c r="BY40" i="3"/>
  <c r="BY38" i="3"/>
  <c r="BY29" i="3"/>
  <c r="BY72" i="7" s="1"/>
  <c r="BY39" i="3"/>
  <c r="BY37" i="3"/>
  <c r="BY43" i="3"/>
  <c r="BY35" i="3"/>
  <c r="BZ23" i="3"/>
  <c r="BY26" i="3"/>
  <c r="BY36" i="3"/>
  <c r="BY32" i="3"/>
  <c r="BY30" i="3"/>
  <c r="BY41" i="3"/>
  <c r="BY31" i="3"/>
  <c r="BX94" i="3"/>
  <c r="BX234" i="10" s="1"/>
  <c r="BZ51" i="3"/>
  <c r="BW96" i="3"/>
  <c r="BW248" i="10" s="1"/>
  <c r="BZ52" i="3"/>
  <c r="CC50" i="3"/>
  <c r="BS342" i="7"/>
  <c r="BU153" i="10" l="1"/>
  <c r="BS347" i="7"/>
  <c r="BS348" i="7" s="1"/>
  <c r="BY149" i="7"/>
  <c r="BY201" i="7"/>
  <c r="BY96" i="7"/>
  <c r="BS343" i="7"/>
  <c r="BS344" i="7" s="1"/>
  <c r="BT340" i="7" s="1"/>
  <c r="BW58" i="10"/>
  <c r="BU264" i="10"/>
  <c r="BU222" i="10"/>
  <c r="BX21" i="10"/>
  <c r="BX24" i="10"/>
  <c r="BX28" i="10"/>
  <c r="BX26" i="10"/>
  <c r="BX20" i="10"/>
  <c r="BX22" i="10"/>
  <c r="BX25" i="10"/>
  <c r="BX19" i="10"/>
  <c r="BX27" i="10"/>
  <c r="BX23" i="10"/>
  <c r="BW220" i="10"/>
  <c r="BY203" i="10"/>
  <c r="BY64" i="10"/>
  <c r="BX46" i="10"/>
  <c r="BX45" i="10"/>
  <c r="BX48" i="10"/>
  <c r="BX53" i="10"/>
  <c r="BX47" i="10"/>
  <c r="BX50" i="10"/>
  <c r="BX54" i="10"/>
  <c r="BX52" i="10"/>
  <c r="BX49" i="10"/>
  <c r="BX51" i="10"/>
  <c r="BZ4" i="10"/>
  <c r="BZ4" i="7"/>
  <c r="BU34" i="10"/>
  <c r="BU60" i="10"/>
  <c r="BT338" i="7"/>
  <c r="BT190" i="10"/>
  <c r="BT192" i="10" s="1"/>
  <c r="BT196" i="10" s="1"/>
  <c r="BT182" i="10" s="1"/>
  <c r="BT177" i="10"/>
  <c r="BV150" i="10"/>
  <c r="BV168" i="10"/>
  <c r="BW32" i="10"/>
  <c r="BX77" i="10"/>
  <c r="BX74" i="10"/>
  <c r="BX73" i="10"/>
  <c r="BX76" i="10"/>
  <c r="BX75" i="10"/>
  <c r="BX70" i="10"/>
  <c r="BX68" i="10"/>
  <c r="BX69" i="10"/>
  <c r="BX71" i="10"/>
  <c r="BX72" i="10"/>
  <c r="BY15" i="10"/>
  <c r="BY202" i="7"/>
  <c r="BY278" i="7"/>
  <c r="BY150" i="7"/>
  <c r="BY97" i="7"/>
  <c r="BU159" i="10"/>
  <c r="BX214" i="10"/>
  <c r="BX213" i="10"/>
  <c r="BX215" i="10"/>
  <c r="BX211" i="10"/>
  <c r="BX209" i="10"/>
  <c r="BX210" i="10"/>
  <c r="BX207" i="10"/>
  <c r="BX208" i="10"/>
  <c r="BX216" i="10"/>
  <c r="BX212" i="10"/>
  <c r="BX5" i="10"/>
  <c r="BX5" i="7"/>
  <c r="BW3" i="12"/>
  <c r="BW3" i="7"/>
  <c r="BW3" i="10"/>
  <c r="BW81" i="10"/>
  <c r="BV155" i="10"/>
  <c r="BV17" i="10"/>
  <c r="BV238" i="10" s="1"/>
  <c r="BV66" i="10"/>
  <c r="BV83" i="10" s="1"/>
  <c r="BV178" i="10" s="1"/>
  <c r="BV157" i="10"/>
  <c r="BV156" i="10"/>
  <c r="BV43" i="10"/>
  <c r="BV252" i="10" s="1"/>
  <c r="BV87" i="10"/>
  <c r="BV272" i="10" s="1"/>
  <c r="BV205" i="10"/>
  <c r="BV145" i="10"/>
  <c r="BV169" i="10"/>
  <c r="BV167" i="10"/>
  <c r="BV149" i="10"/>
  <c r="BU8" i="7"/>
  <c r="BU22" i="7" s="1"/>
  <c r="BU188" i="10"/>
  <c r="BV141" i="10"/>
  <c r="BV89" i="10"/>
  <c r="BU91" i="10"/>
  <c r="BU94" i="10"/>
  <c r="BU92" i="10"/>
  <c r="BU26" i="12"/>
  <c r="BU28" i="12" s="1"/>
  <c r="BV41" i="6"/>
  <c r="BX3" i="3"/>
  <c r="BX3" i="6" s="1"/>
  <c r="BX12" i="6" s="1"/>
  <c r="BW56" i="3"/>
  <c r="BW57" i="3"/>
  <c r="BW54" i="3"/>
  <c r="BW55" i="3"/>
  <c r="BW58" i="3"/>
  <c r="BX24" i="3"/>
  <c r="BY22" i="3"/>
  <c r="BX5" i="12"/>
  <c r="BX5" i="11"/>
  <c r="BZ4" i="12"/>
  <c r="BZ4" i="11"/>
  <c r="BY79" i="11"/>
  <c r="BY80" i="11" s="1"/>
  <c r="BY27" i="11"/>
  <c r="BY11" i="12" s="1"/>
  <c r="BY95" i="12" s="1"/>
  <c r="BY15" i="11"/>
  <c r="BW18" i="11"/>
  <c r="BW21" i="11" s="1"/>
  <c r="BW17" i="11"/>
  <c r="BW20" i="11" s="1"/>
  <c r="BW39" i="6"/>
  <c r="BY10" i="6"/>
  <c r="BX65" i="3"/>
  <c r="BX101" i="12" s="1"/>
  <c r="BX133" i="12" s="1"/>
  <c r="BX5" i="6"/>
  <c r="BZ4" i="6"/>
  <c r="BX25" i="6"/>
  <c r="BX27" i="6"/>
  <c r="BX29" i="6"/>
  <c r="BX26" i="6"/>
  <c r="BX31" i="6"/>
  <c r="BX18" i="6"/>
  <c r="BX28" i="6"/>
  <c r="BX34" i="6"/>
  <c r="BX23" i="6"/>
  <c r="BX21" i="6"/>
  <c r="BX32" i="6"/>
  <c r="BX33" i="6"/>
  <c r="BX37" i="6"/>
  <c r="BX19" i="6"/>
  <c r="BX30" i="6"/>
  <c r="BX20" i="6"/>
  <c r="BX35" i="6"/>
  <c r="BX36" i="6"/>
  <c r="BX22" i="6"/>
  <c r="BX24" i="6"/>
  <c r="BY16" i="6"/>
  <c r="BY51" i="6"/>
  <c r="CD50" i="3"/>
  <c r="CA49" i="3"/>
  <c r="CA52" i="3"/>
  <c r="BY27" i="3"/>
  <c r="BY105" i="3"/>
  <c r="BY103" i="3"/>
  <c r="BY102" i="3"/>
  <c r="BY101" i="3"/>
  <c r="BY104" i="3"/>
  <c r="BY98" i="3"/>
  <c r="BY107" i="3"/>
  <c r="BY95" i="3"/>
  <c r="BY260" i="10" s="1"/>
  <c r="BY100" i="3"/>
  <c r="BY99" i="3"/>
  <c r="BZ89" i="3"/>
  <c r="BZ94" i="3" s="1"/>
  <c r="BZ234" i="10" s="1"/>
  <c r="BY88" i="3"/>
  <c r="BY90" i="3" s="1"/>
  <c r="BY106" i="3"/>
  <c r="BX96" i="3"/>
  <c r="BX248" i="10" s="1"/>
  <c r="CA51" i="3"/>
  <c r="BZ93" i="3"/>
  <c r="BZ43" i="3"/>
  <c r="BZ92" i="3"/>
  <c r="BZ41" i="3"/>
  <c r="BZ44" i="3"/>
  <c r="BZ39" i="3"/>
  <c r="BZ42" i="3"/>
  <c r="BZ38" i="3"/>
  <c r="BZ37" i="3"/>
  <c r="BZ36" i="3"/>
  <c r="CA23" i="3"/>
  <c r="BZ40" i="3"/>
  <c r="BZ26" i="3"/>
  <c r="BZ32" i="3"/>
  <c r="BZ30" i="3"/>
  <c r="BZ35" i="3"/>
  <c r="BZ29" i="3"/>
  <c r="BZ72" i="7" s="1"/>
  <c r="BZ31" i="3"/>
  <c r="BY33" i="3"/>
  <c r="BY41" i="10" s="1"/>
  <c r="CA48" i="3"/>
  <c r="BT342" i="7"/>
  <c r="BX3" i="12" l="1"/>
  <c r="BT347" i="7"/>
  <c r="BT348" i="7" s="1"/>
  <c r="BT343" i="7"/>
  <c r="BT344" i="7" s="1"/>
  <c r="BU340" i="7" s="1"/>
  <c r="BW205" i="10"/>
  <c r="BW264" i="10" s="1"/>
  <c r="BW43" i="10"/>
  <c r="BW252" i="10" s="1"/>
  <c r="BW156" i="10"/>
  <c r="BW155" i="10"/>
  <c r="BW66" i="10"/>
  <c r="BW83" i="10" s="1"/>
  <c r="BW178" i="10" s="1"/>
  <c r="BW157" i="10"/>
  <c r="BW87" i="10"/>
  <c r="BW272" i="10" s="1"/>
  <c r="BW145" i="10"/>
  <c r="BW17" i="10"/>
  <c r="BW238" i="10" s="1"/>
  <c r="BX220" i="10"/>
  <c r="BU338" i="7"/>
  <c r="BU190" i="10"/>
  <c r="BU177" i="10"/>
  <c r="BX81" i="10"/>
  <c r="BW167" i="10"/>
  <c r="BW149" i="10"/>
  <c r="BW151" i="10" s="1"/>
  <c r="BW34" i="10"/>
  <c r="BU176" i="10"/>
  <c r="BU189" i="10"/>
  <c r="BV151" i="10"/>
  <c r="BV153" i="10" s="1"/>
  <c r="BV159" i="10" s="1"/>
  <c r="BY46" i="10"/>
  <c r="BY45" i="10"/>
  <c r="BY48" i="10"/>
  <c r="BY49" i="10"/>
  <c r="BY47" i="10"/>
  <c r="BY53" i="10"/>
  <c r="BY52" i="10"/>
  <c r="BY50" i="10"/>
  <c r="BY54" i="10"/>
  <c r="BY51" i="10"/>
  <c r="CA4" i="10"/>
  <c r="CA4" i="7"/>
  <c r="BV34" i="10"/>
  <c r="BW351" i="10"/>
  <c r="BW339" i="10"/>
  <c r="BW349" i="10"/>
  <c r="BW350" i="10"/>
  <c r="BZ203" i="10"/>
  <c r="BZ64" i="10"/>
  <c r="BV222" i="10"/>
  <c r="BV264" i="10"/>
  <c r="BY207" i="10"/>
  <c r="BY209" i="10"/>
  <c r="BY210" i="10"/>
  <c r="BY214" i="10"/>
  <c r="BY212" i="10"/>
  <c r="BY213" i="10"/>
  <c r="BY215" i="10"/>
  <c r="BY216" i="10"/>
  <c r="BY211" i="10"/>
  <c r="BY208" i="10"/>
  <c r="BZ15" i="10"/>
  <c r="BZ202" i="7"/>
  <c r="BZ278" i="7"/>
  <c r="BZ97" i="7"/>
  <c r="BZ150" i="7"/>
  <c r="BV60" i="10"/>
  <c r="BX32" i="10"/>
  <c r="BY24" i="10"/>
  <c r="BY23" i="10"/>
  <c r="BY21" i="10"/>
  <c r="BY22" i="10"/>
  <c r="BY27" i="10"/>
  <c r="BY20" i="10"/>
  <c r="BY19" i="10"/>
  <c r="BY28" i="10"/>
  <c r="BY26" i="10"/>
  <c r="BY25" i="10"/>
  <c r="BX58" i="10"/>
  <c r="BW169" i="10"/>
  <c r="BX351" i="10"/>
  <c r="BX350" i="10"/>
  <c r="BX339" i="10"/>
  <c r="BX349" i="10"/>
  <c r="BX3" i="11"/>
  <c r="BX18" i="11" s="1"/>
  <c r="BX21" i="11" s="1"/>
  <c r="BX3" i="10"/>
  <c r="BX3" i="7"/>
  <c r="BY5" i="10"/>
  <c r="BY5" i="7"/>
  <c r="BZ201" i="7"/>
  <c r="BZ149" i="7"/>
  <c r="BZ96" i="7"/>
  <c r="BY75" i="10"/>
  <c r="BY69" i="10"/>
  <c r="BY76" i="10"/>
  <c r="BY70" i="10"/>
  <c r="BY77" i="10"/>
  <c r="BY73" i="10"/>
  <c r="BY68" i="10"/>
  <c r="BY74" i="10"/>
  <c r="BY71" i="10"/>
  <c r="BY72" i="10"/>
  <c r="BW150" i="10"/>
  <c r="BW153" i="10" s="1"/>
  <c r="BW168" i="10"/>
  <c r="BW141" i="10"/>
  <c r="BW89" i="10"/>
  <c r="BV8" i="7"/>
  <c r="BV22" i="7" s="1"/>
  <c r="BV188" i="10"/>
  <c r="BV92" i="10"/>
  <c r="BV94" i="10"/>
  <c r="BV91" i="10"/>
  <c r="BV26" i="12"/>
  <c r="BV28" i="12" s="1"/>
  <c r="BW41" i="6"/>
  <c r="BZ22" i="3"/>
  <c r="BY24" i="3"/>
  <c r="BX56" i="3"/>
  <c r="BX58" i="3"/>
  <c r="BX55" i="3"/>
  <c r="BX54" i="3"/>
  <c r="BX57" i="3"/>
  <c r="BY3" i="3"/>
  <c r="BZ79" i="11"/>
  <c r="BZ80" i="11" s="1"/>
  <c r="BZ27" i="11"/>
  <c r="BZ11" i="12" s="1"/>
  <c r="BZ95" i="12" s="1"/>
  <c r="BZ15" i="11"/>
  <c r="BY5" i="12"/>
  <c r="BY5" i="11"/>
  <c r="CA4" i="12"/>
  <c r="CA4" i="11"/>
  <c r="BY96" i="3"/>
  <c r="BY248" i="10" s="1"/>
  <c r="BX39" i="6"/>
  <c r="BY25" i="6"/>
  <c r="BY27" i="6"/>
  <c r="BY18" i="6"/>
  <c r="BY20" i="6"/>
  <c r="BY26" i="6"/>
  <c r="BY21" i="6"/>
  <c r="BY34" i="6"/>
  <c r="BY29" i="6"/>
  <c r="BY31" i="6"/>
  <c r="BY33" i="6"/>
  <c r="BY23" i="6"/>
  <c r="BY37" i="6"/>
  <c r="BY35" i="6"/>
  <c r="BY28" i="6"/>
  <c r="BY22" i="6"/>
  <c r="BY24" i="6"/>
  <c r="BY19" i="6"/>
  <c r="BY30" i="6"/>
  <c r="BY36" i="6"/>
  <c r="BY32" i="6"/>
  <c r="BZ16" i="6"/>
  <c r="BZ51" i="6"/>
  <c r="CA4" i="6"/>
  <c r="BZ10" i="6"/>
  <c r="BY65" i="3"/>
  <c r="BY101" i="12" s="1"/>
  <c r="BY133" i="12" s="1"/>
  <c r="BY5" i="6"/>
  <c r="CA92" i="3"/>
  <c r="CA93" i="3"/>
  <c r="CA42" i="3"/>
  <c r="CA40" i="3"/>
  <c r="CA38" i="3"/>
  <c r="CA37" i="3"/>
  <c r="CA39" i="3"/>
  <c r="CA36" i="3"/>
  <c r="CA26" i="3"/>
  <c r="CA35" i="3"/>
  <c r="CA43" i="3"/>
  <c r="CA41" i="3"/>
  <c r="CA32" i="3"/>
  <c r="CA30" i="3"/>
  <c r="CA44" i="3"/>
  <c r="CA31" i="3"/>
  <c r="CB23" i="3"/>
  <c r="CA29" i="3"/>
  <c r="CA72" i="7" s="1"/>
  <c r="BZ104" i="3"/>
  <c r="BZ102" i="3"/>
  <c r="BZ100" i="3"/>
  <c r="BZ106" i="3"/>
  <c r="BZ103" i="3"/>
  <c r="BZ107" i="3"/>
  <c r="BZ101" i="3"/>
  <c r="BZ99" i="3"/>
  <c r="BZ88" i="3"/>
  <c r="BZ90" i="3" s="1"/>
  <c r="BZ98" i="3"/>
  <c r="BZ95" i="3"/>
  <c r="BZ260" i="10" s="1"/>
  <c r="BZ105" i="3"/>
  <c r="CA89" i="3"/>
  <c r="CA94" i="3" s="1"/>
  <c r="CA234" i="10" s="1"/>
  <c r="CB52" i="3"/>
  <c r="BZ27" i="3"/>
  <c r="CB49" i="3"/>
  <c r="CB51" i="3"/>
  <c r="CE50" i="3"/>
  <c r="CB48" i="3"/>
  <c r="BZ33" i="3"/>
  <c r="BZ41" i="10" s="1"/>
  <c r="BU342" i="7"/>
  <c r="BX17" i="11" l="1"/>
  <c r="BX20" i="11" s="1"/>
  <c r="BU192" i="10"/>
  <c r="BU196" i="10" s="1"/>
  <c r="BU182" i="10" s="1"/>
  <c r="BW159" i="10"/>
  <c r="BW222" i="10"/>
  <c r="BU347" i="7"/>
  <c r="BU348" i="7" s="1"/>
  <c r="BY220" i="10"/>
  <c r="BY32" i="10"/>
  <c r="BV338" i="7"/>
  <c r="BV190" i="10"/>
  <c r="BV177" i="10"/>
  <c r="BV189" i="10"/>
  <c r="BV176" i="10"/>
  <c r="BU343" i="7"/>
  <c r="BU344" i="7" s="1"/>
  <c r="BV340" i="7" s="1"/>
  <c r="CB4" i="10"/>
  <c r="CB4" i="7"/>
  <c r="BW189" i="10"/>
  <c r="BW176" i="10"/>
  <c r="BZ49" i="10"/>
  <c r="BZ46" i="10"/>
  <c r="BZ51" i="10"/>
  <c r="BZ45" i="10"/>
  <c r="BZ52" i="10"/>
  <c r="BZ53" i="10"/>
  <c r="BZ50" i="10"/>
  <c r="BZ54" i="10"/>
  <c r="BZ47" i="10"/>
  <c r="BZ48" i="10"/>
  <c r="CA149" i="7"/>
  <c r="CA201" i="7"/>
  <c r="CA96" i="7"/>
  <c r="BZ77" i="10"/>
  <c r="BZ74" i="10"/>
  <c r="BZ70" i="10"/>
  <c r="BZ72" i="10"/>
  <c r="BZ69" i="10"/>
  <c r="BZ76" i="10"/>
  <c r="BZ68" i="10"/>
  <c r="BZ71" i="10"/>
  <c r="BZ75" i="10"/>
  <c r="BZ73" i="10"/>
  <c r="CA203" i="10"/>
  <c r="CA64" i="10"/>
  <c r="BZ212" i="10"/>
  <c r="BZ215" i="10"/>
  <c r="BZ210" i="10"/>
  <c r="BZ207" i="10"/>
  <c r="BZ209" i="10"/>
  <c r="BZ211" i="10"/>
  <c r="BZ213" i="10"/>
  <c r="BZ216" i="10"/>
  <c r="BZ214" i="10"/>
  <c r="BZ208" i="10"/>
  <c r="BY58" i="10"/>
  <c r="BY81" i="10"/>
  <c r="BX43" i="10"/>
  <c r="BX252" i="10" s="1"/>
  <c r="BX145" i="10"/>
  <c r="BX157" i="10"/>
  <c r="BX66" i="10"/>
  <c r="BX83" i="10" s="1"/>
  <c r="BX178" i="10" s="1"/>
  <c r="BX205" i="10"/>
  <c r="BX264" i="10" s="1"/>
  <c r="BX156" i="10"/>
  <c r="BX87" i="10"/>
  <c r="BX272" i="10" s="1"/>
  <c r="BX155" i="10"/>
  <c r="BX17" i="10"/>
  <c r="BX238" i="10" s="1"/>
  <c r="BX168" i="10"/>
  <c r="BX150" i="10"/>
  <c r="BX169" i="10"/>
  <c r="BZ5" i="10"/>
  <c r="BZ5" i="7"/>
  <c r="BY3" i="6"/>
  <c r="BY12" i="6" s="1"/>
  <c r="BY3" i="10"/>
  <c r="BY3" i="7"/>
  <c r="BZ24" i="10"/>
  <c r="BZ19" i="10"/>
  <c r="BZ22" i="10"/>
  <c r="BZ23" i="10"/>
  <c r="BZ27" i="10"/>
  <c r="BZ21" i="10"/>
  <c r="BZ28" i="10"/>
  <c r="BZ20" i="10"/>
  <c r="BZ26" i="10"/>
  <c r="BZ25" i="10"/>
  <c r="BX167" i="10"/>
  <c r="BX149" i="10"/>
  <c r="BX151" i="10" s="1"/>
  <c r="CA202" i="7"/>
  <c r="CA278" i="7"/>
  <c r="CA15" i="10"/>
  <c r="CA97" i="7"/>
  <c r="CA150" i="7"/>
  <c r="BW60" i="10"/>
  <c r="BX89" i="10"/>
  <c r="BX141" i="10"/>
  <c r="BW8" i="7"/>
  <c r="BW22" i="7" s="1"/>
  <c r="BW188" i="10"/>
  <c r="BW91" i="10"/>
  <c r="BW94" i="10"/>
  <c r="BW92" i="10"/>
  <c r="BX41" i="6"/>
  <c r="BW26" i="12"/>
  <c r="BW28" i="12" s="1"/>
  <c r="BZ3" i="3"/>
  <c r="BZ3" i="11" s="1"/>
  <c r="BY3" i="11"/>
  <c r="BY18" i="11" s="1"/>
  <c r="BY21" i="11" s="1"/>
  <c r="BY3" i="12"/>
  <c r="BY56" i="3"/>
  <c r="BY58" i="3"/>
  <c r="BY55" i="3"/>
  <c r="BY54" i="3"/>
  <c r="BY57" i="3"/>
  <c r="BZ24" i="3"/>
  <c r="CA22" i="3"/>
  <c r="CB4" i="12"/>
  <c r="CB4" i="11"/>
  <c r="CA79" i="11"/>
  <c r="CA80" i="11" s="1"/>
  <c r="CA27" i="11"/>
  <c r="CA11" i="12" s="1"/>
  <c r="CA95" i="12" s="1"/>
  <c r="CA15" i="11"/>
  <c r="BZ5" i="12"/>
  <c r="BZ5" i="11"/>
  <c r="CA51" i="6"/>
  <c r="CA16" i="6"/>
  <c r="CA10" i="6"/>
  <c r="CB4" i="6"/>
  <c r="BZ27" i="6"/>
  <c r="BZ25" i="6"/>
  <c r="BZ21" i="6"/>
  <c r="BZ26" i="6"/>
  <c r="BZ20" i="6"/>
  <c r="BZ31" i="6"/>
  <c r="BZ33" i="6"/>
  <c r="BZ22" i="6"/>
  <c r="BZ18" i="6"/>
  <c r="BZ23" i="6"/>
  <c r="BZ32" i="6"/>
  <c r="BZ36" i="6"/>
  <c r="BZ37" i="6"/>
  <c r="BZ28" i="6"/>
  <c r="BZ24" i="6"/>
  <c r="BZ19" i="6"/>
  <c r="BZ34" i="6"/>
  <c r="BZ29" i="6"/>
  <c r="BZ35" i="6"/>
  <c r="BZ30" i="6"/>
  <c r="BZ65" i="3"/>
  <c r="BZ101" i="12" s="1"/>
  <c r="BZ133" i="12" s="1"/>
  <c r="BZ5" i="6"/>
  <c r="BZ3" i="6"/>
  <c r="BZ12" i="6" s="1"/>
  <c r="BY39" i="6"/>
  <c r="CC48" i="3"/>
  <c r="CC49" i="3"/>
  <c r="BZ96" i="3"/>
  <c r="BZ248" i="10" s="1"/>
  <c r="CA33" i="3"/>
  <c r="CA41" i="10" s="1"/>
  <c r="CA103" i="3"/>
  <c r="CA107" i="3"/>
  <c r="CA106" i="3"/>
  <c r="CA104" i="3"/>
  <c r="CA102" i="3"/>
  <c r="CA101" i="3"/>
  <c r="CA100" i="3"/>
  <c r="CA99" i="3"/>
  <c r="CA98" i="3"/>
  <c r="CA105" i="3"/>
  <c r="CB89" i="3"/>
  <c r="CA88" i="3"/>
  <c r="CA90" i="3" s="1"/>
  <c r="CA95" i="3"/>
  <c r="CA260" i="10" s="1"/>
  <c r="CC51" i="3"/>
  <c r="CC52" i="3"/>
  <c r="CB92" i="3"/>
  <c r="CB93" i="3"/>
  <c r="CB44" i="3"/>
  <c r="CB39" i="3"/>
  <c r="CB36" i="3"/>
  <c r="CB35" i="3"/>
  <c r="CB43" i="3"/>
  <c r="CB41" i="3"/>
  <c r="CB31" i="3"/>
  <c r="CB40" i="3"/>
  <c r="CB30" i="3"/>
  <c r="CB26" i="3"/>
  <c r="CB32" i="3"/>
  <c r="CB29" i="3"/>
  <c r="CB72" i="7" s="1"/>
  <c r="CC23" i="3"/>
  <c r="CB37" i="3"/>
  <c r="CB38" i="3"/>
  <c r="CB42" i="3"/>
  <c r="CA27" i="3"/>
  <c r="CF50" i="3"/>
  <c r="BV342" i="7"/>
  <c r="BX153" i="10" l="1"/>
  <c r="BV192" i="10"/>
  <c r="BV196" i="10" s="1"/>
  <c r="BV182" i="10" s="1"/>
  <c r="BX60" i="10"/>
  <c r="BX338" i="7" s="1"/>
  <c r="BX34" i="10"/>
  <c r="BZ58" i="10"/>
  <c r="BZ168" i="10" s="1"/>
  <c r="BV347" i="7"/>
  <c r="BV348" i="7" s="1"/>
  <c r="BZ81" i="10"/>
  <c r="BZ32" i="10"/>
  <c r="BV343" i="7"/>
  <c r="BV344" i="7" s="1"/>
  <c r="BW340" i="7" s="1"/>
  <c r="BY168" i="10"/>
  <c r="BY150" i="10"/>
  <c r="CA5" i="10"/>
  <c r="CA5" i="7"/>
  <c r="CA25" i="10"/>
  <c r="CA23" i="10"/>
  <c r="CA27" i="10"/>
  <c r="CA21" i="10"/>
  <c r="CA22" i="10"/>
  <c r="CA24" i="10"/>
  <c r="CA28" i="10"/>
  <c r="CA26" i="10"/>
  <c r="CA19" i="10"/>
  <c r="CA20" i="10"/>
  <c r="BY167" i="10"/>
  <c r="BY149" i="10"/>
  <c r="BY151" i="10" s="1"/>
  <c r="CB201" i="7"/>
  <c r="CB96" i="7"/>
  <c r="CB149" i="7"/>
  <c r="CB15" i="10"/>
  <c r="CB202" i="7"/>
  <c r="CB278" i="7"/>
  <c r="CB150" i="7"/>
  <c r="CB97" i="7"/>
  <c r="CA51" i="10"/>
  <c r="CA54" i="10"/>
  <c r="CA46" i="10"/>
  <c r="CA45" i="10"/>
  <c r="CA47" i="10"/>
  <c r="CA52" i="10"/>
  <c r="CA48" i="10"/>
  <c r="CA50" i="10"/>
  <c r="CA53" i="10"/>
  <c r="CA49" i="10"/>
  <c r="BY17" i="11"/>
  <c r="BY20" i="11" s="1"/>
  <c r="BY339" i="10"/>
  <c r="BY350" i="10"/>
  <c r="BY349" i="10"/>
  <c r="BY351" i="10"/>
  <c r="BX190" i="10"/>
  <c r="CA75" i="10"/>
  <c r="CA72" i="10"/>
  <c r="CA70" i="10"/>
  <c r="CA69" i="10"/>
  <c r="CA76" i="10"/>
  <c r="CA74" i="10"/>
  <c r="CA73" i="10"/>
  <c r="CA77" i="10"/>
  <c r="CA71" i="10"/>
  <c r="CA68" i="10"/>
  <c r="CB203" i="10"/>
  <c r="CB64" i="10"/>
  <c r="BW338" i="7"/>
  <c r="BW190" i="10"/>
  <c r="BW192" i="10" s="1"/>
  <c r="BW196" i="10" s="1"/>
  <c r="BW182" i="10" s="1"/>
  <c r="BW177" i="10"/>
  <c r="BY205" i="10"/>
  <c r="BY87" i="10"/>
  <c r="BY272" i="10" s="1"/>
  <c r="BY145" i="10"/>
  <c r="BY17" i="10"/>
  <c r="BY238" i="10" s="1"/>
  <c r="BY155" i="10"/>
  <c r="BY156" i="10"/>
  <c r="BY43" i="10"/>
  <c r="BY252" i="10" s="1"/>
  <c r="BY66" i="10"/>
  <c r="BY83" i="10" s="1"/>
  <c r="BY178" i="10" s="1"/>
  <c r="BY157" i="10"/>
  <c r="CA209" i="10"/>
  <c r="CA207" i="10"/>
  <c r="CA216" i="10"/>
  <c r="CA214" i="10"/>
  <c r="CA212" i="10"/>
  <c r="CA211" i="10"/>
  <c r="CA213" i="10"/>
  <c r="CA210" i="10"/>
  <c r="CA215" i="10"/>
  <c r="CA208" i="10"/>
  <c r="CC4" i="10"/>
  <c r="CC4" i="7"/>
  <c r="BZ3" i="12"/>
  <c r="BZ3" i="10"/>
  <c r="BZ3" i="7"/>
  <c r="BX189" i="10"/>
  <c r="BX176" i="10"/>
  <c r="BX159" i="10"/>
  <c r="BY169" i="10"/>
  <c r="BZ220" i="10"/>
  <c r="BX222" i="10"/>
  <c r="BX188" i="10"/>
  <c r="BX8" i="7"/>
  <c r="BY141" i="10"/>
  <c r="BY89" i="10"/>
  <c r="BX91" i="10"/>
  <c r="BX92" i="10"/>
  <c r="BX94" i="10"/>
  <c r="BY41" i="6"/>
  <c r="BX26" i="12"/>
  <c r="BX28" i="12" s="1"/>
  <c r="CA3" i="3"/>
  <c r="CA24" i="3"/>
  <c r="CB22" i="3"/>
  <c r="BZ56" i="3"/>
  <c r="BZ57" i="3"/>
  <c r="BZ55" i="3"/>
  <c r="BZ54" i="3"/>
  <c r="BZ58" i="3"/>
  <c r="CB15" i="11"/>
  <c r="CB27" i="11"/>
  <c r="CB11" i="12" s="1"/>
  <c r="CB95" i="12" s="1"/>
  <c r="CB79" i="11"/>
  <c r="CB80" i="11" s="1"/>
  <c r="CA5" i="12"/>
  <c r="CA5" i="11"/>
  <c r="CC4" i="12"/>
  <c r="CC4" i="11"/>
  <c r="BZ17" i="11"/>
  <c r="BZ20" i="11" s="1"/>
  <c r="BZ18" i="11"/>
  <c r="BZ21" i="11" s="1"/>
  <c r="CC4" i="6"/>
  <c r="CB51" i="6"/>
  <c r="CB16" i="6"/>
  <c r="CB10" i="6"/>
  <c r="CB33" i="3"/>
  <c r="CB41" i="10" s="1"/>
  <c r="CA65" i="3"/>
  <c r="CA101" i="12" s="1"/>
  <c r="CA133" i="12" s="1"/>
  <c r="CA5" i="6"/>
  <c r="CA27" i="6"/>
  <c r="CA25" i="6"/>
  <c r="CA20" i="6"/>
  <c r="CA29" i="6"/>
  <c r="CA18" i="6"/>
  <c r="CA26" i="6"/>
  <c r="CA31" i="6"/>
  <c r="CA33" i="6"/>
  <c r="CA21" i="6"/>
  <c r="CA34" i="6"/>
  <c r="CA23" i="6"/>
  <c r="CA32" i="6"/>
  <c r="CA37" i="6"/>
  <c r="CA28" i="6"/>
  <c r="CA24" i="6"/>
  <c r="CA22" i="6"/>
  <c r="CA19" i="6"/>
  <c r="CA35" i="6"/>
  <c r="CA36" i="6"/>
  <c r="CA30" i="6"/>
  <c r="BZ39" i="6"/>
  <c r="CB27" i="3"/>
  <c r="CD51" i="3"/>
  <c r="CG50" i="3"/>
  <c r="CD49" i="3"/>
  <c r="CB102" i="3"/>
  <c r="CB106" i="3"/>
  <c r="CB105" i="3"/>
  <c r="CB103" i="3"/>
  <c r="CB99" i="3"/>
  <c r="CB100" i="3"/>
  <c r="CB98" i="3"/>
  <c r="CB104" i="3"/>
  <c r="CB101" i="3"/>
  <c r="CB95" i="3"/>
  <c r="CB260" i="10" s="1"/>
  <c r="CB107" i="3"/>
  <c r="CC89" i="3"/>
  <c r="CB88" i="3"/>
  <c r="CB90" i="3" s="1"/>
  <c r="CB94" i="3"/>
  <c r="CB234" i="10" s="1"/>
  <c r="CD48" i="3"/>
  <c r="CC93" i="3"/>
  <c r="CC43" i="3"/>
  <c r="CC92" i="3"/>
  <c r="CC44" i="3"/>
  <c r="CC39" i="3"/>
  <c r="CC35" i="3"/>
  <c r="CC41" i="3"/>
  <c r="CC32" i="3"/>
  <c r="CC30" i="3"/>
  <c r="CC36" i="3"/>
  <c r="CC29" i="3"/>
  <c r="CC72" i="7" s="1"/>
  <c r="CC31" i="3"/>
  <c r="CD23" i="3"/>
  <c r="CC37" i="3"/>
  <c r="CC26" i="3"/>
  <c r="CC42" i="3"/>
  <c r="CC38" i="3"/>
  <c r="CC40" i="3"/>
  <c r="CD52" i="3"/>
  <c r="CA96" i="3"/>
  <c r="CA248" i="10" s="1"/>
  <c r="BX342" i="7"/>
  <c r="BW342" i="7"/>
  <c r="BY153" i="10" l="1"/>
  <c r="BX177" i="10"/>
  <c r="BZ150" i="10"/>
  <c r="BX192" i="10"/>
  <c r="BX196" i="10" s="1"/>
  <c r="BX182" i="10" s="1"/>
  <c r="BW347" i="7"/>
  <c r="BW348" i="7" s="1"/>
  <c r="CA3" i="12"/>
  <c r="CA3" i="10"/>
  <c r="CA3" i="7"/>
  <c r="CA58" i="10"/>
  <c r="CB22" i="10"/>
  <c r="CB25" i="10"/>
  <c r="CB19" i="10"/>
  <c r="CB27" i="10"/>
  <c r="CB24" i="10"/>
  <c r="CB26" i="10"/>
  <c r="CB23" i="10"/>
  <c r="CB21" i="10"/>
  <c r="CB20" i="10"/>
  <c r="CB28" i="10"/>
  <c r="CA32" i="10"/>
  <c r="CC203" i="10"/>
  <c r="CC64" i="10"/>
  <c r="CB54" i="10"/>
  <c r="CB46" i="10"/>
  <c r="CB53" i="10"/>
  <c r="CB51" i="10"/>
  <c r="CB50" i="10"/>
  <c r="CB47" i="10"/>
  <c r="CB45" i="10"/>
  <c r="CB48" i="10"/>
  <c r="CB49" i="10"/>
  <c r="CB52" i="10"/>
  <c r="BY264" i="10"/>
  <c r="BY222" i="10"/>
  <c r="CB5" i="10"/>
  <c r="CB5" i="7"/>
  <c r="CD4" i="10"/>
  <c r="CD4" i="7"/>
  <c r="CA220" i="10"/>
  <c r="CC15" i="10"/>
  <c r="CC202" i="7"/>
  <c r="CC278" i="7"/>
  <c r="CC150" i="7"/>
  <c r="CC97" i="7"/>
  <c r="CA3" i="6"/>
  <c r="CA12" i="6" s="1"/>
  <c r="CA3" i="11"/>
  <c r="BZ66" i="10"/>
  <c r="BZ83" i="10" s="1"/>
  <c r="BZ178" i="10" s="1"/>
  <c r="BZ43" i="10"/>
  <c r="BZ156" i="10"/>
  <c r="BZ157" i="10"/>
  <c r="BZ145" i="10"/>
  <c r="BZ205" i="10"/>
  <c r="BZ155" i="10"/>
  <c r="BZ87" i="10"/>
  <c r="BZ272" i="10" s="1"/>
  <c r="BZ17" i="10"/>
  <c r="BZ238" i="10" s="1"/>
  <c r="BX343" i="7"/>
  <c r="BY60" i="10"/>
  <c r="BZ167" i="10"/>
  <c r="BZ149" i="10"/>
  <c r="CA81" i="10"/>
  <c r="BZ350" i="10"/>
  <c r="BZ351" i="10"/>
  <c r="BZ349" i="10"/>
  <c r="BZ339" i="10"/>
  <c r="BW343" i="7"/>
  <c r="BW344" i="7" s="1"/>
  <c r="BX340" i="7" s="1"/>
  <c r="BY34" i="10"/>
  <c r="BZ169" i="10"/>
  <c r="BY159" i="10"/>
  <c r="CB74" i="10"/>
  <c r="CB68" i="10"/>
  <c r="CB72" i="10"/>
  <c r="CB70" i="10"/>
  <c r="CB69" i="10"/>
  <c r="CB77" i="10"/>
  <c r="CB71" i="10"/>
  <c r="CB75" i="10"/>
  <c r="CB76" i="10"/>
  <c r="CB73" i="10"/>
  <c r="CC201" i="7"/>
  <c r="CC96" i="7"/>
  <c r="CC149" i="7"/>
  <c r="CB208" i="10"/>
  <c r="CB210" i="10"/>
  <c r="CB213" i="10"/>
  <c r="CB216" i="10"/>
  <c r="CB211" i="10"/>
  <c r="CB215" i="10"/>
  <c r="CB212" i="10"/>
  <c r="CB214" i="10"/>
  <c r="CB209" i="10"/>
  <c r="CB207" i="10"/>
  <c r="BZ141" i="10"/>
  <c r="BZ89" i="10"/>
  <c r="BY188" i="10"/>
  <c r="BY8" i="7"/>
  <c r="BY22" i="7" s="1"/>
  <c r="BX22" i="7"/>
  <c r="BY94" i="10"/>
  <c r="BY91" i="10"/>
  <c r="BY92" i="10"/>
  <c r="BY26" i="12"/>
  <c r="BY28" i="12" s="1"/>
  <c r="BZ41" i="6"/>
  <c r="CB3" i="3"/>
  <c r="CB24" i="3"/>
  <c r="CC22" i="3"/>
  <c r="CA56" i="3"/>
  <c r="CA55" i="3"/>
  <c r="CA57" i="3"/>
  <c r="CA58" i="3"/>
  <c r="CA54" i="3"/>
  <c r="CC79" i="11"/>
  <c r="CC80" i="11" s="1"/>
  <c r="CC27" i="11"/>
  <c r="CC11" i="12" s="1"/>
  <c r="CC95" i="12" s="1"/>
  <c r="CC15" i="11"/>
  <c r="CA18" i="11"/>
  <c r="CA21" i="11" s="1"/>
  <c r="CA17" i="11"/>
  <c r="CA20" i="11" s="1"/>
  <c r="CD4" i="12"/>
  <c r="CD4" i="11"/>
  <c r="CB5" i="12"/>
  <c r="CB5" i="11"/>
  <c r="CB29" i="6"/>
  <c r="CB31" i="6"/>
  <c r="CB18" i="6"/>
  <c r="CB21" i="6"/>
  <c r="CB20" i="6"/>
  <c r="CB33" i="6"/>
  <c r="CB25" i="6"/>
  <c r="CB27" i="6"/>
  <c r="CB34" i="6"/>
  <c r="CB32" i="6"/>
  <c r="CB22" i="6"/>
  <c r="CB26" i="6"/>
  <c r="CB36" i="6"/>
  <c r="CB23" i="6"/>
  <c r="CB24" i="6"/>
  <c r="CB28" i="6"/>
  <c r="CB37" i="6"/>
  <c r="CB35" i="6"/>
  <c r="CB30" i="6"/>
  <c r="CB19" i="6"/>
  <c r="CD4" i="6"/>
  <c r="CC10" i="6"/>
  <c r="CB65" i="3"/>
  <c r="CB101" i="12" s="1"/>
  <c r="CB133" i="12" s="1"/>
  <c r="CB5" i="6"/>
  <c r="CC51" i="6"/>
  <c r="CC16" i="6"/>
  <c r="CA39" i="6"/>
  <c r="CE52" i="3"/>
  <c r="CC107" i="3"/>
  <c r="CC105" i="3"/>
  <c r="CC104" i="3"/>
  <c r="CC101" i="3"/>
  <c r="CC100" i="3"/>
  <c r="CC102" i="3"/>
  <c r="CC98" i="3"/>
  <c r="CC103" i="3"/>
  <c r="CC95" i="3"/>
  <c r="CC260" i="10" s="1"/>
  <c r="CC99" i="3"/>
  <c r="CD89" i="3"/>
  <c r="CD94" i="3" s="1"/>
  <c r="CD234" i="10" s="1"/>
  <c r="CC106" i="3"/>
  <c r="CC88" i="3"/>
  <c r="CC90" i="3" s="1"/>
  <c r="CH50" i="3"/>
  <c r="CC94" i="3"/>
  <c r="CC234" i="10" s="1"/>
  <c r="CE51" i="3"/>
  <c r="CC27" i="3"/>
  <c r="CE48" i="3"/>
  <c r="CE49" i="3"/>
  <c r="CD93" i="3"/>
  <c r="CD92" i="3"/>
  <c r="CD42" i="3"/>
  <c r="CD43" i="3"/>
  <c r="CD41" i="3"/>
  <c r="CD32" i="3"/>
  <c r="CD31" i="3"/>
  <c r="CD40" i="3"/>
  <c r="CD29" i="3"/>
  <c r="CD72" i="7" s="1"/>
  <c r="CD36" i="3"/>
  <c r="CD39" i="3"/>
  <c r="CD44" i="3"/>
  <c r="CD38" i="3"/>
  <c r="CD37" i="3"/>
  <c r="CE23" i="3"/>
  <c r="CD35" i="3"/>
  <c r="CD30" i="3"/>
  <c r="CD26" i="3"/>
  <c r="CC33" i="3"/>
  <c r="CC41" i="10" s="1"/>
  <c r="CB96" i="3"/>
  <c r="CB248" i="10" s="1"/>
  <c r="BX347" i="7" l="1"/>
  <c r="BX348" i="7" s="1"/>
  <c r="BX344" i="7"/>
  <c r="BY340" i="7" s="1"/>
  <c r="CD278" i="7"/>
  <c r="CD15" i="10"/>
  <c r="CD150" i="7"/>
  <c r="CD202" i="7"/>
  <c r="CD97" i="7"/>
  <c r="BY338" i="7"/>
  <c r="BY177" i="10"/>
  <c r="BY190" i="10"/>
  <c r="CA168" i="10"/>
  <c r="CA150" i="10"/>
  <c r="CE4" i="10"/>
  <c r="CE4" i="7"/>
  <c r="CD64" i="10"/>
  <c r="CD203" i="10"/>
  <c r="CC5" i="10"/>
  <c r="CC5" i="7"/>
  <c r="CB81" i="10"/>
  <c r="BZ252" i="10"/>
  <c r="BZ60" i="10"/>
  <c r="CC21" i="10"/>
  <c r="CC24" i="10"/>
  <c r="CC22" i="10"/>
  <c r="CC19" i="10"/>
  <c r="CC28" i="10"/>
  <c r="CC27" i="10"/>
  <c r="CC23" i="10"/>
  <c r="CC20" i="10"/>
  <c r="CC25" i="10"/>
  <c r="CC26" i="10"/>
  <c r="CB3" i="6"/>
  <c r="CB12" i="6" s="1"/>
  <c r="CB3" i="10"/>
  <c r="CB3" i="7"/>
  <c r="CA155" i="10"/>
  <c r="CA145" i="10"/>
  <c r="CA87" i="10"/>
  <c r="CA272" i="10" s="1"/>
  <c r="CA17" i="10"/>
  <c r="CA238" i="10" s="1"/>
  <c r="CA157" i="10"/>
  <c r="CA156" i="10"/>
  <c r="CA66" i="10"/>
  <c r="CA205" i="10"/>
  <c r="CA264" i="10" s="1"/>
  <c r="CA43" i="10"/>
  <c r="CA252" i="10" s="1"/>
  <c r="CB220" i="10"/>
  <c r="CC74" i="10"/>
  <c r="CC76" i="10"/>
  <c r="CC70" i="10"/>
  <c r="CC72" i="10"/>
  <c r="CC77" i="10"/>
  <c r="CC73" i="10"/>
  <c r="CC69" i="10"/>
  <c r="CC68" i="10"/>
  <c r="CC75" i="10"/>
  <c r="CC71" i="10"/>
  <c r="CA350" i="10"/>
  <c r="CA349" i="10"/>
  <c r="CA339" i="10"/>
  <c r="CA351" i="10"/>
  <c r="CC45" i="10"/>
  <c r="CC46" i="10"/>
  <c r="CC52" i="10"/>
  <c r="CC53" i="10"/>
  <c r="CC49" i="10"/>
  <c r="CC47" i="10"/>
  <c r="CC50" i="10"/>
  <c r="CC51" i="10"/>
  <c r="CC48" i="10"/>
  <c r="CC54" i="10"/>
  <c r="CB3" i="11"/>
  <c r="CB18" i="11" s="1"/>
  <c r="CB21" i="11" s="1"/>
  <c r="CA169" i="10"/>
  <c r="CA83" i="10"/>
  <c r="CA178" i="10" s="1"/>
  <c r="CB58" i="10"/>
  <c r="CC208" i="10"/>
  <c r="CC211" i="10"/>
  <c r="CC210" i="10"/>
  <c r="CC213" i="10"/>
  <c r="CC212" i="10"/>
  <c r="CC207" i="10"/>
  <c r="CC214" i="10"/>
  <c r="CC215" i="10"/>
  <c r="CC216" i="10"/>
  <c r="CC209" i="10"/>
  <c r="BZ34" i="10"/>
  <c r="BZ264" i="10"/>
  <c r="BZ222" i="10"/>
  <c r="CA167" i="10"/>
  <c r="CA149" i="10"/>
  <c r="CA151" i="10" s="1"/>
  <c r="CA153" i="10" s="1"/>
  <c r="CB32" i="10"/>
  <c r="CD201" i="7"/>
  <c r="CD149" i="7"/>
  <c r="CD96" i="7"/>
  <c r="BY189" i="10"/>
  <c r="BY192" i="10" s="1"/>
  <c r="BY196" i="10" s="1"/>
  <c r="BY182" i="10" s="1"/>
  <c r="BY176" i="10"/>
  <c r="BZ151" i="10"/>
  <c r="BZ153" i="10" s="1"/>
  <c r="BZ188" i="10"/>
  <c r="BZ8" i="7"/>
  <c r="BZ22" i="7" s="1"/>
  <c r="CA141" i="10"/>
  <c r="CA89" i="10"/>
  <c r="BZ92" i="10"/>
  <c r="BZ94" i="10"/>
  <c r="BZ91" i="10"/>
  <c r="BZ26" i="12"/>
  <c r="BZ28" i="12" s="1"/>
  <c r="CA41" i="6"/>
  <c r="CC3" i="3"/>
  <c r="CB3" i="12"/>
  <c r="CC24" i="3"/>
  <c r="CD22" i="3"/>
  <c r="CB56" i="3"/>
  <c r="CB55" i="3"/>
  <c r="CB57" i="3"/>
  <c r="CB58" i="3"/>
  <c r="CB54" i="3"/>
  <c r="CE4" i="12"/>
  <c r="CE4" i="11"/>
  <c r="CD79" i="11"/>
  <c r="CD80" i="11" s="1"/>
  <c r="CD27" i="11"/>
  <c r="CD11" i="12" s="1"/>
  <c r="CD95" i="12" s="1"/>
  <c r="CD15" i="11"/>
  <c r="CC5" i="12"/>
  <c r="CC5" i="11"/>
  <c r="CB17" i="11"/>
  <c r="CB20" i="11" s="1"/>
  <c r="CC65" i="3"/>
  <c r="CC101" i="12" s="1"/>
  <c r="CC133" i="12" s="1"/>
  <c r="CC5" i="6"/>
  <c r="CC27" i="6"/>
  <c r="CC26" i="6"/>
  <c r="CC33" i="6"/>
  <c r="CC18" i="6"/>
  <c r="CC29" i="6"/>
  <c r="CC21" i="6"/>
  <c r="CC34" i="6"/>
  <c r="CC28" i="6"/>
  <c r="CC36" i="6"/>
  <c r="CC25" i="6"/>
  <c r="CC24" i="6"/>
  <c r="CC22" i="6"/>
  <c r="CC31" i="6"/>
  <c r="CC23" i="6"/>
  <c r="CC32" i="6"/>
  <c r="CC20" i="6"/>
  <c r="CC37" i="6"/>
  <c r="CC30" i="6"/>
  <c r="CC19" i="6"/>
  <c r="CC35" i="6"/>
  <c r="CB39" i="6"/>
  <c r="CD10" i="6"/>
  <c r="CE4" i="6"/>
  <c r="CD16" i="6"/>
  <c r="CD51" i="6"/>
  <c r="CF51" i="3"/>
  <c r="CD33" i="3"/>
  <c r="CD41" i="10" s="1"/>
  <c r="CD106" i="3"/>
  <c r="CD104" i="3"/>
  <c r="CD103" i="3"/>
  <c r="CD107" i="3"/>
  <c r="CD101" i="3"/>
  <c r="CD105" i="3"/>
  <c r="CD102" i="3"/>
  <c r="CD99" i="3"/>
  <c r="CD98" i="3"/>
  <c r="CD95" i="3"/>
  <c r="CD260" i="10" s="1"/>
  <c r="CD100" i="3"/>
  <c r="CE89" i="3"/>
  <c r="CE94" i="3" s="1"/>
  <c r="CE234" i="10" s="1"/>
  <c r="CD88" i="3"/>
  <c r="CD90" i="3" s="1"/>
  <c r="CE93" i="3"/>
  <c r="CE92" i="3"/>
  <c r="CE41" i="3"/>
  <c r="CE43" i="3"/>
  <c r="CE31" i="3"/>
  <c r="CE30" i="3"/>
  <c r="CE40" i="3"/>
  <c r="CE38" i="3"/>
  <c r="CE37" i="3"/>
  <c r="CE36" i="3"/>
  <c r="CE32" i="3"/>
  <c r="CE39" i="3"/>
  <c r="CE44" i="3"/>
  <c r="CE29" i="3"/>
  <c r="CE72" i="7" s="1"/>
  <c r="CF23" i="3"/>
  <c r="CE35" i="3"/>
  <c r="CE26" i="3"/>
  <c r="CE42" i="3"/>
  <c r="CF49" i="3"/>
  <c r="CD27" i="3"/>
  <c r="CF48" i="3"/>
  <c r="CF52" i="3"/>
  <c r="CI50" i="3"/>
  <c r="CC96" i="3"/>
  <c r="CC248" i="10" s="1"/>
  <c r="BY342" i="7"/>
  <c r="CA34" i="10" l="1"/>
  <c r="CC81" i="10"/>
  <c r="BZ159" i="10"/>
  <c r="CB350" i="10"/>
  <c r="CB339" i="10"/>
  <c r="CB349" i="10"/>
  <c r="CB351" i="10"/>
  <c r="BZ189" i="10"/>
  <c r="BZ192" i="10" s="1"/>
  <c r="BZ196" i="10" s="1"/>
  <c r="BZ182" i="10" s="1"/>
  <c r="BZ176" i="10"/>
  <c r="CC169" i="10"/>
  <c r="BY343" i="7"/>
  <c r="BY344" i="7" s="1"/>
  <c r="BZ340" i="7" s="1"/>
  <c r="CC3" i="12"/>
  <c r="CC3" i="10"/>
  <c r="CC3" i="7"/>
  <c r="CC58" i="10"/>
  <c r="BZ338" i="7"/>
  <c r="BZ190" i="10"/>
  <c r="BZ177" i="10"/>
  <c r="CE15" i="10"/>
  <c r="CE278" i="7"/>
  <c r="CE150" i="7"/>
  <c r="CE202" i="7"/>
  <c r="CE97" i="7"/>
  <c r="CB167" i="10"/>
  <c r="CB149" i="10"/>
  <c r="CB151" i="10" s="1"/>
  <c r="CA60" i="10"/>
  <c r="CD5" i="10"/>
  <c r="CD5" i="7"/>
  <c r="CE64" i="10"/>
  <c r="CE203" i="10"/>
  <c r="CD54" i="10"/>
  <c r="CD45" i="10"/>
  <c r="CD46" i="10"/>
  <c r="CD50" i="10"/>
  <c r="CD47" i="10"/>
  <c r="CD52" i="10"/>
  <c r="CD51" i="10"/>
  <c r="CD48" i="10"/>
  <c r="CD49" i="10"/>
  <c r="CD53" i="10"/>
  <c r="CA189" i="10"/>
  <c r="CA176" i="10"/>
  <c r="CA222" i="10"/>
  <c r="CB169" i="10"/>
  <c r="CA159" i="10"/>
  <c r="CB168" i="10"/>
  <c r="CB150" i="10"/>
  <c r="CD21" i="10"/>
  <c r="CD24" i="10"/>
  <c r="CD22" i="10"/>
  <c r="CD28" i="10"/>
  <c r="CD23" i="10"/>
  <c r="CD27" i="10"/>
  <c r="CD19" i="10"/>
  <c r="CD20" i="10"/>
  <c r="CD25" i="10"/>
  <c r="CD26" i="10"/>
  <c r="CC3" i="6"/>
  <c r="CC12" i="6" s="1"/>
  <c r="CB87" i="10"/>
  <c r="CB272" i="10" s="1"/>
  <c r="CB145" i="10"/>
  <c r="CB66" i="10"/>
  <c r="CB83" i="10" s="1"/>
  <c r="CB178" i="10" s="1"/>
  <c r="CB157" i="10"/>
  <c r="CB156" i="10"/>
  <c r="CB155" i="10"/>
  <c r="CB43" i="10"/>
  <c r="CB252" i="10" s="1"/>
  <c r="CB17" i="10"/>
  <c r="CB238" i="10" s="1"/>
  <c r="CB205" i="10"/>
  <c r="CB264" i="10" s="1"/>
  <c r="CC32" i="10"/>
  <c r="CC220" i="10"/>
  <c r="CD213" i="10"/>
  <c r="CD209" i="10"/>
  <c r="CD210" i="10"/>
  <c r="CD207" i="10"/>
  <c r="CD211" i="10"/>
  <c r="CD212" i="10"/>
  <c r="CD214" i="10"/>
  <c r="CD208" i="10"/>
  <c r="CD215" i="10"/>
  <c r="CD216" i="10"/>
  <c r="BY347" i="7"/>
  <c r="BY348" i="7" s="1"/>
  <c r="CF4" i="10"/>
  <c r="CF4" i="7"/>
  <c r="CE201" i="7"/>
  <c r="CE149" i="7"/>
  <c r="CE96" i="7"/>
  <c r="CD77" i="10"/>
  <c r="CD75" i="10"/>
  <c r="CD74" i="10"/>
  <c r="CD69" i="10"/>
  <c r="CD76" i="10"/>
  <c r="CD72" i="10"/>
  <c r="CD73" i="10"/>
  <c r="CD68" i="10"/>
  <c r="CD70" i="10"/>
  <c r="CD71" i="10"/>
  <c r="CB89" i="10"/>
  <c r="CB141" i="10"/>
  <c r="CA8" i="7"/>
  <c r="CA188" i="10"/>
  <c r="CC3" i="11"/>
  <c r="CC18" i="11" s="1"/>
  <c r="CC21" i="11" s="1"/>
  <c r="CA91" i="10"/>
  <c r="CA92" i="10"/>
  <c r="CA94" i="10"/>
  <c r="CB41" i="6"/>
  <c r="CA26" i="12"/>
  <c r="CA28" i="12" s="1"/>
  <c r="CD3" i="3"/>
  <c r="CE22" i="3"/>
  <c r="CD24" i="3"/>
  <c r="CC56" i="3"/>
  <c r="CC55" i="3"/>
  <c r="CC54" i="3"/>
  <c r="CC57" i="3"/>
  <c r="CC58" i="3"/>
  <c r="CD5" i="12"/>
  <c r="CD5" i="11"/>
  <c r="CF4" i="12"/>
  <c r="CF4" i="11"/>
  <c r="CE79" i="11"/>
  <c r="CE80" i="11" s="1"/>
  <c r="CE27" i="11"/>
  <c r="CE11" i="12" s="1"/>
  <c r="CE95" i="12" s="1"/>
  <c r="CE15" i="11"/>
  <c r="CF4" i="6"/>
  <c r="CD25" i="6"/>
  <c r="CD27" i="6"/>
  <c r="CD21" i="6"/>
  <c r="CD26" i="6"/>
  <c r="CD29" i="6"/>
  <c r="CD23" i="6"/>
  <c r="CD20" i="6"/>
  <c r="CD31" i="6"/>
  <c r="CD34" i="6"/>
  <c r="CD32" i="6"/>
  <c r="CD28" i="6"/>
  <c r="CD22" i="6"/>
  <c r="CD18" i="6"/>
  <c r="CD36" i="6"/>
  <c r="CD37" i="6"/>
  <c r="CD24" i="6"/>
  <c r="CD30" i="6"/>
  <c r="CD35" i="6"/>
  <c r="CD33" i="6"/>
  <c r="CD19" i="6"/>
  <c r="CD65" i="3"/>
  <c r="CD101" i="12" s="1"/>
  <c r="CD133" i="12" s="1"/>
  <c r="CD5" i="6"/>
  <c r="CE10" i="6"/>
  <c r="CC39" i="6"/>
  <c r="CE16" i="6"/>
  <c r="CE51" i="6"/>
  <c r="CJ50" i="3"/>
  <c r="CG52" i="3"/>
  <c r="CD96" i="3"/>
  <c r="CD248" i="10" s="1"/>
  <c r="CG49" i="3"/>
  <c r="CG48" i="3"/>
  <c r="CE27" i="3"/>
  <c r="CG51" i="3"/>
  <c r="CF92" i="3"/>
  <c r="CF93" i="3"/>
  <c r="CF43" i="3"/>
  <c r="CF41" i="3"/>
  <c r="CF30" i="3"/>
  <c r="CF40" i="3"/>
  <c r="CF29" i="3"/>
  <c r="CF72" i="7" s="1"/>
  <c r="CF38" i="3"/>
  <c r="CF44" i="3"/>
  <c r="CF42" i="3"/>
  <c r="CF36" i="3"/>
  <c r="CF26" i="3"/>
  <c r="CF39" i="3"/>
  <c r="CF37" i="3"/>
  <c r="CF31" i="3"/>
  <c r="CF35" i="3"/>
  <c r="CF32" i="3"/>
  <c r="CG23" i="3"/>
  <c r="CE107" i="3"/>
  <c r="CE105" i="3"/>
  <c r="CE103" i="3"/>
  <c r="CE100" i="3"/>
  <c r="CE101" i="3"/>
  <c r="CE106" i="3"/>
  <c r="CE102" i="3"/>
  <c r="CE95" i="3"/>
  <c r="CE260" i="10" s="1"/>
  <c r="CE98" i="3"/>
  <c r="CE104" i="3"/>
  <c r="CF89" i="3"/>
  <c r="CF94" i="3" s="1"/>
  <c r="CF234" i="10" s="1"/>
  <c r="CE99" i="3"/>
  <c r="CE88" i="3"/>
  <c r="CE90" i="3" s="1"/>
  <c r="CE33" i="3"/>
  <c r="CE41" i="10" s="1"/>
  <c r="BZ342" i="7"/>
  <c r="CB222" i="10" l="1"/>
  <c r="CC17" i="11"/>
  <c r="CC20" i="11" s="1"/>
  <c r="CD220" i="10"/>
  <c r="CC150" i="10"/>
  <c r="CC168" i="10"/>
  <c r="CD81" i="10"/>
  <c r="CG4" i="10"/>
  <c r="CG4" i="7"/>
  <c r="CF203" i="10"/>
  <c r="CF64" i="10"/>
  <c r="CE45" i="10"/>
  <c r="CE51" i="10"/>
  <c r="CE49" i="10"/>
  <c r="CE47" i="10"/>
  <c r="CE54" i="10"/>
  <c r="CE46" i="10"/>
  <c r="CE50" i="10"/>
  <c r="CE53" i="10"/>
  <c r="CE52" i="10"/>
  <c r="CE48" i="10"/>
  <c r="CD32" i="10"/>
  <c r="CA338" i="7"/>
  <c r="CA177" i="10"/>
  <c r="CA190" i="10"/>
  <c r="CA192" i="10" s="1"/>
  <c r="CA196" i="10" s="1"/>
  <c r="CA182" i="10" s="1"/>
  <c r="CC155" i="10"/>
  <c r="CC43" i="10"/>
  <c r="CC252" i="10" s="1"/>
  <c r="CC157" i="10"/>
  <c r="CC87" i="10"/>
  <c r="CC272" i="10" s="1"/>
  <c r="CC17" i="10"/>
  <c r="CC238" i="10" s="1"/>
  <c r="CC145" i="10"/>
  <c r="CC156" i="10"/>
  <c r="CC66" i="10"/>
  <c r="CC83" i="10" s="1"/>
  <c r="CC178" i="10" s="1"/>
  <c r="CC205" i="10"/>
  <c r="CC264" i="10" s="1"/>
  <c r="CF15" i="10"/>
  <c r="CF202" i="7"/>
  <c r="CF278" i="7"/>
  <c r="CF150" i="7"/>
  <c r="CF97" i="7"/>
  <c r="CE5" i="10"/>
  <c r="CE5" i="7"/>
  <c r="CB60" i="10"/>
  <c r="CB34" i="10"/>
  <c r="CE22" i="10"/>
  <c r="CE21" i="10"/>
  <c r="CE20" i="10"/>
  <c r="CE28" i="10"/>
  <c r="CE24" i="10"/>
  <c r="CE19" i="10"/>
  <c r="CE27" i="10"/>
  <c r="CE26" i="10"/>
  <c r="CE23" i="10"/>
  <c r="CE25" i="10"/>
  <c r="CC339" i="10"/>
  <c r="CC350" i="10"/>
  <c r="CC349" i="10"/>
  <c r="CC351" i="10"/>
  <c r="CD3" i="10"/>
  <c r="CD3" i="7"/>
  <c r="CC167" i="10"/>
  <c r="CC149" i="10"/>
  <c r="CC151" i="10" s="1"/>
  <c r="CC153" i="10" s="1"/>
  <c r="CC34" i="10"/>
  <c r="CD58" i="10"/>
  <c r="CB153" i="10"/>
  <c r="CF149" i="7"/>
  <c r="CF96" i="7"/>
  <c r="CF201" i="7"/>
  <c r="BZ347" i="7"/>
  <c r="BZ348" i="7" s="1"/>
  <c r="CE71" i="10"/>
  <c r="CE69" i="10"/>
  <c r="CE74" i="10"/>
  <c r="CE76" i="10"/>
  <c r="CE70" i="10"/>
  <c r="CE75" i="10"/>
  <c r="CE68" i="10"/>
  <c r="CE77" i="10"/>
  <c r="CE72" i="10"/>
  <c r="CE73" i="10"/>
  <c r="CE211" i="10"/>
  <c r="CE207" i="10"/>
  <c r="CE208" i="10"/>
  <c r="CE214" i="10"/>
  <c r="CE213" i="10"/>
  <c r="CE212" i="10"/>
  <c r="CE209" i="10"/>
  <c r="CE216" i="10"/>
  <c r="CE215" i="10"/>
  <c r="CE210" i="10"/>
  <c r="BZ343" i="7"/>
  <c r="BZ344" i="7" s="1"/>
  <c r="CA340" i="7" s="1"/>
  <c r="CC141" i="10"/>
  <c r="CC89" i="10"/>
  <c r="CB188" i="10"/>
  <c r="CB8" i="7"/>
  <c r="CB92" i="10"/>
  <c r="CB94" i="10"/>
  <c r="CB91" i="10"/>
  <c r="CA22" i="7"/>
  <c r="CB26" i="12"/>
  <c r="CB28" i="12" s="1"/>
  <c r="CC41" i="6"/>
  <c r="CD3" i="11"/>
  <c r="CD18" i="11" s="1"/>
  <c r="CD21" i="11" s="1"/>
  <c r="CD3" i="12"/>
  <c r="CD3" i="6"/>
  <c r="CD12" i="6" s="1"/>
  <c r="CE3" i="3"/>
  <c r="CE3" i="11" s="1"/>
  <c r="CD56" i="3"/>
  <c r="CD57" i="3"/>
  <c r="CD54" i="3"/>
  <c r="CD58" i="3"/>
  <c r="CD55" i="3"/>
  <c r="CE24" i="3"/>
  <c r="CF22" i="3"/>
  <c r="CE5" i="12"/>
  <c r="CE5" i="11"/>
  <c r="CF15" i="11"/>
  <c r="CF79" i="11"/>
  <c r="CF80" i="11" s="1"/>
  <c r="CF27" i="11"/>
  <c r="CF11" i="12" s="1"/>
  <c r="CF95" i="12" s="1"/>
  <c r="CG4" i="12"/>
  <c r="CG4" i="11"/>
  <c r="CD39" i="6"/>
  <c r="CG4" i="6"/>
  <c r="CE27" i="6"/>
  <c r="CE25" i="6"/>
  <c r="CE31" i="6"/>
  <c r="CE29" i="6"/>
  <c r="CE21" i="6"/>
  <c r="CE20" i="6"/>
  <c r="CE26" i="6"/>
  <c r="CE34" i="6"/>
  <c r="CE18" i="6"/>
  <c r="CE23" i="6"/>
  <c r="CE32" i="6"/>
  <c r="CE33" i="6"/>
  <c r="CE28" i="6"/>
  <c r="CE36" i="6"/>
  <c r="CE22" i="6"/>
  <c r="CE24" i="6"/>
  <c r="CE35" i="6"/>
  <c r="CE30" i="6"/>
  <c r="CE37" i="6"/>
  <c r="CE19" i="6"/>
  <c r="CF10" i="6"/>
  <c r="CE65" i="3"/>
  <c r="CE101" i="12" s="1"/>
  <c r="CE133" i="12" s="1"/>
  <c r="CE5" i="6"/>
  <c r="CF51" i="6"/>
  <c r="CF16" i="6"/>
  <c r="CF33" i="3"/>
  <c r="CF41" i="10" s="1"/>
  <c r="CH49" i="3"/>
  <c r="CH51" i="3"/>
  <c r="CH52" i="3"/>
  <c r="CG92" i="3"/>
  <c r="CG93" i="3"/>
  <c r="CG44" i="3"/>
  <c r="CG42" i="3"/>
  <c r="CG40" i="3"/>
  <c r="CG43" i="3"/>
  <c r="CG29" i="3"/>
  <c r="CG72" i="7" s="1"/>
  <c r="CG38" i="3"/>
  <c r="CG37" i="3"/>
  <c r="CG39" i="3"/>
  <c r="CG35" i="3"/>
  <c r="CH23" i="3"/>
  <c r="CG31" i="3"/>
  <c r="CG26" i="3"/>
  <c r="CG30" i="3"/>
  <c r="CG36" i="3"/>
  <c r="CG41" i="3"/>
  <c r="CG32" i="3"/>
  <c r="CF106" i="3"/>
  <c r="CF104" i="3"/>
  <c r="CF102" i="3"/>
  <c r="CF103" i="3"/>
  <c r="CF105" i="3"/>
  <c r="CF99" i="3"/>
  <c r="CF107" i="3"/>
  <c r="CF98" i="3"/>
  <c r="CF100" i="3"/>
  <c r="CF95" i="3"/>
  <c r="CF260" i="10" s="1"/>
  <c r="CF101" i="3"/>
  <c r="CF88" i="3"/>
  <c r="CF90" i="3" s="1"/>
  <c r="CG89" i="3"/>
  <c r="CG94" i="3" s="1"/>
  <c r="CG234" i="10" s="1"/>
  <c r="CF27" i="3"/>
  <c r="CK50" i="3"/>
  <c r="CE96" i="3"/>
  <c r="CE248" i="10" s="1"/>
  <c r="CH48" i="3"/>
  <c r="CA342" i="7"/>
  <c r="CC222" i="10" l="1"/>
  <c r="CE81" i="10"/>
  <c r="CA347" i="7"/>
  <c r="CA348" i="7" s="1"/>
  <c r="CF5" i="10"/>
  <c r="CF5" i="7"/>
  <c r="CE3" i="10"/>
  <c r="CE3" i="7"/>
  <c r="CA343" i="7"/>
  <c r="CA344" i="7" s="1"/>
  <c r="CB340" i="7" s="1"/>
  <c r="CD169" i="10"/>
  <c r="CE169" i="10"/>
  <c r="CG149" i="7"/>
  <c r="CG201" i="7"/>
  <c r="CG96" i="7"/>
  <c r="CE3" i="12"/>
  <c r="CE220" i="10"/>
  <c r="CB189" i="10"/>
  <c r="CB176" i="10"/>
  <c r="CD149" i="10"/>
  <c r="CD151" i="10" s="1"/>
  <c r="CD167" i="10"/>
  <c r="CC176" i="10"/>
  <c r="CC189" i="10"/>
  <c r="CD349" i="10"/>
  <c r="CD350" i="10"/>
  <c r="CD351" i="10"/>
  <c r="CD339" i="10"/>
  <c r="CD155" i="10"/>
  <c r="CD157" i="10"/>
  <c r="CD43" i="10"/>
  <c r="CD252" i="10" s="1"/>
  <c r="CD17" i="10"/>
  <c r="CD238" i="10" s="1"/>
  <c r="CD156" i="10"/>
  <c r="CD66" i="10"/>
  <c r="CD83" i="10" s="1"/>
  <c r="CD178" i="10" s="1"/>
  <c r="CD87" i="10"/>
  <c r="CD272" i="10" s="1"/>
  <c r="CD205" i="10"/>
  <c r="CD145" i="10"/>
  <c r="CB338" i="7"/>
  <c r="CB177" i="10"/>
  <c r="CB190" i="10"/>
  <c r="CC60" i="10"/>
  <c r="CG15" i="10"/>
  <c r="CG202" i="7"/>
  <c r="CG278" i="7"/>
  <c r="CG150" i="7"/>
  <c r="CG97" i="7"/>
  <c r="CE32" i="10"/>
  <c r="CF19" i="10"/>
  <c r="CF24" i="10"/>
  <c r="CF23" i="10"/>
  <c r="CF22" i="10"/>
  <c r="CF25" i="10"/>
  <c r="CF20" i="10"/>
  <c r="CF27" i="10"/>
  <c r="CF26" i="10"/>
  <c r="CF28" i="10"/>
  <c r="CF21" i="10"/>
  <c r="CE58" i="10"/>
  <c r="CG203" i="10"/>
  <c r="CG64" i="10"/>
  <c r="CH4" i="10"/>
  <c r="CH4" i="7"/>
  <c r="CE3" i="6"/>
  <c r="CE12" i="6" s="1"/>
  <c r="CF75" i="10"/>
  <c r="CF74" i="10"/>
  <c r="CF77" i="10"/>
  <c r="CF76" i="10"/>
  <c r="CF69" i="10"/>
  <c r="CF71" i="10"/>
  <c r="CF73" i="10"/>
  <c r="CF68" i="10"/>
  <c r="CF72" i="10"/>
  <c r="CF70" i="10"/>
  <c r="CB159" i="10"/>
  <c r="CF46" i="10"/>
  <c r="CF45" i="10"/>
  <c r="CF52" i="10"/>
  <c r="CF53" i="10"/>
  <c r="CF51" i="10"/>
  <c r="CF47" i="10"/>
  <c r="CF49" i="10"/>
  <c r="CF50" i="10"/>
  <c r="CF48" i="10"/>
  <c r="CF54" i="10"/>
  <c r="CD168" i="10"/>
  <c r="CD150" i="10"/>
  <c r="CD60" i="10"/>
  <c r="CC159" i="10"/>
  <c r="CF211" i="10"/>
  <c r="CF210" i="10"/>
  <c r="CF216" i="10"/>
  <c r="CF215" i="10"/>
  <c r="CF209" i="10"/>
  <c r="CF208" i="10"/>
  <c r="CF213" i="10"/>
  <c r="CF207" i="10"/>
  <c r="CF212" i="10"/>
  <c r="CF214" i="10"/>
  <c r="CD141" i="10"/>
  <c r="CD89" i="10"/>
  <c r="CC188" i="10"/>
  <c r="CC8" i="7"/>
  <c r="CC22" i="7" s="1"/>
  <c r="CB22" i="7"/>
  <c r="CC94" i="10"/>
  <c r="CC92" i="10"/>
  <c r="CC91" i="10"/>
  <c r="CC26" i="12"/>
  <c r="CC28" i="12" s="1"/>
  <c r="CD41" i="6"/>
  <c r="CD17" i="11"/>
  <c r="CD20" i="11" s="1"/>
  <c r="CF3" i="3"/>
  <c r="CG22" i="3"/>
  <c r="CF24" i="3"/>
  <c r="CE56" i="3"/>
  <c r="CE55" i="3"/>
  <c r="CE57" i="3"/>
  <c r="CE54" i="3"/>
  <c r="CE58" i="3"/>
  <c r="CF3" i="12"/>
  <c r="CG79" i="11"/>
  <c r="CG80" i="11" s="1"/>
  <c r="CG27" i="11"/>
  <c r="CG11" i="12" s="1"/>
  <c r="CG95" i="12" s="1"/>
  <c r="CG15" i="11"/>
  <c r="CF5" i="12"/>
  <c r="CF5" i="11"/>
  <c r="CH4" i="12"/>
  <c r="CH4" i="11"/>
  <c r="CE17" i="11"/>
  <c r="CE20" i="11" s="1"/>
  <c r="CE18" i="11"/>
  <c r="CE21" i="11" s="1"/>
  <c r="CG10" i="6"/>
  <c r="CF25" i="6"/>
  <c r="CF27" i="6"/>
  <c r="CF18" i="6"/>
  <c r="CF20" i="6"/>
  <c r="CF26" i="6"/>
  <c r="CF31" i="6"/>
  <c r="CF33" i="6"/>
  <c r="CF36" i="6"/>
  <c r="CF34" i="6"/>
  <c r="CF21" i="6"/>
  <c r="CF37" i="6"/>
  <c r="CF28" i="6"/>
  <c r="CF24" i="6"/>
  <c r="CF29" i="6"/>
  <c r="CF32" i="6"/>
  <c r="CF23" i="6"/>
  <c r="CF22" i="6"/>
  <c r="CF35" i="6"/>
  <c r="CF30" i="6"/>
  <c r="CF19" i="6"/>
  <c r="CF65" i="3"/>
  <c r="CF101" i="12" s="1"/>
  <c r="CF133" i="12" s="1"/>
  <c r="CF5" i="6"/>
  <c r="CH4" i="6"/>
  <c r="CE39" i="6"/>
  <c r="CG16" i="6"/>
  <c r="CG51" i="6"/>
  <c r="CI52" i="3"/>
  <c r="CI48" i="3"/>
  <c r="CH93" i="3"/>
  <c r="CH92" i="3"/>
  <c r="CH43" i="3"/>
  <c r="CH41" i="3"/>
  <c r="CH39" i="3"/>
  <c r="CH40" i="3"/>
  <c r="CH38" i="3"/>
  <c r="CH37" i="3"/>
  <c r="CH36" i="3"/>
  <c r="CH44" i="3"/>
  <c r="CH42" i="3"/>
  <c r="CI23" i="3"/>
  <c r="CH31" i="3"/>
  <c r="CH29" i="3"/>
  <c r="CH72" i="7" s="1"/>
  <c r="CH35" i="3"/>
  <c r="CH26" i="3"/>
  <c r="CH32" i="3"/>
  <c r="CH30" i="3"/>
  <c r="CI49" i="3"/>
  <c r="CF96" i="3"/>
  <c r="CF248" i="10" s="1"/>
  <c r="CG27" i="3"/>
  <c r="CL50" i="3"/>
  <c r="CI51" i="3"/>
  <c r="CG33" i="3"/>
  <c r="CG41" i="10" s="1"/>
  <c r="CG105" i="3"/>
  <c r="CG103" i="3"/>
  <c r="CG101" i="3"/>
  <c r="CG107" i="3"/>
  <c r="CG102" i="3"/>
  <c r="CG106" i="3"/>
  <c r="CG98" i="3"/>
  <c r="CG100" i="3"/>
  <c r="CG104" i="3"/>
  <c r="CG99" i="3"/>
  <c r="CG95" i="3"/>
  <c r="CG260" i="10" s="1"/>
  <c r="CH89" i="3"/>
  <c r="CG88" i="3"/>
  <c r="CG90" i="3" s="1"/>
  <c r="CB342" i="7"/>
  <c r="CF81" i="10" l="1"/>
  <c r="CB347" i="7"/>
  <c r="CB348" i="7" s="1"/>
  <c r="CD338" i="7"/>
  <c r="CD190" i="10"/>
  <c r="CD177" i="10"/>
  <c r="CE167" i="10"/>
  <c r="CE149" i="10"/>
  <c r="CE151" i="10" s="1"/>
  <c r="CF169" i="10"/>
  <c r="CE339" i="10"/>
  <c r="CE350" i="10"/>
  <c r="CE349" i="10"/>
  <c r="CE351" i="10"/>
  <c r="CB343" i="7"/>
  <c r="CB344" i="7" s="1"/>
  <c r="CC340" i="7" s="1"/>
  <c r="CE155" i="10"/>
  <c r="CE43" i="10"/>
  <c r="CE252" i="10" s="1"/>
  <c r="CE156" i="10"/>
  <c r="CE145" i="10"/>
  <c r="CE205" i="10"/>
  <c r="CE264" i="10" s="1"/>
  <c r="CE17" i="10"/>
  <c r="CE238" i="10" s="1"/>
  <c r="CE157" i="10"/>
  <c r="CE87" i="10"/>
  <c r="CE272" i="10" s="1"/>
  <c r="CE66" i="10"/>
  <c r="CE83" i="10" s="1"/>
  <c r="CE178" i="10" s="1"/>
  <c r="CF58" i="10"/>
  <c r="CD153" i="10"/>
  <c r="CG45" i="10"/>
  <c r="CG46" i="10"/>
  <c r="CG48" i="10"/>
  <c r="CG51" i="10"/>
  <c r="CG54" i="10"/>
  <c r="CG53" i="10"/>
  <c r="CG52" i="10"/>
  <c r="CG49" i="10"/>
  <c r="CG47" i="10"/>
  <c r="CG50" i="10"/>
  <c r="CG5" i="10"/>
  <c r="CG5" i="7"/>
  <c r="CH15" i="10"/>
  <c r="CH202" i="7"/>
  <c r="CH278" i="7"/>
  <c r="CH97" i="7"/>
  <c r="CH150" i="7"/>
  <c r="CG74" i="10"/>
  <c r="CG73" i="10"/>
  <c r="CG76" i="10"/>
  <c r="CG68" i="10"/>
  <c r="CG69" i="10"/>
  <c r="CG71" i="10"/>
  <c r="CG72" i="10"/>
  <c r="CG77" i="10"/>
  <c r="CG70" i="10"/>
  <c r="CG75" i="10"/>
  <c r="CD264" i="10"/>
  <c r="CD222" i="10"/>
  <c r="CD34" i="10"/>
  <c r="CH203" i="10"/>
  <c r="CH64" i="10"/>
  <c r="CI4" i="10"/>
  <c r="CI4" i="7"/>
  <c r="CG207" i="10"/>
  <c r="CG209" i="10"/>
  <c r="CG208" i="10"/>
  <c r="CG214" i="10"/>
  <c r="CG212" i="10"/>
  <c r="CG215" i="10"/>
  <c r="CG210" i="10"/>
  <c r="CG211" i="10"/>
  <c r="CG216" i="10"/>
  <c r="CG213" i="10"/>
  <c r="CF220" i="10"/>
  <c r="CE168" i="10"/>
  <c r="CE150" i="10"/>
  <c r="CG22" i="10"/>
  <c r="CG24" i="10"/>
  <c r="CG20" i="10"/>
  <c r="CG19" i="10"/>
  <c r="CG28" i="10"/>
  <c r="CG27" i="10"/>
  <c r="CG21" i="10"/>
  <c r="CG25" i="10"/>
  <c r="CG26" i="10"/>
  <c r="CG23" i="10"/>
  <c r="CB192" i="10"/>
  <c r="CB196" i="10" s="1"/>
  <c r="CB182" i="10" s="1"/>
  <c r="CH201" i="7"/>
  <c r="CH149" i="7"/>
  <c r="CH96" i="7"/>
  <c r="CF339" i="10"/>
  <c r="CF351" i="10"/>
  <c r="CF349" i="10"/>
  <c r="CF350" i="10"/>
  <c r="CF3" i="10"/>
  <c r="CF3" i="7"/>
  <c r="CF32" i="10"/>
  <c r="CC338" i="7"/>
  <c r="CC190" i="10"/>
  <c r="CC192" i="10" s="1"/>
  <c r="CC196" i="10" s="1"/>
  <c r="CC182" i="10" s="1"/>
  <c r="CC177" i="10"/>
  <c r="CD8" i="7"/>
  <c r="CD22" i="7" s="1"/>
  <c r="CD188" i="10"/>
  <c r="CE141" i="10"/>
  <c r="CE89" i="10"/>
  <c r="CD92" i="10"/>
  <c r="CD91" i="10"/>
  <c r="CD94" i="10"/>
  <c r="CE41" i="6"/>
  <c r="CD26" i="12"/>
  <c r="CD28" i="12" s="1"/>
  <c r="CF3" i="6"/>
  <c r="CF12" i="6" s="1"/>
  <c r="CF3" i="11"/>
  <c r="CF18" i="11" s="1"/>
  <c r="CF21" i="11" s="1"/>
  <c r="CG3" i="3"/>
  <c r="CF56" i="3"/>
  <c r="CF55" i="3"/>
  <c r="CF54" i="3"/>
  <c r="CF58" i="3"/>
  <c r="CF57" i="3"/>
  <c r="CH22" i="3"/>
  <c r="CG24" i="3"/>
  <c r="CG3" i="12"/>
  <c r="CG5" i="12"/>
  <c r="CG5" i="11"/>
  <c r="CH79" i="11"/>
  <c r="CH80" i="11" s="1"/>
  <c r="CH27" i="11"/>
  <c r="CH11" i="12" s="1"/>
  <c r="CH95" i="12" s="1"/>
  <c r="CH15" i="11"/>
  <c r="CI4" i="12"/>
  <c r="CI4" i="11"/>
  <c r="CI4" i="6"/>
  <c r="CG27" i="6"/>
  <c r="CG25" i="6"/>
  <c r="CG21" i="6"/>
  <c r="CG18" i="6"/>
  <c r="CG31" i="6"/>
  <c r="CG29" i="6"/>
  <c r="CG33" i="6"/>
  <c r="CG20" i="6"/>
  <c r="CG23" i="6"/>
  <c r="CG34" i="6"/>
  <c r="CG22" i="6"/>
  <c r="CG36" i="6"/>
  <c r="CG37" i="6"/>
  <c r="CG26" i="6"/>
  <c r="CG28" i="6"/>
  <c r="CG30" i="6"/>
  <c r="CG19" i="6"/>
  <c r="CG35" i="6"/>
  <c r="CG24" i="6"/>
  <c r="CG32" i="6"/>
  <c r="CH10" i="6"/>
  <c r="CF39" i="6"/>
  <c r="CG65" i="3"/>
  <c r="CG101" i="12" s="1"/>
  <c r="CG133" i="12" s="1"/>
  <c r="CG5" i="6"/>
  <c r="CH16" i="6"/>
  <c r="CH51" i="6"/>
  <c r="CH104" i="3"/>
  <c r="CH102" i="3"/>
  <c r="CH107" i="3"/>
  <c r="CH105" i="3"/>
  <c r="CH100" i="3"/>
  <c r="CH99" i="3"/>
  <c r="CH98" i="3"/>
  <c r="CH103" i="3"/>
  <c r="CH95" i="3"/>
  <c r="CH260" i="10" s="1"/>
  <c r="CH101" i="3"/>
  <c r="CH88" i="3"/>
  <c r="CH90" i="3" s="1"/>
  <c r="CH106" i="3"/>
  <c r="CI89" i="3"/>
  <c r="CM50" i="3"/>
  <c r="CH27" i="3"/>
  <c r="CH33" i="3"/>
  <c r="CH41" i="10" s="1"/>
  <c r="CJ48" i="3"/>
  <c r="CH94" i="3"/>
  <c r="CH234" i="10" s="1"/>
  <c r="CG96" i="3"/>
  <c r="CG248" i="10" s="1"/>
  <c r="CJ52" i="3"/>
  <c r="CJ51" i="3"/>
  <c r="CJ49" i="3"/>
  <c r="CI92" i="3"/>
  <c r="CI93" i="3"/>
  <c r="CI42" i="3"/>
  <c r="CI40" i="3"/>
  <c r="CI38" i="3"/>
  <c r="CI37" i="3"/>
  <c r="CI36" i="3"/>
  <c r="CI26" i="3"/>
  <c r="CI44" i="3"/>
  <c r="CI35" i="3"/>
  <c r="CI39" i="3"/>
  <c r="CI32" i="3"/>
  <c r="CI31" i="3"/>
  <c r="CI29" i="3"/>
  <c r="CI72" i="7" s="1"/>
  <c r="CI43" i="3"/>
  <c r="CI41" i="3"/>
  <c r="CI30" i="3"/>
  <c r="CJ23" i="3"/>
  <c r="CC342" i="7"/>
  <c r="CD342" i="7"/>
  <c r="CE60" i="10" l="1"/>
  <c r="CE177" i="10" s="1"/>
  <c r="CF17" i="11"/>
  <c r="CF20" i="11" s="1"/>
  <c r="CG81" i="10"/>
  <c r="CE222" i="10"/>
  <c r="CC347" i="7"/>
  <c r="CC348" i="7" s="1"/>
  <c r="CH45" i="10"/>
  <c r="CH46" i="10"/>
  <c r="CH48" i="10"/>
  <c r="CH53" i="10"/>
  <c r="CH52" i="10"/>
  <c r="CH50" i="10"/>
  <c r="CH51" i="10"/>
  <c r="CH54" i="10"/>
  <c r="CH49" i="10"/>
  <c r="CH47" i="10"/>
  <c r="CG220" i="10"/>
  <c r="CE34" i="10"/>
  <c r="CJ4" i="10"/>
  <c r="CJ4" i="7"/>
  <c r="CH5" i="10"/>
  <c r="CH5" i="7"/>
  <c r="CG349" i="10"/>
  <c r="CG350" i="10"/>
  <c r="CG339" i="10"/>
  <c r="CG351" i="10"/>
  <c r="CG3" i="11"/>
  <c r="CG3" i="10"/>
  <c r="CG3" i="7"/>
  <c r="CG58" i="10"/>
  <c r="CD343" i="7"/>
  <c r="CH27" i="10"/>
  <c r="CH28" i="10"/>
  <c r="CH23" i="10"/>
  <c r="CH20" i="10"/>
  <c r="CH21" i="10"/>
  <c r="CH24" i="10"/>
  <c r="CH19" i="10"/>
  <c r="CH25" i="10"/>
  <c r="CH26" i="10"/>
  <c r="CH22" i="10"/>
  <c r="CC343" i="7"/>
  <c r="CC344" i="7" s="1"/>
  <c r="CD340" i="7" s="1"/>
  <c r="CH77" i="10"/>
  <c r="CH76" i="10"/>
  <c r="CH69" i="10"/>
  <c r="CH70" i="10"/>
  <c r="CH72" i="10"/>
  <c r="CH71" i="10"/>
  <c r="CH68" i="10"/>
  <c r="CH75" i="10"/>
  <c r="CH73" i="10"/>
  <c r="CH74" i="10"/>
  <c r="CD159" i="10"/>
  <c r="CG169" i="10"/>
  <c r="CI202" i="7"/>
  <c r="CI15" i="10"/>
  <c r="CI278" i="7"/>
  <c r="CI97" i="7"/>
  <c r="CI150" i="7"/>
  <c r="CI203" i="10"/>
  <c r="CI64" i="10"/>
  <c r="CF149" i="10"/>
  <c r="CF167" i="10"/>
  <c r="CH213" i="10"/>
  <c r="CH211" i="10"/>
  <c r="CH212" i="10"/>
  <c r="CH216" i="10"/>
  <c r="CH207" i="10"/>
  <c r="CH208" i="10"/>
  <c r="CH209" i="10"/>
  <c r="CH210" i="10"/>
  <c r="CH215" i="10"/>
  <c r="CH214" i="10"/>
  <c r="CF168" i="10"/>
  <c r="CF150" i="10"/>
  <c r="CF43" i="10"/>
  <c r="CF252" i="10" s="1"/>
  <c r="CF156" i="10"/>
  <c r="CF66" i="10"/>
  <c r="CF83" i="10" s="1"/>
  <c r="CF178" i="10" s="1"/>
  <c r="CF145" i="10"/>
  <c r="CF87" i="10"/>
  <c r="CF272" i="10" s="1"/>
  <c r="CF17" i="10"/>
  <c r="CF238" i="10" s="1"/>
  <c r="CF155" i="10"/>
  <c r="CF157" i="10"/>
  <c r="CF205" i="10"/>
  <c r="CI149" i="7"/>
  <c r="CI201" i="7"/>
  <c r="CI96" i="7"/>
  <c r="CG32" i="10"/>
  <c r="CD189" i="10"/>
  <c r="CD192" i="10" s="1"/>
  <c r="CD196" i="10" s="1"/>
  <c r="CD182" i="10" s="1"/>
  <c r="CD176" i="10"/>
  <c r="CE153" i="10"/>
  <c r="CF89" i="10"/>
  <c r="CF141" i="10"/>
  <c r="CE8" i="7"/>
  <c r="CE188" i="10"/>
  <c r="CE94" i="10"/>
  <c r="CE91" i="10"/>
  <c r="CE92" i="10"/>
  <c r="CE26" i="12"/>
  <c r="CE28" i="12" s="1"/>
  <c r="CF41" i="6"/>
  <c r="CH3" i="3"/>
  <c r="CH3" i="6" s="1"/>
  <c r="CH12" i="6" s="1"/>
  <c r="CG3" i="6"/>
  <c r="CG12" i="6" s="1"/>
  <c r="CG56" i="3"/>
  <c r="CG57" i="3"/>
  <c r="CG54" i="3"/>
  <c r="CG58" i="3"/>
  <c r="CG55" i="3"/>
  <c r="CH24" i="3"/>
  <c r="CI22" i="3"/>
  <c r="CG17" i="11"/>
  <c r="CG20" i="11" s="1"/>
  <c r="CG18" i="11"/>
  <c r="CG21" i="11" s="1"/>
  <c r="CJ4" i="12"/>
  <c r="CJ4" i="11"/>
  <c r="CI79" i="11"/>
  <c r="CI80" i="11" s="1"/>
  <c r="CI27" i="11"/>
  <c r="CI11" i="12" s="1"/>
  <c r="CI95" i="12" s="1"/>
  <c r="CI15" i="11"/>
  <c r="CH5" i="12"/>
  <c r="CH5" i="11"/>
  <c r="CJ4" i="6"/>
  <c r="CG39" i="6"/>
  <c r="CI10" i="6"/>
  <c r="CH65" i="3"/>
  <c r="CH101" i="12" s="1"/>
  <c r="CH133" i="12" s="1"/>
  <c r="CH5" i="6"/>
  <c r="CI51" i="6"/>
  <c r="CI16" i="6"/>
  <c r="CH29" i="6"/>
  <c r="CH25" i="6"/>
  <c r="CH26" i="6"/>
  <c r="CH21" i="6"/>
  <c r="CH27" i="6"/>
  <c r="CH22" i="6"/>
  <c r="CH23" i="6"/>
  <c r="CH18" i="6"/>
  <c r="CH20" i="6"/>
  <c r="CH34" i="6"/>
  <c r="CH28" i="6"/>
  <c r="CH37" i="6"/>
  <c r="CH24" i="6"/>
  <c r="CH31" i="6"/>
  <c r="CH33" i="6"/>
  <c r="CH32" i="6"/>
  <c r="CH19" i="6"/>
  <c r="CH35" i="6"/>
  <c r="CH30" i="6"/>
  <c r="CH36" i="6"/>
  <c r="CI27" i="3"/>
  <c r="CK49" i="3"/>
  <c r="CK48" i="3"/>
  <c r="CN50" i="3"/>
  <c r="CK51" i="3"/>
  <c r="CK52" i="3"/>
  <c r="CI103" i="3"/>
  <c r="CI107" i="3"/>
  <c r="CI106" i="3"/>
  <c r="CI104" i="3"/>
  <c r="CI100" i="3"/>
  <c r="CI95" i="3"/>
  <c r="CI260" i="10" s="1"/>
  <c r="CI98" i="3"/>
  <c r="CI101" i="3"/>
  <c r="CI102" i="3"/>
  <c r="CI105" i="3"/>
  <c r="CI99" i="3"/>
  <c r="CI88" i="3"/>
  <c r="CI90" i="3" s="1"/>
  <c r="CJ89" i="3"/>
  <c r="CJ94" i="3" s="1"/>
  <c r="CJ234" i="10" s="1"/>
  <c r="CJ92" i="3"/>
  <c r="CJ44" i="3"/>
  <c r="CJ93" i="3"/>
  <c r="CJ42" i="3"/>
  <c r="CJ39" i="3"/>
  <c r="CJ40" i="3"/>
  <c r="CJ38" i="3"/>
  <c r="CJ36" i="3"/>
  <c r="CJ35" i="3"/>
  <c r="CJ31" i="3"/>
  <c r="CJ37" i="3"/>
  <c r="CJ26" i="3"/>
  <c r="CJ43" i="3"/>
  <c r="CJ41" i="3"/>
  <c r="CJ30" i="3"/>
  <c r="CJ32" i="3"/>
  <c r="CJ29" i="3"/>
  <c r="CJ72" i="7" s="1"/>
  <c r="CK23" i="3"/>
  <c r="CI33" i="3"/>
  <c r="CI41" i="10" s="1"/>
  <c r="CI94" i="3"/>
  <c r="CI234" i="10" s="1"/>
  <c r="CH96" i="3"/>
  <c r="CH248" i="10" s="1"/>
  <c r="CE190" i="10" l="1"/>
  <c r="CE338" i="7"/>
  <c r="CF60" i="10"/>
  <c r="CF190" i="10" s="1"/>
  <c r="CH220" i="10"/>
  <c r="CD347" i="7"/>
  <c r="CD348" i="7" s="1"/>
  <c r="CD344" i="7"/>
  <c r="CE340" i="7" s="1"/>
  <c r="CF177" i="10"/>
  <c r="CK4" i="10"/>
  <c r="CK4" i="7"/>
  <c r="CI207" i="10"/>
  <c r="CI216" i="10"/>
  <c r="CI214" i="10"/>
  <c r="CI208" i="10"/>
  <c r="CI212" i="10"/>
  <c r="CI209" i="10"/>
  <c r="CI210" i="10"/>
  <c r="CI215" i="10"/>
  <c r="CI213" i="10"/>
  <c r="CI211" i="10"/>
  <c r="CH32" i="10"/>
  <c r="CG168" i="10"/>
  <c r="CG150" i="10"/>
  <c r="CE189" i="10"/>
  <c r="CE192" i="10" s="1"/>
  <c r="CE196" i="10" s="1"/>
  <c r="CE182" i="10" s="1"/>
  <c r="CE176" i="10"/>
  <c r="CG149" i="10"/>
  <c r="CG151" i="10" s="1"/>
  <c r="CG167" i="10"/>
  <c r="CH3" i="10"/>
  <c r="CH3" i="7"/>
  <c r="CG205" i="10"/>
  <c r="CG157" i="10"/>
  <c r="CG87" i="10"/>
  <c r="CG272" i="10" s="1"/>
  <c r="CG66" i="10"/>
  <c r="CG83" i="10" s="1"/>
  <c r="CG178" i="10" s="1"/>
  <c r="CG43" i="10"/>
  <c r="CG252" i="10" s="1"/>
  <c r="CG145" i="10"/>
  <c r="CG156" i="10"/>
  <c r="CG17" i="10"/>
  <c r="CG238" i="10" s="1"/>
  <c r="CG155" i="10"/>
  <c r="CI45" i="10"/>
  <c r="CI46" i="10"/>
  <c r="CI54" i="10"/>
  <c r="CI47" i="10"/>
  <c r="CI49" i="10"/>
  <c r="CI52" i="10"/>
  <c r="CI50" i="10"/>
  <c r="CI53" i="10"/>
  <c r="CI51" i="10"/>
  <c r="CI48" i="10"/>
  <c r="CI72" i="10"/>
  <c r="CI68" i="10"/>
  <c r="CI70" i="10"/>
  <c r="CI76" i="10"/>
  <c r="CI71" i="10"/>
  <c r="CI69" i="10"/>
  <c r="CI75" i="10"/>
  <c r="CI77" i="10"/>
  <c r="CI74" i="10"/>
  <c r="CI73" i="10"/>
  <c r="CJ203" i="10"/>
  <c r="CJ64" i="10"/>
  <c r="CJ96" i="7"/>
  <c r="CJ201" i="7"/>
  <c r="CJ149" i="7"/>
  <c r="CE343" i="7"/>
  <c r="CI23" i="10"/>
  <c r="CI22" i="10"/>
  <c r="CI21" i="10"/>
  <c r="CI20" i="10"/>
  <c r="CI25" i="10"/>
  <c r="CI28" i="10"/>
  <c r="CI27" i="10"/>
  <c r="CI26" i="10"/>
  <c r="CI24" i="10"/>
  <c r="CI19" i="10"/>
  <c r="CH58" i="10"/>
  <c r="CF151" i="10"/>
  <c r="CF153" i="10" s="1"/>
  <c r="CH81" i="10"/>
  <c r="CJ15" i="10"/>
  <c r="CJ202" i="7"/>
  <c r="CJ278" i="7"/>
  <c r="CJ150" i="7"/>
  <c r="CJ97" i="7"/>
  <c r="CI5" i="10"/>
  <c r="CI5" i="7"/>
  <c r="CE159" i="10"/>
  <c r="CF222" i="10"/>
  <c r="CF264" i="10"/>
  <c r="CF34" i="10"/>
  <c r="CG141" i="10"/>
  <c r="CG89" i="10"/>
  <c r="CF188" i="10"/>
  <c r="CF8" i="7"/>
  <c r="CF94" i="10"/>
  <c r="CF92" i="10"/>
  <c r="CF91" i="10"/>
  <c r="CE22" i="7"/>
  <c r="CG41" i="6"/>
  <c r="CF26" i="12"/>
  <c r="CF28" i="12" s="1"/>
  <c r="CH3" i="11"/>
  <c r="CH17" i="11" s="1"/>
  <c r="CH20" i="11" s="1"/>
  <c r="CH3" i="12"/>
  <c r="CJ22" i="3"/>
  <c r="CI24" i="3"/>
  <c r="CH56" i="3"/>
  <c r="CH55" i="3"/>
  <c r="CH57" i="3"/>
  <c r="CH58" i="3"/>
  <c r="CH54" i="3"/>
  <c r="CI3" i="3"/>
  <c r="CK4" i="12"/>
  <c r="CK4" i="11"/>
  <c r="CJ15" i="11"/>
  <c r="CJ27" i="11"/>
  <c r="CJ11" i="12" s="1"/>
  <c r="CJ95" i="12" s="1"/>
  <c r="CJ79" i="11"/>
  <c r="CJ80" i="11" s="1"/>
  <c r="CI5" i="12"/>
  <c r="CI5" i="11"/>
  <c r="CJ10" i="6"/>
  <c r="CH39" i="6"/>
  <c r="CI65" i="3"/>
  <c r="CI101" i="12" s="1"/>
  <c r="CI133" i="12" s="1"/>
  <c r="CI5" i="6"/>
  <c r="CI25" i="6"/>
  <c r="CI31" i="6"/>
  <c r="CI29" i="6"/>
  <c r="CI18" i="6"/>
  <c r="CI20" i="6"/>
  <c r="CI33" i="6"/>
  <c r="CI21" i="6"/>
  <c r="CI32" i="6"/>
  <c r="CI22" i="6"/>
  <c r="CI23" i="6"/>
  <c r="CI26" i="6"/>
  <c r="CI37" i="6"/>
  <c r="CI19" i="6"/>
  <c r="CI36" i="6"/>
  <c r="CI30" i="6"/>
  <c r="CI28" i="6"/>
  <c r="CI34" i="6"/>
  <c r="CI27" i="6"/>
  <c r="CI24" i="6"/>
  <c r="CI35" i="6"/>
  <c r="CJ51" i="6"/>
  <c r="CJ16" i="6"/>
  <c r="CK4" i="6"/>
  <c r="CJ27" i="3"/>
  <c r="CL48" i="3"/>
  <c r="CO50" i="3"/>
  <c r="CK93" i="3"/>
  <c r="CK92" i="3"/>
  <c r="CK43" i="3"/>
  <c r="CK44" i="3"/>
  <c r="CK35" i="3"/>
  <c r="CK42" i="3"/>
  <c r="CK39" i="3"/>
  <c r="CK32" i="3"/>
  <c r="CK41" i="3"/>
  <c r="CK30" i="3"/>
  <c r="CK37" i="3"/>
  <c r="CK26" i="3"/>
  <c r="CK38" i="3"/>
  <c r="CK36" i="3"/>
  <c r="CK31" i="3"/>
  <c r="CK29" i="3"/>
  <c r="CK72" i="7" s="1"/>
  <c r="CK40" i="3"/>
  <c r="CL23" i="3"/>
  <c r="CL52" i="3"/>
  <c r="CL49" i="3"/>
  <c r="CJ33" i="3"/>
  <c r="CJ41" i="10" s="1"/>
  <c r="CI96" i="3"/>
  <c r="CI248" i="10" s="1"/>
  <c r="CL51" i="3"/>
  <c r="CJ102" i="3"/>
  <c r="CJ106" i="3"/>
  <c r="CJ107" i="3"/>
  <c r="CJ105" i="3"/>
  <c r="CJ104" i="3"/>
  <c r="CJ103" i="3"/>
  <c r="CJ98" i="3"/>
  <c r="CJ101" i="3"/>
  <c r="CJ99" i="3"/>
  <c r="CJ95" i="3"/>
  <c r="CJ260" i="10" s="1"/>
  <c r="CJ88" i="3"/>
  <c r="CJ90" i="3" s="1"/>
  <c r="CJ100" i="3"/>
  <c r="CK89" i="3"/>
  <c r="CE342" i="7"/>
  <c r="CF338" i="7" l="1"/>
  <c r="CG60" i="10"/>
  <c r="CG338" i="7" s="1"/>
  <c r="CF159" i="10"/>
  <c r="CK15" i="10"/>
  <c r="CK202" i="7"/>
  <c r="CK278" i="7"/>
  <c r="CK150" i="7"/>
  <c r="CK97" i="7"/>
  <c r="CJ72" i="10"/>
  <c r="CJ70" i="10"/>
  <c r="CJ68" i="10"/>
  <c r="CJ75" i="10"/>
  <c r="CJ74" i="10"/>
  <c r="CJ76" i="10"/>
  <c r="CJ69" i="10"/>
  <c r="CJ73" i="10"/>
  <c r="CJ71" i="10"/>
  <c r="CJ77" i="10"/>
  <c r="CH155" i="10"/>
  <c r="CH156" i="10"/>
  <c r="CH87" i="10"/>
  <c r="CH272" i="10" s="1"/>
  <c r="CH145" i="10"/>
  <c r="CH17" i="10"/>
  <c r="CH238" i="10" s="1"/>
  <c r="CH205" i="10"/>
  <c r="CH66" i="10"/>
  <c r="CH83" i="10" s="1"/>
  <c r="CH178" i="10" s="1"/>
  <c r="CH43" i="10"/>
  <c r="CH252" i="10" s="1"/>
  <c r="CH157" i="10"/>
  <c r="CF189" i="10"/>
  <c r="CF192" i="10" s="1"/>
  <c r="CF196" i="10" s="1"/>
  <c r="CF182" i="10" s="1"/>
  <c r="CF176" i="10"/>
  <c r="CH150" i="10"/>
  <c r="CH168" i="10"/>
  <c r="CJ212" i="10"/>
  <c r="CJ208" i="10"/>
  <c r="CJ213" i="10"/>
  <c r="CJ209" i="10"/>
  <c r="CJ211" i="10"/>
  <c r="CJ207" i="10"/>
  <c r="CJ216" i="10"/>
  <c r="CJ210" i="10"/>
  <c r="CJ215" i="10"/>
  <c r="CJ214" i="10"/>
  <c r="CJ5" i="10"/>
  <c r="CJ5" i="7"/>
  <c r="CJ45" i="10"/>
  <c r="CJ54" i="10"/>
  <c r="CJ46" i="10"/>
  <c r="CJ49" i="10"/>
  <c r="CJ47" i="10"/>
  <c r="CJ51" i="10"/>
  <c r="CJ53" i="10"/>
  <c r="CJ48" i="10"/>
  <c r="CJ50" i="10"/>
  <c r="CJ52" i="10"/>
  <c r="CI32" i="10"/>
  <c r="CI81" i="10"/>
  <c r="CJ23" i="10"/>
  <c r="CJ22" i="10"/>
  <c r="CJ27" i="10"/>
  <c r="CJ19" i="10"/>
  <c r="CJ21" i="10"/>
  <c r="CJ28" i="10"/>
  <c r="CJ20" i="10"/>
  <c r="CJ24" i="10"/>
  <c r="CJ25" i="10"/>
  <c r="CJ26" i="10"/>
  <c r="CG153" i="10"/>
  <c r="CG159" i="10" s="1"/>
  <c r="CH149" i="10"/>
  <c r="CH151" i="10" s="1"/>
  <c r="CH167" i="10"/>
  <c r="CF343" i="7"/>
  <c r="CI3" i="6"/>
  <c r="CI12" i="6" s="1"/>
  <c r="CI3" i="10"/>
  <c r="CI3" i="7"/>
  <c r="CH349" i="10"/>
  <c r="CH350" i="10"/>
  <c r="CH351" i="10"/>
  <c r="CH339" i="10"/>
  <c r="CG34" i="10"/>
  <c r="CL4" i="10"/>
  <c r="CL4" i="7"/>
  <c r="CK201" i="7"/>
  <c r="CK96" i="7"/>
  <c r="CK149" i="7"/>
  <c r="CH169" i="10"/>
  <c r="CI58" i="10"/>
  <c r="CI220" i="10"/>
  <c r="CE347" i="7"/>
  <c r="CE348" i="7" s="1"/>
  <c r="CE344" i="7"/>
  <c r="CF340" i="7" s="1"/>
  <c r="CK203" i="10"/>
  <c r="CK64" i="10"/>
  <c r="CG264" i="10"/>
  <c r="CG222" i="10"/>
  <c r="CH141" i="10"/>
  <c r="CH89" i="10"/>
  <c r="CG8" i="7"/>
  <c r="CG188" i="10"/>
  <c r="CH18" i="11"/>
  <c r="CH21" i="11" s="1"/>
  <c r="CG94" i="10"/>
  <c r="CG91" i="10"/>
  <c r="CG92" i="10"/>
  <c r="CF22" i="7"/>
  <c r="CG26" i="12"/>
  <c r="CG28" i="12" s="1"/>
  <c r="CH41" i="6"/>
  <c r="CI3" i="11"/>
  <c r="CI17" i="11" s="1"/>
  <c r="CI20" i="11" s="1"/>
  <c r="CI3" i="12"/>
  <c r="CJ3" i="3"/>
  <c r="CJ3" i="6" s="1"/>
  <c r="CJ12" i="6" s="1"/>
  <c r="CI56" i="3"/>
  <c r="CI58" i="3"/>
  <c r="CI57" i="3"/>
  <c r="CI54" i="3"/>
  <c r="CI55" i="3"/>
  <c r="CK22" i="3"/>
  <c r="CJ24" i="3"/>
  <c r="CK79" i="11"/>
  <c r="CK80" i="11" s="1"/>
  <c r="CK27" i="11"/>
  <c r="CK11" i="12" s="1"/>
  <c r="CK95" i="12" s="1"/>
  <c r="CK15" i="11"/>
  <c r="CJ5" i="11"/>
  <c r="CJ5" i="12"/>
  <c r="CL4" i="12"/>
  <c r="CL4" i="11"/>
  <c r="CK51" i="6"/>
  <c r="CK16" i="6"/>
  <c r="CJ27" i="6"/>
  <c r="CJ25" i="6"/>
  <c r="CJ31" i="6"/>
  <c r="CJ20" i="6"/>
  <c r="CJ21" i="6"/>
  <c r="CJ26" i="6"/>
  <c r="CJ34" i="6"/>
  <c r="CJ29" i="6"/>
  <c r="CJ18" i="6"/>
  <c r="CJ28" i="6"/>
  <c r="CJ22" i="6"/>
  <c r="CJ33" i="6"/>
  <c r="CJ32" i="6"/>
  <c r="CJ24" i="6"/>
  <c r="CJ30" i="6"/>
  <c r="CJ23" i="6"/>
  <c r="CJ36" i="6"/>
  <c r="CJ19" i="6"/>
  <c r="CJ35" i="6"/>
  <c r="CJ37" i="6"/>
  <c r="CJ65" i="3"/>
  <c r="CJ101" i="12" s="1"/>
  <c r="CJ133" i="12" s="1"/>
  <c r="CJ5" i="6"/>
  <c r="CI39" i="6"/>
  <c r="CL4" i="6"/>
  <c r="CK10" i="6"/>
  <c r="CK107" i="3"/>
  <c r="CK105" i="3"/>
  <c r="CK104" i="3"/>
  <c r="CK102" i="3"/>
  <c r="CK106" i="3"/>
  <c r="CK99" i="3"/>
  <c r="CK101" i="3"/>
  <c r="CK103" i="3"/>
  <c r="CK100" i="3"/>
  <c r="CL89" i="3"/>
  <c r="CL94" i="3" s="1"/>
  <c r="CL234" i="10" s="1"/>
  <c r="CK98" i="3"/>
  <c r="CK95" i="3"/>
  <c r="CK260" i="10" s="1"/>
  <c r="CK88" i="3"/>
  <c r="CK90" i="3" s="1"/>
  <c r="CM49" i="3"/>
  <c r="CK33" i="3"/>
  <c r="CK41" i="10" s="1"/>
  <c r="CM52" i="3"/>
  <c r="CK27" i="3"/>
  <c r="CM48" i="3"/>
  <c r="CM51" i="3"/>
  <c r="CL93" i="3"/>
  <c r="CL92" i="3"/>
  <c r="CL42" i="3"/>
  <c r="CL44" i="3"/>
  <c r="CL39" i="3"/>
  <c r="CL32" i="3"/>
  <c r="CL31" i="3"/>
  <c r="CL41" i="3"/>
  <c r="CL29" i="3"/>
  <c r="CL72" i="7" s="1"/>
  <c r="CL37" i="3"/>
  <c r="CL26" i="3"/>
  <c r="CL43" i="3"/>
  <c r="CL38" i="3"/>
  <c r="CL35" i="3"/>
  <c r="CL30" i="3"/>
  <c r="CM23" i="3"/>
  <c r="CL36" i="3"/>
  <c r="CL40" i="3"/>
  <c r="CJ96" i="3"/>
  <c r="CJ248" i="10" s="1"/>
  <c r="CP50" i="3"/>
  <c r="CK94" i="3"/>
  <c r="CK234" i="10" s="1"/>
  <c r="CF342" i="7"/>
  <c r="CG342" i="7"/>
  <c r="CH34" i="10" l="1"/>
  <c r="CG190" i="10"/>
  <c r="CI18" i="11"/>
  <c r="CI21" i="11" s="1"/>
  <c r="CG177" i="10"/>
  <c r="CJ220" i="10"/>
  <c r="CH60" i="10"/>
  <c r="CH190" i="10" s="1"/>
  <c r="CH153" i="10"/>
  <c r="CH159" i="10" s="1"/>
  <c r="CH189" i="10"/>
  <c r="CH176" i="10"/>
  <c r="CI351" i="10"/>
  <c r="CI339" i="10"/>
  <c r="CI350" i="10"/>
  <c r="CI349" i="10"/>
  <c r="CK74" i="10"/>
  <c r="CK69" i="10"/>
  <c r="CK76" i="10"/>
  <c r="CK77" i="10"/>
  <c r="CK72" i="10"/>
  <c r="CK75" i="10"/>
  <c r="CK73" i="10"/>
  <c r="CK70" i="10"/>
  <c r="CK71" i="10"/>
  <c r="CK68" i="10"/>
  <c r="CJ58" i="10"/>
  <c r="CH264" i="10"/>
  <c r="CH222" i="10"/>
  <c r="CK208" i="10"/>
  <c r="CK207" i="10"/>
  <c r="CK211" i="10"/>
  <c r="CK214" i="10"/>
  <c r="CK215" i="10"/>
  <c r="CK210" i="10"/>
  <c r="CK213" i="10"/>
  <c r="CK212" i="10"/>
  <c r="CK216" i="10"/>
  <c r="CK209" i="10"/>
  <c r="CJ32" i="10"/>
  <c r="CM4" i="10"/>
  <c r="CM4" i="7"/>
  <c r="CL278" i="7"/>
  <c r="CL15" i="10"/>
  <c r="CL202" i="7"/>
  <c r="CL150" i="7"/>
  <c r="CL97" i="7"/>
  <c r="CF344" i="7"/>
  <c r="CG340" i="7" s="1"/>
  <c r="CF347" i="7"/>
  <c r="CF348" i="7" s="1"/>
  <c r="CL64" i="10"/>
  <c r="CL203" i="10"/>
  <c r="CK45" i="10"/>
  <c r="CK46" i="10"/>
  <c r="CK52" i="10"/>
  <c r="CK50" i="10"/>
  <c r="CK54" i="10"/>
  <c r="CK51" i="10"/>
  <c r="CK47" i="10"/>
  <c r="CK48" i="10"/>
  <c r="CK53" i="10"/>
  <c r="CK49" i="10"/>
  <c r="CI155" i="10"/>
  <c r="CI157" i="10"/>
  <c r="CI17" i="10"/>
  <c r="CI238" i="10" s="1"/>
  <c r="CI145" i="10"/>
  <c r="CI87" i="10"/>
  <c r="CI272" i="10" s="1"/>
  <c r="CI205" i="10"/>
  <c r="CI264" i="10" s="1"/>
  <c r="CI66" i="10"/>
  <c r="CI83" i="10" s="1"/>
  <c r="CI178" i="10" s="1"/>
  <c r="CI156" i="10"/>
  <c r="CI43" i="10"/>
  <c r="CI252" i="10" s="1"/>
  <c r="CG343" i="7"/>
  <c r="CK21" i="10"/>
  <c r="CK22" i="10"/>
  <c r="CK24" i="10"/>
  <c r="CK23" i="10"/>
  <c r="CK27" i="10"/>
  <c r="CK20" i="10"/>
  <c r="CK28" i="10"/>
  <c r="CK26" i="10"/>
  <c r="CK25" i="10"/>
  <c r="CK19" i="10"/>
  <c r="CJ3" i="11"/>
  <c r="CJ18" i="11" s="1"/>
  <c r="CJ21" i="11" s="1"/>
  <c r="CJ3" i="10"/>
  <c r="CJ3" i="7"/>
  <c r="CK5" i="10"/>
  <c r="CK5" i="7"/>
  <c r="CI168" i="10"/>
  <c r="CI150" i="10"/>
  <c r="CG189" i="10"/>
  <c r="CG192" i="10" s="1"/>
  <c r="CG196" i="10" s="1"/>
  <c r="CG182" i="10" s="1"/>
  <c r="CG176" i="10"/>
  <c r="CI169" i="10"/>
  <c r="CJ81" i="10"/>
  <c r="CL201" i="7"/>
  <c r="CL149" i="7"/>
  <c r="CL96" i="7"/>
  <c r="CJ3" i="12"/>
  <c r="CI167" i="10"/>
  <c r="CI149" i="10"/>
  <c r="CI151" i="10" s="1"/>
  <c r="CH188" i="10"/>
  <c r="CH8" i="7"/>
  <c r="CI141" i="10"/>
  <c r="CI89" i="10"/>
  <c r="CK3" i="3"/>
  <c r="CK3" i="12" s="1"/>
  <c r="CG22" i="7"/>
  <c r="CH92" i="10"/>
  <c r="CH91" i="10"/>
  <c r="CH94" i="10"/>
  <c r="CH26" i="12"/>
  <c r="CH28" i="12" s="1"/>
  <c r="CI41" i="6"/>
  <c r="CK24" i="3"/>
  <c r="CL22" i="3"/>
  <c r="CJ56" i="3"/>
  <c r="CJ57" i="3"/>
  <c r="CJ58" i="3"/>
  <c r="CJ55" i="3"/>
  <c r="CJ54" i="3"/>
  <c r="CL79" i="11"/>
  <c r="CL80" i="11" s="1"/>
  <c r="CL27" i="11"/>
  <c r="CL11" i="12" s="1"/>
  <c r="CL95" i="12" s="1"/>
  <c r="CL15" i="11"/>
  <c r="CM4" i="12"/>
  <c r="CM4" i="11"/>
  <c r="CJ17" i="11"/>
  <c r="CJ20" i="11" s="1"/>
  <c r="CK5" i="12"/>
  <c r="CK5" i="11"/>
  <c r="CK25" i="6"/>
  <c r="CK29" i="6"/>
  <c r="CK31" i="6"/>
  <c r="CK27" i="6"/>
  <c r="CK26" i="6"/>
  <c r="CK20" i="6"/>
  <c r="CK21" i="6"/>
  <c r="CK18" i="6"/>
  <c r="CK28" i="6"/>
  <c r="CK33" i="6"/>
  <c r="CK36" i="6"/>
  <c r="CK22" i="6"/>
  <c r="CK37" i="6"/>
  <c r="CK23" i="6"/>
  <c r="CK34" i="6"/>
  <c r="CK32" i="6"/>
  <c r="CK35" i="6"/>
  <c r="CK24" i="6"/>
  <c r="CK30" i="6"/>
  <c r="CK19" i="6"/>
  <c r="CK65" i="3"/>
  <c r="CK101" i="12" s="1"/>
  <c r="CK133" i="12" s="1"/>
  <c r="CK5" i="6"/>
  <c r="CM4" i="6"/>
  <c r="CL10" i="6"/>
  <c r="CL16" i="6"/>
  <c r="CL51" i="6"/>
  <c r="CJ39" i="6"/>
  <c r="CL27" i="3"/>
  <c r="CN48" i="3"/>
  <c r="CM93" i="3"/>
  <c r="CM92" i="3"/>
  <c r="CM44" i="3"/>
  <c r="CM39" i="3"/>
  <c r="CM42" i="3"/>
  <c r="CM31" i="3"/>
  <c r="CM41" i="3"/>
  <c r="CM30" i="3"/>
  <c r="CM43" i="3"/>
  <c r="CM37" i="3"/>
  <c r="CM38" i="3"/>
  <c r="CM35" i="3"/>
  <c r="CM32" i="3"/>
  <c r="CN23" i="3"/>
  <c r="CM40" i="3"/>
  <c r="CM36" i="3"/>
  <c r="CM26" i="3"/>
  <c r="CM29" i="3"/>
  <c r="CM72" i="7" s="1"/>
  <c r="CK96" i="3"/>
  <c r="CK248" i="10" s="1"/>
  <c r="CN49" i="3"/>
  <c r="CN51" i="3"/>
  <c r="CN52" i="3"/>
  <c r="CL106" i="3"/>
  <c r="CL104" i="3"/>
  <c r="CL102" i="3"/>
  <c r="CL101" i="3"/>
  <c r="CL100" i="3"/>
  <c r="CL105" i="3"/>
  <c r="CL95" i="3"/>
  <c r="CL260" i="10" s="1"/>
  <c r="CL103" i="3"/>
  <c r="CL99" i="3"/>
  <c r="CL107" i="3"/>
  <c r="CL98" i="3"/>
  <c r="CL88" i="3"/>
  <c r="CL90" i="3" s="1"/>
  <c r="CM89" i="3"/>
  <c r="CQ50" i="3"/>
  <c r="CL33" i="3"/>
  <c r="CL41" i="10" s="1"/>
  <c r="CH177" i="10" l="1"/>
  <c r="CI153" i="10"/>
  <c r="CH338" i="7"/>
  <c r="CK3" i="6"/>
  <c r="CK12" i="6" s="1"/>
  <c r="CK32" i="10"/>
  <c r="CH192" i="10"/>
  <c r="CH196" i="10" s="1"/>
  <c r="CH182" i="10" s="1"/>
  <c r="CI34" i="10"/>
  <c r="CI189" i="10" s="1"/>
  <c r="CL54" i="10"/>
  <c r="CL45" i="10"/>
  <c r="CL46" i="10"/>
  <c r="CL48" i="10"/>
  <c r="CL53" i="10"/>
  <c r="CL51" i="10"/>
  <c r="CL49" i="10"/>
  <c r="CL47" i="10"/>
  <c r="CL50" i="10"/>
  <c r="CL52" i="10"/>
  <c r="CM203" i="10"/>
  <c r="CM64" i="10"/>
  <c r="CK349" i="10"/>
  <c r="CK350" i="10"/>
  <c r="CK351" i="10"/>
  <c r="CK339" i="10"/>
  <c r="CJ43" i="10"/>
  <c r="CJ252" i="10" s="1"/>
  <c r="CJ156" i="10"/>
  <c r="CJ87" i="10"/>
  <c r="CJ272" i="10" s="1"/>
  <c r="CJ155" i="10"/>
  <c r="CJ66" i="10"/>
  <c r="CJ17" i="10"/>
  <c r="CJ238" i="10" s="1"/>
  <c r="CJ205" i="10"/>
  <c r="CJ157" i="10"/>
  <c r="CJ145" i="10"/>
  <c r="CK81" i="10"/>
  <c r="CK58" i="10"/>
  <c r="CK220" i="10"/>
  <c r="CJ169" i="10"/>
  <c r="CJ83" i="10"/>
  <c r="CJ178" i="10" s="1"/>
  <c r="CK149" i="10"/>
  <c r="CK151" i="10" s="1"/>
  <c r="CK167" i="10"/>
  <c r="CL213" i="10"/>
  <c r="CL209" i="10"/>
  <c r="CL214" i="10"/>
  <c r="CL212" i="10"/>
  <c r="CL210" i="10"/>
  <c r="CL211" i="10"/>
  <c r="CL207" i="10"/>
  <c r="CL208" i="10"/>
  <c r="CL215" i="10"/>
  <c r="CL216" i="10"/>
  <c r="CL22" i="10"/>
  <c r="CL21" i="10"/>
  <c r="CL25" i="10"/>
  <c r="CL24" i="10"/>
  <c r="CL28" i="10"/>
  <c r="CL19" i="10"/>
  <c r="CL27" i="10"/>
  <c r="CL23" i="10"/>
  <c r="CL20" i="10"/>
  <c r="CL26" i="10"/>
  <c r="CL74" i="10"/>
  <c r="CL69" i="10"/>
  <c r="CL76" i="10"/>
  <c r="CL75" i="10"/>
  <c r="CL68" i="10"/>
  <c r="CL73" i="10"/>
  <c r="CL77" i="10"/>
  <c r="CL71" i="10"/>
  <c r="CL72" i="10"/>
  <c r="CL70" i="10"/>
  <c r="CK3" i="10"/>
  <c r="CK3" i="7"/>
  <c r="CM201" i="7"/>
  <c r="CM149" i="7"/>
  <c r="CM96" i="7"/>
  <c r="CJ351" i="10"/>
  <c r="CJ349" i="10"/>
  <c r="CJ339" i="10"/>
  <c r="CJ350" i="10"/>
  <c r="CI159" i="10"/>
  <c r="CH343" i="7"/>
  <c r="CI222" i="10"/>
  <c r="CG347" i="7"/>
  <c r="CG348" i="7" s="1"/>
  <c r="CG344" i="7"/>
  <c r="CH340" i="7" s="1"/>
  <c r="CJ149" i="10"/>
  <c r="CJ151" i="10" s="1"/>
  <c r="CJ167" i="10"/>
  <c r="CL5" i="10"/>
  <c r="CL5" i="7"/>
  <c r="CN4" i="10"/>
  <c r="CN4" i="7"/>
  <c r="CM15" i="10"/>
  <c r="CM202" i="7"/>
  <c r="CM150" i="7"/>
  <c r="CM278" i="7"/>
  <c r="CM97" i="7"/>
  <c r="CK3" i="11"/>
  <c r="CK18" i="11" s="1"/>
  <c r="CK21" i="11" s="1"/>
  <c r="CI60" i="10"/>
  <c r="CJ150" i="10"/>
  <c r="CJ168" i="10"/>
  <c r="CI8" i="7"/>
  <c r="CI188" i="10"/>
  <c r="CJ89" i="10"/>
  <c r="CJ141" i="10"/>
  <c r="CH22" i="7"/>
  <c r="CI91" i="10"/>
  <c r="CI94" i="10"/>
  <c r="CI92" i="10"/>
  <c r="CI26" i="12"/>
  <c r="CI28" i="12" s="1"/>
  <c r="CJ41" i="6"/>
  <c r="CL3" i="3"/>
  <c r="CM22" i="3"/>
  <c r="CL24" i="3"/>
  <c r="CK56" i="3"/>
  <c r="CK55" i="3"/>
  <c r="CK57" i="3"/>
  <c r="CK58" i="3"/>
  <c r="CK54" i="3"/>
  <c r="CN4" i="12"/>
  <c r="CN4" i="11"/>
  <c r="CM79" i="11"/>
  <c r="CM80" i="11" s="1"/>
  <c r="CM27" i="11"/>
  <c r="CM11" i="12" s="1"/>
  <c r="CM95" i="12" s="1"/>
  <c r="CM15" i="11"/>
  <c r="CL5" i="12"/>
  <c r="CL5" i="11"/>
  <c r="CM10" i="6"/>
  <c r="CL25" i="6"/>
  <c r="CL26" i="6"/>
  <c r="CL20" i="6"/>
  <c r="CL21" i="6"/>
  <c r="CL29" i="6"/>
  <c r="CL31" i="6"/>
  <c r="CL27" i="6"/>
  <c r="CL28" i="6"/>
  <c r="CL33" i="6"/>
  <c r="CL18" i="6"/>
  <c r="CL34" i="6"/>
  <c r="CL24" i="6"/>
  <c r="CL23" i="6"/>
  <c r="CL37" i="6"/>
  <c r="CL19" i="6"/>
  <c r="CL36" i="6"/>
  <c r="CL30" i="6"/>
  <c r="CL32" i="6"/>
  <c r="CL22" i="6"/>
  <c r="CL35" i="6"/>
  <c r="CN4" i="6"/>
  <c r="CM16" i="6"/>
  <c r="CM51" i="6"/>
  <c r="CL65" i="3"/>
  <c r="CL101" i="12" s="1"/>
  <c r="CL133" i="12" s="1"/>
  <c r="CL5" i="6"/>
  <c r="CK39" i="6"/>
  <c r="CO51" i="3"/>
  <c r="CO52" i="3"/>
  <c r="CM107" i="3"/>
  <c r="CM105" i="3"/>
  <c r="CM103" i="3"/>
  <c r="CM104" i="3"/>
  <c r="CM106" i="3"/>
  <c r="CM100" i="3"/>
  <c r="CM99" i="3"/>
  <c r="CM101" i="3"/>
  <c r="CM98" i="3"/>
  <c r="CM95" i="3"/>
  <c r="CM260" i="10" s="1"/>
  <c r="CM102" i="3"/>
  <c r="CN89" i="3"/>
  <c r="CN94" i="3" s="1"/>
  <c r="CN234" i="10" s="1"/>
  <c r="CM88" i="3"/>
  <c r="CM90" i="3" s="1"/>
  <c r="CN92" i="3"/>
  <c r="CN93" i="3"/>
  <c r="CN43" i="3"/>
  <c r="CN41" i="3"/>
  <c r="CN44" i="3"/>
  <c r="CN42" i="3"/>
  <c r="CN30" i="3"/>
  <c r="CN29" i="3"/>
  <c r="CN72" i="7" s="1"/>
  <c r="CN40" i="3"/>
  <c r="CN38" i="3"/>
  <c r="CN36" i="3"/>
  <c r="CN26" i="3"/>
  <c r="CN35" i="3"/>
  <c r="CN32" i="3"/>
  <c r="CN39" i="3"/>
  <c r="CN37" i="3"/>
  <c r="CN31" i="3"/>
  <c r="CO23" i="3"/>
  <c r="CO49" i="3"/>
  <c r="CM33" i="3"/>
  <c r="CM41" i="10" s="1"/>
  <c r="CO48" i="3"/>
  <c r="CM27" i="3"/>
  <c r="CR50" i="3"/>
  <c r="CL96" i="3"/>
  <c r="CL248" i="10" s="1"/>
  <c r="CM94" i="3"/>
  <c r="CM234" i="10" s="1"/>
  <c r="CH342" i="7"/>
  <c r="CL81" i="10" l="1"/>
  <c r="CL169" i="10" s="1"/>
  <c r="CI176" i="10"/>
  <c r="CJ153" i="10"/>
  <c r="CJ159" i="10" s="1"/>
  <c r="CJ60" i="10"/>
  <c r="CK17" i="11"/>
  <c r="CK20" i="11" s="1"/>
  <c r="CL3" i="12"/>
  <c r="CL3" i="10"/>
  <c r="CL3" i="7"/>
  <c r="CK168" i="10"/>
  <c r="CK150" i="10"/>
  <c r="CJ264" i="10"/>
  <c r="CJ222" i="10"/>
  <c r="CN203" i="10"/>
  <c r="CN64" i="10"/>
  <c r="CK155" i="10"/>
  <c r="CK157" i="10"/>
  <c r="CK205" i="10"/>
  <c r="CK264" i="10" s="1"/>
  <c r="CK43" i="10"/>
  <c r="CK252" i="10" s="1"/>
  <c r="CK17" i="10"/>
  <c r="CK66" i="10"/>
  <c r="CK83" i="10" s="1"/>
  <c r="CK178" i="10" s="1"/>
  <c r="CK87" i="10"/>
  <c r="CK272" i="10" s="1"/>
  <c r="CK156" i="10"/>
  <c r="CK145" i="10"/>
  <c r="CL32" i="10"/>
  <c r="CL220" i="10"/>
  <c r="CK153" i="10"/>
  <c r="CM49" i="10"/>
  <c r="CM45" i="10"/>
  <c r="CM52" i="10"/>
  <c r="CM51" i="10"/>
  <c r="CM54" i="10"/>
  <c r="CM53" i="10"/>
  <c r="CM50" i="10"/>
  <c r="CM48" i="10"/>
  <c r="CM47" i="10"/>
  <c r="CM46" i="10"/>
  <c r="CO4" i="10"/>
  <c r="CO4" i="7"/>
  <c r="CJ34" i="10"/>
  <c r="CK169" i="10"/>
  <c r="CM74" i="10"/>
  <c r="CM69" i="10"/>
  <c r="CM76" i="10"/>
  <c r="CM75" i="10"/>
  <c r="CM68" i="10"/>
  <c r="CM72" i="10"/>
  <c r="CM73" i="10"/>
  <c r="CM70" i="10"/>
  <c r="CM71" i="10"/>
  <c r="CM77" i="10"/>
  <c r="CN15" i="10"/>
  <c r="CN202" i="7"/>
  <c r="CN150" i="7"/>
  <c r="CN97" i="7"/>
  <c r="CN278" i="7"/>
  <c r="CL3" i="6"/>
  <c r="CL12" i="6" s="1"/>
  <c r="CJ338" i="7"/>
  <c r="CJ177" i="10"/>
  <c r="CJ190" i="10"/>
  <c r="CM21" i="10"/>
  <c r="CM27" i="10"/>
  <c r="CM19" i="10"/>
  <c r="CM25" i="10"/>
  <c r="CM24" i="10"/>
  <c r="CM23" i="10"/>
  <c r="CM22" i="10"/>
  <c r="CM26" i="10"/>
  <c r="CM20" i="10"/>
  <c r="CM28" i="10"/>
  <c r="CH347" i="7"/>
  <c r="CH348" i="7" s="1"/>
  <c r="CH344" i="7"/>
  <c r="CI340" i="7" s="1"/>
  <c r="CM211" i="10"/>
  <c r="CM209" i="10"/>
  <c r="CM210" i="10"/>
  <c r="CM213" i="10"/>
  <c r="CM212" i="10"/>
  <c r="CM214" i="10"/>
  <c r="CM207" i="10"/>
  <c r="CM215" i="10"/>
  <c r="CM208" i="10"/>
  <c r="CM216" i="10"/>
  <c r="CM5" i="10"/>
  <c r="CM5" i="7"/>
  <c r="CL58" i="10"/>
  <c r="CN201" i="7"/>
  <c r="CN149" i="7"/>
  <c r="CN96" i="7"/>
  <c r="CI338" i="7"/>
  <c r="CI190" i="10"/>
  <c r="CI192" i="10" s="1"/>
  <c r="CI196" i="10" s="1"/>
  <c r="CI182" i="10" s="1"/>
  <c r="CI177" i="10"/>
  <c r="CJ188" i="10"/>
  <c r="CJ8" i="7"/>
  <c r="CJ22" i="7" s="1"/>
  <c r="CK141" i="10"/>
  <c r="CK89" i="10"/>
  <c r="CM3" i="3"/>
  <c r="CM3" i="12" s="1"/>
  <c r="CL3" i="11"/>
  <c r="CL17" i="11" s="1"/>
  <c r="CL20" i="11" s="1"/>
  <c r="CI22" i="7"/>
  <c r="CJ91" i="10"/>
  <c r="CJ92" i="10"/>
  <c r="CJ94" i="10"/>
  <c r="CK41" i="6"/>
  <c r="CJ26" i="12"/>
  <c r="CJ28" i="12" s="1"/>
  <c r="CL56" i="3"/>
  <c r="CL55" i="3"/>
  <c r="CL54" i="3"/>
  <c r="CL58" i="3"/>
  <c r="CL57" i="3"/>
  <c r="CN22" i="3"/>
  <c r="CM24" i="3"/>
  <c r="CN79" i="11"/>
  <c r="CN80" i="11" s="1"/>
  <c r="CN15" i="11"/>
  <c r="CN27" i="11"/>
  <c r="CN11" i="12" s="1"/>
  <c r="CN95" i="12" s="1"/>
  <c r="CO4" i="12"/>
  <c r="CO4" i="11"/>
  <c r="CM5" i="12"/>
  <c r="CM5" i="11"/>
  <c r="CL39" i="6"/>
  <c r="CM65" i="3"/>
  <c r="CM101" i="12" s="1"/>
  <c r="CM133" i="12" s="1"/>
  <c r="CM5" i="6"/>
  <c r="CN51" i="6"/>
  <c r="CN16" i="6"/>
  <c r="CO4" i="6"/>
  <c r="CN10" i="6"/>
  <c r="CM18" i="6"/>
  <c r="CM25" i="6"/>
  <c r="CM26" i="6"/>
  <c r="CM21" i="6"/>
  <c r="CM27" i="6"/>
  <c r="CM31" i="6"/>
  <c r="CM23" i="6"/>
  <c r="CM36" i="6"/>
  <c r="CM20" i="6"/>
  <c r="CM28" i="6"/>
  <c r="CM34" i="6"/>
  <c r="CM32" i="6"/>
  <c r="CM29" i="6"/>
  <c r="CM22" i="6"/>
  <c r="CM33" i="6"/>
  <c r="CM35" i="6"/>
  <c r="CM37" i="6"/>
  <c r="CM24" i="6"/>
  <c r="CM19" i="6"/>
  <c r="CM30" i="6"/>
  <c r="CO93" i="3"/>
  <c r="CO92" i="3"/>
  <c r="CO44" i="3"/>
  <c r="CO40" i="3"/>
  <c r="CO41" i="3"/>
  <c r="CO29" i="3"/>
  <c r="CO72" i="7" s="1"/>
  <c r="CO37" i="3"/>
  <c r="CO43" i="3"/>
  <c r="CO38" i="3"/>
  <c r="CO35" i="3"/>
  <c r="CO32" i="3"/>
  <c r="CO30" i="3"/>
  <c r="CP23" i="3"/>
  <c r="CO36" i="3"/>
  <c r="CO42" i="3"/>
  <c r="CO39" i="3"/>
  <c r="CO31" i="3"/>
  <c r="CO26" i="3"/>
  <c r="CP52" i="3"/>
  <c r="CS50" i="3"/>
  <c r="CN27" i="3"/>
  <c r="CP48" i="3"/>
  <c r="CN106" i="3"/>
  <c r="CN104" i="3"/>
  <c r="CN102" i="3"/>
  <c r="CN103" i="3"/>
  <c r="CN99" i="3"/>
  <c r="CN105" i="3"/>
  <c r="CN101" i="3"/>
  <c r="CN107" i="3"/>
  <c r="CN100" i="3"/>
  <c r="CN98" i="3"/>
  <c r="CN95" i="3"/>
  <c r="CN260" i="10" s="1"/>
  <c r="CN88" i="3"/>
  <c r="CN90" i="3" s="1"/>
  <c r="CO89" i="3"/>
  <c r="CP51" i="3"/>
  <c r="CP49" i="3"/>
  <c r="CM96" i="3"/>
  <c r="CM248" i="10" s="1"/>
  <c r="CN33" i="3"/>
  <c r="CN41" i="10" s="1"/>
  <c r="CJ342" i="7"/>
  <c r="CI342" i="7"/>
  <c r="CM3" i="11" l="1"/>
  <c r="CK222" i="10"/>
  <c r="CK159" i="10"/>
  <c r="CL18" i="11"/>
  <c r="CL21" i="11" s="1"/>
  <c r="CN45" i="10"/>
  <c r="CN50" i="10"/>
  <c r="CN53" i="10"/>
  <c r="CN46" i="10"/>
  <c r="CN52" i="10"/>
  <c r="CN54" i="10"/>
  <c r="CN48" i="10"/>
  <c r="CN51" i="10"/>
  <c r="CN47" i="10"/>
  <c r="CN49" i="10"/>
  <c r="CN25" i="10"/>
  <c r="CN23" i="10"/>
  <c r="CN21" i="10"/>
  <c r="CN28" i="10"/>
  <c r="CN26" i="10"/>
  <c r="CN19" i="10"/>
  <c r="CN20" i="10"/>
  <c r="CN24" i="10"/>
  <c r="CN22" i="10"/>
  <c r="CN27" i="10"/>
  <c r="CL167" i="10"/>
  <c r="CL149" i="10"/>
  <c r="CL151" i="10" s="1"/>
  <c r="CM58" i="10"/>
  <c r="CN5" i="10"/>
  <c r="CN5" i="7"/>
  <c r="CP4" i="10"/>
  <c r="CP4" i="7"/>
  <c r="CJ343" i="7"/>
  <c r="CI343" i="7"/>
  <c r="CI344" i="7" s="1"/>
  <c r="CJ340" i="7" s="1"/>
  <c r="CN74" i="10"/>
  <c r="CN75" i="10"/>
  <c r="CN77" i="10"/>
  <c r="CN69" i="10"/>
  <c r="CN72" i="10"/>
  <c r="CN73" i="10"/>
  <c r="CN76" i="10"/>
  <c r="CN68" i="10"/>
  <c r="CN71" i="10"/>
  <c r="CN70" i="10"/>
  <c r="CO201" i="7"/>
  <c r="CO149" i="7"/>
  <c r="CO96" i="7"/>
  <c r="CM351" i="10"/>
  <c r="CM339" i="10"/>
  <c r="CM350" i="10"/>
  <c r="CM349" i="10"/>
  <c r="CM3" i="10"/>
  <c r="CM3" i="7"/>
  <c r="CI347" i="7"/>
  <c r="CI348" i="7" s="1"/>
  <c r="CN215" i="10"/>
  <c r="CN207" i="10"/>
  <c r="CN211" i="10"/>
  <c r="CN212" i="10"/>
  <c r="CN216" i="10"/>
  <c r="CN210" i="10"/>
  <c r="CN214" i="10"/>
  <c r="CN209" i="10"/>
  <c r="CN213" i="10"/>
  <c r="CN208" i="10"/>
  <c r="CL155" i="10"/>
  <c r="CL17" i="10"/>
  <c r="CL238" i="10" s="1"/>
  <c r="CL66" i="10"/>
  <c r="CL83" i="10" s="1"/>
  <c r="CL178" i="10" s="1"/>
  <c r="CL205" i="10"/>
  <c r="CL156" i="10"/>
  <c r="CL43" i="10"/>
  <c r="CL252" i="10" s="1"/>
  <c r="CL87" i="10"/>
  <c r="CL272" i="10" s="1"/>
  <c r="CL157" i="10"/>
  <c r="CL145" i="10"/>
  <c r="CM220" i="10"/>
  <c r="CM32" i="10"/>
  <c r="CK238" i="10"/>
  <c r="CK34" i="10"/>
  <c r="CL339" i="10"/>
  <c r="CL351" i="10"/>
  <c r="CL349" i="10"/>
  <c r="CL350" i="10"/>
  <c r="CO203" i="10"/>
  <c r="CO64" i="10"/>
  <c r="CM81" i="10"/>
  <c r="CJ189" i="10"/>
  <c r="CJ192" i="10" s="1"/>
  <c r="CJ196" i="10" s="1"/>
  <c r="CJ182" i="10" s="1"/>
  <c r="CJ176" i="10"/>
  <c r="CO15" i="10"/>
  <c r="CO202" i="7"/>
  <c r="CO278" i="7"/>
  <c r="CO150" i="7"/>
  <c r="CO97" i="7"/>
  <c r="CM3" i="6"/>
  <c r="CM12" i="6" s="1"/>
  <c r="CL150" i="10"/>
  <c r="CL60" i="10"/>
  <c r="CL168" i="10"/>
  <c r="CK60" i="10"/>
  <c r="CK188" i="10"/>
  <c r="CK8" i="7"/>
  <c r="CK22" i="7" s="1"/>
  <c r="CL141" i="10"/>
  <c r="CL89" i="10"/>
  <c r="CK91" i="10"/>
  <c r="CK94" i="10"/>
  <c r="CK92" i="10"/>
  <c r="CK26" i="12"/>
  <c r="CK28" i="12" s="1"/>
  <c r="CL41" i="6"/>
  <c r="CM56" i="3"/>
  <c r="CM58" i="3"/>
  <c r="CM55" i="3"/>
  <c r="CM54" i="3"/>
  <c r="CM57" i="3"/>
  <c r="CO22" i="3"/>
  <c r="CN24" i="3"/>
  <c r="CN3" i="3"/>
  <c r="CN5" i="12"/>
  <c r="CN5" i="11"/>
  <c r="CM17" i="11"/>
  <c r="CM20" i="11" s="1"/>
  <c r="CM18" i="11"/>
  <c r="CM21" i="11" s="1"/>
  <c r="CO27" i="11"/>
  <c r="CO11" i="12" s="1"/>
  <c r="CO95" i="12" s="1"/>
  <c r="CO79" i="11"/>
  <c r="CO80" i="11" s="1"/>
  <c r="CO15" i="11"/>
  <c r="CP4" i="11"/>
  <c r="CP4" i="12"/>
  <c r="CO16" i="6"/>
  <c r="CO51" i="6"/>
  <c r="CN65" i="3"/>
  <c r="CN101" i="12" s="1"/>
  <c r="CN133" i="12" s="1"/>
  <c r="CN5" i="6"/>
  <c r="CN18" i="6"/>
  <c r="CN25" i="6"/>
  <c r="CN31" i="6"/>
  <c r="CN33" i="6"/>
  <c r="CN26" i="6"/>
  <c r="CN29" i="6"/>
  <c r="CN32" i="6"/>
  <c r="CN34" i="6"/>
  <c r="CN21" i="6"/>
  <c r="CN22" i="6"/>
  <c r="CN28" i="6"/>
  <c r="CN24" i="6"/>
  <c r="CN20" i="6"/>
  <c r="CN27" i="6"/>
  <c r="CN30" i="6"/>
  <c r="CN35" i="6"/>
  <c r="CN36" i="6"/>
  <c r="CN37" i="6"/>
  <c r="CN23" i="6"/>
  <c r="CN19" i="6"/>
  <c r="CP4" i="6"/>
  <c r="CM39" i="6"/>
  <c r="CO10" i="6"/>
  <c r="CQ49" i="3"/>
  <c r="CT50" i="3"/>
  <c r="CP93" i="3"/>
  <c r="CP92" i="3"/>
  <c r="CP43" i="3"/>
  <c r="CP41" i="3"/>
  <c r="CP39" i="3"/>
  <c r="CP37" i="3"/>
  <c r="CP38" i="3"/>
  <c r="CP36" i="3"/>
  <c r="CP40" i="3"/>
  <c r="CP32" i="3"/>
  <c r="CP30" i="3"/>
  <c r="CQ23" i="3"/>
  <c r="CP44" i="3"/>
  <c r="CP42" i="3"/>
  <c r="CP31" i="3"/>
  <c r="CP29" i="3"/>
  <c r="CP72" i="7" s="1"/>
  <c r="CP26" i="3"/>
  <c r="CP35" i="3"/>
  <c r="CN96" i="3"/>
  <c r="CN248" i="10" s="1"/>
  <c r="CQ52" i="3"/>
  <c r="CQ51" i="3"/>
  <c r="CQ48" i="3"/>
  <c r="CO27" i="3"/>
  <c r="CO33" i="3"/>
  <c r="CO41" i="10" s="1"/>
  <c r="CO105" i="3"/>
  <c r="CO103" i="3"/>
  <c r="CO106" i="3"/>
  <c r="CO101" i="3"/>
  <c r="CO98" i="3"/>
  <c r="CO100" i="3"/>
  <c r="CO104" i="3"/>
  <c r="CO102" i="3"/>
  <c r="CO99" i="3"/>
  <c r="CP89" i="3"/>
  <c r="CP94" i="3" s="1"/>
  <c r="CP234" i="10" s="1"/>
  <c r="CO107" i="3"/>
  <c r="CO95" i="3"/>
  <c r="CO260" i="10" s="1"/>
  <c r="CO88" i="3"/>
  <c r="CO90" i="3" s="1"/>
  <c r="CO94" i="3"/>
  <c r="CO234" i="10" s="1"/>
  <c r="CL34" i="10" l="1"/>
  <c r="CJ347" i="7"/>
  <c r="CJ348" i="7" s="1"/>
  <c r="CJ344" i="7"/>
  <c r="CK340" i="7" s="1"/>
  <c r="CN220" i="10"/>
  <c r="CL338" i="7"/>
  <c r="CL190" i="10"/>
  <c r="CL177" i="10"/>
  <c r="CL153" i="10"/>
  <c r="CL159" i="10" s="1"/>
  <c r="CP15" i="10"/>
  <c r="CP202" i="7"/>
  <c r="CP278" i="7"/>
  <c r="CP97" i="7"/>
  <c r="CP150" i="7"/>
  <c r="CL189" i="10"/>
  <c r="CL176" i="10"/>
  <c r="CK189" i="10"/>
  <c r="CK176" i="10"/>
  <c r="CM169" i="10"/>
  <c r="CO22" i="10"/>
  <c r="CO20" i="10"/>
  <c r="CO19" i="10"/>
  <c r="CO28" i="10"/>
  <c r="CO23" i="10"/>
  <c r="CO21" i="10"/>
  <c r="CO27" i="10"/>
  <c r="CO24" i="10"/>
  <c r="CO26" i="10"/>
  <c r="CO25" i="10"/>
  <c r="CQ4" i="10"/>
  <c r="CQ4" i="7"/>
  <c r="CP201" i="7"/>
  <c r="CP149" i="7"/>
  <c r="CP96" i="7"/>
  <c r="CO75" i="10"/>
  <c r="CO74" i="10"/>
  <c r="CO69" i="10"/>
  <c r="CO76" i="10"/>
  <c r="CO73" i="10"/>
  <c r="CO70" i="10"/>
  <c r="CO72" i="10"/>
  <c r="CO77" i="10"/>
  <c r="CO71" i="10"/>
  <c r="CO68" i="10"/>
  <c r="CL222" i="10"/>
  <c r="CL264" i="10"/>
  <c r="CN3" i="12"/>
  <c r="CN3" i="10"/>
  <c r="CN3" i="7"/>
  <c r="CO207" i="10"/>
  <c r="CO216" i="10"/>
  <c r="CO209" i="10"/>
  <c r="CO211" i="10"/>
  <c r="CO210" i="10"/>
  <c r="CO215" i="10"/>
  <c r="CO212" i="10"/>
  <c r="CO208" i="10"/>
  <c r="CO214" i="10"/>
  <c r="CO213" i="10"/>
  <c r="CM167" i="10"/>
  <c r="CM149" i="10"/>
  <c r="CM151" i="10" s="1"/>
  <c r="CM205" i="10"/>
  <c r="CM264" i="10" s="1"/>
  <c r="CM87" i="10"/>
  <c r="CM272" i="10" s="1"/>
  <c r="CM157" i="10"/>
  <c r="CM17" i="10"/>
  <c r="CM238" i="10" s="1"/>
  <c r="CM66" i="10"/>
  <c r="CM83" i="10" s="1"/>
  <c r="CM178" i="10" s="1"/>
  <c r="CM43" i="10"/>
  <c r="CM252" i="10" s="1"/>
  <c r="CM145" i="10"/>
  <c r="CM156" i="10"/>
  <c r="CM155" i="10"/>
  <c r="CK338" i="7"/>
  <c r="CK177" i="10"/>
  <c r="CK190" i="10"/>
  <c r="CO5" i="10"/>
  <c r="CO5" i="7"/>
  <c r="CP203" i="10"/>
  <c r="CP64" i="10"/>
  <c r="CO45" i="10"/>
  <c r="CO53" i="10"/>
  <c r="CO50" i="10"/>
  <c r="CO52" i="10"/>
  <c r="CO51" i="10"/>
  <c r="CO54" i="10"/>
  <c r="CO46" i="10"/>
  <c r="CO49" i="10"/>
  <c r="CO48" i="10"/>
  <c r="CO47" i="10"/>
  <c r="CN81" i="10"/>
  <c r="CM168" i="10"/>
  <c r="CM150" i="10"/>
  <c r="CM60" i="10"/>
  <c r="CN32" i="10"/>
  <c r="CN58" i="10"/>
  <c r="CL188" i="10"/>
  <c r="CL8" i="7"/>
  <c r="CM141" i="10"/>
  <c r="CM89" i="10"/>
  <c r="CN3" i="6"/>
  <c r="CN12" i="6" s="1"/>
  <c r="CL94" i="10"/>
  <c r="CL92" i="10"/>
  <c r="CL91" i="10"/>
  <c r="CL26" i="12"/>
  <c r="CL28" i="12" s="1"/>
  <c r="CM41" i="6"/>
  <c r="CN56" i="3"/>
  <c r="CN58" i="3"/>
  <c r="CN54" i="3"/>
  <c r="CN55" i="3"/>
  <c r="CN57" i="3"/>
  <c r="CN3" i="11"/>
  <c r="CN17" i="11" s="1"/>
  <c r="CN20" i="11" s="1"/>
  <c r="CP22" i="3"/>
  <c r="CO24" i="3"/>
  <c r="CO3" i="3"/>
  <c r="CO5" i="12"/>
  <c r="CO5" i="11"/>
  <c r="CP79" i="11"/>
  <c r="CP80" i="11" s="1"/>
  <c r="CP27" i="11"/>
  <c r="CP11" i="12" s="1"/>
  <c r="CP95" i="12" s="1"/>
  <c r="CP15" i="11"/>
  <c r="CQ4" i="12"/>
  <c r="CQ4" i="11"/>
  <c r="CN39" i="6"/>
  <c r="CQ4" i="6"/>
  <c r="CP16" i="6"/>
  <c r="CP51" i="6"/>
  <c r="CO65" i="3"/>
  <c r="CO101" i="12" s="1"/>
  <c r="CO133" i="12" s="1"/>
  <c r="CO5" i="6"/>
  <c r="CP10" i="6"/>
  <c r="CO18" i="6"/>
  <c r="CO25" i="6"/>
  <c r="CO27" i="6"/>
  <c r="CO31" i="6"/>
  <c r="CO26" i="6"/>
  <c r="CO29" i="6"/>
  <c r="CO21" i="6"/>
  <c r="CO33" i="6"/>
  <c r="CO34" i="6"/>
  <c r="CO28" i="6"/>
  <c r="CO23" i="6"/>
  <c r="CO37" i="6"/>
  <c r="CO32" i="6"/>
  <c r="CO20" i="6"/>
  <c r="CO30" i="6"/>
  <c r="CO24" i="6"/>
  <c r="CO19" i="6"/>
  <c r="CO36" i="6"/>
  <c r="CO35" i="6"/>
  <c r="CO22" i="6"/>
  <c r="CO96" i="3"/>
  <c r="CO248" i="10" s="1"/>
  <c r="CR48" i="3"/>
  <c r="CP27" i="3"/>
  <c r="CP33" i="3"/>
  <c r="CP41" i="10" s="1"/>
  <c r="CU50" i="3"/>
  <c r="CP104" i="3"/>
  <c r="CP102" i="3"/>
  <c r="CP100" i="3"/>
  <c r="CP107" i="3"/>
  <c r="CP105" i="3"/>
  <c r="CP101" i="3"/>
  <c r="CP98" i="3"/>
  <c r="CP103" i="3"/>
  <c r="CP99" i="3"/>
  <c r="CP95" i="3"/>
  <c r="CP260" i="10" s="1"/>
  <c r="CP88" i="3"/>
  <c r="CP90" i="3" s="1"/>
  <c r="CP106" i="3"/>
  <c r="CQ89" i="3"/>
  <c r="CQ94" i="3" s="1"/>
  <c r="CQ234" i="10" s="1"/>
  <c r="CR51" i="3"/>
  <c r="CR49" i="3"/>
  <c r="CR52" i="3"/>
  <c r="CQ92" i="3"/>
  <c r="CQ93" i="3"/>
  <c r="CQ42" i="3"/>
  <c r="CQ43" i="3"/>
  <c r="CQ40" i="3"/>
  <c r="CQ38" i="3"/>
  <c r="CQ41" i="3"/>
  <c r="CQ37" i="3"/>
  <c r="CQ36" i="3"/>
  <c r="CQ26" i="3"/>
  <c r="CQ35" i="3"/>
  <c r="CQ32" i="3"/>
  <c r="CQ44" i="3"/>
  <c r="CQ31" i="3"/>
  <c r="CQ29" i="3"/>
  <c r="CQ72" i="7" s="1"/>
  <c r="CR23" i="3"/>
  <c r="CQ30" i="3"/>
  <c r="CQ39" i="3"/>
  <c r="CL342" i="7"/>
  <c r="CK342" i="7"/>
  <c r="CL192" i="10" l="1"/>
  <c r="CL196" i="10" s="1"/>
  <c r="CL182" i="10" s="1"/>
  <c r="CM153" i="10"/>
  <c r="CM159" i="10" s="1"/>
  <c r="CK192" i="10"/>
  <c r="CK196" i="10" s="1"/>
  <c r="CK182" i="10" s="1"/>
  <c r="CN167" i="10"/>
  <c r="CN149" i="10"/>
  <c r="CN151" i="10" s="1"/>
  <c r="CP68" i="10"/>
  <c r="CP69" i="10"/>
  <c r="CP76" i="10"/>
  <c r="CP74" i="10"/>
  <c r="CP77" i="10"/>
  <c r="CP72" i="10"/>
  <c r="CP73" i="10"/>
  <c r="CP70" i="10"/>
  <c r="CP71" i="10"/>
  <c r="CP75" i="10"/>
  <c r="CN156" i="10"/>
  <c r="CN205" i="10"/>
  <c r="CN17" i="10"/>
  <c r="CN238" i="10" s="1"/>
  <c r="CN87" i="10"/>
  <c r="CN272" i="10" s="1"/>
  <c r="CN145" i="10"/>
  <c r="CN43" i="10"/>
  <c r="CN252" i="10" s="1"/>
  <c r="CN66" i="10"/>
  <c r="CN83" i="10" s="1"/>
  <c r="CN178" i="10" s="1"/>
  <c r="CN157" i="10"/>
  <c r="CN155" i="10"/>
  <c r="CP5" i="10"/>
  <c r="CP5" i="7"/>
  <c r="CK343" i="7"/>
  <c r="CK344" i="7" s="1"/>
  <c r="CL340" i="7" s="1"/>
  <c r="CM338" i="7"/>
  <c r="CM190" i="10"/>
  <c r="CM177" i="10"/>
  <c r="CP212" i="10"/>
  <c r="CP215" i="10"/>
  <c r="CP211" i="10"/>
  <c r="CP214" i="10"/>
  <c r="CP213" i="10"/>
  <c r="CP207" i="10"/>
  <c r="CP209" i="10"/>
  <c r="CP208" i="10"/>
  <c r="CP210" i="10"/>
  <c r="CP216" i="10"/>
  <c r="CN350" i="10"/>
  <c r="CN351" i="10"/>
  <c r="CN339" i="10"/>
  <c r="CN349" i="10"/>
  <c r="CN168" i="10"/>
  <c r="CN60" i="10"/>
  <c r="CN150" i="10"/>
  <c r="CQ203" i="10"/>
  <c r="CQ64" i="10"/>
  <c r="CO32" i="10"/>
  <c r="CM34" i="10"/>
  <c r="CL343" i="7"/>
  <c r="CP22" i="10"/>
  <c r="CP20" i="10"/>
  <c r="CP28" i="10"/>
  <c r="CP19" i="10"/>
  <c r="CP21" i="10"/>
  <c r="CP27" i="10"/>
  <c r="CP23" i="10"/>
  <c r="CP24" i="10"/>
  <c r="CP25" i="10"/>
  <c r="CP26" i="10"/>
  <c r="CQ201" i="7"/>
  <c r="CQ149" i="7"/>
  <c r="CQ96" i="7"/>
  <c r="CO3" i="11"/>
  <c r="CO17" i="11" s="1"/>
  <c r="CO20" i="11" s="1"/>
  <c r="CO3" i="10"/>
  <c r="CO3" i="7"/>
  <c r="CN169" i="10"/>
  <c r="CM222" i="10"/>
  <c r="CO220" i="10"/>
  <c r="CO81" i="10"/>
  <c r="CQ15" i="10"/>
  <c r="CQ202" i="7"/>
  <c r="CQ278" i="7"/>
  <c r="CQ97" i="7"/>
  <c r="CQ150" i="7"/>
  <c r="CR4" i="10"/>
  <c r="CR4" i="7"/>
  <c r="CK347" i="7"/>
  <c r="CK348" i="7" s="1"/>
  <c r="CO58" i="10"/>
  <c r="CP52" i="10"/>
  <c r="CP45" i="10"/>
  <c r="CP50" i="10"/>
  <c r="CP53" i="10"/>
  <c r="CP51" i="10"/>
  <c r="CP47" i="10"/>
  <c r="CP54" i="10"/>
  <c r="CP49" i="10"/>
  <c r="CP48" i="10"/>
  <c r="CP46" i="10"/>
  <c r="CN89" i="10"/>
  <c r="CN141" i="10"/>
  <c r="CM8" i="7"/>
  <c r="CM188" i="10"/>
  <c r="CM91" i="10"/>
  <c r="CM94" i="10"/>
  <c r="CM92" i="10"/>
  <c r="CL22" i="7"/>
  <c r="CN41" i="6"/>
  <c r="CM26" i="12"/>
  <c r="CM28" i="12" s="1"/>
  <c r="CO3" i="12"/>
  <c r="CO3" i="6"/>
  <c r="CO12" i="6" s="1"/>
  <c r="CO56" i="3"/>
  <c r="CO57" i="3"/>
  <c r="CO58" i="3"/>
  <c r="CO54" i="3"/>
  <c r="CO55" i="3"/>
  <c r="CQ22" i="3"/>
  <c r="CP24" i="3"/>
  <c r="CN18" i="11"/>
  <c r="CN21" i="11" s="1"/>
  <c r="CP3" i="3"/>
  <c r="CR4" i="12"/>
  <c r="CR4" i="11"/>
  <c r="CQ27" i="11"/>
  <c r="CQ11" i="12" s="1"/>
  <c r="CQ95" i="12" s="1"/>
  <c r="CQ15" i="11"/>
  <c r="CQ79" i="11"/>
  <c r="CQ80" i="11" s="1"/>
  <c r="CP5" i="12"/>
  <c r="CP5" i="11"/>
  <c r="CP25" i="6"/>
  <c r="CP27" i="6"/>
  <c r="CP29" i="6"/>
  <c r="CP21" i="6"/>
  <c r="CP26" i="6"/>
  <c r="CP18" i="6"/>
  <c r="CP31" i="6"/>
  <c r="CP23" i="6"/>
  <c r="CP36" i="6"/>
  <c r="CP24" i="6"/>
  <c r="CP20" i="6"/>
  <c r="CP28" i="6"/>
  <c r="CP33" i="6"/>
  <c r="CP37" i="6"/>
  <c r="CP34" i="6"/>
  <c r="CP35" i="6"/>
  <c r="CP32" i="6"/>
  <c r="CP30" i="6"/>
  <c r="CP19" i="6"/>
  <c r="CP22" i="6"/>
  <c r="CP65" i="3"/>
  <c r="CP101" i="12" s="1"/>
  <c r="CP133" i="12" s="1"/>
  <c r="CP5" i="6"/>
  <c r="CO39" i="6"/>
  <c r="CQ51" i="6"/>
  <c r="CQ16" i="6"/>
  <c r="CR4" i="6"/>
  <c r="CQ10" i="6"/>
  <c r="CQ103" i="3"/>
  <c r="CQ107" i="3"/>
  <c r="CQ101" i="3"/>
  <c r="CQ105" i="3"/>
  <c r="CQ106" i="3"/>
  <c r="CQ102" i="3"/>
  <c r="CQ99" i="3"/>
  <c r="CQ95" i="3"/>
  <c r="CQ260" i="10" s="1"/>
  <c r="CQ104" i="3"/>
  <c r="CQ100" i="3"/>
  <c r="CQ98" i="3"/>
  <c r="CR89" i="3"/>
  <c r="CR94" i="3" s="1"/>
  <c r="CR234" i="10" s="1"/>
  <c r="CQ88" i="3"/>
  <c r="CQ90" i="3" s="1"/>
  <c r="CS52" i="3"/>
  <c r="CQ27" i="3"/>
  <c r="CS49" i="3"/>
  <c r="CS48" i="3"/>
  <c r="CV50" i="3"/>
  <c r="CR92" i="3"/>
  <c r="CR93" i="3"/>
  <c r="CR44" i="3"/>
  <c r="CR39" i="3"/>
  <c r="CR42" i="3"/>
  <c r="CR36" i="3"/>
  <c r="CR38" i="3"/>
  <c r="CR35" i="3"/>
  <c r="CR43" i="3"/>
  <c r="CR40" i="3"/>
  <c r="CR31" i="3"/>
  <c r="CR41" i="3"/>
  <c r="CR29" i="3"/>
  <c r="CR72" i="7" s="1"/>
  <c r="CR26" i="3"/>
  <c r="CR37" i="3"/>
  <c r="CS23" i="3"/>
  <c r="CR32" i="3"/>
  <c r="CR30" i="3"/>
  <c r="CQ33" i="3"/>
  <c r="CQ41" i="10" s="1"/>
  <c r="CS51" i="3"/>
  <c r="CP96" i="3"/>
  <c r="CP248" i="10" s="1"/>
  <c r="CM342" i="7"/>
  <c r="CO18" i="11" l="1"/>
  <c r="CO21" i="11" s="1"/>
  <c r="CN338" i="7"/>
  <c r="CN190" i="10"/>
  <c r="CN177" i="10"/>
  <c r="CP3" i="10"/>
  <c r="CP3" i="7"/>
  <c r="CO168" i="10"/>
  <c r="CO150" i="10"/>
  <c r="CO205" i="10"/>
  <c r="CO66" i="10"/>
  <c r="CO83" i="10" s="1"/>
  <c r="CO178" i="10" s="1"/>
  <c r="CO155" i="10"/>
  <c r="CO145" i="10"/>
  <c r="CO17" i="10"/>
  <c r="CO238" i="10" s="1"/>
  <c r="CO87" i="10"/>
  <c r="CO272" i="10" s="1"/>
  <c r="CO156" i="10"/>
  <c r="CO43" i="10"/>
  <c r="CO252" i="10" s="1"/>
  <c r="CO157" i="10"/>
  <c r="CM176" i="10"/>
  <c r="CM189" i="10"/>
  <c r="CM192" i="10" s="1"/>
  <c r="CM196" i="10" s="1"/>
  <c r="CM182" i="10" s="1"/>
  <c r="CR15" i="10"/>
  <c r="CR202" i="7"/>
  <c r="CR278" i="7"/>
  <c r="CR150" i="7"/>
  <c r="CR97" i="7"/>
  <c r="CO349" i="10"/>
  <c r="CO339" i="10"/>
  <c r="CO350" i="10"/>
  <c r="CO351" i="10"/>
  <c r="CL344" i="7"/>
  <c r="CM340" i="7" s="1"/>
  <c r="CL347" i="7"/>
  <c r="CL348" i="7" s="1"/>
  <c r="CQ21" i="10"/>
  <c r="CQ27" i="10"/>
  <c r="CQ26" i="10"/>
  <c r="CQ23" i="10"/>
  <c r="CQ24" i="10"/>
  <c r="CQ22" i="10"/>
  <c r="CQ19" i="10"/>
  <c r="CQ28" i="10"/>
  <c r="CQ20" i="10"/>
  <c r="CQ25" i="10"/>
  <c r="CO149" i="10"/>
  <c r="CO151" i="10" s="1"/>
  <c r="CO34" i="10"/>
  <c r="CO167" i="10"/>
  <c r="CP220" i="10"/>
  <c r="CM343" i="7"/>
  <c r="CO169" i="10"/>
  <c r="CP81" i="10"/>
  <c r="CQ54" i="10"/>
  <c r="CQ45" i="10"/>
  <c r="CQ46" i="10"/>
  <c r="CQ47" i="10"/>
  <c r="CQ48" i="10"/>
  <c r="CQ53" i="10"/>
  <c r="CQ50" i="10"/>
  <c r="CQ49" i="10"/>
  <c r="CQ52" i="10"/>
  <c r="CQ51" i="10"/>
  <c r="CR201" i="7"/>
  <c r="CR96" i="7"/>
  <c r="CR149" i="7"/>
  <c r="CP32" i="10"/>
  <c r="CQ72" i="10"/>
  <c r="CQ70" i="10"/>
  <c r="CQ68" i="10"/>
  <c r="CQ69" i="10"/>
  <c r="CQ73" i="10"/>
  <c r="CQ74" i="10"/>
  <c r="CQ71" i="10"/>
  <c r="CQ76" i="10"/>
  <c r="CQ75" i="10"/>
  <c r="CQ77" i="10"/>
  <c r="CN153" i="10"/>
  <c r="CN159" i="10" s="1"/>
  <c r="CR203" i="10"/>
  <c r="CR64" i="10"/>
  <c r="CS4" i="10"/>
  <c r="CS4" i="7"/>
  <c r="CQ5" i="10"/>
  <c r="CQ5" i="7"/>
  <c r="CQ207" i="10"/>
  <c r="CQ216" i="10"/>
  <c r="CQ211" i="10"/>
  <c r="CQ210" i="10"/>
  <c r="CQ209" i="10"/>
  <c r="CQ215" i="10"/>
  <c r="CQ212" i="10"/>
  <c r="CQ208" i="10"/>
  <c r="CQ214" i="10"/>
  <c r="CQ213" i="10"/>
  <c r="CP58" i="10"/>
  <c r="CN264" i="10"/>
  <c r="CN222" i="10"/>
  <c r="CN34" i="10"/>
  <c r="CO141" i="10"/>
  <c r="CO89" i="10"/>
  <c r="CN188" i="10"/>
  <c r="CN8" i="7"/>
  <c r="CN94" i="10"/>
  <c r="CN92" i="10"/>
  <c r="CN91" i="10"/>
  <c r="CM22" i="7"/>
  <c r="CO41" i="6"/>
  <c r="CN26" i="12"/>
  <c r="CN28" i="12" s="1"/>
  <c r="CP3" i="11"/>
  <c r="CP17" i="11" s="1"/>
  <c r="CP20" i="11" s="1"/>
  <c r="CQ3" i="3"/>
  <c r="CP3" i="12"/>
  <c r="CP3" i="6"/>
  <c r="CP12" i="6" s="1"/>
  <c r="CP56" i="3"/>
  <c r="CP58" i="3"/>
  <c r="CP55" i="3"/>
  <c r="CP57" i="3"/>
  <c r="CP54" i="3"/>
  <c r="CQ24" i="3"/>
  <c r="CR22" i="3"/>
  <c r="CS4" i="12"/>
  <c r="CS4" i="11"/>
  <c r="CR79" i="11"/>
  <c r="CR80" i="11" s="1"/>
  <c r="CR15" i="11"/>
  <c r="CR27" i="11"/>
  <c r="CR11" i="12" s="1"/>
  <c r="CR95" i="12" s="1"/>
  <c r="CQ5" i="12"/>
  <c r="CQ5" i="11"/>
  <c r="CS4" i="6"/>
  <c r="CR33" i="3"/>
  <c r="CR41" i="10" s="1"/>
  <c r="CP39" i="6"/>
  <c r="CR51" i="6"/>
  <c r="CR16" i="6"/>
  <c r="CQ27" i="6"/>
  <c r="CQ25" i="6"/>
  <c r="CQ18" i="6"/>
  <c r="CQ29" i="6"/>
  <c r="CQ20" i="6"/>
  <c r="CQ21" i="6"/>
  <c r="CQ31" i="6"/>
  <c r="CQ22" i="6"/>
  <c r="CQ26" i="6"/>
  <c r="CQ33" i="6"/>
  <c r="CQ28" i="6"/>
  <c r="CQ34" i="6"/>
  <c r="CQ32" i="6"/>
  <c r="CQ36" i="6"/>
  <c r="CQ30" i="6"/>
  <c r="CQ35" i="6"/>
  <c r="CQ23" i="6"/>
  <c r="CQ24" i="6"/>
  <c r="CQ19" i="6"/>
  <c r="CQ37" i="6"/>
  <c r="CR10" i="6"/>
  <c r="CQ65" i="3"/>
  <c r="CQ101" i="12" s="1"/>
  <c r="CQ133" i="12" s="1"/>
  <c r="CQ5" i="6"/>
  <c r="CR27" i="3"/>
  <c r="CW50" i="3"/>
  <c r="CT48" i="3"/>
  <c r="CS93" i="3"/>
  <c r="CS92" i="3"/>
  <c r="CS43" i="3"/>
  <c r="CS38" i="3"/>
  <c r="CS35" i="3"/>
  <c r="CS40" i="3"/>
  <c r="CS32" i="3"/>
  <c r="CS39" i="3"/>
  <c r="CS30" i="3"/>
  <c r="CS41" i="3"/>
  <c r="CS29" i="3"/>
  <c r="CS72" i="7" s="1"/>
  <c r="CS42" i="3"/>
  <c r="CS36" i="3"/>
  <c r="CS31" i="3"/>
  <c r="CS26" i="3"/>
  <c r="CS44" i="3"/>
  <c r="CS37" i="3"/>
  <c r="CT23" i="3"/>
  <c r="CR102" i="3"/>
  <c r="CR106" i="3"/>
  <c r="CR105" i="3"/>
  <c r="CR103" i="3"/>
  <c r="CR104" i="3"/>
  <c r="CR101" i="3"/>
  <c r="CR107" i="3"/>
  <c r="CR99" i="3"/>
  <c r="CR98" i="3"/>
  <c r="CR95" i="3"/>
  <c r="CR260" i="10" s="1"/>
  <c r="CR100" i="3"/>
  <c r="CS89" i="3"/>
  <c r="CS94" i="3" s="1"/>
  <c r="CS234" i="10" s="1"/>
  <c r="CR88" i="3"/>
  <c r="CR90" i="3" s="1"/>
  <c r="CT49" i="3"/>
  <c r="CQ96" i="3"/>
  <c r="CQ248" i="10" s="1"/>
  <c r="CT52" i="3"/>
  <c r="CT51" i="3"/>
  <c r="CN342" i="7"/>
  <c r="CP18" i="11" l="1"/>
  <c r="CP21" i="11" s="1"/>
  <c r="CO153" i="10"/>
  <c r="CQ32" i="10"/>
  <c r="CQ167" i="10" s="1"/>
  <c r="CP167" i="10"/>
  <c r="CP149" i="10"/>
  <c r="CP151" i="10" s="1"/>
  <c r="CN189" i="10"/>
  <c r="CN192" i="10" s="1"/>
  <c r="CN196" i="10" s="1"/>
  <c r="CN182" i="10" s="1"/>
  <c r="CN176" i="10"/>
  <c r="CQ149" i="10"/>
  <c r="CM344" i="7"/>
  <c r="CN340" i="7" s="1"/>
  <c r="CM347" i="7"/>
  <c r="CM348" i="7" s="1"/>
  <c r="CR45" i="10"/>
  <c r="CR53" i="10"/>
  <c r="CR51" i="10"/>
  <c r="CR47" i="10"/>
  <c r="CR54" i="10"/>
  <c r="CR52" i="10"/>
  <c r="CR48" i="10"/>
  <c r="CR46" i="10"/>
  <c r="CR50" i="10"/>
  <c r="CR49" i="10"/>
  <c r="CR19" i="10"/>
  <c r="CR28" i="10"/>
  <c r="CR22" i="10"/>
  <c r="CR23" i="10"/>
  <c r="CR24" i="10"/>
  <c r="CR27" i="10"/>
  <c r="CR20" i="10"/>
  <c r="CR26" i="10"/>
  <c r="CR25" i="10"/>
  <c r="CR21" i="10"/>
  <c r="CP156" i="10"/>
  <c r="CP145" i="10"/>
  <c r="CP87" i="10"/>
  <c r="CP272" i="10" s="1"/>
  <c r="CP155" i="10"/>
  <c r="CP43" i="10"/>
  <c r="CP252" i="10" s="1"/>
  <c r="CP17" i="10"/>
  <c r="CP238" i="10" s="1"/>
  <c r="CP205" i="10"/>
  <c r="CP157" i="10"/>
  <c r="CP66" i="10"/>
  <c r="CP83" i="10" s="1"/>
  <c r="CP178" i="10" s="1"/>
  <c r="CT4" i="10"/>
  <c r="CT4" i="7"/>
  <c r="CR70" i="10"/>
  <c r="CR68" i="10"/>
  <c r="CR76" i="10"/>
  <c r="CR69" i="10"/>
  <c r="CR73" i="10"/>
  <c r="CR72" i="10"/>
  <c r="CR74" i="10"/>
  <c r="CR75" i="10"/>
  <c r="CR71" i="10"/>
  <c r="CR77" i="10"/>
  <c r="CO159" i="10"/>
  <c r="CP349" i="10"/>
  <c r="CP339" i="10"/>
  <c r="CP350" i="10"/>
  <c r="CP351" i="10"/>
  <c r="CP168" i="10"/>
  <c r="CP150" i="10"/>
  <c r="CP60" i="10"/>
  <c r="CR208" i="10"/>
  <c r="CR213" i="10"/>
  <c r="CR207" i="10"/>
  <c r="CR211" i="10"/>
  <c r="CR210" i="10"/>
  <c r="CR209" i="10"/>
  <c r="CR215" i="10"/>
  <c r="CR212" i="10"/>
  <c r="CR214" i="10"/>
  <c r="CR216" i="10"/>
  <c r="CQ58" i="10"/>
  <c r="CO176" i="10"/>
  <c r="CO189" i="10"/>
  <c r="CQ3" i="12"/>
  <c r="CQ3" i="10"/>
  <c r="CQ3" i="7"/>
  <c r="CQ81" i="10"/>
  <c r="CO264" i="10"/>
  <c r="CO222" i="10"/>
  <c r="CS201" i="7"/>
  <c r="CS96" i="7"/>
  <c r="CS149" i="7"/>
  <c r="CS203" i="10"/>
  <c r="CS64" i="10"/>
  <c r="CQ220" i="10"/>
  <c r="CP169" i="10"/>
  <c r="CO60" i="10"/>
  <c r="CN343" i="7"/>
  <c r="CS15" i="10"/>
  <c r="CS202" i="7"/>
  <c r="CS278" i="7"/>
  <c r="CS150" i="7"/>
  <c r="CS97" i="7"/>
  <c r="CR5" i="10"/>
  <c r="CR5" i="7"/>
  <c r="CO8" i="7"/>
  <c r="CO188" i="10"/>
  <c r="CP141" i="10"/>
  <c r="CP89" i="10"/>
  <c r="CO94" i="10"/>
  <c r="CO92" i="10"/>
  <c r="CO91" i="10"/>
  <c r="CN22" i="7"/>
  <c r="CP41" i="6"/>
  <c r="CO26" i="12"/>
  <c r="CO28" i="12" s="1"/>
  <c r="CQ3" i="6"/>
  <c r="CQ12" i="6" s="1"/>
  <c r="CQ3" i="11"/>
  <c r="CQ17" i="11" s="1"/>
  <c r="CQ20" i="11" s="1"/>
  <c r="CS22" i="3"/>
  <c r="CR24" i="3"/>
  <c r="CQ56" i="3"/>
  <c r="CQ58" i="3"/>
  <c r="CQ57" i="3"/>
  <c r="CQ55" i="3"/>
  <c r="CQ54" i="3"/>
  <c r="CR3" i="3"/>
  <c r="CR5" i="12"/>
  <c r="CR5" i="11"/>
  <c r="CQ18" i="11"/>
  <c r="CQ21" i="11" s="1"/>
  <c r="CT4" i="12"/>
  <c r="CT4" i="11"/>
  <c r="CS79" i="11"/>
  <c r="CS80" i="11" s="1"/>
  <c r="CS27" i="11"/>
  <c r="CS11" i="12" s="1"/>
  <c r="CS95" i="12" s="1"/>
  <c r="CS15" i="11"/>
  <c r="CR27" i="6"/>
  <c r="CR18" i="6"/>
  <c r="CR25" i="6"/>
  <c r="CR23" i="6"/>
  <c r="CR31" i="6"/>
  <c r="CR26" i="6"/>
  <c r="CR28" i="6"/>
  <c r="CR33" i="6"/>
  <c r="CR35" i="6"/>
  <c r="CR37" i="6"/>
  <c r="CR34" i="6"/>
  <c r="CR22" i="6"/>
  <c r="CR29" i="6"/>
  <c r="CR36" i="6"/>
  <c r="CR20" i="6"/>
  <c r="CR32" i="6"/>
  <c r="CR30" i="6"/>
  <c r="CR19" i="6"/>
  <c r="CR21" i="6"/>
  <c r="CR24" i="6"/>
  <c r="CS10" i="6"/>
  <c r="CR65" i="3"/>
  <c r="CR101" i="12" s="1"/>
  <c r="CR133" i="12" s="1"/>
  <c r="CR5" i="6"/>
  <c r="CS51" i="6"/>
  <c r="CS16" i="6"/>
  <c r="CT4" i="6"/>
  <c r="CQ39" i="6"/>
  <c r="CS27" i="3"/>
  <c r="CU48" i="3"/>
  <c r="CU51" i="3"/>
  <c r="CU52" i="3"/>
  <c r="CS107" i="3"/>
  <c r="CS105" i="3"/>
  <c r="CS103" i="3"/>
  <c r="CS102" i="3"/>
  <c r="CS100" i="3"/>
  <c r="CS106" i="3"/>
  <c r="CS99" i="3"/>
  <c r="CS98" i="3"/>
  <c r="CS95" i="3"/>
  <c r="CS260" i="10" s="1"/>
  <c r="CS104" i="3"/>
  <c r="CS88" i="3"/>
  <c r="CS90" i="3" s="1"/>
  <c r="CS101" i="3"/>
  <c r="CT89" i="3"/>
  <c r="CT94" i="3" s="1"/>
  <c r="CT234" i="10" s="1"/>
  <c r="CS33" i="3"/>
  <c r="CS41" i="10" s="1"/>
  <c r="CX50" i="3"/>
  <c r="CU49" i="3"/>
  <c r="CR96" i="3"/>
  <c r="CR248" i="10" s="1"/>
  <c r="CT93" i="3"/>
  <c r="CT92" i="3"/>
  <c r="CT42" i="3"/>
  <c r="CT40" i="3"/>
  <c r="CT43" i="3"/>
  <c r="CT32" i="3"/>
  <c r="CT31" i="3"/>
  <c r="CT39" i="3"/>
  <c r="CT44" i="3"/>
  <c r="CT29" i="3"/>
  <c r="CT72" i="7" s="1"/>
  <c r="CT41" i="3"/>
  <c r="CT38" i="3"/>
  <c r="CT36" i="3"/>
  <c r="CT26" i="3"/>
  <c r="CT37" i="3"/>
  <c r="CU23" i="3"/>
  <c r="CT30" i="3"/>
  <c r="CT35" i="3"/>
  <c r="CT64" i="10" l="1"/>
  <c r="CT203" i="10"/>
  <c r="CR3" i="10"/>
  <c r="CR3" i="7"/>
  <c r="CQ151" i="10"/>
  <c r="CS75" i="10"/>
  <c r="CS69" i="10"/>
  <c r="CS76" i="10"/>
  <c r="CS74" i="10"/>
  <c r="CS72" i="10"/>
  <c r="CS73" i="10"/>
  <c r="CS70" i="10"/>
  <c r="CS71" i="10"/>
  <c r="CS77" i="10"/>
  <c r="CS68" i="10"/>
  <c r="CQ168" i="10"/>
  <c r="CQ150" i="10"/>
  <c r="CR220" i="10"/>
  <c r="CS5" i="10"/>
  <c r="CS5" i="7"/>
  <c r="CS21" i="10"/>
  <c r="CS22" i="10"/>
  <c r="CS19" i="10"/>
  <c r="CS27" i="10"/>
  <c r="CS28" i="10"/>
  <c r="CS23" i="10"/>
  <c r="CS24" i="10"/>
  <c r="CS20" i="10"/>
  <c r="CS25" i="10"/>
  <c r="CS26" i="10"/>
  <c r="CS210" i="10"/>
  <c r="CS208" i="10"/>
  <c r="CS207" i="10"/>
  <c r="CS209" i="10"/>
  <c r="CS215" i="10"/>
  <c r="CS216" i="10"/>
  <c r="CS211" i="10"/>
  <c r="CS214" i="10"/>
  <c r="CS213" i="10"/>
  <c r="CS212" i="10"/>
  <c r="CQ169" i="10"/>
  <c r="CP222" i="10"/>
  <c r="CP264" i="10"/>
  <c r="CR32" i="10"/>
  <c r="CO338" i="7"/>
  <c r="CO177" i="10"/>
  <c r="CO190" i="10"/>
  <c r="CO192" i="10" s="1"/>
  <c r="CO196" i="10" s="1"/>
  <c r="CO182" i="10" s="1"/>
  <c r="CP338" i="7"/>
  <c r="CP177" i="10"/>
  <c r="CP190" i="10"/>
  <c r="CR81" i="10"/>
  <c r="CR58" i="10"/>
  <c r="CP34" i="10"/>
  <c r="CS45" i="10"/>
  <c r="CS46" i="10"/>
  <c r="CS52" i="10"/>
  <c r="CS50" i="10"/>
  <c r="CS54" i="10"/>
  <c r="CS51" i="10"/>
  <c r="CS47" i="10"/>
  <c r="CS53" i="10"/>
  <c r="CS49" i="10"/>
  <c r="CS48" i="10"/>
  <c r="CQ155" i="10"/>
  <c r="CQ43" i="10"/>
  <c r="CQ252" i="10" s="1"/>
  <c r="CQ156" i="10"/>
  <c r="CQ87" i="10"/>
  <c r="CQ272" i="10" s="1"/>
  <c r="CQ17" i="10"/>
  <c r="CQ157" i="10"/>
  <c r="CQ66" i="10"/>
  <c r="CQ83" i="10" s="1"/>
  <c r="CQ178" i="10" s="1"/>
  <c r="CQ205" i="10"/>
  <c r="CQ145" i="10"/>
  <c r="CP153" i="10"/>
  <c r="CP159" i="10" s="1"/>
  <c r="CQ351" i="10"/>
  <c r="CQ339" i="10"/>
  <c r="CQ350" i="10"/>
  <c r="CQ349" i="10"/>
  <c r="CN344" i="7"/>
  <c r="CO340" i="7" s="1"/>
  <c r="CN347" i="7"/>
  <c r="CN348" i="7" s="1"/>
  <c r="CT201" i="7"/>
  <c r="CT149" i="7"/>
  <c r="CT96" i="7"/>
  <c r="CU4" i="10"/>
  <c r="CU4" i="7"/>
  <c r="CT15" i="10"/>
  <c r="CT278" i="7"/>
  <c r="CT202" i="7"/>
  <c r="CT150" i="7"/>
  <c r="CT97" i="7"/>
  <c r="CR3" i="6"/>
  <c r="CR12" i="6" s="1"/>
  <c r="CP8" i="7"/>
  <c r="CP22" i="7" s="1"/>
  <c r="CP188" i="10"/>
  <c r="CQ141" i="10"/>
  <c r="CQ89" i="10"/>
  <c r="CP91" i="10"/>
  <c r="CP92" i="10"/>
  <c r="CP94" i="10"/>
  <c r="CO22" i="7"/>
  <c r="CP26" i="12"/>
  <c r="CP28" i="12" s="1"/>
  <c r="CQ41" i="6"/>
  <c r="CR3" i="11"/>
  <c r="CR17" i="11" s="1"/>
  <c r="CR20" i="11" s="1"/>
  <c r="CS3" i="3"/>
  <c r="CR3" i="12"/>
  <c r="CR56" i="3"/>
  <c r="CR54" i="3"/>
  <c r="CR58" i="3"/>
  <c r="CR55" i="3"/>
  <c r="CR57" i="3"/>
  <c r="CT22" i="3"/>
  <c r="CS24" i="3"/>
  <c r="CS5" i="12"/>
  <c r="CS5" i="11"/>
  <c r="CU4" i="11"/>
  <c r="CU4" i="12"/>
  <c r="CT79" i="11"/>
  <c r="CT80" i="11" s="1"/>
  <c r="CT27" i="11"/>
  <c r="CT11" i="12" s="1"/>
  <c r="CT95" i="12" s="1"/>
  <c r="CT15" i="11"/>
  <c r="CT33" i="3"/>
  <c r="CT41" i="10" s="1"/>
  <c r="CS96" i="3"/>
  <c r="CS248" i="10" s="1"/>
  <c r="CT10" i="6"/>
  <c r="CT16" i="6"/>
  <c r="CT51" i="6"/>
  <c r="CU4" i="6"/>
  <c r="CS65" i="3"/>
  <c r="CS101" i="12" s="1"/>
  <c r="CS133" i="12" s="1"/>
  <c r="CS5" i="6"/>
  <c r="CR39" i="6"/>
  <c r="CS21" i="6"/>
  <c r="CS18" i="6"/>
  <c r="CS25" i="6"/>
  <c r="CS27" i="6"/>
  <c r="CS31" i="6"/>
  <c r="CS29" i="6"/>
  <c r="CS26" i="6"/>
  <c r="CS20" i="6"/>
  <c r="CS32" i="6"/>
  <c r="CS22" i="6"/>
  <c r="CS23" i="6"/>
  <c r="CS34" i="6"/>
  <c r="CS28" i="6"/>
  <c r="CS33" i="6"/>
  <c r="CS36" i="6"/>
  <c r="CS24" i="6"/>
  <c r="CS37" i="6"/>
  <c r="CS30" i="6"/>
  <c r="CS19" i="6"/>
  <c r="CS35" i="6"/>
  <c r="CU93" i="3"/>
  <c r="CU92" i="3"/>
  <c r="CU42" i="3"/>
  <c r="CU44" i="3"/>
  <c r="CU43" i="3"/>
  <c r="CU31" i="3"/>
  <c r="CU39" i="3"/>
  <c r="CU30" i="3"/>
  <c r="CU41" i="3"/>
  <c r="CU37" i="3"/>
  <c r="CU36" i="3"/>
  <c r="CU29" i="3"/>
  <c r="CU72" i="7" s="1"/>
  <c r="CU26" i="3"/>
  <c r="CU40" i="3"/>
  <c r="CV23" i="3"/>
  <c r="CU32" i="3"/>
  <c r="CU38" i="3"/>
  <c r="CU35" i="3"/>
  <c r="CV51" i="3"/>
  <c r="CT106" i="3"/>
  <c r="CT104" i="3"/>
  <c r="CT105" i="3"/>
  <c r="CT107" i="3"/>
  <c r="CT102" i="3"/>
  <c r="CT101" i="3"/>
  <c r="CT99" i="3"/>
  <c r="CT95" i="3"/>
  <c r="CT260" i="10" s="1"/>
  <c r="CT103" i="3"/>
  <c r="CT100" i="3"/>
  <c r="CT98" i="3"/>
  <c r="CU89" i="3"/>
  <c r="CU94" i="3" s="1"/>
  <c r="CU234" i="10" s="1"/>
  <c r="CT88" i="3"/>
  <c r="CT90" i="3" s="1"/>
  <c r="CY50" i="3"/>
  <c r="CT27" i="3"/>
  <c r="CV48" i="3"/>
  <c r="CV49" i="3"/>
  <c r="CV52" i="3"/>
  <c r="CO342" i="7"/>
  <c r="CP342" i="7"/>
  <c r="CS81" i="10" l="1"/>
  <c r="CQ153" i="10"/>
  <c r="CR18" i="11"/>
  <c r="CR21" i="11" s="1"/>
  <c r="CR169" i="10"/>
  <c r="CR167" i="10"/>
  <c r="CR149" i="10"/>
  <c r="CS169" i="10"/>
  <c r="CR351" i="10"/>
  <c r="CR350" i="10"/>
  <c r="CR339" i="10"/>
  <c r="CR349" i="10"/>
  <c r="CT5" i="10"/>
  <c r="CT5" i="7"/>
  <c r="CS3" i="12"/>
  <c r="CS3" i="10"/>
  <c r="CS3" i="7"/>
  <c r="CQ159" i="10"/>
  <c r="CU201" i="7"/>
  <c r="CU149" i="7"/>
  <c r="CU96" i="7"/>
  <c r="CP343" i="7"/>
  <c r="CV4" i="10"/>
  <c r="CV4" i="7"/>
  <c r="CS3" i="11"/>
  <c r="CS17" i="11" s="1"/>
  <c r="CS20" i="11" s="1"/>
  <c r="CU15" i="10"/>
  <c r="CU202" i="7"/>
  <c r="CU150" i="7"/>
  <c r="CU278" i="7"/>
  <c r="CU97" i="7"/>
  <c r="CO347" i="7"/>
  <c r="CO348" i="7" s="1"/>
  <c r="CQ264" i="10"/>
  <c r="CQ222" i="10"/>
  <c r="CS220" i="10"/>
  <c r="CT23" i="10"/>
  <c r="CT21" i="10"/>
  <c r="CT24" i="10"/>
  <c r="CT25" i="10"/>
  <c r="CT22" i="10"/>
  <c r="CT28" i="10"/>
  <c r="CT27" i="10"/>
  <c r="CT20" i="10"/>
  <c r="CT26" i="10"/>
  <c r="CT19" i="10"/>
  <c r="CS58" i="10"/>
  <c r="CQ60" i="10"/>
  <c r="CR205" i="10"/>
  <c r="CR264" i="10" s="1"/>
  <c r="CR66" i="10"/>
  <c r="CR83" i="10" s="1"/>
  <c r="CR178" i="10" s="1"/>
  <c r="CR156" i="10"/>
  <c r="CR43" i="10"/>
  <c r="CR252" i="10" s="1"/>
  <c r="CR155" i="10"/>
  <c r="CR145" i="10"/>
  <c r="CR87" i="10"/>
  <c r="CR272" i="10" s="1"/>
  <c r="CR17" i="10"/>
  <c r="CR238" i="10" s="1"/>
  <c r="CR157" i="10"/>
  <c r="CS3" i="6"/>
  <c r="CS12" i="6" s="1"/>
  <c r="CP189" i="10"/>
  <c r="CP192" i="10" s="1"/>
  <c r="CP196" i="10" s="1"/>
  <c r="CP182" i="10" s="1"/>
  <c r="CP176" i="10"/>
  <c r="CO343" i="7"/>
  <c r="CO344" i="7" s="1"/>
  <c r="CP340" i="7" s="1"/>
  <c r="CS32" i="10"/>
  <c r="CT213" i="10"/>
  <c r="CT207" i="10"/>
  <c r="CT211" i="10"/>
  <c r="CT215" i="10"/>
  <c r="CT209" i="10"/>
  <c r="CT216" i="10"/>
  <c r="CT212" i="10"/>
  <c r="CT208" i="10"/>
  <c r="CT214" i="10"/>
  <c r="CT210" i="10"/>
  <c r="CU203" i="10"/>
  <c r="CU64" i="10"/>
  <c r="CT54" i="10"/>
  <c r="CT45" i="10"/>
  <c r="CT46" i="10"/>
  <c r="CT52" i="10"/>
  <c r="CT53" i="10"/>
  <c r="CT48" i="10"/>
  <c r="CT49" i="10"/>
  <c r="CT50" i="10"/>
  <c r="CT51" i="10"/>
  <c r="CT47" i="10"/>
  <c r="CQ238" i="10"/>
  <c r="CQ34" i="10"/>
  <c r="CR168" i="10"/>
  <c r="CR150" i="10"/>
  <c r="CT77" i="10"/>
  <c r="CT74" i="10"/>
  <c r="CT69" i="10"/>
  <c r="CT76" i="10"/>
  <c r="CT70" i="10"/>
  <c r="CT73" i="10"/>
  <c r="CT75" i="10"/>
  <c r="CT71" i="10"/>
  <c r="CT72" i="10"/>
  <c r="CT68" i="10"/>
  <c r="CQ8" i="7"/>
  <c r="CQ22" i="7" s="1"/>
  <c r="CQ188" i="10"/>
  <c r="CR89" i="10"/>
  <c r="CR141" i="10"/>
  <c r="CQ94" i="10"/>
  <c r="CQ91" i="10"/>
  <c r="CQ92" i="10"/>
  <c r="CQ26" i="12"/>
  <c r="CQ28" i="12" s="1"/>
  <c r="CR41" i="6"/>
  <c r="CT3" i="3"/>
  <c r="CT3" i="6" s="1"/>
  <c r="CT12" i="6" s="1"/>
  <c r="CS56" i="3"/>
  <c r="CS55" i="3"/>
  <c r="CS58" i="3"/>
  <c r="CS57" i="3"/>
  <c r="CS54" i="3"/>
  <c r="CU22" i="3"/>
  <c r="CT24" i="3"/>
  <c r="CT5" i="12"/>
  <c r="CT5" i="11"/>
  <c r="CT96" i="3"/>
  <c r="CT248" i="10" s="1"/>
  <c r="CV4" i="12"/>
  <c r="CV4" i="11"/>
  <c r="CU79" i="11"/>
  <c r="CU80" i="11" s="1"/>
  <c r="CU27" i="11"/>
  <c r="CU11" i="12" s="1"/>
  <c r="CU95" i="12" s="1"/>
  <c r="CU15" i="11"/>
  <c r="CV4" i="6"/>
  <c r="CT18" i="6"/>
  <c r="CT25" i="6"/>
  <c r="CT27" i="6"/>
  <c r="CT20" i="6"/>
  <c r="CT29" i="6"/>
  <c r="CT26" i="6"/>
  <c r="CT33" i="6"/>
  <c r="CT34" i="6"/>
  <c r="CT31" i="6"/>
  <c r="CT28" i="6"/>
  <c r="CT21" i="6"/>
  <c r="CT37" i="6"/>
  <c r="CT23" i="6"/>
  <c r="CT32" i="6"/>
  <c r="CT36" i="6"/>
  <c r="CT24" i="6"/>
  <c r="CT35" i="6"/>
  <c r="CT22" i="6"/>
  <c r="CT30" i="6"/>
  <c r="CT19" i="6"/>
  <c r="CS39" i="6"/>
  <c r="CU16" i="6"/>
  <c r="CU51" i="6"/>
  <c r="CT65" i="3"/>
  <c r="CT101" i="12" s="1"/>
  <c r="CT133" i="12" s="1"/>
  <c r="CT5" i="6"/>
  <c r="CU10" i="6"/>
  <c r="CU27" i="3"/>
  <c r="CW51" i="3"/>
  <c r="CW49" i="3"/>
  <c r="CU33" i="3"/>
  <c r="CU41" i="10" s="1"/>
  <c r="CV92" i="3"/>
  <c r="CV93" i="3"/>
  <c r="CV41" i="3"/>
  <c r="CV39" i="3"/>
  <c r="CV30" i="3"/>
  <c r="CV29" i="3"/>
  <c r="CV72" i="7" s="1"/>
  <c r="CV44" i="3"/>
  <c r="CV42" i="3"/>
  <c r="CV36" i="3"/>
  <c r="CV26" i="3"/>
  <c r="CV43" i="3"/>
  <c r="CV31" i="3"/>
  <c r="CV40" i="3"/>
  <c r="CV37" i="3"/>
  <c r="CV35" i="3"/>
  <c r="CW23" i="3"/>
  <c r="CV32" i="3"/>
  <c r="CV38" i="3"/>
  <c r="CW52" i="3"/>
  <c r="CZ50" i="3"/>
  <c r="CW48" i="3"/>
  <c r="CU107" i="3"/>
  <c r="CU105" i="3"/>
  <c r="CU103" i="3"/>
  <c r="CU104" i="3"/>
  <c r="CU100" i="3"/>
  <c r="CU102" i="3"/>
  <c r="CU95" i="3"/>
  <c r="CU260" i="10" s="1"/>
  <c r="CU98" i="3"/>
  <c r="CU106" i="3"/>
  <c r="CV89" i="3"/>
  <c r="CV94" i="3" s="1"/>
  <c r="CV234" i="10" s="1"/>
  <c r="CU88" i="3"/>
  <c r="CU90" i="3" s="1"/>
  <c r="CU101" i="3"/>
  <c r="CU99" i="3"/>
  <c r="CS18" i="11" l="1"/>
  <c r="CS21" i="11" s="1"/>
  <c r="CR60" i="10"/>
  <c r="CP347" i="7"/>
  <c r="CP348" i="7" s="1"/>
  <c r="CP344" i="7"/>
  <c r="CQ340" i="7" s="1"/>
  <c r="CT81" i="10"/>
  <c r="CS349" i="10"/>
  <c r="CS351" i="10"/>
  <c r="CS350" i="10"/>
  <c r="CS339" i="10"/>
  <c r="CU69" i="10"/>
  <c r="CU74" i="10"/>
  <c r="CU71" i="10"/>
  <c r="CU76" i="10"/>
  <c r="CU77" i="10"/>
  <c r="CU72" i="10"/>
  <c r="CU73" i="10"/>
  <c r="CU70" i="10"/>
  <c r="CU75" i="10"/>
  <c r="CU68" i="10"/>
  <c r="CR222" i="10"/>
  <c r="CU209" i="10"/>
  <c r="CU207" i="10"/>
  <c r="CU208" i="10"/>
  <c r="CU212" i="10"/>
  <c r="CU211" i="10"/>
  <c r="CU215" i="10"/>
  <c r="CU214" i="10"/>
  <c r="CU213" i="10"/>
  <c r="CU210" i="10"/>
  <c r="CU216" i="10"/>
  <c r="CW4" i="10"/>
  <c r="CW4" i="7"/>
  <c r="CU45" i="10"/>
  <c r="CU51" i="10"/>
  <c r="CU48" i="10"/>
  <c r="CU52" i="10"/>
  <c r="CU46" i="10"/>
  <c r="CU49" i="10"/>
  <c r="CU47" i="10"/>
  <c r="CU50" i="10"/>
  <c r="CU54" i="10"/>
  <c r="CU53" i="10"/>
  <c r="CR190" i="10"/>
  <c r="CR177" i="10"/>
  <c r="CR338" i="7"/>
  <c r="CT220" i="10"/>
  <c r="CQ338" i="7"/>
  <c r="CQ177" i="10"/>
  <c r="CQ190" i="10"/>
  <c r="CU23" i="10"/>
  <c r="CU28" i="10"/>
  <c r="CU25" i="10"/>
  <c r="CU27" i="10"/>
  <c r="CU21" i="10"/>
  <c r="CU20" i="10"/>
  <c r="CU22" i="10"/>
  <c r="CU24" i="10"/>
  <c r="CU26" i="10"/>
  <c r="CU19" i="10"/>
  <c r="CR34" i="10"/>
  <c r="CT3" i="12"/>
  <c r="CT3" i="10"/>
  <c r="CT3" i="7"/>
  <c r="CS168" i="10"/>
  <c r="CS150" i="10"/>
  <c r="CR151" i="10"/>
  <c r="CR153" i="10"/>
  <c r="CR159" i="10" s="1"/>
  <c r="CV203" i="10"/>
  <c r="CV64" i="10"/>
  <c r="CQ189" i="10"/>
  <c r="CQ176" i="10"/>
  <c r="CS149" i="10"/>
  <c r="CS167" i="10"/>
  <c r="CV201" i="7"/>
  <c r="CV149" i="7"/>
  <c r="CV96" i="7"/>
  <c r="CT32" i="10"/>
  <c r="CU5" i="10"/>
  <c r="CU5" i="7"/>
  <c r="CV15" i="10"/>
  <c r="CV202" i="7"/>
  <c r="CV150" i="7"/>
  <c r="CV97" i="7"/>
  <c r="CV278" i="7"/>
  <c r="CT58" i="10"/>
  <c r="CS66" i="10"/>
  <c r="CS83" i="10" s="1"/>
  <c r="CS178" i="10" s="1"/>
  <c r="CS87" i="10"/>
  <c r="CS272" i="10" s="1"/>
  <c r="CS157" i="10"/>
  <c r="CS155" i="10"/>
  <c r="CS205" i="10"/>
  <c r="CS17" i="10"/>
  <c r="CS238" i="10" s="1"/>
  <c r="CS156" i="10"/>
  <c r="CS43" i="10"/>
  <c r="CS252" i="10" s="1"/>
  <c r="CS145" i="10"/>
  <c r="CR188" i="10"/>
  <c r="CR8" i="7"/>
  <c r="CS141" i="10"/>
  <c r="CS89" i="10"/>
  <c r="CT3" i="11"/>
  <c r="CT17" i="11" s="1"/>
  <c r="CT20" i="11" s="1"/>
  <c r="CR92" i="10"/>
  <c r="CR94" i="10"/>
  <c r="CR91" i="10"/>
  <c r="CR26" i="12"/>
  <c r="CR28" i="12" s="1"/>
  <c r="CS41" i="6"/>
  <c r="CT56" i="3"/>
  <c r="CT57" i="3"/>
  <c r="CT58" i="3"/>
  <c r="CT55" i="3"/>
  <c r="CT54" i="3"/>
  <c r="CV22" i="3"/>
  <c r="CU24" i="3"/>
  <c r="CU3" i="3"/>
  <c r="CU5" i="12"/>
  <c r="CU5" i="11"/>
  <c r="CW4" i="12"/>
  <c r="CW4" i="11"/>
  <c r="CV79" i="11"/>
  <c r="CV80" i="11" s="1"/>
  <c r="CV15" i="11"/>
  <c r="CV27" i="11"/>
  <c r="CV11" i="12" s="1"/>
  <c r="CV95" i="12" s="1"/>
  <c r="CV10" i="6"/>
  <c r="CU18" i="6"/>
  <c r="CU25" i="6"/>
  <c r="CU27" i="6"/>
  <c r="CU29" i="6"/>
  <c r="CU26" i="6"/>
  <c r="CU20" i="6"/>
  <c r="CU31" i="6"/>
  <c r="CU32" i="6"/>
  <c r="CU33" i="6"/>
  <c r="CU34" i="6"/>
  <c r="CU22" i="6"/>
  <c r="CU36" i="6"/>
  <c r="CU37" i="6"/>
  <c r="CU23" i="6"/>
  <c r="CU21" i="6"/>
  <c r="CU35" i="6"/>
  <c r="CU19" i="6"/>
  <c r="CU28" i="6"/>
  <c r="CU24" i="6"/>
  <c r="CU30" i="6"/>
  <c r="CT39" i="6"/>
  <c r="CU65" i="3"/>
  <c r="CU101" i="12" s="1"/>
  <c r="CU133" i="12" s="1"/>
  <c r="CU5" i="6"/>
  <c r="CW4" i="6"/>
  <c r="CV51" i="6"/>
  <c r="CV16" i="6"/>
  <c r="CX52" i="3"/>
  <c r="DA50" i="3"/>
  <c r="CV27" i="3"/>
  <c r="CX51" i="3"/>
  <c r="CX49" i="3"/>
  <c r="CU96" i="3"/>
  <c r="CU248" i="10" s="1"/>
  <c r="CX48" i="3"/>
  <c r="CW92" i="3"/>
  <c r="CW93" i="3"/>
  <c r="CW44" i="3"/>
  <c r="CW40" i="3"/>
  <c r="CW39" i="3"/>
  <c r="CW29" i="3"/>
  <c r="CW72" i="7" s="1"/>
  <c r="CW37" i="3"/>
  <c r="CW42" i="3"/>
  <c r="CW41" i="3"/>
  <c r="CW38" i="3"/>
  <c r="CW35" i="3"/>
  <c r="CW43" i="3"/>
  <c r="CW31" i="3"/>
  <c r="CW26" i="3"/>
  <c r="CX23" i="3"/>
  <c r="CW32" i="3"/>
  <c r="CW30" i="3"/>
  <c r="CW36" i="3"/>
  <c r="CV106" i="3"/>
  <c r="CV104" i="3"/>
  <c r="CV102" i="3"/>
  <c r="CV107" i="3"/>
  <c r="CV103" i="3"/>
  <c r="CV99" i="3"/>
  <c r="CV98" i="3"/>
  <c r="CV100" i="3"/>
  <c r="CV105" i="3"/>
  <c r="CV101" i="3"/>
  <c r="CV88" i="3"/>
  <c r="CV90" i="3" s="1"/>
  <c r="CW89" i="3"/>
  <c r="CW94" i="3" s="1"/>
  <c r="CW234" i="10" s="1"/>
  <c r="CV95" i="3"/>
  <c r="CV260" i="10" s="1"/>
  <c r="CV33" i="3"/>
  <c r="CV41" i="10" s="1"/>
  <c r="CQ342" i="7"/>
  <c r="CR342" i="7"/>
  <c r="CT18" i="11" l="1"/>
  <c r="CT21" i="11" s="1"/>
  <c r="CU58" i="10"/>
  <c r="CQ192" i="10"/>
  <c r="CQ196" i="10" s="1"/>
  <c r="CQ182" i="10" s="1"/>
  <c r="CV52" i="10"/>
  <c r="CV45" i="10"/>
  <c r="CV53" i="10"/>
  <c r="CV54" i="10"/>
  <c r="CV46" i="10"/>
  <c r="CV51" i="10"/>
  <c r="CV48" i="10"/>
  <c r="CV50" i="10"/>
  <c r="CV49" i="10"/>
  <c r="CV47" i="10"/>
  <c r="CU150" i="10"/>
  <c r="CU168" i="10"/>
  <c r="CW203" i="10"/>
  <c r="CW64" i="10"/>
  <c r="CX4" i="10"/>
  <c r="CX4" i="7"/>
  <c r="CS222" i="10"/>
  <c r="CS264" i="10"/>
  <c r="CV74" i="10"/>
  <c r="CV77" i="10"/>
  <c r="CV69" i="10"/>
  <c r="CV73" i="10"/>
  <c r="CV76" i="10"/>
  <c r="CV68" i="10"/>
  <c r="CV75" i="10"/>
  <c r="CV70" i="10"/>
  <c r="CV71" i="10"/>
  <c r="CV72" i="10"/>
  <c r="CQ343" i="7"/>
  <c r="CQ344" i="7" s="1"/>
  <c r="CR340" i="7" s="1"/>
  <c r="CW15" i="10"/>
  <c r="CW202" i="7"/>
  <c r="CW278" i="7"/>
  <c r="CW150" i="7"/>
  <c r="CW97" i="7"/>
  <c r="CU3" i="12"/>
  <c r="CU3" i="10"/>
  <c r="CU3" i="7"/>
  <c r="CV211" i="10"/>
  <c r="CV207" i="10"/>
  <c r="CV209" i="10"/>
  <c r="CV213" i="10"/>
  <c r="CV215" i="10"/>
  <c r="CV208" i="10"/>
  <c r="CV210" i="10"/>
  <c r="CV216" i="10"/>
  <c r="CV212" i="10"/>
  <c r="CV214" i="10"/>
  <c r="CT155" i="10"/>
  <c r="CT157" i="10"/>
  <c r="CT43" i="10"/>
  <c r="CT252" i="10" s="1"/>
  <c r="CT205" i="10"/>
  <c r="CT264" i="10" s="1"/>
  <c r="CT156" i="10"/>
  <c r="CT17" i="10"/>
  <c r="CT238" i="10" s="1"/>
  <c r="CT145" i="10"/>
  <c r="CT66" i="10"/>
  <c r="CT83" i="10" s="1"/>
  <c r="CT178" i="10" s="1"/>
  <c r="CT87" i="10"/>
  <c r="CT272" i="10" s="1"/>
  <c r="CU220" i="10"/>
  <c r="CV24" i="10"/>
  <c r="CV23" i="10"/>
  <c r="CV19" i="10"/>
  <c r="CV25" i="10"/>
  <c r="CV22" i="10"/>
  <c r="CV28" i="10"/>
  <c r="CV27" i="10"/>
  <c r="CV21" i="10"/>
  <c r="CV26" i="10"/>
  <c r="CV20" i="10"/>
  <c r="CT351" i="10"/>
  <c r="CT349" i="10"/>
  <c r="CT339" i="10"/>
  <c r="CT350" i="10"/>
  <c r="CR343" i="7"/>
  <c r="CT169" i="10"/>
  <c r="CV5" i="10"/>
  <c r="CV5" i="7"/>
  <c r="CR176" i="10"/>
  <c r="CR189" i="10"/>
  <c r="CR192" i="10" s="1"/>
  <c r="CR196" i="10" s="1"/>
  <c r="CR182" i="10" s="1"/>
  <c r="CS151" i="10"/>
  <c r="CS153" i="10" s="1"/>
  <c r="CU32" i="10"/>
  <c r="CU81" i="10"/>
  <c r="CQ347" i="7"/>
  <c r="CQ348" i="7" s="1"/>
  <c r="CW149" i="7"/>
  <c r="CW201" i="7"/>
  <c r="CW96" i="7"/>
  <c r="CT168" i="10"/>
  <c r="CT150" i="10"/>
  <c r="CT60" i="10"/>
  <c r="CT149" i="10"/>
  <c r="CT167" i="10"/>
  <c r="CS34" i="10"/>
  <c r="CS60" i="10"/>
  <c r="CS188" i="10"/>
  <c r="CS8" i="7"/>
  <c r="CT141" i="10"/>
  <c r="CT89" i="10"/>
  <c r="CS92" i="10"/>
  <c r="CS94" i="10"/>
  <c r="CS91" i="10"/>
  <c r="CR22" i="7"/>
  <c r="CT41" i="6"/>
  <c r="CS26" i="12"/>
  <c r="CS28" i="12" s="1"/>
  <c r="CU3" i="6"/>
  <c r="CU12" i="6" s="1"/>
  <c r="CU56" i="3"/>
  <c r="CU55" i="3"/>
  <c r="CU54" i="3"/>
  <c r="CU57" i="3"/>
  <c r="CU58" i="3"/>
  <c r="CV24" i="3"/>
  <c r="CW22" i="3"/>
  <c r="CV3" i="3"/>
  <c r="CU3" i="11"/>
  <c r="CU18" i="11" s="1"/>
  <c r="CU21" i="11" s="1"/>
  <c r="CW27" i="11"/>
  <c r="CW11" i="12" s="1"/>
  <c r="CW95" i="12" s="1"/>
  <c r="CW15" i="11"/>
  <c r="CW79" i="11"/>
  <c r="CW80" i="11" s="1"/>
  <c r="CV5" i="12"/>
  <c r="CV5" i="11"/>
  <c r="CX4" i="12"/>
  <c r="CX4" i="11"/>
  <c r="CU17" i="11"/>
  <c r="CU20" i="11" s="1"/>
  <c r="CW10" i="6"/>
  <c r="CV18" i="6"/>
  <c r="CV29" i="6"/>
  <c r="CV31" i="6"/>
  <c r="CV21" i="6"/>
  <c r="CV28" i="6"/>
  <c r="CV34" i="6"/>
  <c r="CV32" i="6"/>
  <c r="CV33" i="6"/>
  <c r="CV25" i="6"/>
  <c r="CV35" i="6"/>
  <c r="CV26" i="6"/>
  <c r="CV30" i="6"/>
  <c r="CV27" i="6"/>
  <c r="CV22" i="6"/>
  <c r="CV37" i="6"/>
  <c r="CV24" i="6"/>
  <c r="CV36" i="6"/>
  <c r="CV19" i="6"/>
  <c r="CV23" i="6"/>
  <c r="CV20" i="6"/>
  <c r="CV65" i="3"/>
  <c r="CV101" i="12" s="1"/>
  <c r="CV133" i="12" s="1"/>
  <c r="CV5" i="6"/>
  <c r="CX4" i="6"/>
  <c r="CU39" i="6"/>
  <c r="CW16" i="6"/>
  <c r="CW51" i="6"/>
  <c r="CW105" i="3"/>
  <c r="CW103" i="3"/>
  <c r="CW101" i="3"/>
  <c r="CW102" i="3"/>
  <c r="CW106" i="3"/>
  <c r="CW104" i="3"/>
  <c r="CW98" i="3"/>
  <c r="CW99" i="3"/>
  <c r="CW107" i="3"/>
  <c r="CW100" i="3"/>
  <c r="CX89" i="3"/>
  <c r="CX94" i="3" s="1"/>
  <c r="CX234" i="10" s="1"/>
  <c r="CW95" i="3"/>
  <c r="CW260" i="10" s="1"/>
  <c r="CW88" i="3"/>
  <c r="CW90" i="3" s="1"/>
  <c r="CW27" i="3"/>
  <c r="CX93" i="3"/>
  <c r="CX92" i="3"/>
  <c r="CX43" i="3"/>
  <c r="CX44" i="3"/>
  <c r="CX41" i="3"/>
  <c r="CX39" i="3"/>
  <c r="CX37" i="3"/>
  <c r="CX42" i="3"/>
  <c r="CX36" i="3"/>
  <c r="CX38" i="3"/>
  <c r="CY23" i="3"/>
  <c r="CX40" i="3"/>
  <c r="CX35" i="3"/>
  <c r="CX32" i="3"/>
  <c r="CX30" i="3"/>
  <c r="CX31" i="3"/>
  <c r="CX29" i="3"/>
  <c r="CX72" i="7" s="1"/>
  <c r="CX26" i="3"/>
  <c r="CY48" i="3"/>
  <c r="CY49" i="3"/>
  <c r="CW33" i="3"/>
  <c r="CW41" i="10" s="1"/>
  <c r="DB50" i="3"/>
  <c r="CY51" i="3"/>
  <c r="CY52" i="3"/>
  <c r="CV96" i="3"/>
  <c r="CV248" i="10" s="1"/>
  <c r="CT34" i="10" l="1"/>
  <c r="CT222" i="10"/>
  <c r="CV81" i="10"/>
  <c r="CW5" i="10"/>
  <c r="CW5" i="7"/>
  <c r="CX203" i="10"/>
  <c r="CX64" i="10"/>
  <c r="CT151" i="10"/>
  <c r="CT153" i="10" s="1"/>
  <c r="CR347" i="7"/>
  <c r="CR348" i="7" s="1"/>
  <c r="CR344" i="7"/>
  <c r="CS340" i="7" s="1"/>
  <c r="CW22" i="10"/>
  <c r="CW19" i="10"/>
  <c r="CW24" i="10"/>
  <c r="CW23" i="10"/>
  <c r="CW21" i="10"/>
  <c r="CW27" i="10"/>
  <c r="CW28" i="10"/>
  <c r="CW26" i="10"/>
  <c r="CW25" i="10"/>
  <c r="CW20" i="10"/>
  <c r="CW74" i="10"/>
  <c r="CW75" i="10"/>
  <c r="CW69" i="10"/>
  <c r="CW76" i="10"/>
  <c r="CW73" i="10"/>
  <c r="CW68" i="10"/>
  <c r="CW72" i="10"/>
  <c r="CW77" i="10"/>
  <c r="CW70" i="10"/>
  <c r="CW71" i="10"/>
  <c r="CW45" i="10"/>
  <c r="CW53" i="10"/>
  <c r="CW50" i="10"/>
  <c r="CW52" i="10"/>
  <c r="CW47" i="10"/>
  <c r="CW49" i="10"/>
  <c r="CW48" i="10"/>
  <c r="CW51" i="10"/>
  <c r="CW54" i="10"/>
  <c r="CW46" i="10"/>
  <c r="CV3" i="11"/>
  <c r="CV3" i="10"/>
  <c r="CV3" i="7"/>
  <c r="CT189" i="10"/>
  <c r="CT176" i="10"/>
  <c r="CV32" i="10"/>
  <c r="CW207" i="10"/>
  <c r="CW209" i="10"/>
  <c r="CW216" i="10"/>
  <c r="CW212" i="10"/>
  <c r="CW211" i="10"/>
  <c r="CW208" i="10"/>
  <c r="CW215" i="10"/>
  <c r="CW210" i="10"/>
  <c r="CW214" i="10"/>
  <c r="CW213" i="10"/>
  <c r="CX15" i="10"/>
  <c r="CX202" i="7"/>
  <c r="CX278" i="7"/>
  <c r="CX97" i="7"/>
  <c r="CX150" i="7"/>
  <c r="CU169" i="10"/>
  <c r="CU205" i="10"/>
  <c r="CU264" i="10" s="1"/>
  <c r="CU156" i="10"/>
  <c r="CU155" i="10"/>
  <c r="CU17" i="10"/>
  <c r="CU238" i="10" s="1"/>
  <c r="CU145" i="10"/>
  <c r="CU66" i="10"/>
  <c r="CU83" i="10" s="1"/>
  <c r="CU178" i="10" s="1"/>
  <c r="CU157" i="10"/>
  <c r="CU43" i="10"/>
  <c r="CU87" i="10"/>
  <c r="CU272" i="10" s="1"/>
  <c r="CY4" i="10"/>
  <c r="CY4" i="7"/>
  <c r="CU167" i="10"/>
  <c r="CU149" i="10"/>
  <c r="CU151" i="10" s="1"/>
  <c r="CU153" i="10" s="1"/>
  <c r="CU351" i="10"/>
  <c r="CU350" i="10"/>
  <c r="CU349" i="10"/>
  <c r="CU339" i="10"/>
  <c r="CT338" i="7"/>
  <c r="CT177" i="10"/>
  <c r="CT190" i="10"/>
  <c r="CS159" i="10"/>
  <c r="CS338" i="7"/>
  <c r="CS177" i="10"/>
  <c r="CS190" i="10"/>
  <c r="CS176" i="10"/>
  <c r="CS189" i="10"/>
  <c r="CV169" i="10"/>
  <c r="CV58" i="10"/>
  <c r="CX201" i="7"/>
  <c r="CX149" i="7"/>
  <c r="CX96" i="7"/>
  <c r="CV220" i="10"/>
  <c r="CU141" i="10"/>
  <c r="CU89" i="10"/>
  <c r="CT188" i="10"/>
  <c r="CT8" i="7"/>
  <c r="CT22" i="7" s="1"/>
  <c r="CV3" i="12"/>
  <c r="CV3" i="6"/>
  <c r="CV12" i="6" s="1"/>
  <c r="CS22" i="7"/>
  <c r="CT92" i="10"/>
  <c r="CT94" i="10"/>
  <c r="CT91" i="10"/>
  <c r="CU41" i="6"/>
  <c r="CT26" i="12"/>
  <c r="CT28" i="12" s="1"/>
  <c r="CX22" i="3"/>
  <c r="CW24" i="3"/>
  <c r="CV56" i="3"/>
  <c r="CV58" i="3"/>
  <c r="CV54" i="3"/>
  <c r="CV55" i="3"/>
  <c r="CV57" i="3"/>
  <c r="CW5" i="12"/>
  <c r="CW5" i="11"/>
  <c r="CV18" i="11"/>
  <c r="CV21" i="11" s="1"/>
  <c r="CV17" i="11"/>
  <c r="CV20" i="11" s="1"/>
  <c r="CX79" i="11"/>
  <c r="CX80" i="11" s="1"/>
  <c r="CX27" i="11"/>
  <c r="CX11" i="12" s="1"/>
  <c r="CX95" i="12" s="1"/>
  <c r="CX15" i="11"/>
  <c r="CW3" i="3"/>
  <c r="CY4" i="12"/>
  <c r="CY4" i="11"/>
  <c r="CW65" i="3"/>
  <c r="CW101" i="12" s="1"/>
  <c r="CW133" i="12" s="1"/>
  <c r="CW5" i="6"/>
  <c r="CW25" i="6"/>
  <c r="CW20" i="6"/>
  <c r="CW27" i="6"/>
  <c r="CW18" i="6"/>
  <c r="CW21" i="6"/>
  <c r="CW31" i="6"/>
  <c r="CW29" i="6"/>
  <c r="CW26" i="6"/>
  <c r="CW34" i="6"/>
  <c r="CW32" i="6"/>
  <c r="CW37" i="6"/>
  <c r="CW33" i="6"/>
  <c r="CW28" i="6"/>
  <c r="CW23" i="6"/>
  <c r="CW22" i="6"/>
  <c r="CW30" i="6"/>
  <c r="CW19" i="6"/>
  <c r="CW35" i="6"/>
  <c r="CW24" i="6"/>
  <c r="CW36" i="6"/>
  <c r="CX16" i="6"/>
  <c r="CX51" i="6"/>
  <c r="CV39" i="6"/>
  <c r="CY4" i="6"/>
  <c r="CX10" i="6"/>
  <c r="CZ52" i="3"/>
  <c r="CZ48" i="3"/>
  <c r="CZ49" i="3"/>
  <c r="CX33" i="3"/>
  <c r="CX41" i="10" s="1"/>
  <c r="CY92" i="3"/>
  <c r="CY93" i="3"/>
  <c r="CY42" i="3"/>
  <c r="CY40" i="3"/>
  <c r="CY43" i="3"/>
  <c r="CY38" i="3"/>
  <c r="CY37" i="3"/>
  <c r="CY36" i="3"/>
  <c r="CY26" i="3"/>
  <c r="CY44" i="3"/>
  <c r="CY41" i="3"/>
  <c r="CY35" i="3"/>
  <c r="CY32" i="3"/>
  <c r="CY30" i="3"/>
  <c r="CY39" i="3"/>
  <c r="CY29" i="3"/>
  <c r="CY72" i="7" s="1"/>
  <c r="CZ23" i="3"/>
  <c r="CY31" i="3"/>
  <c r="CZ51" i="3"/>
  <c r="CX27" i="3"/>
  <c r="CW96" i="3"/>
  <c r="CW248" i="10" s="1"/>
  <c r="CX104" i="3"/>
  <c r="CX102" i="3"/>
  <c r="CX100" i="3"/>
  <c r="CX103" i="3"/>
  <c r="CX107" i="3"/>
  <c r="CX98" i="3"/>
  <c r="CX106" i="3"/>
  <c r="CX105" i="3"/>
  <c r="CX88" i="3"/>
  <c r="CX90" i="3" s="1"/>
  <c r="CX101" i="3"/>
  <c r="CX95" i="3"/>
  <c r="CX260" i="10" s="1"/>
  <c r="CX99" i="3"/>
  <c r="CY89" i="3"/>
  <c r="DC50" i="3"/>
  <c r="CS342" i="7"/>
  <c r="CT342" i="7"/>
  <c r="CS192" i="10" l="1"/>
  <c r="CS196" i="10" s="1"/>
  <c r="CS182" i="10" s="1"/>
  <c r="CT192" i="10"/>
  <c r="CT196" i="10" s="1"/>
  <c r="CT182" i="10" s="1"/>
  <c r="CU222" i="10"/>
  <c r="CU34" i="10"/>
  <c r="CU176" i="10" s="1"/>
  <c r="CV150" i="10"/>
  <c r="CV168" i="10"/>
  <c r="CX24" i="10"/>
  <c r="CX27" i="10"/>
  <c r="CX19" i="10"/>
  <c r="CX23" i="10"/>
  <c r="CX21" i="10"/>
  <c r="CX28" i="10"/>
  <c r="CX25" i="10"/>
  <c r="CX20" i="10"/>
  <c r="CX26" i="10"/>
  <c r="CX22" i="10"/>
  <c r="CT159" i="10"/>
  <c r="CU252" i="10"/>
  <c r="CU60" i="10"/>
  <c r="CW220" i="10"/>
  <c r="CW58" i="10"/>
  <c r="CV167" i="10"/>
  <c r="CV149" i="10"/>
  <c r="CV151" i="10" s="1"/>
  <c r="CX69" i="10"/>
  <c r="CX70" i="10"/>
  <c r="CX68" i="10"/>
  <c r="CX74" i="10"/>
  <c r="CX76" i="10"/>
  <c r="CX77" i="10"/>
  <c r="CX75" i="10"/>
  <c r="CX71" i="10"/>
  <c r="CX72" i="10"/>
  <c r="CX73" i="10"/>
  <c r="CX211" i="10"/>
  <c r="CX216" i="10"/>
  <c r="CX212" i="10"/>
  <c r="CX213" i="10"/>
  <c r="CX208" i="10"/>
  <c r="CX207" i="10"/>
  <c r="CX210" i="10"/>
  <c r="CX215" i="10"/>
  <c r="CX214" i="10"/>
  <c r="CX209" i="10"/>
  <c r="CY201" i="7"/>
  <c r="CY149" i="7"/>
  <c r="CY96" i="7"/>
  <c r="CX5" i="10"/>
  <c r="CX5" i="7"/>
  <c r="CY202" i="7"/>
  <c r="CY278" i="7"/>
  <c r="CY97" i="7"/>
  <c r="CY15" i="10"/>
  <c r="CY150" i="7"/>
  <c r="CZ4" i="10"/>
  <c r="CZ4" i="7"/>
  <c r="CU159" i="10"/>
  <c r="CW32" i="10"/>
  <c r="CY203" i="10"/>
  <c r="CY64" i="10"/>
  <c r="CX45" i="10"/>
  <c r="CX53" i="10"/>
  <c r="CX50" i="10"/>
  <c r="CX49" i="10"/>
  <c r="CX48" i="10"/>
  <c r="CX52" i="10"/>
  <c r="CX46" i="10"/>
  <c r="CX47" i="10"/>
  <c r="CX54" i="10"/>
  <c r="CX51" i="10"/>
  <c r="CV349" i="10"/>
  <c r="CV350" i="10"/>
  <c r="CV339" i="10"/>
  <c r="CV351" i="10"/>
  <c r="CT343" i="7"/>
  <c r="CW3" i="10"/>
  <c r="CW3" i="7"/>
  <c r="CS343" i="7"/>
  <c r="CS344" i="7" s="1"/>
  <c r="CT340" i="7" s="1"/>
  <c r="CV156" i="10"/>
  <c r="CV157" i="10"/>
  <c r="CV17" i="10"/>
  <c r="CV238" i="10" s="1"/>
  <c r="CV155" i="10"/>
  <c r="CV43" i="10"/>
  <c r="CV252" i="10" s="1"/>
  <c r="CV87" i="10"/>
  <c r="CV272" i="10" s="1"/>
  <c r="CV205" i="10"/>
  <c r="CV66" i="10"/>
  <c r="CV83" i="10" s="1"/>
  <c r="CV178" i="10" s="1"/>
  <c r="CV145" i="10"/>
  <c r="CW81" i="10"/>
  <c r="CS347" i="7"/>
  <c r="CS348" i="7" s="1"/>
  <c r="CU8" i="7"/>
  <c r="CU188" i="10"/>
  <c r="CV89" i="10"/>
  <c r="CV141" i="10"/>
  <c r="CU92" i="10"/>
  <c r="CU94" i="10"/>
  <c r="CU91" i="10"/>
  <c r="CU26" i="12"/>
  <c r="CU28" i="12" s="1"/>
  <c r="CV41" i="6"/>
  <c r="CW3" i="6"/>
  <c r="CW12" i="6" s="1"/>
  <c r="CW56" i="3"/>
  <c r="CW54" i="3"/>
  <c r="CW57" i="3"/>
  <c r="CW58" i="3"/>
  <c r="CW55" i="3"/>
  <c r="CX24" i="3"/>
  <c r="CY22" i="3"/>
  <c r="CW3" i="12"/>
  <c r="CW3" i="11"/>
  <c r="CX5" i="12"/>
  <c r="CX5" i="11"/>
  <c r="CY27" i="11"/>
  <c r="CY11" i="12" s="1"/>
  <c r="CY95" i="12" s="1"/>
  <c r="CY15" i="11"/>
  <c r="CY79" i="11"/>
  <c r="CY80" i="11" s="1"/>
  <c r="CX3" i="3"/>
  <c r="CZ4" i="12"/>
  <c r="CZ4" i="11"/>
  <c r="CX25" i="6"/>
  <c r="CX18" i="6"/>
  <c r="CX29" i="6"/>
  <c r="CX27" i="6"/>
  <c r="CX26" i="6"/>
  <c r="CX31" i="6"/>
  <c r="CX20" i="6"/>
  <c r="CX33" i="6"/>
  <c r="CX23" i="6"/>
  <c r="CX21" i="6"/>
  <c r="CX34" i="6"/>
  <c r="CX28" i="6"/>
  <c r="CX32" i="6"/>
  <c r="CX36" i="6"/>
  <c r="CX30" i="6"/>
  <c r="CX24" i="6"/>
  <c r="CX19" i="6"/>
  <c r="CX35" i="6"/>
  <c r="CX22" i="6"/>
  <c r="CX37" i="6"/>
  <c r="CX65" i="3"/>
  <c r="CX101" i="12" s="1"/>
  <c r="CX133" i="12" s="1"/>
  <c r="CX5" i="6"/>
  <c r="CY10" i="6"/>
  <c r="CW39" i="6"/>
  <c r="CY51" i="6"/>
  <c r="CY16" i="6"/>
  <c r="CZ4" i="6"/>
  <c r="CX96" i="3"/>
  <c r="CX248" i="10" s="1"/>
  <c r="CY103" i="3"/>
  <c r="CY107" i="3"/>
  <c r="CY102" i="3"/>
  <c r="CY106" i="3"/>
  <c r="CY104" i="3"/>
  <c r="CY105" i="3"/>
  <c r="CY98" i="3"/>
  <c r="CY101" i="3"/>
  <c r="CY100" i="3"/>
  <c r="CY95" i="3"/>
  <c r="CY260" i="10" s="1"/>
  <c r="CY99" i="3"/>
  <c r="CZ89" i="3"/>
  <c r="CY88" i="3"/>
  <c r="CY90" i="3" s="1"/>
  <c r="DA51" i="3"/>
  <c r="CY33" i="3"/>
  <c r="CY41" i="10" s="1"/>
  <c r="DA48" i="3"/>
  <c r="CY94" i="3"/>
  <c r="CY234" i="10" s="1"/>
  <c r="DA52" i="3"/>
  <c r="DD50" i="3"/>
  <c r="CZ93" i="3"/>
  <c r="CZ92" i="3"/>
  <c r="CZ44" i="3"/>
  <c r="CZ39" i="3"/>
  <c r="CZ36" i="3"/>
  <c r="CZ42" i="3"/>
  <c r="CZ41" i="3"/>
  <c r="CZ35" i="3"/>
  <c r="CZ38" i="3"/>
  <c r="CZ40" i="3"/>
  <c r="CZ31" i="3"/>
  <c r="CZ30" i="3"/>
  <c r="CZ37" i="3"/>
  <c r="CZ32" i="3"/>
  <c r="CZ43" i="3"/>
  <c r="CZ26" i="3"/>
  <c r="DA23" i="3"/>
  <c r="CZ29" i="3"/>
  <c r="CZ72" i="7" s="1"/>
  <c r="CY27" i="3"/>
  <c r="DA49" i="3"/>
  <c r="CV153" i="10" l="1"/>
  <c r="CU189" i="10"/>
  <c r="CV34" i="10"/>
  <c r="CV176" i="10" s="1"/>
  <c r="CY216" i="10"/>
  <c r="CY209" i="10"/>
  <c r="CY207" i="10"/>
  <c r="CY210" i="10"/>
  <c r="CY208" i="10"/>
  <c r="CY215" i="10"/>
  <c r="CY211" i="10"/>
  <c r="CY213" i="10"/>
  <c r="CY214" i="10"/>
  <c r="CY212" i="10"/>
  <c r="CX32" i="10"/>
  <c r="CV189" i="10"/>
  <c r="CV159" i="10"/>
  <c r="CW167" i="10"/>
  <c r="CW149" i="10"/>
  <c r="CW151" i="10" s="1"/>
  <c r="CY72" i="10"/>
  <c r="CY68" i="10"/>
  <c r="CY73" i="10"/>
  <c r="CY69" i="10"/>
  <c r="CY70" i="10"/>
  <c r="CY76" i="10"/>
  <c r="CY77" i="10"/>
  <c r="CY75" i="10"/>
  <c r="CY71" i="10"/>
  <c r="CY74" i="10"/>
  <c r="CT344" i="7"/>
  <c r="CU340" i="7" s="1"/>
  <c r="CT347" i="7"/>
  <c r="CT348" i="7" s="1"/>
  <c r="CW168" i="10"/>
  <c r="CW150" i="10"/>
  <c r="CX3" i="10"/>
  <c r="CX3" i="7"/>
  <c r="CW205" i="10"/>
  <c r="CW17" i="10"/>
  <c r="CW238" i="10" s="1"/>
  <c r="CW43" i="10"/>
  <c r="CW252" i="10" s="1"/>
  <c r="CW66" i="10"/>
  <c r="CW156" i="10"/>
  <c r="CW155" i="10"/>
  <c r="CW145" i="10"/>
  <c r="CW157" i="10"/>
  <c r="CW87" i="10"/>
  <c r="CW272" i="10" s="1"/>
  <c r="CY45" i="10"/>
  <c r="CY47" i="10"/>
  <c r="CY53" i="10"/>
  <c r="CY54" i="10"/>
  <c r="CY46" i="10"/>
  <c r="CY52" i="10"/>
  <c r="CY49" i="10"/>
  <c r="CY50" i="10"/>
  <c r="CY51" i="10"/>
  <c r="CY48" i="10"/>
  <c r="CY5" i="10"/>
  <c r="CY5" i="7"/>
  <c r="CZ15" i="10"/>
  <c r="CZ202" i="7"/>
  <c r="CZ278" i="7"/>
  <c r="CZ150" i="7"/>
  <c r="CZ97" i="7"/>
  <c r="CW169" i="10"/>
  <c r="CW83" i="10"/>
  <c r="CW178" i="10" s="1"/>
  <c r="CX81" i="10"/>
  <c r="CY24" i="10"/>
  <c r="CY22" i="10"/>
  <c r="CY20" i="10"/>
  <c r="CY28" i="10"/>
  <c r="CY19" i="10"/>
  <c r="CY23" i="10"/>
  <c r="CY25" i="10"/>
  <c r="CY27" i="10"/>
  <c r="CY21" i="10"/>
  <c r="CY26" i="10"/>
  <c r="CZ201" i="7"/>
  <c r="CZ96" i="7"/>
  <c r="CZ149" i="7"/>
  <c r="CX220" i="10"/>
  <c r="CU338" i="7"/>
  <c r="CU190" i="10"/>
  <c r="CU192" i="10" s="1"/>
  <c r="CU196" i="10" s="1"/>
  <c r="CU182" i="10" s="1"/>
  <c r="CU177" i="10"/>
  <c r="CZ203" i="10"/>
  <c r="CZ64" i="10"/>
  <c r="DA4" i="10"/>
  <c r="DA4" i="7"/>
  <c r="CW349" i="10"/>
  <c r="CW350" i="10"/>
  <c r="CW351" i="10"/>
  <c r="CW339" i="10"/>
  <c r="CV264" i="10"/>
  <c r="CV222" i="10"/>
  <c r="CX58" i="10"/>
  <c r="CV60" i="10"/>
  <c r="CW141" i="10"/>
  <c r="CW89" i="10"/>
  <c r="CV188" i="10"/>
  <c r="CV8" i="7"/>
  <c r="CV22" i="7" s="1"/>
  <c r="CU22" i="7"/>
  <c r="CV94" i="10"/>
  <c r="CV92" i="10"/>
  <c r="CV91" i="10"/>
  <c r="CW41" i="6"/>
  <c r="CV26" i="12"/>
  <c r="CV28" i="12" s="1"/>
  <c r="CZ22" i="3"/>
  <c r="CY24" i="3"/>
  <c r="CX56" i="3"/>
  <c r="CX54" i="3"/>
  <c r="CX58" i="3"/>
  <c r="CX57" i="3"/>
  <c r="CX55" i="3"/>
  <c r="CX3" i="6"/>
  <c r="CX12" i="6" s="1"/>
  <c r="CY5" i="12"/>
  <c r="CY5" i="11"/>
  <c r="CX3" i="12"/>
  <c r="CX3" i="11"/>
  <c r="CY96" i="3"/>
  <c r="CY248" i="10" s="1"/>
  <c r="DA4" i="12"/>
  <c r="DA4" i="11"/>
  <c r="CW18" i="11"/>
  <c r="CW21" i="11" s="1"/>
  <c r="CW17" i="11"/>
  <c r="CW20" i="11" s="1"/>
  <c r="CZ79" i="11"/>
  <c r="CZ80" i="11" s="1"/>
  <c r="CZ15" i="11"/>
  <c r="CZ27" i="11"/>
  <c r="CZ11" i="12" s="1"/>
  <c r="CZ95" i="12" s="1"/>
  <c r="DA4" i="6"/>
  <c r="CZ51" i="6"/>
  <c r="CZ16" i="6"/>
  <c r="CY65" i="3"/>
  <c r="CY101" i="12" s="1"/>
  <c r="CY133" i="12" s="1"/>
  <c r="CY5" i="6"/>
  <c r="CZ10" i="6"/>
  <c r="CY27" i="6"/>
  <c r="CY25" i="6"/>
  <c r="CY20" i="6"/>
  <c r="CY18" i="6"/>
  <c r="CY29" i="6"/>
  <c r="CY31" i="6"/>
  <c r="CY26" i="6"/>
  <c r="CY33" i="6"/>
  <c r="CY32" i="6"/>
  <c r="CY36" i="6"/>
  <c r="CY24" i="6"/>
  <c r="CY28" i="6"/>
  <c r="CY34" i="6"/>
  <c r="CY22" i="6"/>
  <c r="CY35" i="6"/>
  <c r="CY23" i="6"/>
  <c r="CY30" i="6"/>
  <c r="CY21" i="6"/>
  <c r="CY37" i="6"/>
  <c r="CY19" i="6"/>
  <c r="CY3" i="3"/>
  <c r="CX39" i="6"/>
  <c r="DB52" i="3"/>
  <c r="CZ102" i="3"/>
  <c r="CZ106" i="3"/>
  <c r="CZ104" i="3"/>
  <c r="CZ101" i="3"/>
  <c r="CZ103" i="3"/>
  <c r="CZ98" i="3"/>
  <c r="CZ105" i="3"/>
  <c r="CZ100" i="3"/>
  <c r="CZ107" i="3"/>
  <c r="CZ95" i="3"/>
  <c r="CZ260" i="10" s="1"/>
  <c r="CZ99" i="3"/>
  <c r="DA89" i="3"/>
  <c r="CZ88" i="3"/>
  <c r="CZ90" i="3" s="1"/>
  <c r="DE50" i="3"/>
  <c r="DB48" i="3"/>
  <c r="DA93" i="3"/>
  <c r="DA92" i="3"/>
  <c r="DA43" i="3"/>
  <c r="DA42" i="3"/>
  <c r="DA41" i="3"/>
  <c r="DA35" i="3"/>
  <c r="DA44" i="3"/>
  <c r="DA38" i="3"/>
  <c r="DA32" i="3"/>
  <c r="DA40" i="3"/>
  <c r="DA30" i="3"/>
  <c r="DA37" i="3"/>
  <c r="DA39" i="3"/>
  <c r="DA29" i="3"/>
  <c r="DA72" i="7" s="1"/>
  <c r="DA26" i="3"/>
  <c r="DA36" i="3"/>
  <c r="DA31" i="3"/>
  <c r="DB23" i="3"/>
  <c r="DB49" i="3"/>
  <c r="DB51" i="3"/>
  <c r="CZ27" i="3"/>
  <c r="CZ33" i="3"/>
  <c r="CZ41" i="10" s="1"/>
  <c r="CZ94" i="3"/>
  <c r="CZ234" i="10" s="1"/>
  <c r="CU342" i="7"/>
  <c r="CV338" i="7" l="1"/>
  <c r="CV190" i="10"/>
  <c r="CV192" i="10" s="1"/>
  <c r="CV196" i="10" s="1"/>
  <c r="CV182" i="10" s="1"/>
  <c r="CV177" i="10"/>
  <c r="CU343" i="7"/>
  <c r="CZ45" i="10"/>
  <c r="CZ47" i="10"/>
  <c r="CZ54" i="10"/>
  <c r="CZ53" i="10"/>
  <c r="CZ46" i="10"/>
  <c r="CZ49" i="10"/>
  <c r="CZ48" i="10"/>
  <c r="CZ52" i="10"/>
  <c r="CZ51" i="10"/>
  <c r="CZ50" i="10"/>
  <c r="CX168" i="10"/>
  <c r="CX150" i="10"/>
  <c r="CY32" i="10"/>
  <c r="DA201" i="7"/>
  <c r="DA96" i="7"/>
  <c r="DA149" i="7"/>
  <c r="CX349" i="10"/>
  <c r="CX350" i="10"/>
  <c r="CX351" i="10"/>
  <c r="CX339" i="10"/>
  <c r="CZ70" i="10"/>
  <c r="CZ68" i="10"/>
  <c r="CZ74" i="10"/>
  <c r="CZ76" i="10"/>
  <c r="CZ69" i="10"/>
  <c r="CZ73" i="10"/>
  <c r="CZ75" i="10"/>
  <c r="CZ72" i="10"/>
  <c r="CZ77" i="10"/>
  <c r="CZ71" i="10"/>
  <c r="CY58" i="10"/>
  <c r="CU344" i="7"/>
  <c r="CV340" i="7" s="1"/>
  <c r="CU347" i="7"/>
  <c r="CU348" i="7" s="1"/>
  <c r="CZ212" i="10"/>
  <c r="CZ210" i="10"/>
  <c r="CZ213" i="10"/>
  <c r="CZ216" i="10"/>
  <c r="CZ208" i="10"/>
  <c r="CZ207" i="10"/>
  <c r="CZ209" i="10"/>
  <c r="CZ211" i="10"/>
  <c r="CZ214" i="10"/>
  <c r="CZ215" i="10"/>
  <c r="CW222" i="10"/>
  <c r="CW264" i="10"/>
  <c r="CY81" i="10"/>
  <c r="CX167" i="10"/>
  <c r="CX149" i="10"/>
  <c r="CX151" i="10" s="1"/>
  <c r="CX34" i="10"/>
  <c r="CY220" i="10"/>
  <c r="DA15" i="10"/>
  <c r="DA202" i="7"/>
  <c r="DA278" i="7"/>
  <c r="DA150" i="7"/>
  <c r="DA97" i="7"/>
  <c r="DA203" i="10"/>
  <c r="DA64" i="10"/>
  <c r="CZ5" i="10"/>
  <c r="CZ5" i="7"/>
  <c r="CX155" i="10"/>
  <c r="CX145" i="10"/>
  <c r="CX17" i="10"/>
  <c r="CX238" i="10" s="1"/>
  <c r="CX87" i="10"/>
  <c r="CX272" i="10" s="1"/>
  <c r="CX66" i="10"/>
  <c r="CX83" i="10" s="1"/>
  <c r="CX178" i="10" s="1"/>
  <c r="CX156" i="10"/>
  <c r="CX157" i="10"/>
  <c r="CX43" i="10"/>
  <c r="CX252" i="10" s="1"/>
  <c r="CX205" i="10"/>
  <c r="CW34" i="10"/>
  <c r="DB4" i="10"/>
  <c r="DB4" i="7"/>
  <c r="CY3" i="10"/>
  <c r="CY3" i="7"/>
  <c r="CX169" i="10"/>
  <c r="CZ21" i="10"/>
  <c r="CZ23" i="10"/>
  <c r="CZ27" i="10"/>
  <c r="CZ20" i="10"/>
  <c r="CZ19" i="10"/>
  <c r="CZ25" i="10"/>
  <c r="CZ24" i="10"/>
  <c r="CZ22" i="10"/>
  <c r="CZ28" i="10"/>
  <c r="CZ26" i="10"/>
  <c r="CW60" i="10"/>
  <c r="CW153" i="10"/>
  <c r="CW159" i="10" s="1"/>
  <c r="CW188" i="10"/>
  <c r="CW8" i="7"/>
  <c r="CX141" i="10"/>
  <c r="CX89" i="10"/>
  <c r="CW92" i="10"/>
  <c r="CW91" i="10"/>
  <c r="CW94" i="10"/>
  <c r="CW26" i="12"/>
  <c r="CW28" i="12" s="1"/>
  <c r="CX41" i="6"/>
  <c r="CY56" i="3"/>
  <c r="CY55" i="3"/>
  <c r="CY58" i="3"/>
  <c r="CY57" i="3"/>
  <c r="CY54" i="3"/>
  <c r="DA22" i="3"/>
  <c r="CZ24" i="3"/>
  <c r="DB4" i="12"/>
  <c r="DB4" i="11"/>
  <c r="CX18" i="11"/>
  <c r="CX21" i="11" s="1"/>
  <c r="CX17" i="11"/>
  <c r="CX20" i="11" s="1"/>
  <c r="CZ5" i="12"/>
  <c r="CZ5" i="11"/>
  <c r="DA79" i="11"/>
  <c r="DA80" i="11" s="1"/>
  <c r="DA27" i="11"/>
  <c r="DA11" i="12" s="1"/>
  <c r="DA95" i="12" s="1"/>
  <c r="DA15" i="11"/>
  <c r="CY3" i="12"/>
  <c r="CY3" i="11"/>
  <c r="CZ96" i="3"/>
  <c r="CZ248" i="10" s="1"/>
  <c r="CZ25" i="6"/>
  <c r="CZ21" i="6"/>
  <c r="CZ27" i="6"/>
  <c r="CZ29" i="6"/>
  <c r="CZ26" i="6"/>
  <c r="CZ18" i="6"/>
  <c r="CZ31" i="6"/>
  <c r="CZ20" i="6"/>
  <c r="CZ32" i="6"/>
  <c r="CZ28" i="6"/>
  <c r="CZ33" i="6"/>
  <c r="CZ34" i="6"/>
  <c r="CZ36" i="6"/>
  <c r="CZ23" i="6"/>
  <c r="CZ19" i="6"/>
  <c r="CZ22" i="6"/>
  <c r="CZ30" i="6"/>
  <c r="CZ24" i="6"/>
  <c r="CZ37" i="6"/>
  <c r="CZ35" i="6"/>
  <c r="DB4" i="6"/>
  <c r="DA10" i="6"/>
  <c r="CZ65" i="3"/>
  <c r="CZ101" i="12" s="1"/>
  <c r="CZ133" i="12" s="1"/>
  <c r="CZ5" i="6"/>
  <c r="CY3" i="6"/>
  <c r="CY12" i="6" s="1"/>
  <c r="DA51" i="6"/>
  <c r="DA16" i="6"/>
  <c r="CY39" i="6"/>
  <c r="DB93" i="3"/>
  <c r="DB92" i="3"/>
  <c r="DB42" i="3"/>
  <c r="DB43" i="3"/>
  <c r="DB44" i="3"/>
  <c r="DB38" i="3"/>
  <c r="DB32" i="3"/>
  <c r="DB40" i="3"/>
  <c r="DB31" i="3"/>
  <c r="DB29" i="3"/>
  <c r="DB72" i="7" s="1"/>
  <c r="DB37" i="3"/>
  <c r="DB30" i="3"/>
  <c r="DB39" i="3"/>
  <c r="DB35" i="3"/>
  <c r="DB26" i="3"/>
  <c r="DC23" i="3"/>
  <c r="DB41" i="3"/>
  <c r="DB36" i="3"/>
  <c r="DA107" i="3"/>
  <c r="DA105" i="3"/>
  <c r="DA106" i="3"/>
  <c r="DA103" i="3"/>
  <c r="DA100" i="3"/>
  <c r="DA104" i="3"/>
  <c r="DA95" i="3"/>
  <c r="DA260" i="10" s="1"/>
  <c r="DA101" i="3"/>
  <c r="DA99" i="3"/>
  <c r="DA102" i="3"/>
  <c r="DA98" i="3"/>
  <c r="DB89" i="3"/>
  <c r="DA88" i="3"/>
  <c r="DA90" i="3" s="1"/>
  <c r="CZ3" i="3"/>
  <c r="DA94" i="3"/>
  <c r="DA234" i="10" s="1"/>
  <c r="DC48" i="3"/>
  <c r="DA33" i="3"/>
  <c r="DA41" i="10" s="1"/>
  <c r="DC52" i="3"/>
  <c r="DC49" i="3"/>
  <c r="DA27" i="3"/>
  <c r="DC51" i="3"/>
  <c r="DF50" i="3"/>
  <c r="CV342" i="7"/>
  <c r="CX153" i="10" l="1"/>
  <c r="CZ32" i="10"/>
  <c r="CX176" i="10"/>
  <c r="CX189" i="10"/>
  <c r="CW338" i="7"/>
  <c r="CW190" i="10"/>
  <c r="CW177" i="10"/>
  <c r="DA210" i="10"/>
  <c r="DA208" i="10"/>
  <c r="DA207" i="10"/>
  <c r="DA211" i="10"/>
  <c r="DA215" i="10"/>
  <c r="DA216" i="10"/>
  <c r="DA209" i="10"/>
  <c r="DA214" i="10"/>
  <c r="DA212" i="10"/>
  <c r="DA213" i="10"/>
  <c r="DA76" i="10"/>
  <c r="DA68" i="10"/>
  <c r="DA71" i="10"/>
  <c r="DA74" i="10"/>
  <c r="DA69" i="10"/>
  <c r="DA72" i="10"/>
  <c r="DA70" i="10"/>
  <c r="DA73" i="10"/>
  <c r="DA77" i="10"/>
  <c r="DA75" i="10"/>
  <c r="CZ220" i="10"/>
  <c r="CV347" i="7"/>
  <c r="CV348" i="7" s="1"/>
  <c r="DC4" i="10"/>
  <c r="DC4" i="7"/>
  <c r="CW176" i="10"/>
  <c r="CW189" i="10"/>
  <c r="CY169" i="10"/>
  <c r="CY168" i="10"/>
  <c r="CY150" i="10"/>
  <c r="CZ58" i="10"/>
  <c r="CZ167" i="10"/>
  <c r="CZ149" i="10"/>
  <c r="CZ151" i="10" s="1"/>
  <c r="DB201" i="7"/>
  <c r="DB149" i="7"/>
  <c r="DB96" i="7"/>
  <c r="CX264" i="10"/>
  <c r="CX222" i="10"/>
  <c r="CX159" i="10"/>
  <c r="CZ81" i="10"/>
  <c r="DB64" i="10"/>
  <c r="DB203" i="10"/>
  <c r="DA45" i="10"/>
  <c r="DA52" i="10"/>
  <c r="DA50" i="10"/>
  <c r="DA53" i="10"/>
  <c r="DA46" i="10"/>
  <c r="DA49" i="10"/>
  <c r="DA48" i="10"/>
  <c r="DA54" i="10"/>
  <c r="DA51" i="10"/>
  <c r="DA47" i="10"/>
  <c r="CY167" i="10"/>
  <c r="CY149" i="10"/>
  <c r="CY151" i="10" s="1"/>
  <c r="CY351" i="10"/>
  <c r="CY349" i="10"/>
  <c r="CY350" i="10"/>
  <c r="CY339" i="10"/>
  <c r="DA21" i="10"/>
  <c r="DA22" i="10"/>
  <c r="DA28" i="10"/>
  <c r="DA24" i="10"/>
  <c r="DA19" i="10"/>
  <c r="DA27" i="10"/>
  <c r="DA20" i="10"/>
  <c r="DA23" i="10"/>
  <c r="DA25" i="10"/>
  <c r="DA26" i="10"/>
  <c r="CX60" i="10"/>
  <c r="CZ3" i="10"/>
  <c r="CZ3" i="7"/>
  <c r="CY155" i="10"/>
  <c r="CY156" i="10"/>
  <c r="CY157" i="10"/>
  <c r="CY87" i="10"/>
  <c r="CY272" i="10" s="1"/>
  <c r="CY145" i="10"/>
  <c r="CY43" i="10"/>
  <c r="CY252" i="10" s="1"/>
  <c r="CY66" i="10"/>
  <c r="CY83" i="10" s="1"/>
  <c r="CY178" i="10" s="1"/>
  <c r="CY205" i="10"/>
  <c r="CY264" i="10" s="1"/>
  <c r="CY17" i="10"/>
  <c r="CY238" i="10" s="1"/>
  <c r="DA5" i="10"/>
  <c r="DA5" i="7"/>
  <c r="DB278" i="7"/>
  <c r="DB15" i="10"/>
  <c r="DB150" i="7"/>
  <c r="DB97" i="7"/>
  <c r="DB202" i="7"/>
  <c r="CV343" i="7"/>
  <c r="CV344" i="7" s="1"/>
  <c r="CW340" i="7" s="1"/>
  <c r="CX188" i="10"/>
  <c r="CX8" i="7"/>
  <c r="CX22" i="7" s="1"/>
  <c r="CY141" i="10"/>
  <c r="CY89" i="10"/>
  <c r="CW22" i="7"/>
  <c r="CX92" i="10"/>
  <c r="CX94" i="10"/>
  <c r="CX91" i="10"/>
  <c r="CX26" i="12"/>
  <c r="CX28" i="12" s="1"/>
  <c r="CZ56" i="3"/>
  <c r="CZ57" i="3"/>
  <c r="CZ55" i="3"/>
  <c r="CZ58" i="3"/>
  <c r="CZ54" i="3"/>
  <c r="DB22" i="3"/>
  <c r="DA24" i="3"/>
  <c r="DA5" i="12"/>
  <c r="DA5" i="11"/>
  <c r="CZ3" i="12"/>
  <c r="CZ3" i="11"/>
  <c r="DC4" i="12"/>
  <c r="DC4" i="11"/>
  <c r="CY17" i="11"/>
  <c r="CY20" i="11" s="1"/>
  <c r="CY18" i="11"/>
  <c r="CY21" i="11" s="1"/>
  <c r="DB79" i="11"/>
  <c r="DB80" i="11" s="1"/>
  <c r="DB27" i="11"/>
  <c r="DB11" i="12" s="1"/>
  <c r="DB95" i="12" s="1"/>
  <c r="DB15" i="11"/>
  <c r="DA25" i="6"/>
  <c r="DA20" i="6"/>
  <c r="DA29" i="6"/>
  <c r="DA21" i="6"/>
  <c r="DA27" i="6"/>
  <c r="DA26" i="6"/>
  <c r="DA33" i="6"/>
  <c r="DA22" i="6"/>
  <c r="DA28" i="6"/>
  <c r="DA31" i="6"/>
  <c r="DA32" i="6"/>
  <c r="DA37" i="6"/>
  <c r="DA24" i="6"/>
  <c r="DA18" i="6"/>
  <c r="DA34" i="6"/>
  <c r="DA23" i="6"/>
  <c r="DA35" i="6"/>
  <c r="DA30" i="6"/>
  <c r="DA19" i="6"/>
  <c r="DA36" i="6"/>
  <c r="DB33" i="3"/>
  <c r="DB41" i="10" s="1"/>
  <c r="DB10" i="6"/>
  <c r="DA65" i="3"/>
  <c r="DA101" i="12" s="1"/>
  <c r="DA133" i="12" s="1"/>
  <c r="DA5" i="6"/>
  <c r="CZ3" i="6"/>
  <c r="CZ12" i="6" s="1"/>
  <c r="DC4" i="6"/>
  <c r="CY41" i="6"/>
  <c r="DB51" i="6"/>
  <c r="DB16" i="6"/>
  <c r="CZ39" i="6"/>
  <c r="DA96" i="3"/>
  <c r="DA248" i="10" s="1"/>
  <c r="DB27" i="3"/>
  <c r="DD51" i="3"/>
  <c r="DB106" i="3"/>
  <c r="DB104" i="3"/>
  <c r="DB105" i="3"/>
  <c r="DB101" i="3"/>
  <c r="DB107" i="3"/>
  <c r="DB102" i="3"/>
  <c r="DB95" i="3"/>
  <c r="DB260" i="10" s="1"/>
  <c r="DB100" i="3"/>
  <c r="DB99" i="3"/>
  <c r="DB98" i="3"/>
  <c r="DB103" i="3"/>
  <c r="DB88" i="3"/>
  <c r="DB90" i="3" s="1"/>
  <c r="DC89" i="3"/>
  <c r="DC94" i="3" s="1"/>
  <c r="DC234" i="10" s="1"/>
  <c r="DA3" i="3"/>
  <c r="DD48" i="3"/>
  <c r="DD49" i="3"/>
  <c r="DG50" i="3"/>
  <c r="DD52" i="3"/>
  <c r="DC93" i="3"/>
  <c r="DC92" i="3"/>
  <c r="DC42" i="3"/>
  <c r="DC40" i="3"/>
  <c r="DC31" i="3"/>
  <c r="DC30" i="3"/>
  <c r="DC43" i="3"/>
  <c r="DC39" i="3"/>
  <c r="DC37" i="3"/>
  <c r="DC35" i="3"/>
  <c r="DC32" i="3"/>
  <c r="DC29" i="3"/>
  <c r="DC72" i="7" s="1"/>
  <c r="DC26" i="3"/>
  <c r="DD23" i="3"/>
  <c r="DC36" i="3"/>
  <c r="DC38" i="3"/>
  <c r="DC41" i="3"/>
  <c r="DC44" i="3"/>
  <c r="DB94" i="3"/>
  <c r="DB234" i="10" s="1"/>
  <c r="CW342" i="7"/>
  <c r="CW192" i="10" l="1"/>
  <c r="CW196" i="10" s="1"/>
  <c r="CW182" i="10" s="1"/>
  <c r="CY222" i="10"/>
  <c r="CY60" i="10"/>
  <c r="CY190" i="10" s="1"/>
  <c r="CW347" i="7"/>
  <c r="CW348" i="7" s="1"/>
  <c r="DA58" i="10"/>
  <c r="DB213" i="10"/>
  <c r="DB214" i="10"/>
  <c r="DB212" i="10"/>
  <c r="DB209" i="10"/>
  <c r="DB208" i="10"/>
  <c r="DB216" i="10"/>
  <c r="DB211" i="10"/>
  <c r="DB215" i="10"/>
  <c r="DB210" i="10"/>
  <c r="DB207" i="10"/>
  <c r="DB75" i="10"/>
  <c r="DB74" i="10"/>
  <c r="DB69" i="10"/>
  <c r="DB71" i="10"/>
  <c r="DB70" i="10"/>
  <c r="DB73" i="10"/>
  <c r="DB76" i="10"/>
  <c r="DB77" i="10"/>
  <c r="DB68" i="10"/>
  <c r="DB72" i="10"/>
  <c r="DC64" i="10"/>
  <c r="DC203" i="10"/>
  <c r="CY338" i="7"/>
  <c r="DA32" i="10"/>
  <c r="CZ169" i="10"/>
  <c r="CW343" i="7"/>
  <c r="CW344" i="7" s="1"/>
  <c r="CX340" i="7" s="1"/>
  <c r="CZ87" i="10"/>
  <c r="CZ272" i="10" s="1"/>
  <c r="CZ155" i="10"/>
  <c r="CZ66" i="10"/>
  <c r="CZ83" i="10" s="1"/>
  <c r="CZ178" i="10" s="1"/>
  <c r="CZ205" i="10"/>
  <c r="CZ17" i="10"/>
  <c r="CZ145" i="10"/>
  <c r="CZ157" i="10"/>
  <c r="CZ43" i="10"/>
  <c r="CZ252" i="10" s="1"/>
  <c r="CZ156" i="10"/>
  <c r="CY34" i="10"/>
  <c r="DA81" i="10"/>
  <c r="DB54" i="10"/>
  <c r="DB45" i="10"/>
  <c r="DB46" i="10"/>
  <c r="DB50" i="10"/>
  <c r="DB53" i="10"/>
  <c r="DB47" i="10"/>
  <c r="DB51" i="10"/>
  <c r="DB49" i="10"/>
  <c r="DB52" i="10"/>
  <c r="DB48" i="10"/>
  <c r="DD4" i="10"/>
  <c r="DD4" i="7"/>
  <c r="DC201" i="7"/>
  <c r="DC149" i="7"/>
  <c r="DC96" i="7"/>
  <c r="DB5" i="10"/>
  <c r="DB5" i="7"/>
  <c r="CZ339" i="10"/>
  <c r="CZ350" i="10"/>
  <c r="CZ349" i="10"/>
  <c r="CZ351" i="10"/>
  <c r="CX338" i="7"/>
  <c r="CX190" i="10"/>
  <c r="CX192" i="10" s="1"/>
  <c r="CX196" i="10" s="1"/>
  <c r="CX182" i="10" s="1"/>
  <c r="CX177" i="10"/>
  <c r="CY153" i="10"/>
  <c r="DC15" i="10"/>
  <c r="DC150" i="7"/>
  <c r="DC278" i="7"/>
  <c r="DC202" i="7"/>
  <c r="DC97" i="7"/>
  <c r="DA3" i="10"/>
  <c r="DA3" i="7"/>
  <c r="DB25" i="10"/>
  <c r="DB23" i="10"/>
  <c r="DB19" i="10"/>
  <c r="DB24" i="10"/>
  <c r="DB28" i="10"/>
  <c r="DB22" i="10"/>
  <c r="DB27" i="10"/>
  <c r="DB20" i="10"/>
  <c r="DB26" i="10"/>
  <c r="DB21" i="10"/>
  <c r="CZ168" i="10"/>
  <c r="CZ150" i="10"/>
  <c r="CZ153" i="10" s="1"/>
  <c r="DA220" i="10"/>
  <c r="CY8" i="7"/>
  <c r="CY22" i="7" s="1"/>
  <c r="CY188" i="10"/>
  <c r="CZ89" i="10"/>
  <c r="CZ141" i="10"/>
  <c r="CY91" i="10"/>
  <c r="CY92" i="10"/>
  <c r="CY94" i="10"/>
  <c r="DA56" i="3"/>
  <c r="DA55" i="3"/>
  <c r="DA57" i="3"/>
  <c r="DA58" i="3"/>
  <c r="DA54" i="3"/>
  <c r="DB24" i="3"/>
  <c r="DC22" i="3"/>
  <c r="DA3" i="12"/>
  <c r="DA3" i="11"/>
  <c r="CZ41" i="6"/>
  <c r="CZ17" i="11"/>
  <c r="CZ20" i="11" s="1"/>
  <c r="CZ18" i="11"/>
  <c r="CZ21" i="11" s="1"/>
  <c r="DB5" i="12"/>
  <c r="DB5" i="11"/>
  <c r="DD4" i="12"/>
  <c r="DD4" i="11"/>
  <c r="DC79" i="11"/>
  <c r="DC80" i="11" s="1"/>
  <c r="DC27" i="11"/>
  <c r="DC11" i="12" s="1"/>
  <c r="DC95" i="12" s="1"/>
  <c r="DC15" i="11"/>
  <c r="CY26" i="12"/>
  <c r="CY28" i="12" s="1"/>
  <c r="DB26" i="6"/>
  <c r="DB25" i="6"/>
  <c r="DB20" i="6"/>
  <c r="DB21" i="6"/>
  <c r="DB18" i="6"/>
  <c r="DB31" i="6"/>
  <c r="DB34" i="6"/>
  <c r="DB22" i="6"/>
  <c r="DB33" i="6"/>
  <c r="DB28" i="6"/>
  <c r="DB27" i="6"/>
  <c r="DB23" i="6"/>
  <c r="DB29" i="6"/>
  <c r="DB36" i="6"/>
  <c r="DB24" i="6"/>
  <c r="DB30" i="6"/>
  <c r="DB19" i="6"/>
  <c r="DB37" i="6"/>
  <c r="DB35" i="6"/>
  <c r="DB32" i="6"/>
  <c r="DC33" i="3"/>
  <c r="DC41" i="10" s="1"/>
  <c r="DA39" i="6"/>
  <c r="DA3" i="6"/>
  <c r="DA12" i="6" s="1"/>
  <c r="DC16" i="6"/>
  <c r="DC51" i="6"/>
  <c r="DB65" i="3"/>
  <c r="DB101" i="12" s="1"/>
  <c r="DB133" i="12" s="1"/>
  <c r="DB5" i="6"/>
  <c r="DD4" i="6"/>
  <c r="DC10" i="6"/>
  <c r="DE48" i="3"/>
  <c r="DE52" i="3"/>
  <c r="DE51" i="3"/>
  <c r="DD92" i="3"/>
  <c r="DD93" i="3"/>
  <c r="DD41" i="3"/>
  <c r="DD40" i="3"/>
  <c r="DD30" i="3"/>
  <c r="DD29" i="3"/>
  <c r="DD72" i="7" s="1"/>
  <c r="DD43" i="3"/>
  <c r="DD39" i="3"/>
  <c r="DD36" i="3"/>
  <c r="DD26" i="3"/>
  <c r="DD35" i="3"/>
  <c r="DD32" i="3"/>
  <c r="DD42" i="3"/>
  <c r="DD38" i="3"/>
  <c r="DD31" i="3"/>
  <c r="DD44" i="3"/>
  <c r="DD37" i="3"/>
  <c r="DE23" i="3"/>
  <c r="DC107" i="3"/>
  <c r="DC105" i="3"/>
  <c r="DC103" i="3"/>
  <c r="DC100" i="3"/>
  <c r="DC106" i="3"/>
  <c r="DC101" i="3"/>
  <c r="DC99" i="3"/>
  <c r="DC95" i="3"/>
  <c r="DC260" i="10" s="1"/>
  <c r="DC98" i="3"/>
  <c r="DC104" i="3"/>
  <c r="DD89" i="3"/>
  <c r="DD94" i="3" s="1"/>
  <c r="DD234" i="10" s="1"/>
  <c r="DC88" i="3"/>
  <c r="DC90" i="3" s="1"/>
  <c r="DC102" i="3"/>
  <c r="DH50" i="3"/>
  <c r="DB3" i="3"/>
  <c r="DC27" i="3"/>
  <c r="DE49" i="3"/>
  <c r="DB96" i="3"/>
  <c r="DB248" i="10" s="1"/>
  <c r="CY342" i="7"/>
  <c r="CX342" i="7"/>
  <c r="CZ60" i="10" l="1"/>
  <c r="CZ190" i="10" s="1"/>
  <c r="CY177" i="10"/>
  <c r="DB81" i="10"/>
  <c r="CZ159" i="10"/>
  <c r="CX347" i="7"/>
  <c r="CX348" i="7" s="1"/>
  <c r="DB169" i="10"/>
  <c r="DD203" i="10"/>
  <c r="DD64" i="10"/>
  <c r="DA350" i="10"/>
  <c r="DA339" i="10"/>
  <c r="DA349" i="10"/>
  <c r="DA351" i="10"/>
  <c r="DA169" i="10"/>
  <c r="CZ264" i="10"/>
  <c r="CZ222" i="10"/>
  <c r="DA155" i="10"/>
  <c r="DA156" i="10"/>
  <c r="DA66" i="10"/>
  <c r="DA83" i="10" s="1"/>
  <c r="DA178" i="10" s="1"/>
  <c r="DA205" i="10"/>
  <c r="DA264" i="10" s="1"/>
  <c r="DA145" i="10"/>
  <c r="DA43" i="10"/>
  <c r="DA252" i="10" s="1"/>
  <c r="DA157" i="10"/>
  <c r="DA87" i="10"/>
  <c r="DA272" i="10" s="1"/>
  <c r="DA17" i="10"/>
  <c r="DA238" i="10" s="1"/>
  <c r="CX343" i="7"/>
  <c r="CX344" i="7" s="1"/>
  <c r="CY340" i="7" s="1"/>
  <c r="DB220" i="10"/>
  <c r="DC45" i="10"/>
  <c r="DC52" i="10"/>
  <c r="DC46" i="10"/>
  <c r="DC51" i="10"/>
  <c r="DC53" i="10"/>
  <c r="DC48" i="10"/>
  <c r="DC49" i="10"/>
  <c r="DC50" i="10"/>
  <c r="DC54" i="10"/>
  <c r="DC47" i="10"/>
  <c r="DA167" i="10"/>
  <c r="DA149" i="10"/>
  <c r="DA151" i="10" s="1"/>
  <c r="DC5" i="10"/>
  <c r="DC5" i="7"/>
  <c r="DE4" i="7"/>
  <c r="DE4" i="10"/>
  <c r="CZ177" i="10"/>
  <c r="CY176" i="10"/>
  <c r="CY189" i="10"/>
  <c r="DB3" i="10"/>
  <c r="DB3" i="7"/>
  <c r="DB32" i="10"/>
  <c r="CY343" i="7"/>
  <c r="DA168" i="10"/>
  <c r="DA150" i="10"/>
  <c r="DC24" i="10"/>
  <c r="DC19" i="10"/>
  <c r="DC20" i="10"/>
  <c r="DC27" i="10"/>
  <c r="DC21" i="10"/>
  <c r="DC23" i="10"/>
  <c r="DC22" i="10"/>
  <c r="DC26" i="10"/>
  <c r="DC25" i="10"/>
  <c r="DC28" i="10"/>
  <c r="DC208" i="10"/>
  <c r="DC209" i="10"/>
  <c r="DC207" i="10"/>
  <c r="DC210" i="10"/>
  <c r="DC213" i="10"/>
  <c r="DC211" i="10"/>
  <c r="DC215" i="10"/>
  <c r="DC216" i="10"/>
  <c r="DC214" i="10"/>
  <c r="DC212" i="10"/>
  <c r="CZ238" i="10"/>
  <c r="CZ34" i="10"/>
  <c r="DD15" i="10"/>
  <c r="DD202" i="7"/>
  <c r="DD150" i="7"/>
  <c r="DD278" i="7"/>
  <c r="DD97" i="7"/>
  <c r="DB58" i="10"/>
  <c r="DC71" i="10"/>
  <c r="DC74" i="10"/>
  <c r="DC69" i="10"/>
  <c r="DC76" i="10"/>
  <c r="DC73" i="10"/>
  <c r="DC75" i="10"/>
  <c r="DC68" i="10"/>
  <c r="DC70" i="10"/>
  <c r="DC77" i="10"/>
  <c r="DC72" i="10"/>
  <c r="DD149" i="7"/>
  <c r="DD201" i="7"/>
  <c r="DD96" i="7"/>
  <c r="CY192" i="10"/>
  <c r="CY196" i="10" s="1"/>
  <c r="CY182" i="10" s="1"/>
  <c r="CY159" i="10"/>
  <c r="CZ188" i="10"/>
  <c r="CZ8" i="7"/>
  <c r="CZ22" i="7" s="1"/>
  <c r="DA141" i="10"/>
  <c r="DA89" i="10"/>
  <c r="CZ94" i="10"/>
  <c r="CZ91" i="10"/>
  <c r="CZ92" i="10"/>
  <c r="DC24" i="3"/>
  <c r="DD22" i="3"/>
  <c r="DB56" i="3"/>
  <c r="DB57" i="3"/>
  <c r="DB58" i="3"/>
  <c r="DB55" i="3"/>
  <c r="DB54" i="3"/>
  <c r="CZ26" i="12"/>
  <c r="CZ28" i="12" s="1"/>
  <c r="DC5" i="12"/>
  <c r="DC5" i="11"/>
  <c r="DB3" i="12"/>
  <c r="DB3" i="11"/>
  <c r="DD79" i="11"/>
  <c r="DD80" i="11" s="1"/>
  <c r="DD15" i="11"/>
  <c r="DD27" i="11"/>
  <c r="DD11" i="12" s="1"/>
  <c r="DD95" i="12" s="1"/>
  <c r="DA17" i="11"/>
  <c r="DA20" i="11" s="1"/>
  <c r="DA18" i="11"/>
  <c r="DA21" i="11" s="1"/>
  <c r="DE4" i="12"/>
  <c r="DE4" i="11"/>
  <c r="DD10" i="6"/>
  <c r="DA41" i="6"/>
  <c r="DB39" i="6"/>
  <c r="DC65" i="3"/>
  <c r="DC101" i="12" s="1"/>
  <c r="DC133" i="12" s="1"/>
  <c r="DC5" i="6"/>
  <c r="DE4" i="6"/>
  <c r="DC27" i="6"/>
  <c r="DC25" i="6"/>
  <c r="DC18" i="6"/>
  <c r="DC26" i="6"/>
  <c r="DC29" i="6"/>
  <c r="DC31" i="6"/>
  <c r="DC21" i="6"/>
  <c r="DC33" i="6"/>
  <c r="DC34" i="6"/>
  <c r="DC20" i="6"/>
  <c r="DC28" i="6"/>
  <c r="DC23" i="6"/>
  <c r="DC22" i="6"/>
  <c r="DC32" i="6"/>
  <c r="DC37" i="6"/>
  <c r="DC30" i="6"/>
  <c r="DC24" i="6"/>
  <c r="DC19" i="6"/>
  <c r="DC36" i="6"/>
  <c r="DC35" i="6"/>
  <c r="DB3" i="6"/>
  <c r="DB12" i="6" s="1"/>
  <c r="DD51" i="6"/>
  <c r="DD16" i="6"/>
  <c r="DF52" i="3"/>
  <c r="DF51" i="3"/>
  <c r="DD33" i="3"/>
  <c r="DD41" i="10" s="1"/>
  <c r="DE93" i="3"/>
  <c r="DE44" i="3"/>
  <c r="DE42" i="3"/>
  <c r="DE40" i="3"/>
  <c r="DE29" i="3"/>
  <c r="DE72" i="7" s="1"/>
  <c r="DE43" i="3"/>
  <c r="DE39" i="3"/>
  <c r="DE37" i="3"/>
  <c r="DE92" i="3"/>
  <c r="DE35" i="3"/>
  <c r="DF23" i="3"/>
  <c r="DE26" i="3"/>
  <c r="DE38" i="3"/>
  <c r="DE36" i="3"/>
  <c r="DE31" i="3"/>
  <c r="DE32" i="3"/>
  <c r="DE30" i="3"/>
  <c r="DE41" i="3"/>
  <c r="DD27" i="3"/>
  <c r="DF49" i="3"/>
  <c r="DC3" i="3"/>
  <c r="DF48" i="3"/>
  <c r="DD106" i="3"/>
  <c r="DD104" i="3"/>
  <c r="DD102" i="3"/>
  <c r="DD103" i="3"/>
  <c r="DD107" i="3"/>
  <c r="DD100" i="3"/>
  <c r="DD99" i="3"/>
  <c r="DD98" i="3"/>
  <c r="DD105" i="3"/>
  <c r="DD95" i="3"/>
  <c r="DD260" i="10" s="1"/>
  <c r="DD101" i="3"/>
  <c r="DD88" i="3"/>
  <c r="DD90" i="3" s="1"/>
  <c r="DE89" i="3"/>
  <c r="DC96" i="3"/>
  <c r="DC248" i="10" s="1"/>
  <c r="DI50" i="3"/>
  <c r="CZ338" i="7" l="1"/>
  <c r="DA34" i="10"/>
  <c r="DA153" i="10"/>
  <c r="CY347" i="7"/>
  <c r="CY348" i="7" s="1"/>
  <c r="CY344" i="7"/>
  <c r="CZ340" i="7" s="1"/>
  <c r="CZ189" i="10"/>
  <c r="CZ192" i="10" s="1"/>
  <c r="CZ196" i="10" s="1"/>
  <c r="CZ182" i="10" s="1"/>
  <c r="CZ176" i="10"/>
  <c r="CZ343" i="7"/>
  <c r="DE15" i="10"/>
  <c r="DE202" i="7"/>
  <c r="DE278" i="7"/>
  <c r="DE150" i="7"/>
  <c r="DE97" i="7"/>
  <c r="DC220" i="10"/>
  <c r="DD214" i="10"/>
  <c r="DD207" i="10"/>
  <c r="DD212" i="10"/>
  <c r="DD215" i="10"/>
  <c r="DD210" i="10"/>
  <c r="DD216" i="10"/>
  <c r="DD211" i="10"/>
  <c r="DD209" i="10"/>
  <c r="DD213" i="10"/>
  <c r="DD208" i="10"/>
  <c r="DA159" i="10"/>
  <c r="DB168" i="10"/>
  <c r="DB150" i="10"/>
  <c r="DE203" i="10"/>
  <c r="DE64" i="10"/>
  <c r="DC3" i="7"/>
  <c r="DC3" i="10"/>
  <c r="DC81" i="10"/>
  <c r="DB167" i="10"/>
  <c r="DB149" i="10"/>
  <c r="DB151" i="10" s="1"/>
  <c r="DC58" i="10"/>
  <c r="DA222" i="10"/>
  <c r="DD74" i="10"/>
  <c r="DD77" i="10"/>
  <c r="DD76" i="10"/>
  <c r="DD73" i="10"/>
  <c r="DD70" i="10"/>
  <c r="DD75" i="10"/>
  <c r="DD68" i="10"/>
  <c r="DD71" i="10"/>
  <c r="DD69" i="10"/>
  <c r="DD72" i="10"/>
  <c r="DC32" i="10"/>
  <c r="DB350" i="10"/>
  <c r="DB339" i="10"/>
  <c r="DB349" i="10"/>
  <c r="DB351" i="10"/>
  <c r="DB155" i="10"/>
  <c r="DB87" i="10"/>
  <c r="DB272" i="10" s="1"/>
  <c r="DB66" i="10"/>
  <c r="DB83" i="10" s="1"/>
  <c r="DB178" i="10" s="1"/>
  <c r="DB43" i="10"/>
  <c r="DB252" i="10" s="1"/>
  <c r="DB17" i="10"/>
  <c r="DB238" i="10" s="1"/>
  <c r="DB156" i="10"/>
  <c r="DB145" i="10"/>
  <c r="DB157" i="10"/>
  <c r="DB205" i="10"/>
  <c r="DB264" i="10" s="1"/>
  <c r="DF4" i="10"/>
  <c r="DF4" i="7"/>
  <c r="DA60" i="10"/>
  <c r="DD45" i="10"/>
  <c r="DD46" i="10"/>
  <c r="DD47" i="10"/>
  <c r="DD51" i="10"/>
  <c r="DD48" i="10"/>
  <c r="DD54" i="10"/>
  <c r="DD49" i="10"/>
  <c r="DD52" i="10"/>
  <c r="DD53" i="10"/>
  <c r="DD50" i="10"/>
  <c r="DD5" i="10"/>
  <c r="DD5" i="7"/>
  <c r="DE149" i="7"/>
  <c r="DE201" i="7"/>
  <c r="DE96" i="7"/>
  <c r="DD24" i="10"/>
  <c r="DD28" i="10"/>
  <c r="DD21" i="10"/>
  <c r="DD22" i="10"/>
  <c r="DD20" i="10"/>
  <c r="DD26" i="10"/>
  <c r="DD23" i="10"/>
  <c r="DD19" i="10"/>
  <c r="DD25" i="10"/>
  <c r="DD27" i="10"/>
  <c r="DA189" i="10"/>
  <c r="DA176" i="10"/>
  <c r="DA8" i="7"/>
  <c r="DA188" i="10"/>
  <c r="DB141" i="10"/>
  <c r="DB89" i="10"/>
  <c r="DA91" i="10"/>
  <c r="DA92" i="10"/>
  <c r="DA94" i="10"/>
  <c r="DD24" i="3"/>
  <c r="DE22" i="3"/>
  <c r="DC56" i="3"/>
  <c r="DC54" i="3"/>
  <c r="DC55" i="3"/>
  <c r="DC58" i="3"/>
  <c r="DC57" i="3"/>
  <c r="DC3" i="12"/>
  <c r="DC3" i="11"/>
  <c r="DB17" i="11"/>
  <c r="DB20" i="11" s="1"/>
  <c r="DB18" i="11"/>
  <c r="DB21" i="11" s="1"/>
  <c r="DD5" i="12"/>
  <c r="DD5" i="11"/>
  <c r="DE27" i="11"/>
  <c r="DE11" i="12" s="1"/>
  <c r="DE95" i="12" s="1"/>
  <c r="DE79" i="11"/>
  <c r="DE80" i="11" s="1"/>
  <c r="DE15" i="11"/>
  <c r="DF4" i="12"/>
  <c r="DF4" i="11"/>
  <c r="DA26" i="12"/>
  <c r="DA28" i="12" s="1"/>
  <c r="DD65" i="3"/>
  <c r="DD101" i="12" s="1"/>
  <c r="DD133" i="12" s="1"/>
  <c r="DD5" i="6"/>
  <c r="DF4" i="6"/>
  <c r="DD20" i="6"/>
  <c r="DD21" i="6"/>
  <c r="DD25" i="6"/>
  <c r="DD31" i="6"/>
  <c r="DD34" i="6"/>
  <c r="DD32" i="6"/>
  <c r="DD33" i="6"/>
  <c r="DD36" i="6"/>
  <c r="DD28" i="6"/>
  <c r="DD27" i="6"/>
  <c r="DD35" i="6"/>
  <c r="DD37" i="6"/>
  <c r="DD29" i="6"/>
  <c r="DD18" i="6"/>
  <c r="DD19" i="6"/>
  <c r="DD22" i="6"/>
  <c r="DD24" i="6"/>
  <c r="DD23" i="6"/>
  <c r="DD26" i="6"/>
  <c r="DD30" i="6"/>
  <c r="DC39" i="6"/>
  <c r="DB41" i="6"/>
  <c r="DE10" i="6"/>
  <c r="DD96" i="3"/>
  <c r="DD248" i="10" s="1"/>
  <c r="DC3" i="6"/>
  <c r="DC12" i="6" s="1"/>
  <c r="DE16" i="6"/>
  <c r="DE51" i="6"/>
  <c r="DE105" i="3"/>
  <c r="DE103" i="3"/>
  <c r="DE101" i="3"/>
  <c r="DE107" i="3"/>
  <c r="DE98" i="3"/>
  <c r="DE106" i="3"/>
  <c r="DE102" i="3"/>
  <c r="DE99" i="3"/>
  <c r="DE95" i="3"/>
  <c r="DE260" i="10" s="1"/>
  <c r="DF89" i="3"/>
  <c r="DF94" i="3" s="1"/>
  <c r="DF234" i="10" s="1"/>
  <c r="DE104" i="3"/>
  <c r="DE100" i="3"/>
  <c r="DE88" i="3"/>
  <c r="DE90" i="3" s="1"/>
  <c r="DG49" i="3"/>
  <c r="DE94" i="3"/>
  <c r="DE234" i="10" s="1"/>
  <c r="DG48" i="3"/>
  <c r="DE33" i="3"/>
  <c r="DE41" i="10" s="1"/>
  <c r="DG51" i="3"/>
  <c r="DJ50" i="3"/>
  <c r="DF93" i="3"/>
  <c r="DF92" i="3"/>
  <c r="DF43" i="3"/>
  <c r="DF41" i="3"/>
  <c r="DF44" i="3"/>
  <c r="DF39" i="3"/>
  <c r="DF37" i="3"/>
  <c r="DF36" i="3"/>
  <c r="DF38" i="3"/>
  <c r="DF42" i="3"/>
  <c r="DF40" i="3"/>
  <c r="DG23" i="3"/>
  <c r="DF26" i="3"/>
  <c r="DF31" i="3"/>
  <c r="DF29" i="3"/>
  <c r="DF72" i="7" s="1"/>
  <c r="DF32" i="3"/>
  <c r="DF30" i="3"/>
  <c r="DF35" i="3"/>
  <c r="DD3" i="3"/>
  <c r="DE27" i="3"/>
  <c r="DG52" i="3"/>
  <c r="CZ342" i="7"/>
  <c r="DE3" i="3" l="1"/>
  <c r="DG4" i="10"/>
  <c r="DG4" i="7"/>
  <c r="DC339" i="10"/>
  <c r="DC350" i="10"/>
  <c r="DC351" i="10"/>
  <c r="DC349" i="10"/>
  <c r="DC205" i="10"/>
  <c r="DC264" i="10" s="1"/>
  <c r="DC87" i="10"/>
  <c r="DC272" i="10" s="1"/>
  <c r="DC145" i="10"/>
  <c r="DC157" i="10"/>
  <c r="DC155" i="10"/>
  <c r="DC43" i="10"/>
  <c r="DC252" i="10" s="1"/>
  <c r="DC17" i="10"/>
  <c r="DC238" i="10" s="1"/>
  <c r="DC156" i="10"/>
  <c r="DC66" i="10"/>
  <c r="DC83" i="10" s="1"/>
  <c r="DC178" i="10" s="1"/>
  <c r="DD220" i="10"/>
  <c r="DE24" i="10"/>
  <c r="DE19" i="10"/>
  <c r="DE28" i="10"/>
  <c r="DE27" i="10"/>
  <c r="DE22" i="10"/>
  <c r="DE21" i="10"/>
  <c r="DE20" i="10"/>
  <c r="DE26" i="10"/>
  <c r="DE25" i="10"/>
  <c r="DE23" i="10"/>
  <c r="DD81" i="10"/>
  <c r="DC150" i="10"/>
  <c r="DC168" i="10"/>
  <c r="DE74" i="10"/>
  <c r="DE69" i="10"/>
  <c r="DE77" i="10"/>
  <c r="DE76" i="10"/>
  <c r="DE75" i="10"/>
  <c r="DE68" i="10"/>
  <c r="DE73" i="10"/>
  <c r="DE72" i="10"/>
  <c r="DE71" i="10"/>
  <c r="DE70" i="10"/>
  <c r="DD3" i="10"/>
  <c r="DD3" i="7"/>
  <c r="DF201" i="7"/>
  <c r="DF149" i="7"/>
  <c r="DF96" i="7"/>
  <c r="DB34" i="10"/>
  <c r="DE207" i="10"/>
  <c r="DE209" i="10"/>
  <c r="DE211" i="10"/>
  <c r="DE210" i="10"/>
  <c r="DE212" i="10"/>
  <c r="DE208" i="10"/>
  <c r="DE213" i="10"/>
  <c r="DE214" i="10"/>
  <c r="DE216" i="10"/>
  <c r="DE215" i="10"/>
  <c r="DE5" i="10"/>
  <c r="DE5" i="7"/>
  <c r="DF203" i="10"/>
  <c r="DF64" i="10"/>
  <c r="DD58" i="10"/>
  <c r="DB153" i="10"/>
  <c r="DB159" i="10" s="1"/>
  <c r="DD32" i="10"/>
  <c r="DA338" i="7"/>
  <c r="DA190" i="10"/>
  <c r="DA192" i="10" s="1"/>
  <c r="DA196" i="10" s="1"/>
  <c r="DA182" i="10" s="1"/>
  <c r="DA177" i="10"/>
  <c r="DB222" i="10"/>
  <c r="CZ347" i="7"/>
  <c r="CZ348" i="7" s="1"/>
  <c r="CZ344" i="7"/>
  <c r="DA340" i="7" s="1"/>
  <c r="DE3" i="10"/>
  <c r="DE3" i="7"/>
  <c r="DF15" i="10"/>
  <c r="DF202" i="7"/>
  <c r="DF278" i="7"/>
  <c r="DF97" i="7"/>
  <c r="DF150" i="7"/>
  <c r="DE45" i="10"/>
  <c r="DE53" i="10"/>
  <c r="DE50" i="10"/>
  <c r="DE52" i="10"/>
  <c r="DE49" i="10"/>
  <c r="DE46" i="10"/>
  <c r="DE47" i="10"/>
  <c r="DE48" i="10"/>
  <c r="DE51" i="10"/>
  <c r="DE54" i="10"/>
  <c r="DC149" i="10"/>
  <c r="DC167" i="10"/>
  <c r="DC169" i="10"/>
  <c r="DB60" i="10"/>
  <c r="DB8" i="7"/>
  <c r="DB188" i="10"/>
  <c r="DC141" i="10"/>
  <c r="DC89" i="10"/>
  <c r="DB91" i="10"/>
  <c r="DB94" i="10"/>
  <c r="DB92" i="10"/>
  <c r="DA22" i="7"/>
  <c r="DF22" i="3"/>
  <c r="DE24" i="3"/>
  <c r="DD56" i="3"/>
  <c r="DD58" i="3"/>
  <c r="DD57" i="3"/>
  <c r="DD55" i="3"/>
  <c r="DD54" i="3"/>
  <c r="DE3" i="12"/>
  <c r="DE3" i="11"/>
  <c r="DD3" i="12"/>
  <c r="DD3" i="11"/>
  <c r="DF79" i="11"/>
  <c r="DF80" i="11" s="1"/>
  <c r="DF27" i="11"/>
  <c r="DF11" i="12" s="1"/>
  <c r="DF95" i="12" s="1"/>
  <c r="DF15" i="11"/>
  <c r="DE5" i="12"/>
  <c r="DE5" i="11"/>
  <c r="DC18" i="11"/>
  <c r="DC21" i="11" s="1"/>
  <c r="DC17" i="11"/>
  <c r="DC20" i="11" s="1"/>
  <c r="DG4" i="12"/>
  <c r="DG4" i="11"/>
  <c r="DB26" i="12"/>
  <c r="DB28" i="12" s="1"/>
  <c r="DE65" i="3"/>
  <c r="DE101" i="12" s="1"/>
  <c r="DE133" i="12" s="1"/>
  <c r="DE5" i="6"/>
  <c r="DE3" i="6"/>
  <c r="DE12" i="6" s="1"/>
  <c r="DG4" i="6"/>
  <c r="DF16" i="6"/>
  <c r="DF51" i="6"/>
  <c r="DD39" i="6"/>
  <c r="DD3" i="6"/>
  <c r="DD12" i="6" s="1"/>
  <c r="DC41" i="6"/>
  <c r="DF10" i="6"/>
  <c r="DE27" i="6"/>
  <c r="DE21" i="6"/>
  <c r="DE25" i="6"/>
  <c r="DE20" i="6"/>
  <c r="DE28" i="6"/>
  <c r="DE32" i="6"/>
  <c r="DE26" i="6"/>
  <c r="DE29" i="6"/>
  <c r="DE33" i="6"/>
  <c r="DE31" i="6"/>
  <c r="DE23" i="6"/>
  <c r="DE34" i="6"/>
  <c r="DE22" i="6"/>
  <c r="DE30" i="6"/>
  <c r="DE36" i="6"/>
  <c r="DE37" i="6"/>
  <c r="DE19" i="6"/>
  <c r="DE18" i="6"/>
  <c r="DE35" i="6"/>
  <c r="DE24" i="6"/>
  <c r="DK50" i="3"/>
  <c r="DF27" i="3"/>
  <c r="DH49" i="3"/>
  <c r="DG92" i="3"/>
  <c r="DG93" i="3"/>
  <c r="DG42" i="3"/>
  <c r="DG40" i="3"/>
  <c r="DG38" i="3"/>
  <c r="DG37" i="3"/>
  <c r="DG43" i="3"/>
  <c r="DG39" i="3"/>
  <c r="DG36" i="3"/>
  <c r="DG26" i="3"/>
  <c r="DG35" i="3"/>
  <c r="DG41" i="3"/>
  <c r="DG32" i="3"/>
  <c r="DG31" i="3"/>
  <c r="DG29" i="3"/>
  <c r="DG72" i="7" s="1"/>
  <c r="DG44" i="3"/>
  <c r="DG30" i="3"/>
  <c r="DH23" i="3"/>
  <c r="DH51" i="3"/>
  <c r="DE96" i="3"/>
  <c r="DE248" i="10" s="1"/>
  <c r="DF33" i="3"/>
  <c r="DF41" i="10" s="1"/>
  <c r="DH52" i="3"/>
  <c r="DH48" i="3"/>
  <c r="DF104" i="3"/>
  <c r="DF102" i="3"/>
  <c r="DF103" i="3"/>
  <c r="DF100" i="3"/>
  <c r="DF107" i="3"/>
  <c r="DF105" i="3"/>
  <c r="DF99" i="3"/>
  <c r="DF98" i="3"/>
  <c r="DF101" i="3"/>
  <c r="DF106" i="3"/>
  <c r="DF88" i="3"/>
  <c r="DF90" i="3" s="1"/>
  <c r="DG89" i="3"/>
  <c r="DG94" i="3" s="1"/>
  <c r="DG234" i="10" s="1"/>
  <c r="DF95" i="3"/>
  <c r="DF260" i="10" s="1"/>
  <c r="DA342" i="7"/>
  <c r="DC60" i="10" l="1"/>
  <c r="DC34" i="10"/>
  <c r="DE350" i="10"/>
  <c r="DE351" i="10"/>
  <c r="DE349" i="10"/>
  <c r="DE339" i="10"/>
  <c r="DE58" i="10"/>
  <c r="DA344" i="7"/>
  <c r="DB340" i="7" s="1"/>
  <c r="DA347" i="7"/>
  <c r="DA348" i="7" s="1"/>
  <c r="DD168" i="10"/>
  <c r="DD150" i="10"/>
  <c r="DB189" i="10"/>
  <c r="DB176" i="10"/>
  <c r="DB338" i="7"/>
  <c r="DB177" i="10"/>
  <c r="DB190" i="10"/>
  <c r="DF77" i="10"/>
  <c r="DF74" i="10"/>
  <c r="DF69" i="10"/>
  <c r="DF72" i="10"/>
  <c r="DF75" i="10"/>
  <c r="DF68" i="10"/>
  <c r="DF76" i="10"/>
  <c r="DF71" i="10"/>
  <c r="DF70" i="10"/>
  <c r="DF73" i="10"/>
  <c r="DC338" i="7"/>
  <c r="DC177" i="10"/>
  <c r="DC190" i="10"/>
  <c r="DF215" i="10"/>
  <c r="DF212" i="10"/>
  <c r="DF214" i="10"/>
  <c r="DF213" i="10"/>
  <c r="DF207" i="10"/>
  <c r="DF209" i="10"/>
  <c r="DF216" i="10"/>
  <c r="DF210" i="10"/>
  <c r="DF208" i="10"/>
  <c r="DF211" i="10"/>
  <c r="DE81" i="10"/>
  <c r="DH4" i="10"/>
  <c r="DH4" i="7"/>
  <c r="DG201" i="7"/>
  <c r="DG149" i="7"/>
  <c r="DG96" i="7"/>
  <c r="DF5" i="10"/>
  <c r="DF5" i="7"/>
  <c r="DD169" i="10"/>
  <c r="DC176" i="10"/>
  <c r="DC189" i="10"/>
  <c r="DE32" i="10"/>
  <c r="DF45" i="10"/>
  <c r="DF53" i="10"/>
  <c r="DF49" i="10"/>
  <c r="DF52" i="10"/>
  <c r="DF47" i="10"/>
  <c r="DF46" i="10"/>
  <c r="DF50" i="10"/>
  <c r="DF48" i="10"/>
  <c r="DF54" i="10"/>
  <c r="DF51" i="10"/>
  <c r="DG203" i="10"/>
  <c r="DG64" i="10"/>
  <c r="DF28" i="10"/>
  <c r="DF19" i="10"/>
  <c r="DF22" i="10"/>
  <c r="DF23" i="10"/>
  <c r="DF21" i="10"/>
  <c r="DF25" i="10"/>
  <c r="DF24" i="10"/>
  <c r="DF26" i="10"/>
  <c r="DF27" i="10"/>
  <c r="DF20" i="10"/>
  <c r="DA343" i="7"/>
  <c r="DC222" i="10"/>
  <c r="DD156" i="10"/>
  <c r="DD205" i="10"/>
  <c r="DD145" i="10"/>
  <c r="DD157" i="10"/>
  <c r="DD87" i="10"/>
  <c r="DD272" i="10" s="1"/>
  <c r="DD43" i="10"/>
  <c r="DD252" i="10" s="1"/>
  <c r="DD155" i="10"/>
  <c r="DD17" i="10"/>
  <c r="DD238" i="10" s="1"/>
  <c r="DD66" i="10"/>
  <c r="DD83" i="10" s="1"/>
  <c r="DD178" i="10" s="1"/>
  <c r="DG202" i="7"/>
  <c r="DG278" i="7"/>
  <c r="DG15" i="10"/>
  <c r="DG97" i="7"/>
  <c r="DG150" i="7"/>
  <c r="DD350" i="10"/>
  <c r="DD349" i="10"/>
  <c r="DD339" i="10"/>
  <c r="DD351" i="10"/>
  <c r="DC151" i="10"/>
  <c r="DC153" i="10" s="1"/>
  <c r="DC159" i="10" s="1"/>
  <c r="DD167" i="10"/>
  <c r="DD149" i="10"/>
  <c r="DE205" i="10"/>
  <c r="DE87" i="10"/>
  <c r="DE272" i="10" s="1"/>
  <c r="DE17" i="10"/>
  <c r="DE238" i="10" s="1"/>
  <c r="DE66" i="10"/>
  <c r="DE43" i="10"/>
  <c r="DE252" i="10" s="1"/>
  <c r="DE156" i="10"/>
  <c r="DE145" i="10"/>
  <c r="DE157" i="10"/>
  <c r="DE155" i="10"/>
  <c r="DE220" i="10"/>
  <c r="DD89" i="10"/>
  <c r="DD141" i="10"/>
  <c r="DC8" i="7"/>
  <c r="DC188" i="10"/>
  <c r="DC94" i="10"/>
  <c r="DC92" i="10"/>
  <c r="DC91" i="10"/>
  <c r="DB22" i="7"/>
  <c r="DE56" i="3"/>
  <c r="DE54" i="3"/>
  <c r="DE58" i="3"/>
  <c r="DE57" i="3"/>
  <c r="DE55" i="3"/>
  <c r="DG22" i="3"/>
  <c r="DF24" i="3"/>
  <c r="DH4" i="12"/>
  <c r="DH4" i="11"/>
  <c r="DG27" i="11"/>
  <c r="DG11" i="12" s="1"/>
  <c r="DG95" i="12" s="1"/>
  <c r="DG15" i="11"/>
  <c r="DG79" i="11"/>
  <c r="DG80" i="11" s="1"/>
  <c r="DF5" i="12"/>
  <c r="DF5" i="11"/>
  <c r="DD18" i="11"/>
  <c r="DD21" i="11" s="1"/>
  <c r="DD17" i="11"/>
  <c r="DD20" i="11" s="1"/>
  <c r="DF3" i="3"/>
  <c r="DE17" i="11"/>
  <c r="DE20" i="11" s="1"/>
  <c r="DE18" i="11"/>
  <c r="DE21" i="11" s="1"/>
  <c r="DC26" i="12"/>
  <c r="DC28" i="12" s="1"/>
  <c r="DF65" i="3"/>
  <c r="DF101" i="12" s="1"/>
  <c r="DF133" i="12" s="1"/>
  <c r="DF5" i="6"/>
  <c r="DG51" i="6"/>
  <c r="DG16" i="6"/>
  <c r="DF27" i="6"/>
  <c r="DF25" i="6"/>
  <c r="DF21" i="6"/>
  <c r="DF26" i="6"/>
  <c r="DF18" i="6"/>
  <c r="DF20" i="6"/>
  <c r="DF34" i="6"/>
  <c r="DF37" i="6"/>
  <c r="DF32" i="6"/>
  <c r="DF31" i="6"/>
  <c r="DF28" i="6"/>
  <c r="DF22" i="6"/>
  <c r="DF33" i="6"/>
  <c r="DF23" i="6"/>
  <c r="DF29" i="6"/>
  <c r="DF36" i="6"/>
  <c r="DF19" i="6"/>
  <c r="DF35" i="6"/>
  <c r="DF30" i="6"/>
  <c r="DF24" i="6"/>
  <c r="DH4" i="6"/>
  <c r="DD41" i="6"/>
  <c r="DG10" i="6"/>
  <c r="DE39" i="6"/>
  <c r="DG103" i="3"/>
  <c r="DG107" i="3"/>
  <c r="DG105" i="3"/>
  <c r="DG102" i="3"/>
  <c r="DG106" i="3"/>
  <c r="DG101" i="3"/>
  <c r="DG99" i="3"/>
  <c r="DG98" i="3"/>
  <c r="DG95" i="3"/>
  <c r="DG260" i="10" s="1"/>
  <c r="DH89" i="3"/>
  <c r="DH94" i="3" s="1"/>
  <c r="DH234" i="10" s="1"/>
  <c r="DG104" i="3"/>
  <c r="DG88" i="3"/>
  <c r="DG90" i="3" s="1"/>
  <c r="DG100" i="3"/>
  <c r="DI52" i="3"/>
  <c r="DI49" i="3"/>
  <c r="DI48" i="3"/>
  <c r="DI51" i="3"/>
  <c r="DG33" i="3"/>
  <c r="DG41" i="10" s="1"/>
  <c r="DL50" i="3"/>
  <c r="DF96" i="3"/>
  <c r="DF248" i="10" s="1"/>
  <c r="DH92" i="3"/>
  <c r="DH93" i="3"/>
  <c r="DH44" i="3"/>
  <c r="DH39" i="3"/>
  <c r="DH43" i="3"/>
  <c r="DH36" i="3"/>
  <c r="DH35" i="3"/>
  <c r="DH41" i="3"/>
  <c r="DH38" i="3"/>
  <c r="DH31" i="3"/>
  <c r="DH29" i="3"/>
  <c r="DH72" i="7" s="1"/>
  <c r="DH26" i="3"/>
  <c r="DH30" i="3"/>
  <c r="DH32" i="3"/>
  <c r="DH42" i="3"/>
  <c r="DH40" i="3"/>
  <c r="DI23" i="3"/>
  <c r="DH37" i="3"/>
  <c r="DG27" i="3"/>
  <c r="DB342" i="7"/>
  <c r="DC342" i="7"/>
  <c r="DC192" i="10" l="1"/>
  <c r="DC196" i="10" s="1"/>
  <c r="DC182" i="10" s="1"/>
  <c r="DF81" i="10"/>
  <c r="DF169" i="10" s="1"/>
  <c r="DF58" i="10"/>
  <c r="DF168" i="10" s="1"/>
  <c r="DG3" i="3"/>
  <c r="DG3" i="10" s="1"/>
  <c r="DG5" i="10"/>
  <c r="DG5" i="7"/>
  <c r="DD264" i="10"/>
  <c r="DD222" i="10"/>
  <c r="DD60" i="10"/>
  <c r="DH15" i="10"/>
  <c r="DH202" i="7"/>
  <c r="DH278" i="7"/>
  <c r="DH150" i="7"/>
  <c r="DH97" i="7"/>
  <c r="DB343" i="7"/>
  <c r="DB344" i="7" s="1"/>
  <c r="DC340" i="7" s="1"/>
  <c r="DB347" i="7"/>
  <c r="DB348" i="7" s="1"/>
  <c r="DF150" i="10"/>
  <c r="DE264" i="10"/>
  <c r="DE222" i="10"/>
  <c r="DI4" i="10"/>
  <c r="DI4" i="7"/>
  <c r="DD151" i="10"/>
  <c r="DD153" i="10" s="1"/>
  <c r="DD159" i="10" s="1"/>
  <c r="DE34" i="10"/>
  <c r="DE167" i="10"/>
  <c r="DE149" i="10"/>
  <c r="DE151" i="10" s="1"/>
  <c r="DE168" i="10"/>
  <c r="DE150" i="10"/>
  <c r="DE60" i="10"/>
  <c r="DD34" i="10"/>
  <c r="DF32" i="10"/>
  <c r="DF220" i="10"/>
  <c r="DC343" i="7"/>
  <c r="DB192" i="10"/>
  <c r="DB196" i="10" s="1"/>
  <c r="DB182" i="10" s="1"/>
  <c r="DH203" i="10"/>
  <c r="DH64" i="10"/>
  <c r="DG54" i="10"/>
  <c r="DG45" i="10"/>
  <c r="DG53" i="10"/>
  <c r="DG46" i="10"/>
  <c r="DG48" i="10"/>
  <c r="DG49" i="10"/>
  <c r="DG51" i="10"/>
  <c r="DG50" i="10"/>
  <c r="DG47" i="10"/>
  <c r="DG52" i="10"/>
  <c r="DG23" i="10"/>
  <c r="DG24" i="10"/>
  <c r="DG25" i="10"/>
  <c r="DG27" i="10"/>
  <c r="DG21" i="10"/>
  <c r="DG26" i="10"/>
  <c r="DG20" i="10"/>
  <c r="DG22" i="10"/>
  <c r="DG28" i="10"/>
  <c r="DG19" i="10"/>
  <c r="DG70" i="10"/>
  <c r="DG68" i="10"/>
  <c r="DG75" i="10"/>
  <c r="DG69" i="10"/>
  <c r="DG76" i="10"/>
  <c r="DG74" i="10"/>
  <c r="DG72" i="10"/>
  <c r="DG73" i="10"/>
  <c r="DG77" i="10"/>
  <c r="DG71" i="10"/>
  <c r="DH201" i="7"/>
  <c r="DH96" i="7"/>
  <c r="DH149" i="7"/>
  <c r="DF3" i="6"/>
  <c r="DF12" i="6" s="1"/>
  <c r="DF3" i="10"/>
  <c r="DF3" i="7"/>
  <c r="DG216" i="10"/>
  <c r="DG211" i="10"/>
  <c r="DG210" i="10"/>
  <c r="DG207" i="10"/>
  <c r="DG213" i="10"/>
  <c r="DG208" i="10"/>
  <c r="DG215" i="10"/>
  <c r="DG212" i="10"/>
  <c r="DG214" i="10"/>
  <c r="DG209" i="10"/>
  <c r="DE169" i="10"/>
  <c r="DE83" i="10"/>
  <c r="DE178" i="10" s="1"/>
  <c r="DD188" i="10"/>
  <c r="DD8" i="7"/>
  <c r="DD22" i="7" s="1"/>
  <c r="DE141" i="10"/>
  <c r="DE89" i="10"/>
  <c r="DD92" i="10"/>
  <c r="DD91" i="10"/>
  <c r="DD94" i="10"/>
  <c r="DC22" i="7"/>
  <c r="DE41" i="6"/>
  <c r="DF56" i="3"/>
  <c r="DF55" i="3"/>
  <c r="DF58" i="3"/>
  <c r="DF57" i="3"/>
  <c r="DF54" i="3"/>
  <c r="DH22" i="3"/>
  <c r="DG24" i="3"/>
  <c r="DH79" i="11"/>
  <c r="DH80" i="11" s="1"/>
  <c r="DH15" i="11"/>
  <c r="DH27" i="11"/>
  <c r="DH11" i="12" s="1"/>
  <c r="DH95" i="12" s="1"/>
  <c r="DG5" i="12"/>
  <c r="DG5" i="11"/>
  <c r="DG3" i="12"/>
  <c r="DF3" i="12"/>
  <c r="DF3" i="11"/>
  <c r="DI4" i="12"/>
  <c r="DI4" i="11"/>
  <c r="DD26" i="12"/>
  <c r="DD28" i="12" s="1"/>
  <c r="DH10" i="6"/>
  <c r="DG65" i="3"/>
  <c r="DG101" i="12" s="1"/>
  <c r="DG133" i="12" s="1"/>
  <c r="DG5" i="6"/>
  <c r="DH51" i="6"/>
  <c r="DH16" i="6"/>
  <c r="DG21" i="6"/>
  <c r="DG29" i="6"/>
  <c r="DG31" i="6"/>
  <c r="DG25" i="6"/>
  <c r="DG18" i="6"/>
  <c r="DG27" i="6"/>
  <c r="DG36" i="6"/>
  <c r="DG28" i="6"/>
  <c r="DG34" i="6"/>
  <c r="DG37" i="6"/>
  <c r="DG20" i="6"/>
  <c r="DG22" i="6"/>
  <c r="DG33" i="6"/>
  <c r="DG26" i="6"/>
  <c r="DG35" i="6"/>
  <c r="DG23" i="6"/>
  <c r="DG32" i="6"/>
  <c r="DG24" i="6"/>
  <c r="DG30" i="6"/>
  <c r="DG19" i="6"/>
  <c r="DI4" i="6"/>
  <c r="DH33" i="3"/>
  <c r="DH41" i="10" s="1"/>
  <c r="DF39" i="6"/>
  <c r="DG96" i="3"/>
  <c r="DG248" i="10" s="1"/>
  <c r="DJ52" i="3"/>
  <c r="DH27" i="3"/>
  <c r="DJ51" i="3"/>
  <c r="DI93" i="3"/>
  <c r="DI92" i="3"/>
  <c r="DI43" i="3"/>
  <c r="DI44" i="3"/>
  <c r="DI38" i="3"/>
  <c r="DI39" i="3"/>
  <c r="DI35" i="3"/>
  <c r="DI41" i="3"/>
  <c r="DI32" i="3"/>
  <c r="DI42" i="3"/>
  <c r="DI30" i="3"/>
  <c r="DI31" i="3"/>
  <c r="DI36" i="3"/>
  <c r="DI40" i="3"/>
  <c r="DI26" i="3"/>
  <c r="DJ23" i="3"/>
  <c r="DI29" i="3"/>
  <c r="DI72" i="7" s="1"/>
  <c r="DI37" i="3"/>
  <c r="DJ48" i="3"/>
  <c r="DH102" i="3"/>
  <c r="DH106" i="3"/>
  <c r="DH107" i="3"/>
  <c r="DH104" i="3"/>
  <c r="DH98" i="3"/>
  <c r="DH105" i="3"/>
  <c r="DH101" i="3"/>
  <c r="DH99" i="3"/>
  <c r="DH100" i="3"/>
  <c r="DH95" i="3"/>
  <c r="DH260" i="10" s="1"/>
  <c r="DI89" i="3"/>
  <c r="DH88" i="3"/>
  <c r="DH90" i="3" s="1"/>
  <c r="DH103" i="3"/>
  <c r="DM50" i="3"/>
  <c r="DJ49" i="3"/>
  <c r="DG3" i="6" l="1"/>
  <c r="DG12" i="6" s="1"/>
  <c r="DG3" i="11"/>
  <c r="DE153" i="10"/>
  <c r="DG3" i="7"/>
  <c r="DC344" i="7"/>
  <c r="DD340" i="7" s="1"/>
  <c r="DC347" i="7"/>
  <c r="DC348" i="7" s="1"/>
  <c r="DI15" i="10"/>
  <c r="DI202" i="7"/>
  <c r="DI278" i="7"/>
  <c r="DI150" i="7"/>
  <c r="DI97" i="7"/>
  <c r="DF155" i="10"/>
  <c r="DF145" i="10"/>
  <c r="DF66" i="10"/>
  <c r="DF83" i="10" s="1"/>
  <c r="DF178" i="10" s="1"/>
  <c r="DF156" i="10"/>
  <c r="DF17" i="10"/>
  <c r="DF238" i="10" s="1"/>
  <c r="DF157" i="10"/>
  <c r="DF205" i="10"/>
  <c r="DF87" i="10"/>
  <c r="DF272" i="10" s="1"/>
  <c r="DF43" i="10"/>
  <c r="DH53" i="10"/>
  <c r="DH47" i="10"/>
  <c r="DH51" i="10"/>
  <c r="DH48" i="10"/>
  <c r="DH54" i="10"/>
  <c r="DH52" i="10"/>
  <c r="DH50" i="10"/>
  <c r="DH46" i="10"/>
  <c r="DH49" i="10"/>
  <c r="DH45" i="10"/>
  <c r="DF339" i="10"/>
  <c r="DF349" i="10"/>
  <c r="DF351" i="10"/>
  <c r="DF350" i="10"/>
  <c r="DG58" i="10"/>
  <c r="DF149" i="10"/>
  <c r="DF151" i="10" s="1"/>
  <c r="DF153" i="10" s="1"/>
  <c r="DF167" i="10"/>
  <c r="DH28" i="10"/>
  <c r="DH23" i="10"/>
  <c r="DH24" i="10"/>
  <c r="DH22" i="10"/>
  <c r="DH19" i="10"/>
  <c r="DH26" i="10"/>
  <c r="DH21" i="10"/>
  <c r="DH27" i="10"/>
  <c r="DH25" i="10"/>
  <c r="DH20" i="10"/>
  <c r="DG220" i="10"/>
  <c r="DD176" i="10"/>
  <c r="DD189" i="10"/>
  <c r="DD338" i="7"/>
  <c r="DD190" i="10"/>
  <c r="DD177" i="10"/>
  <c r="DE189" i="10"/>
  <c r="DE176" i="10"/>
  <c r="DI203" i="10"/>
  <c r="DI64" i="10"/>
  <c r="DG351" i="10"/>
  <c r="DG339" i="10"/>
  <c r="DG349" i="10"/>
  <c r="DG350" i="10"/>
  <c r="DH73" i="10"/>
  <c r="DH70" i="10"/>
  <c r="DH68" i="10"/>
  <c r="DH74" i="10"/>
  <c r="DH69" i="10"/>
  <c r="DH72" i="10"/>
  <c r="DH75" i="10"/>
  <c r="DH77" i="10"/>
  <c r="DH71" i="10"/>
  <c r="DH76" i="10"/>
  <c r="DE338" i="7"/>
  <c r="DE190" i="10"/>
  <c r="DE177" i="10"/>
  <c r="DJ4" i="10"/>
  <c r="DJ4" i="7"/>
  <c r="DG81" i="10"/>
  <c r="DH208" i="10"/>
  <c r="DH214" i="10"/>
  <c r="DH216" i="10"/>
  <c r="DH211" i="10"/>
  <c r="DH215" i="10"/>
  <c r="DH207" i="10"/>
  <c r="DH209" i="10"/>
  <c r="DH213" i="10"/>
  <c r="DH212" i="10"/>
  <c r="DH210" i="10"/>
  <c r="DG155" i="10"/>
  <c r="DG145" i="10"/>
  <c r="DG43" i="10"/>
  <c r="DG252" i="10" s="1"/>
  <c r="DG156" i="10"/>
  <c r="DG157" i="10"/>
  <c r="DG66" i="10"/>
  <c r="DG87" i="10"/>
  <c r="DG272" i="10" s="1"/>
  <c r="DG17" i="10"/>
  <c r="DG238" i="10" s="1"/>
  <c r="DG205" i="10"/>
  <c r="DG264" i="10" s="1"/>
  <c r="DE159" i="10"/>
  <c r="DI201" i="7"/>
  <c r="DI96" i="7"/>
  <c r="DI149" i="7"/>
  <c r="DH5" i="10"/>
  <c r="DH5" i="7"/>
  <c r="DG32" i="10"/>
  <c r="DE188" i="10"/>
  <c r="DE8" i="7"/>
  <c r="DF141" i="10"/>
  <c r="DF89" i="10"/>
  <c r="DE92" i="10"/>
  <c r="DE91" i="10"/>
  <c r="DE94" i="10"/>
  <c r="DE26" i="12"/>
  <c r="DE28" i="12" s="1"/>
  <c r="DF41" i="6"/>
  <c r="DG56" i="3"/>
  <c r="DG55" i="3"/>
  <c r="DG57" i="3"/>
  <c r="DG54" i="3"/>
  <c r="DG58" i="3"/>
  <c r="DI22" i="3"/>
  <c r="DH24" i="3"/>
  <c r="DI79" i="11"/>
  <c r="DI80" i="11" s="1"/>
  <c r="DI27" i="11"/>
  <c r="DI11" i="12" s="1"/>
  <c r="DI95" i="12" s="1"/>
  <c r="DI15" i="11"/>
  <c r="DH5" i="12"/>
  <c r="DH5" i="11"/>
  <c r="DJ4" i="12"/>
  <c r="DJ4" i="11"/>
  <c r="DF17" i="11"/>
  <c r="DF20" i="11" s="1"/>
  <c r="DF18" i="11"/>
  <c r="DF21" i="11" s="1"/>
  <c r="DG18" i="11"/>
  <c r="DG21" i="11" s="1"/>
  <c r="DG17" i="11"/>
  <c r="DG20" i="11" s="1"/>
  <c r="DH65" i="3"/>
  <c r="DH101" i="12" s="1"/>
  <c r="DH133" i="12" s="1"/>
  <c r="DH5" i="6"/>
  <c r="DI51" i="6"/>
  <c r="DI16" i="6"/>
  <c r="DG39" i="6"/>
  <c r="DI10" i="6"/>
  <c r="DH25" i="6"/>
  <c r="DH18" i="6"/>
  <c r="DH20" i="6"/>
  <c r="DH27" i="6"/>
  <c r="DH31" i="6"/>
  <c r="DH28" i="6"/>
  <c r="DH36" i="6"/>
  <c r="DH26" i="6"/>
  <c r="DH23" i="6"/>
  <c r="DH32" i="6"/>
  <c r="DH33" i="6"/>
  <c r="DH22" i="6"/>
  <c r="DH37" i="6"/>
  <c r="DH34" i="6"/>
  <c r="DH29" i="6"/>
  <c r="DH24" i="6"/>
  <c r="DH19" i="6"/>
  <c r="DH35" i="6"/>
  <c r="DH21" i="6"/>
  <c r="DH30" i="6"/>
  <c r="DJ4" i="6"/>
  <c r="DJ93" i="3"/>
  <c r="DJ92" i="3"/>
  <c r="DJ42" i="3"/>
  <c r="DJ43" i="3"/>
  <c r="DJ41" i="3"/>
  <c r="DJ32" i="3"/>
  <c r="DJ38" i="3"/>
  <c r="DJ31" i="3"/>
  <c r="DJ44" i="3"/>
  <c r="DJ40" i="3"/>
  <c r="DJ29" i="3"/>
  <c r="DJ72" i="7" s="1"/>
  <c r="DJ39" i="3"/>
  <c r="DJ36" i="3"/>
  <c r="DJ30" i="3"/>
  <c r="DJ37" i="3"/>
  <c r="DK23" i="3"/>
  <c r="DJ26" i="3"/>
  <c r="DJ35" i="3"/>
  <c r="DI27" i="3"/>
  <c r="DI33" i="3"/>
  <c r="DI41" i="10" s="1"/>
  <c r="DK51" i="3"/>
  <c r="DI107" i="3"/>
  <c r="DI105" i="3"/>
  <c r="DI106" i="3"/>
  <c r="DI104" i="3"/>
  <c r="DI102" i="3"/>
  <c r="DI103" i="3"/>
  <c r="DI101" i="3"/>
  <c r="DI99" i="3"/>
  <c r="DI100" i="3"/>
  <c r="DI98" i="3"/>
  <c r="DI95" i="3"/>
  <c r="DI260" i="10" s="1"/>
  <c r="DJ89" i="3"/>
  <c r="DJ94" i="3" s="1"/>
  <c r="DJ234" i="10" s="1"/>
  <c r="DI88" i="3"/>
  <c r="DI90" i="3" s="1"/>
  <c r="DI94" i="3"/>
  <c r="DI234" i="10" s="1"/>
  <c r="DK49" i="3"/>
  <c r="DN50" i="3"/>
  <c r="DK48" i="3"/>
  <c r="DH3" i="3"/>
  <c r="DH96" i="3"/>
  <c r="DH248" i="10" s="1"/>
  <c r="DK52" i="3"/>
  <c r="DE342" i="7"/>
  <c r="DD342" i="7"/>
  <c r="DE192" i="10" l="1"/>
  <c r="DE196" i="10" s="1"/>
  <c r="DE182" i="10" s="1"/>
  <c r="DF34" i="10"/>
  <c r="DH220" i="10"/>
  <c r="DE343" i="7"/>
  <c r="DI208" i="10"/>
  <c r="DI209" i="10"/>
  <c r="DI216" i="10"/>
  <c r="DI207" i="10"/>
  <c r="DI215" i="10"/>
  <c r="DI214" i="10"/>
  <c r="DI211" i="10"/>
  <c r="DI213" i="10"/>
  <c r="DI212" i="10"/>
  <c r="DI210" i="10"/>
  <c r="DG167" i="10"/>
  <c r="DG149" i="10"/>
  <c r="DG151" i="10" s="1"/>
  <c r="DG34" i="10"/>
  <c r="DG222" i="10"/>
  <c r="DF222" i="10"/>
  <c r="DF264" i="10"/>
  <c r="DK4" i="10"/>
  <c r="DK4" i="7"/>
  <c r="DJ278" i="7"/>
  <c r="DJ15" i="10"/>
  <c r="DJ150" i="7"/>
  <c r="DJ202" i="7"/>
  <c r="DJ97" i="7"/>
  <c r="DH81" i="10"/>
  <c r="DH3" i="10"/>
  <c r="DH3" i="7"/>
  <c r="DG169" i="10"/>
  <c r="DG83" i="10"/>
  <c r="DG178" i="10" s="1"/>
  <c r="DJ201" i="7"/>
  <c r="DJ149" i="7"/>
  <c r="DJ96" i="7"/>
  <c r="DJ64" i="10"/>
  <c r="DJ203" i="10"/>
  <c r="DH58" i="10"/>
  <c r="DI21" i="10"/>
  <c r="DI24" i="10"/>
  <c r="DI19" i="10"/>
  <c r="DI27" i="10"/>
  <c r="DI23" i="10"/>
  <c r="DI20" i="10"/>
  <c r="DI25" i="10"/>
  <c r="DI26" i="10"/>
  <c r="DI28" i="10"/>
  <c r="DI22" i="10"/>
  <c r="DD343" i="7"/>
  <c r="DF176" i="10"/>
  <c r="DF189" i="10"/>
  <c r="DD347" i="7"/>
  <c r="DD348" i="7" s="1"/>
  <c r="DD344" i="7"/>
  <c r="DE340" i="7" s="1"/>
  <c r="DI45" i="10"/>
  <c r="DI50" i="10"/>
  <c r="DI53" i="10"/>
  <c r="DI49" i="10"/>
  <c r="DI52" i="10"/>
  <c r="DI46" i="10"/>
  <c r="DI54" i="10"/>
  <c r="DI48" i="10"/>
  <c r="DI47" i="10"/>
  <c r="DI51" i="10"/>
  <c r="DI5" i="10"/>
  <c r="DI5" i="7"/>
  <c r="DI74" i="10"/>
  <c r="DI76" i="10"/>
  <c r="DI70" i="10"/>
  <c r="DI69" i="10"/>
  <c r="DI75" i="10"/>
  <c r="DI68" i="10"/>
  <c r="DI73" i="10"/>
  <c r="DI72" i="10"/>
  <c r="DI77" i="10"/>
  <c r="DI71" i="10"/>
  <c r="DD192" i="10"/>
  <c r="DD196" i="10" s="1"/>
  <c r="DD182" i="10" s="1"/>
  <c r="DH32" i="10"/>
  <c r="DG168" i="10"/>
  <c r="DG150" i="10"/>
  <c r="DG60" i="10"/>
  <c r="DF252" i="10"/>
  <c r="DF60" i="10"/>
  <c r="DF159" i="10"/>
  <c r="DF188" i="10"/>
  <c r="DF8" i="7"/>
  <c r="DG141" i="10"/>
  <c r="DG89" i="10"/>
  <c r="DF91" i="10"/>
  <c r="DF92" i="10"/>
  <c r="DF94" i="10"/>
  <c r="DE22" i="7"/>
  <c r="DF26" i="12"/>
  <c r="DF28" i="12" s="1"/>
  <c r="DG41" i="6"/>
  <c r="DH56" i="3"/>
  <c r="DH54" i="3"/>
  <c r="DH58" i="3"/>
  <c r="DH57" i="3"/>
  <c r="DH55" i="3"/>
  <c r="DJ22" i="3"/>
  <c r="DI24" i="3"/>
  <c r="DH3" i="12"/>
  <c r="DH3" i="11"/>
  <c r="DI5" i="12"/>
  <c r="DI5" i="11"/>
  <c r="DK4" i="11"/>
  <c r="DK4" i="12"/>
  <c r="DJ79" i="11"/>
  <c r="DJ80" i="11" s="1"/>
  <c r="DJ27" i="11"/>
  <c r="DJ11" i="12" s="1"/>
  <c r="DJ95" i="12" s="1"/>
  <c r="DJ15" i="11"/>
  <c r="DH39" i="6"/>
  <c r="DK4" i="6"/>
  <c r="DJ10" i="6"/>
  <c r="DI25" i="6"/>
  <c r="DI21" i="6"/>
  <c r="DI29" i="6"/>
  <c r="DI18" i="6"/>
  <c r="DI27" i="6"/>
  <c r="DI28" i="6"/>
  <c r="DI34" i="6"/>
  <c r="DI23" i="6"/>
  <c r="DI24" i="6"/>
  <c r="DI20" i="6"/>
  <c r="DI31" i="6"/>
  <c r="DI33" i="6"/>
  <c r="DI26" i="6"/>
  <c r="DI32" i="6"/>
  <c r="DI30" i="6"/>
  <c r="DI35" i="6"/>
  <c r="DI22" i="6"/>
  <c r="DI37" i="6"/>
  <c r="DI36" i="6"/>
  <c r="DI19" i="6"/>
  <c r="DJ16" i="6"/>
  <c r="DJ51" i="6"/>
  <c r="DH3" i="6"/>
  <c r="DH12" i="6" s="1"/>
  <c r="DI65" i="3"/>
  <c r="DI101" i="12" s="1"/>
  <c r="DI133" i="12" s="1"/>
  <c r="DI5" i="6"/>
  <c r="DK93" i="3"/>
  <c r="DK92" i="3"/>
  <c r="DK41" i="3"/>
  <c r="DK38" i="3"/>
  <c r="DK31" i="3"/>
  <c r="DK30" i="3"/>
  <c r="DK44" i="3"/>
  <c r="DK42" i="3"/>
  <c r="DK40" i="3"/>
  <c r="DK37" i="3"/>
  <c r="DK39" i="3"/>
  <c r="DK36" i="3"/>
  <c r="DL23" i="3"/>
  <c r="DK32" i="3"/>
  <c r="DK43" i="3"/>
  <c r="DK26" i="3"/>
  <c r="DK35" i="3"/>
  <c r="DK29" i="3"/>
  <c r="DK72" i="7" s="1"/>
  <c r="DL48" i="3"/>
  <c r="DL51" i="3"/>
  <c r="DL49" i="3"/>
  <c r="DO50" i="3"/>
  <c r="DJ106" i="3"/>
  <c r="DJ104" i="3"/>
  <c r="DJ102" i="3"/>
  <c r="DJ101" i="3"/>
  <c r="DJ107" i="3"/>
  <c r="DJ100" i="3"/>
  <c r="DJ103" i="3"/>
  <c r="DJ95" i="3"/>
  <c r="DJ260" i="10" s="1"/>
  <c r="DJ98" i="3"/>
  <c r="DK89" i="3"/>
  <c r="DK94" i="3" s="1"/>
  <c r="DK234" i="10" s="1"/>
  <c r="DJ88" i="3"/>
  <c r="DJ90" i="3" s="1"/>
  <c r="DJ105" i="3"/>
  <c r="DJ99" i="3"/>
  <c r="DI3" i="3"/>
  <c r="DJ33" i="3"/>
  <c r="DJ41" i="10" s="1"/>
  <c r="DL52" i="3"/>
  <c r="DI96" i="3"/>
  <c r="DI248" i="10" s="1"/>
  <c r="DJ27" i="3"/>
  <c r="DG153" i="10" l="1"/>
  <c r="DI220" i="10"/>
  <c r="DH149" i="10"/>
  <c r="DH151" i="10" s="1"/>
  <c r="DH153" i="10" s="1"/>
  <c r="DH167" i="10"/>
  <c r="DI58" i="10"/>
  <c r="DG189" i="10"/>
  <c r="DG176" i="10"/>
  <c r="DH168" i="10"/>
  <c r="DH150" i="10"/>
  <c r="DE347" i="7"/>
  <c r="DE348" i="7" s="1"/>
  <c r="DE344" i="7"/>
  <c r="DF340" i="7" s="1"/>
  <c r="DJ5" i="10"/>
  <c r="DJ5" i="7"/>
  <c r="DF338" i="7"/>
  <c r="DF177" i="10"/>
  <c r="DF190" i="10"/>
  <c r="DF192" i="10" s="1"/>
  <c r="DF196" i="10" s="1"/>
  <c r="DF182" i="10" s="1"/>
  <c r="DJ213" i="10"/>
  <c r="DJ215" i="10"/>
  <c r="DJ212" i="10"/>
  <c r="DJ207" i="10"/>
  <c r="DJ208" i="10"/>
  <c r="DJ211" i="10"/>
  <c r="DJ209" i="10"/>
  <c r="DJ214" i="10"/>
  <c r="DJ216" i="10"/>
  <c r="DJ210" i="10"/>
  <c r="DH66" i="10"/>
  <c r="DH156" i="10"/>
  <c r="DH145" i="10"/>
  <c r="DH17" i="10"/>
  <c r="DH238" i="10" s="1"/>
  <c r="DH205" i="10"/>
  <c r="DH87" i="10"/>
  <c r="DH272" i="10" s="1"/>
  <c r="DH155" i="10"/>
  <c r="DH157" i="10"/>
  <c r="DH43" i="10"/>
  <c r="DH252" i="10" s="1"/>
  <c r="DJ21" i="10"/>
  <c r="DJ24" i="10"/>
  <c r="DJ22" i="10"/>
  <c r="DJ23" i="10"/>
  <c r="DJ25" i="10"/>
  <c r="DJ27" i="10"/>
  <c r="DJ19" i="10"/>
  <c r="DJ26" i="10"/>
  <c r="DJ28" i="10"/>
  <c r="DJ20" i="10"/>
  <c r="DJ77" i="10"/>
  <c r="DJ69" i="10"/>
  <c r="DJ72" i="10"/>
  <c r="DJ70" i="10"/>
  <c r="DJ74" i="10"/>
  <c r="DJ76" i="10"/>
  <c r="DJ75" i="10"/>
  <c r="DJ73" i="10"/>
  <c r="DJ68" i="10"/>
  <c r="DJ71" i="10"/>
  <c r="DG338" i="7"/>
  <c r="DG190" i="10"/>
  <c r="DG177" i="10"/>
  <c r="DH83" i="10"/>
  <c r="DH178" i="10" s="1"/>
  <c r="DH169" i="10"/>
  <c r="DK201" i="7"/>
  <c r="DK149" i="7"/>
  <c r="DK96" i="7"/>
  <c r="DJ52" i="10"/>
  <c r="DJ45" i="10"/>
  <c r="DJ53" i="10"/>
  <c r="DJ47" i="10"/>
  <c r="DJ46" i="10"/>
  <c r="DJ54" i="10"/>
  <c r="DJ51" i="10"/>
  <c r="DJ50" i="10"/>
  <c r="DJ48" i="10"/>
  <c r="DJ49" i="10"/>
  <c r="DL4" i="10"/>
  <c r="DL4" i="7"/>
  <c r="DK15" i="10"/>
  <c r="DK278" i="7"/>
  <c r="DK150" i="7"/>
  <c r="DK202" i="7"/>
  <c r="DK97" i="7"/>
  <c r="DI81" i="10"/>
  <c r="DI32" i="10"/>
  <c r="DG159" i="10"/>
  <c r="DK64" i="10"/>
  <c r="DK203" i="10"/>
  <c r="DI3" i="10"/>
  <c r="DI3" i="7"/>
  <c r="DH339" i="10"/>
  <c r="DH349" i="10"/>
  <c r="DH350" i="10"/>
  <c r="DH351" i="10"/>
  <c r="DH89" i="10"/>
  <c r="DH141" i="10"/>
  <c r="DG8" i="7"/>
  <c r="DG188" i="10"/>
  <c r="DG91" i="10"/>
  <c r="DG94" i="10"/>
  <c r="DG92" i="10"/>
  <c r="DF22" i="7"/>
  <c r="DG26" i="12"/>
  <c r="DG28" i="12" s="1"/>
  <c r="DI56" i="3"/>
  <c r="DI58" i="3"/>
  <c r="DI55" i="3"/>
  <c r="DI57" i="3"/>
  <c r="DI54" i="3"/>
  <c r="DJ24" i="3"/>
  <c r="DK22" i="3"/>
  <c r="DJ5" i="12"/>
  <c r="DJ5" i="11"/>
  <c r="DI3" i="12"/>
  <c r="DI3" i="11"/>
  <c r="DL4" i="12"/>
  <c r="DL4" i="11"/>
  <c r="DK79" i="11"/>
  <c r="DK80" i="11" s="1"/>
  <c r="DK27" i="11"/>
  <c r="DK11" i="12" s="1"/>
  <c r="DK95" i="12" s="1"/>
  <c r="DK15" i="11"/>
  <c r="DH17" i="11"/>
  <c r="DH20" i="11" s="1"/>
  <c r="DH18" i="11"/>
  <c r="DH21" i="11" s="1"/>
  <c r="DJ25" i="6"/>
  <c r="DJ21" i="6"/>
  <c r="DJ29" i="6"/>
  <c r="DJ20" i="6"/>
  <c r="DJ33" i="6"/>
  <c r="DJ18" i="6"/>
  <c r="DJ26" i="6"/>
  <c r="DJ28" i="6"/>
  <c r="DJ34" i="6"/>
  <c r="DJ32" i="6"/>
  <c r="DJ22" i="6"/>
  <c r="DJ31" i="6"/>
  <c r="DJ27" i="6"/>
  <c r="DJ36" i="6"/>
  <c r="DJ24" i="6"/>
  <c r="DJ37" i="6"/>
  <c r="DJ23" i="6"/>
  <c r="DJ30" i="6"/>
  <c r="DJ19" i="6"/>
  <c r="DJ35" i="6"/>
  <c r="DK10" i="6"/>
  <c r="DI39" i="6"/>
  <c r="DJ65" i="3"/>
  <c r="DJ101" i="12" s="1"/>
  <c r="DJ133" i="12" s="1"/>
  <c r="DJ5" i="6"/>
  <c r="DL4" i="6"/>
  <c r="DK16" i="6"/>
  <c r="DK51" i="6"/>
  <c r="DI3" i="6"/>
  <c r="DI12" i="6" s="1"/>
  <c r="DH41" i="6"/>
  <c r="DJ3" i="3"/>
  <c r="DJ96" i="3"/>
  <c r="DJ248" i="10" s="1"/>
  <c r="DL92" i="3"/>
  <c r="DL93" i="3"/>
  <c r="DL43" i="3"/>
  <c r="DL41" i="3"/>
  <c r="DL38" i="3"/>
  <c r="DL30" i="3"/>
  <c r="DL44" i="3"/>
  <c r="DL42" i="3"/>
  <c r="DL40" i="3"/>
  <c r="DL29" i="3"/>
  <c r="DL72" i="7" s="1"/>
  <c r="DL36" i="3"/>
  <c r="DL26" i="3"/>
  <c r="DL37" i="3"/>
  <c r="DL32" i="3"/>
  <c r="DL35" i="3"/>
  <c r="DM23" i="3"/>
  <c r="DL39" i="3"/>
  <c r="DL31" i="3"/>
  <c r="DP50" i="3"/>
  <c r="DM48" i="3"/>
  <c r="DM52" i="3"/>
  <c r="DM49" i="3"/>
  <c r="DK33" i="3"/>
  <c r="DK41" i="10" s="1"/>
  <c r="DK107" i="3"/>
  <c r="DK105" i="3"/>
  <c r="DK103" i="3"/>
  <c r="DK102" i="3"/>
  <c r="DK104" i="3"/>
  <c r="DK100" i="3"/>
  <c r="DK101" i="3"/>
  <c r="DK95" i="3"/>
  <c r="DK260" i="10" s="1"/>
  <c r="DK106" i="3"/>
  <c r="DK98" i="3"/>
  <c r="DL89" i="3"/>
  <c r="DL94" i="3" s="1"/>
  <c r="DL234" i="10" s="1"/>
  <c r="DK99" i="3"/>
  <c r="DK88" i="3"/>
  <c r="DK90" i="3" s="1"/>
  <c r="DM51" i="3"/>
  <c r="DK27" i="3"/>
  <c r="DG342" i="7"/>
  <c r="DF342" i="7"/>
  <c r="DG192" i="10" l="1"/>
  <c r="DG196" i="10" s="1"/>
  <c r="DG182" i="10" s="1"/>
  <c r="DJ81" i="10"/>
  <c r="DI167" i="10"/>
  <c r="DI149" i="10"/>
  <c r="DI151" i="10" s="1"/>
  <c r="DI169" i="10"/>
  <c r="DJ58" i="10"/>
  <c r="DJ220" i="10"/>
  <c r="DJ169" i="10"/>
  <c r="DF347" i="7"/>
  <c r="DF348" i="7" s="1"/>
  <c r="DI168" i="10"/>
  <c r="DI150" i="10"/>
  <c r="DL203" i="10"/>
  <c r="DL64" i="10"/>
  <c r="DL15" i="10"/>
  <c r="DL202" i="7"/>
  <c r="DL278" i="7"/>
  <c r="DL150" i="7"/>
  <c r="DL97" i="7"/>
  <c r="DJ32" i="10"/>
  <c r="DF343" i="7"/>
  <c r="DF344" i="7" s="1"/>
  <c r="DG340" i="7" s="1"/>
  <c r="DI339" i="10"/>
  <c r="DI349" i="10"/>
  <c r="DI350" i="10"/>
  <c r="DI351" i="10"/>
  <c r="DI155" i="10"/>
  <c r="DI156" i="10"/>
  <c r="DI205" i="10"/>
  <c r="DI17" i="10"/>
  <c r="DI238" i="10" s="1"/>
  <c r="DI87" i="10"/>
  <c r="DI272" i="10" s="1"/>
  <c r="DI157" i="10"/>
  <c r="DI43" i="10"/>
  <c r="DI252" i="10" s="1"/>
  <c r="DI145" i="10"/>
  <c r="DI66" i="10"/>
  <c r="DI83" i="10" s="1"/>
  <c r="DI178" i="10" s="1"/>
  <c r="DG343" i="7"/>
  <c r="DH159" i="10"/>
  <c r="DK5" i="10"/>
  <c r="DK5" i="7"/>
  <c r="DL149" i="7"/>
  <c r="DL201" i="7"/>
  <c r="DL96" i="7"/>
  <c r="DK209" i="10"/>
  <c r="DK207" i="10"/>
  <c r="DK208" i="10"/>
  <c r="DK210" i="10"/>
  <c r="DK211" i="10"/>
  <c r="DK215" i="10"/>
  <c r="DK216" i="10"/>
  <c r="DK214" i="10"/>
  <c r="DK212" i="10"/>
  <c r="DK213" i="10"/>
  <c r="DH60" i="10"/>
  <c r="DH34" i="10"/>
  <c r="DM4" i="10"/>
  <c r="DM4" i="7"/>
  <c r="DK49" i="10"/>
  <c r="DK45" i="10"/>
  <c r="DK52" i="10"/>
  <c r="DK46" i="10"/>
  <c r="DK47" i="10"/>
  <c r="DK51" i="10"/>
  <c r="DK48" i="10"/>
  <c r="DK54" i="10"/>
  <c r="DK50" i="10"/>
  <c r="DK53" i="10"/>
  <c r="DJ3" i="10"/>
  <c r="DJ3" i="7"/>
  <c r="DK76" i="10"/>
  <c r="DK71" i="10"/>
  <c r="DK74" i="10"/>
  <c r="DK69" i="10"/>
  <c r="DK70" i="10"/>
  <c r="DK77" i="10"/>
  <c r="DK68" i="10"/>
  <c r="DK75" i="10"/>
  <c r="DK72" i="10"/>
  <c r="DK73" i="10"/>
  <c r="DK25" i="10"/>
  <c r="DK21" i="10"/>
  <c r="DK26" i="10"/>
  <c r="DK22" i="10"/>
  <c r="DK20" i="10"/>
  <c r="DK19" i="10"/>
  <c r="DK28" i="10"/>
  <c r="DK23" i="10"/>
  <c r="DK27" i="10"/>
  <c r="DK24" i="10"/>
  <c r="DH264" i="10"/>
  <c r="DH222" i="10"/>
  <c r="DI141" i="10"/>
  <c r="DI89" i="10"/>
  <c r="DH188" i="10"/>
  <c r="DH8" i="7"/>
  <c r="DH91" i="10"/>
  <c r="DH92" i="10"/>
  <c r="DH94" i="10"/>
  <c r="DG22" i="7"/>
  <c r="DL22" i="3"/>
  <c r="DK24" i="3"/>
  <c r="DJ56" i="3"/>
  <c r="DJ54" i="3"/>
  <c r="DJ58" i="3"/>
  <c r="DJ57" i="3"/>
  <c r="DJ55" i="3"/>
  <c r="DK5" i="12"/>
  <c r="DK5" i="11"/>
  <c r="DJ3" i="12"/>
  <c r="DJ3" i="11"/>
  <c r="DI18" i="11"/>
  <c r="DI21" i="11" s="1"/>
  <c r="DI17" i="11"/>
  <c r="DI20" i="11" s="1"/>
  <c r="DL79" i="11"/>
  <c r="DL80" i="11" s="1"/>
  <c r="DL15" i="11"/>
  <c r="DL27" i="11"/>
  <c r="DL11" i="12" s="1"/>
  <c r="DL95" i="12" s="1"/>
  <c r="DK3" i="3"/>
  <c r="DM4" i="12"/>
  <c r="DM4" i="11"/>
  <c r="DH26" i="12"/>
  <c r="DH28" i="12" s="1"/>
  <c r="DL10" i="6"/>
  <c r="DJ3" i="6"/>
  <c r="DJ12" i="6" s="1"/>
  <c r="DL16" i="6"/>
  <c r="DL51" i="6"/>
  <c r="DJ39" i="6"/>
  <c r="DK65" i="3"/>
  <c r="DK101" i="12" s="1"/>
  <c r="DK133" i="12" s="1"/>
  <c r="DK5" i="6"/>
  <c r="DK26" i="6"/>
  <c r="DK25" i="6"/>
  <c r="DK27" i="6"/>
  <c r="DK21" i="6"/>
  <c r="DK18" i="6"/>
  <c r="DK20" i="6"/>
  <c r="DK29" i="6"/>
  <c r="DK33" i="6"/>
  <c r="DK28" i="6"/>
  <c r="DK34" i="6"/>
  <c r="DK23" i="6"/>
  <c r="DK32" i="6"/>
  <c r="DK24" i="6"/>
  <c r="DK19" i="6"/>
  <c r="DK31" i="6"/>
  <c r="DK30" i="6"/>
  <c r="DK37" i="6"/>
  <c r="DK22" i="6"/>
  <c r="DK36" i="6"/>
  <c r="DK35" i="6"/>
  <c r="DM4" i="6"/>
  <c r="DI41" i="6"/>
  <c r="DL27" i="3"/>
  <c r="DN51" i="3"/>
  <c r="DN49" i="3"/>
  <c r="DQ50" i="3"/>
  <c r="DN48" i="3"/>
  <c r="DL106" i="3"/>
  <c r="DL104" i="3"/>
  <c r="DL102" i="3"/>
  <c r="DL99" i="3"/>
  <c r="DL105" i="3"/>
  <c r="DL103" i="3"/>
  <c r="DL101" i="3"/>
  <c r="DL100" i="3"/>
  <c r="DL98" i="3"/>
  <c r="DL107" i="3"/>
  <c r="DL95" i="3"/>
  <c r="DL260" i="10" s="1"/>
  <c r="DL88" i="3"/>
  <c r="DL90" i="3" s="1"/>
  <c r="DM89" i="3"/>
  <c r="DM94" i="3" s="1"/>
  <c r="DM234" i="10" s="1"/>
  <c r="DN52" i="3"/>
  <c r="DM92" i="3"/>
  <c r="DM93" i="3"/>
  <c r="DM44" i="3"/>
  <c r="DM42" i="3"/>
  <c r="DM40" i="3"/>
  <c r="DM29" i="3"/>
  <c r="DM72" i="7" s="1"/>
  <c r="DM37" i="3"/>
  <c r="DM39" i="3"/>
  <c r="DM35" i="3"/>
  <c r="DN23" i="3"/>
  <c r="DM38" i="3"/>
  <c r="DM32" i="3"/>
  <c r="DM30" i="3"/>
  <c r="DM41" i="3"/>
  <c r="DM26" i="3"/>
  <c r="DM36" i="3"/>
  <c r="DM31" i="3"/>
  <c r="DM43" i="3"/>
  <c r="DK96" i="3"/>
  <c r="DK248" i="10" s="1"/>
  <c r="DL33" i="3"/>
  <c r="DL41" i="10" s="1"/>
  <c r="DK81" i="10" l="1"/>
  <c r="DK32" i="10"/>
  <c r="DG347" i="7"/>
  <c r="DG348" i="7" s="1"/>
  <c r="DG344" i="7"/>
  <c r="DH340" i="7" s="1"/>
  <c r="DK169" i="10"/>
  <c r="DJ155" i="10"/>
  <c r="DJ145" i="10"/>
  <c r="DJ87" i="10"/>
  <c r="DJ272" i="10" s="1"/>
  <c r="DJ43" i="10"/>
  <c r="DJ252" i="10" s="1"/>
  <c r="DJ17" i="10"/>
  <c r="DJ238" i="10" s="1"/>
  <c r="DJ157" i="10"/>
  <c r="DJ205" i="10"/>
  <c r="DJ264" i="10" s="1"/>
  <c r="DJ66" i="10"/>
  <c r="DJ83" i="10" s="1"/>
  <c r="DJ178" i="10" s="1"/>
  <c r="DJ156" i="10"/>
  <c r="DK220" i="10"/>
  <c r="DI264" i="10"/>
  <c r="DI222" i="10"/>
  <c r="DJ34" i="10"/>
  <c r="DJ167" i="10"/>
  <c r="DJ149" i="10"/>
  <c r="DJ151" i="10" s="1"/>
  <c r="DI60" i="10"/>
  <c r="DJ168" i="10"/>
  <c r="DJ150" i="10"/>
  <c r="DJ60" i="10"/>
  <c r="DM149" i="7"/>
  <c r="DM201" i="7"/>
  <c r="DM96" i="7"/>
  <c r="DH338" i="7"/>
  <c r="DH190" i="10"/>
  <c r="DH177" i="10"/>
  <c r="DK58" i="10"/>
  <c r="DK167" i="10"/>
  <c r="DK149" i="10"/>
  <c r="DK151" i="10" s="1"/>
  <c r="DL209" i="10"/>
  <c r="DL211" i="10"/>
  <c r="DL210" i="10"/>
  <c r="DL208" i="10"/>
  <c r="DL212" i="10"/>
  <c r="DL215" i="10"/>
  <c r="DL214" i="10"/>
  <c r="DL216" i="10"/>
  <c r="DL207" i="10"/>
  <c r="DL213" i="10"/>
  <c r="DN4" i="10"/>
  <c r="DN4" i="7"/>
  <c r="DM15" i="10"/>
  <c r="DM202" i="7"/>
  <c r="DM278" i="7"/>
  <c r="DM150" i="7"/>
  <c r="DM97" i="7"/>
  <c r="DI34" i="10"/>
  <c r="DL25" i="10"/>
  <c r="DL23" i="10"/>
  <c r="DL24" i="10"/>
  <c r="DL28" i="10"/>
  <c r="DL19" i="10"/>
  <c r="DL27" i="10"/>
  <c r="DL20" i="10"/>
  <c r="DL22" i="10"/>
  <c r="DL26" i="10"/>
  <c r="DL21" i="10"/>
  <c r="DI153" i="10"/>
  <c r="DI159" i="10" s="1"/>
  <c r="DK3" i="6"/>
  <c r="DK12" i="6" s="1"/>
  <c r="DK3" i="10"/>
  <c r="DK3" i="7"/>
  <c r="DL54" i="10"/>
  <c r="DL48" i="10"/>
  <c r="DL45" i="10"/>
  <c r="DL52" i="10"/>
  <c r="DL46" i="10"/>
  <c r="DL51" i="10"/>
  <c r="DL50" i="10"/>
  <c r="DL49" i="10"/>
  <c r="DL47" i="10"/>
  <c r="DL53" i="10"/>
  <c r="DM203" i="10"/>
  <c r="DM64" i="10"/>
  <c r="DL5" i="10"/>
  <c r="DL5" i="7"/>
  <c r="DJ339" i="10"/>
  <c r="DJ350" i="10"/>
  <c r="DJ349" i="10"/>
  <c r="DJ351" i="10"/>
  <c r="DH176" i="10"/>
  <c r="DH189" i="10"/>
  <c r="DL77" i="10"/>
  <c r="DL75" i="10"/>
  <c r="DL74" i="10"/>
  <c r="DL76" i="10"/>
  <c r="DL69" i="10"/>
  <c r="DL71" i="10"/>
  <c r="DL72" i="10"/>
  <c r="DL70" i="10"/>
  <c r="DL73" i="10"/>
  <c r="DL68" i="10"/>
  <c r="DI188" i="10"/>
  <c r="DI8" i="7"/>
  <c r="DI22" i="7" s="1"/>
  <c r="DJ141" i="10"/>
  <c r="DJ89" i="10"/>
  <c r="DH22" i="7"/>
  <c r="DI91" i="10"/>
  <c r="DI94" i="10"/>
  <c r="DI92" i="10"/>
  <c r="DK56" i="3"/>
  <c r="DK57" i="3"/>
  <c r="DK55" i="3"/>
  <c r="DK58" i="3"/>
  <c r="DK54" i="3"/>
  <c r="DM22" i="3"/>
  <c r="DL24" i="3"/>
  <c r="DN4" i="12"/>
  <c r="DN4" i="11"/>
  <c r="DL5" i="12"/>
  <c r="DL5" i="11"/>
  <c r="DJ18" i="11"/>
  <c r="DJ21" i="11" s="1"/>
  <c r="DJ17" i="11"/>
  <c r="DJ20" i="11" s="1"/>
  <c r="DM79" i="11"/>
  <c r="DM80" i="11" s="1"/>
  <c r="DM27" i="11"/>
  <c r="DM11" i="12" s="1"/>
  <c r="DM95" i="12" s="1"/>
  <c r="DM15" i="11"/>
  <c r="DK3" i="12"/>
  <c r="DK3" i="11"/>
  <c r="DI26" i="12"/>
  <c r="DI28" i="12" s="1"/>
  <c r="DM10" i="6"/>
  <c r="DN4" i="6"/>
  <c r="DJ41" i="6"/>
  <c r="DL65" i="3"/>
  <c r="DL101" i="12" s="1"/>
  <c r="DL133" i="12" s="1"/>
  <c r="DL5" i="6"/>
  <c r="DL25" i="6"/>
  <c r="DL27" i="6"/>
  <c r="DL26" i="6"/>
  <c r="DL31" i="6"/>
  <c r="DL33" i="6"/>
  <c r="DL18" i="6"/>
  <c r="DL29" i="6"/>
  <c r="DL20" i="6"/>
  <c r="DL21" i="6"/>
  <c r="DL28" i="6"/>
  <c r="DL23" i="6"/>
  <c r="DL34" i="6"/>
  <c r="DL22" i="6"/>
  <c r="DL24" i="6"/>
  <c r="DL32" i="6"/>
  <c r="DL36" i="6"/>
  <c r="DL19" i="6"/>
  <c r="DL37" i="6"/>
  <c r="DL30" i="6"/>
  <c r="DL35" i="6"/>
  <c r="DM16" i="6"/>
  <c r="DM51" i="6"/>
  <c r="DK39" i="6"/>
  <c r="DO52" i="3"/>
  <c r="DR50" i="3"/>
  <c r="DM33" i="3"/>
  <c r="DM41" i="10" s="1"/>
  <c r="DM105" i="3"/>
  <c r="DM103" i="3"/>
  <c r="DM104" i="3"/>
  <c r="DM101" i="3"/>
  <c r="DM106" i="3"/>
  <c r="DM98" i="3"/>
  <c r="DM100" i="3"/>
  <c r="DM99" i="3"/>
  <c r="DM107" i="3"/>
  <c r="DM95" i="3"/>
  <c r="DM260" i="10" s="1"/>
  <c r="DN89" i="3"/>
  <c r="DN94" i="3" s="1"/>
  <c r="DN234" i="10" s="1"/>
  <c r="DM102" i="3"/>
  <c r="DM88" i="3"/>
  <c r="DM90" i="3" s="1"/>
  <c r="DO49" i="3"/>
  <c r="DN93" i="3"/>
  <c r="DN92" i="3"/>
  <c r="DN43" i="3"/>
  <c r="DN41" i="3"/>
  <c r="DN39" i="3"/>
  <c r="DN44" i="3"/>
  <c r="DN42" i="3"/>
  <c r="DN40" i="3"/>
  <c r="DN37" i="3"/>
  <c r="DN36" i="3"/>
  <c r="DO23" i="3"/>
  <c r="DN38" i="3"/>
  <c r="DN32" i="3"/>
  <c r="DN30" i="3"/>
  <c r="DN35" i="3"/>
  <c r="DN26" i="3"/>
  <c r="DN31" i="3"/>
  <c r="DN29" i="3"/>
  <c r="DN72" i="7" s="1"/>
  <c r="DL96" i="3"/>
  <c r="DL248" i="10" s="1"/>
  <c r="DO51" i="3"/>
  <c r="DO48" i="3"/>
  <c r="DM27" i="3"/>
  <c r="DL3" i="3"/>
  <c r="DH342" i="7"/>
  <c r="DJ222" i="10" l="1"/>
  <c r="DH192" i="10"/>
  <c r="DH196" i="10" s="1"/>
  <c r="DH182" i="10" s="1"/>
  <c r="DJ338" i="7"/>
  <c r="DJ177" i="10"/>
  <c r="DJ190" i="10"/>
  <c r="DI189" i="10"/>
  <c r="DI176" i="10"/>
  <c r="DK168" i="10"/>
  <c r="DK150" i="10"/>
  <c r="DK153" i="10" s="1"/>
  <c r="DL3" i="10"/>
  <c r="DL3" i="7"/>
  <c r="DO4" i="10"/>
  <c r="DO4" i="7"/>
  <c r="DM45" i="10"/>
  <c r="DM47" i="10"/>
  <c r="DM53" i="10"/>
  <c r="DM50" i="10"/>
  <c r="DM52" i="10"/>
  <c r="DM46" i="10"/>
  <c r="DM48" i="10"/>
  <c r="DM51" i="10"/>
  <c r="DM54" i="10"/>
  <c r="DM49" i="10"/>
  <c r="DN15" i="10"/>
  <c r="DN202" i="7"/>
  <c r="DN278" i="7"/>
  <c r="DN97" i="7"/>
  <c r="DN150" i="7"/>
  <c r="DK350" i="10"/>
  <c r="DK339" i="10"/>
  <c r="DK349" i="10"/>
  <c r="DK351" i="10"/>
  <c r="DK87" i="10"/>
  <c r="DK272" i="10" s="1"/>
  <c r="DK43" i="10"/>
  <c r="DK252" i="10" s="1"/>
  <c r="DK156" i="10"/>
  <c r="DK145" i="10"/>
  <c r="DK157" i="10"/>
  <c r="DK66" i="10"/>
  <c r="DK83" i="10" s="1"/>
  <c r="DK178" i="10" s="1"/>
  <c r="DK17" i="10"/>
  <c r="DK205" i="10"/>
  <c r="DK155" i="10"/>
  <c r="DL32" i="10"/>
  <c r="DI338" i="7"/>
  <c r="DI190" i="10"/>
  <c r="DI177" i="10"/>
  <c r="DL81" i="10"/>
  <c r="DH343" i="7"/>
  <c r="DH344" i="7" s="1"/>
  <c r="DI340" i="7" s="1"/>
  <c r="DJ153" i="10"/>
  <c r="DJ159" i="10" s="1"/>
  <c r="DL220" i="10"/>
  <c r="DM5" i="10"/>
  <c r="DM5" i="7"/>
  <c r="DM74" i="10"/>
  <c r="DM69" i="10"/>
  <c r="DM71" i="10"/>
  <c r="DM72" i="10"/>
  <c r="DM76" i="10"/>
  <c r="DM68" i="10"/>
  <c r="DM73" i="10"/>
  <c r="DM70" i="10"/>
  <c r="DM77" i="10"/>
  <c r="DM75" i="10"/>
  <c r="DM24" i="10"/>
  <c r="DM22" i="10"/>
  <c r="DM20" i="10"/>
  <c r="DM23" i="10"/>
  <c r="DM21" i="10"/>
  <c r="DM27" i="10"/>
  <c r="DM19" i="10"/>
  <c r="DM28" i="10"/>
  <c r="DM26" i="10"/>
  <c r="DM25" i="10"/>
  <c r="DJ189" i="10"/>
  <c r="DJ176" i="10"/>
  <c r="DH347" i="7"/>
  <c r="DH348" i="7" s="1"/>
  <c r="DN201" i="7"/>
  <c r="DN149" i="7"/>
  <c r="DN96" i="7"/>
  <c r="DN203" i="10"/>
  <c r="DN64" i="10"/>
  <c r="DM207" i="10"/>
  <c r="DM211" i="10"/>
  <c r="DM210" i="10"/>
  <c r="DM209" i="10"/>
  <c r="DM213" i="10"/>
  <c r="DM216" i="10"/>
  <c r="DM208" i="10"/>
  <c r="DM214" i="10"/>
  <c r="DM212" i="10"/>
  <c r="DM215" i="10"/>
  <c r="DL58" i="10"/>
  <c r="DJ8" i="7"/>
  <c r="DJ188" i="10"/>
  <c r="DK141" i="10"/>
  <c r="DK89" i="10"/>
  <c r="DJ91" i="10"/>
  <c r="DJ94" i="10"/>
  <c r="DJ92" i="10"/>
  <c r="DK41" i="6"/>
  <c r="DL56" i="3"/>
  <c r="DL54" i="3"/>
  <c r="DL58" i="3"/>
  <c r="DL57" i="3"/>
  <c r="DL55" i="3"/>
  <c r="DN22" i="3"/>
  <c r="DM24" i="3"/>
  <c r="DM5" i="12"/>
  <c r="DM5" i="11"/>
  <c r="DL3" i="12"/>
  <c r="DL3" i="11"/>
  <c r="DO4" i="12"/>
  <c r="DO4" i="11"/>
  <c r="DK17" i="11"/>
  <c r="DK20" i="11" s="1"/>
  <c r="DK18" i="11"/>
  <c r="DK21" i="11" s="1"/>
  <c r="DN79" i="11"/>
  <c r="DN80" i="11" s="1"/>
  <c r="DN27" i="11"/>
  <c r="DN11" i="12" s="1"/>
  <c r="DN95" i="12" s="1"/>
  <c r="DN15" i="11"/>
  <c r="DJ26" i="12"/>
  <c r="DJ28" i="12" s="1"/>
  <c r="DM65" i="3"/>
  <c r="DM101" i="12" s="1"/>
  <c r="DM133" i="12" s="1"/>
  <c r="DM5" i="6"/>
  <c r="DO4" i="6"/>
  <c r="DL39" i="6"/>
  <c r="DN16" i="6"/>
  <c r="DN51" i="6"/>
  <c r="DM25" i="6"/>
  <c r="DM27" i="6"/>
  <c r="DM26" i="6"/>
  <c r="DM29" i="6"/>
  <c r="DM18" i="6"/>
  <c r="DM20" i="6"/>
  <c r="DM31" i="6"/>
  <c r="DM34" i="6"/>
  <c r="DM37" i="6"/>
  <c r="DM33" i="6"/>
  <c r="DM23" i="6"/>
  <c r="DM24" i="6"/>
  <c r="DM22" i="6"/>
  <c r="DM36" i="6"/>
  <c r="DM19" i="6"/>
  <c r="DM21" i="6"/>
  <c r="DM35" i="6"/>
  <c r="DM28" i="6"/>
  <c r="DM32" i="6"/>
  <c r="DM30" i="6"/>
  <c r="DL3" i="6"/>
  <c r="DL12" i="6" s="1"/>
  <c r="DM3" i="3"/>
  <c r="DN33" i="3"/>
  <c r="DN41" i="10" s="1"/>
  <c r="DN10" i="6"/>
  <c r="DP49" i="3"/>
  <c r="DP51" i="3"/>
  <c r="DS50" i="3"/>
  <c r="DO92" i="3"/>
  <c r="DO93" i="3"/>
  <c r="DO42" i="3"/>
  <c r="DO40" i="3"/>
  <c r="DO38" i="3"/>
  <c r="DO44" i="3"/>
  <c r="DO37" i="3"/>
  <c r="DO36" i="3"/>
  <c r="DO26" i="3"/>
  <c r="DO35" i="3"/>
  <c r="DO39" i="3"/>
  <c r="DO32" i="3"/>
  <c r="DO30" i="3"/>
  <c r="DO41" i="3"/>
  <c r="DO43" i="3"/>
  <c r="DO31" i="3"/>
  <c r="DO29" i="3"/>
  <c r="DO72" i="7" s="1"/>
  <c r="DP23" i="3"/>
  <c r="DN104" i="3"/>
  <c r="DN102" i="3"/>
  <c r="DN106" i="3"/>
  <c r="DN100" i="3"/>
  <c r="DN103" i="3"/>
  <c r="DN107" i="3"/>
  <c r="DN98" i="3"/>
  <c r="DN95" i="3"/>
  <c r="DN260" i="10" s="1"/>
  <c r="DN88" i="3"/>
  <c r="DN90" i="3" s="1"/>
  <c r="DN99" i="3"/>
  <c r="DN105" i="3"/>
  <c r="DO89" i="3"/>
  <c r="DN101" i="3"/>
  <c r="DP48" i="3"/>
  <c r="DN27" i="3"/>
  <c r="DM96" i="3"/>
  <c r="DM248" i="10" s="1"/>
  <c r="DP52" i="3"/>
  <c r="DI342" i="7"/>
  <c r="DJ342" i="7"/>
  <c r="DM58" i="10" l="1"/>
  <c r="DI192" i="10"/>
  <c r="DI196" i="10" s="1"/>
  <c r="DI182" i="10" s="1"/>
  <c r="DO201" i="7"/>
  <c r="DO149" i="7"/>
  <c r="DO96" i="7"/>
  <c r="DL169" i="10"/>
  <c r="DK238" i="10"/>
  <c r="DK34" i="10"/>
  <c r="DN19" i="10"/>
  <c r="DN21" i="10"/>
  <c r="DN22" i="10"/>
  <c r="DN27" i="10"/>
  <c r="DN23" i="10"/>
  <c r="DN20" i="10"/>
  <c r="DN25" i="10"/>
  <c r="DN28" i="10"/>
  <c r="DN26" i="10"/>
  <c r="DN24" i="10"/>
  <c r="DO203" i="10"/>
  <c r="DO64" i="10"/>
  <c r="DN45" i="10"/>
  <c r="DN48" i="10"/>
  <c r="DN46" i="10"/>
  <c r="DN51" i="10"/>
  <c r="DN53" i="10"/>
  <c r="DN50" i="10"/>
  <c r="DN54" i="10"/>
  <c r="DN49" i="10"/>
  <c r="DN47" i="10"/>
  <c r="DN52" i="10"/>
  <c r="DL168" i="10"/>
  <c r="DL150" i="10"/>
  <c r="DI347" i="7"/>
  <c r="DI348" i="7" s="1"/>
  <c r="DM32" i="10"/>
  <c r="DM168" i="10"/>
  <c r="DM150" i="10"/>
  <c r="DP4" i="10"/>
  <c r="DP4" i="7"/>
  <c r="DM220" i="10"/>
  <c r="DN5" i="10"/>
  <c r="DN5" i="7"/>
  <c r="DN74" i="10"/>
  <c r="DN69" i="10"/>
  <c r="DN77" i="10"/>
  <c r="DN76" i="10"/>
  <c r="DN75" i="10"/>
  <c r="DN72" i="10"/>
  <c r="DN73" i="10"/>
  <c r="DN70" i="10"/>
  <c r="DN71" i="10"/>
  <c r="DN68" i="10"/>
  <c r="DM81" i="10"/>
  <c r="DI343" i="7"/>
  <c r="DI344" i="7" s="1"/>
  <c r="DJ340" i="7" s="1"/>
  <c r="DO202" i="7"/>
  <c r="DO15" i="10"/>
  <c r="DO278" i="7"/>
  <c r="DO97" i="7"/>
  <c r="DO150" i="7"/>
  <c r="DN212" i="10"/>
  <c r="DN210" i="10"/>
  <c r="DN213" i="10"/>
  <c r="DN211" i="10"/>
  <c r="DN209" i="10"/>
  <c r="DN207" i="10"/>
  <c r="DN215" i="10"/>
  <c r="DN214" i="10"/>
  <c r="DN208" i="10"/>
  <c r="DN216" i="10"/>
  <c r="DK159" i="10"/>
  <c r="DL167" i="10"/>
  <c r="DL149" i="10"/>
  <c r="DM3" i="10"/>
  <c r="DM3" i="7"/>
  <c r="DL66" i="10"/>
  <c r="DL83" i="10" s="1"/>
  <c r="DL178" i="10" s="1"/>
  <c r="DL156" i="10"/>
  <c r="DL17" i="10"/>
  <c r="DL238" i="10" s="1"/>
  <c r="DL157" i="10"/>
  <c r="DL155" i="10"/>
  <c r="DL205" i="10"/>
  <c r="DL43" i="10"/>
  <c r="DL252" i="10" s="1"/>
  <c r="DL87" i="10"/>
  <c r="DL272" i="10" s="1"/>
  <c r="DL145" i="10"/>
  <c r="DJ343" i="7"/>
  <c r="DL349" i="10"/>
  <c r="DL351" i="10"/>
  <c r="DL339" i="10"/>
  <c r="DL350" i="10"/>
  <c r="DJ192" i="10"/>
  <c r="DJ196" i="10" s="1"/>
  <c r="DJ182" i="10" s="1"/>
  <c r="DK222" i="10"/>
  <c r="DK264" i="10"/>
  <c r="DK60" i="10"/>
  <c r="DL89" i="10"/>
  <c r="DL141" i="10"/>
  <c r="DK8" i="7"/>
  <c r="DK188" i="10"/>
  <c r="DK91" i="10"/>
  <c r="DK94" i="10"/>
  <c r="DK92" i="10"/>
  <c r="DJ22" i="7"/>
  <c r="DK26" i="12"/>
  <c r="DK28" i="12" s="1"/>
  <c r="DN3" i="3"/>
  <c r="DN3" i="12" s="1"/>
  <c r="DM56" i="3"/>
  <c r="DM58" i="3"/>
  <c r="DM55" i="3"/>
  <c r="DM57" i="3"/>
  <c r="DM54" i="3"/>
  <c r="DN24" i="3"/>
  <c r="DO22" i="3"/>
  <c r="DO27" i="11"/>
  <c r="DO11" i="12" s="1"/>
  <c r="DO95" i="12" s="1"/>
  <c r="DO15" i="11"/>
  <c r="DO79" i="11"/>
  <c r="DO80" i="11" s="1"/>
  <c r="DL18" i="11"/>
  <c r="DL21" i="11" s="1"/>
  <c r="DL17" i="11"/>
  <c r="DL20" i="11" s="1"/>
  <c r="DP4" i="12"/>
  <c r="DP4" i="11"/>
  <c r="DM3" i="12"/>
  <c r="DM3" i="11"/>
  <c r="DN5" i="12"/>
  <c r="DN5" i="11"/>
  <c r="DN27" i="6"/>
  <c r="DN20" i="6"/>
  <c r="DN18" i="6"/>
  <c r="DN26" i="6"/>
  <c r="DN31" i="6"/>
  <c r="DN29" i="6"/>
  <c r="DN25" i="6"/>
  <c r="DN21" i="6"/>
  <c r="DN33" i="6"/>
  <c r="DN28" i="6"/>
  <c r="DN34" i="6"/>
  <c r="DN23" i="6"/>
  <c r="DN32" i="6"/>
  <c r="DN22" i="6"/>
  <c r="DN37" i="6"/>
  <c r="DN19" i="6"/>
  <c r="DN36" i="6"/>
  <c r="DN24" i="6"/>
  <c r="DN30" i="6"/>
  <c r="DN35" i="6"/>
  <c r="DN65" i="3"/>
  <c r="DN101" i="12" s="1"/>
  <c r="DN133" i="12" s="1"/>
  <c r="DN5" i="6"/>
  <c r="DO10" i="6"/>
  <c r="DL41" i="6"/>
  <c r="DM3" i="6"/>
  <c r="DM12" i="6" s="1"/>
  <c r="DM39" i="6"/>
  <c r="DO51" i="6"/>
  <c r="DO16" i="6"/>
  <c r="DP4" i="6"/>
  <c r="DQ48" i="3"/>
  <c r="DN96" i="3"/>
  <c r="DN248" i="10" s="1"/>
  <c r="DO27" i="3"/>
  <c r="DT50" i="3"/>
  <c r="DO103" i="3"/>
  <c r="DO107" i="3"/>
  <c r="DO105" i="3"/>
  <c r="DO102" i="3"/>
  <c r="DO100" i="3"/>
  <c r="DO101" i="3"/>
  <c r="DO99" i="3"/>
  <c r="DO98" i="3"/>
  <c r="DO104" i="3"/>
  <c r="DO95" i="3"/>
  <c r="DO260" i="10" s="1"/>
  <c r="DO88" i="3"/>
  <c r="DO90" i="3" s="1"/>
  <c r="DO106" i="3"/>
  <c r="DP89" i="3"/>
  <c r="DP94" i="3" s="1"/>
  <c r="DP234" i="10" s="1"/>
  <c r="DQ52" i="3"/>
  <c r="DQ51" i="3"/>
  <c r="DQ49" i="3"/>
  <c r="DP92" i="3"/>
  <c r="DP93" i="3"/>
  <c r="DP44" i="3"/>
  <c r="DP42" i="3"/>
  <c r="DP39" i="3"/>
  <c r="DP40" i="3"/>
  <c r="DP36" i="3"/>
  <c r="DP35" i="3"/>
  <c r="DP43" i="3"/>
  <c r="DP31" i="3"/>
  <c r="DP38" i="3"/>
  <c r="DP32" i="3"/>
  <c r="DP41" i="3"/>
  <c r="DP37" i="3"/>
  <c r="DP26" i="3"/>
  <c r="DP29" i="3"/>
  <c r="DP72" i="7" s="1"/>
  <c r="DP30" i="3"/>
  <c r="DQ23" i="3"/>
  <c r="DO33" i="3"/>
  <c r="DO41" i="10" s="1"/>
  <c r="DO94" i="3"/>
  <c r="DO234" i="10" s="1"/>
  <c r="DN3" i="6" l="1"/>
  <c r="DN12" i="6" s="1"/>
  <c r="DK189" i="10"/>
  <c r="DK176" i="10"/>
  <c r="DO5" i="10"/>
  <c r="DO5" i="7"/>
  <c r="DM169" i="10"/>
  <c r="DP201" i="7"/>
  <c r="DP96" i="7"/>
  <c r="DP149" i="7"/>
  <c r="DN81" i="10"/>
  <c r="DP203" i="10"/>
  <c r="DP64" i="10"/>
  <c r="DL264" i="10"/>
  <c r="DL222" i="10"/>
  <c r="DM205" i="10"/>
  <c r="DM156" i="10"/>
  <c r="DM145" i="10"/>
  <c r="DM17" i="10"/>
  <c r="DM238" i="10" s="1"/>
  <c r="DM66" i="10"/>
  <c r="DM83" i="10" s="1"/>
  <c r="DM178" i="10" s="1"/>
  <c r="DM155" i="10"/>
  <c r="DM43" i="10"/>
  <c r="DM157" i="10"/>
  <c r="DM87" i="10"/>
  <c r="DM272" i="10" s="1"/>
  <c r="DN58" i="10"/>
  <c r="DM339" i="10"/>
  <c r="DM350" i="10"/>
  <c r="DM351" i="10"/>
  <c r="DM349" i="10"/>
  <c r="DN349" i="10"/>
  <c r="DN351" i="10"/>
  <c r="DN339" i="10"/>
  <c r="DN350" i="10"/>
  <c r="DN3" i="11"/>
  <c r="DN3" i="10"/>
  <c r="DN3" i="7"/>
  <c r="DL151" i="10"/>
  <c r="DL153" i="10" s="1"/>
  <c r="DM167" i="10"/>
  <c r="DM149" i="10"/>
  <c r="DM151" i="10" s="1"/>
  <c r="DM153" i="10" s="1"/>
  <c r="DM34" i="10"/>
  <c r="DO72" i="10"/>
  <c r="DO75" i="10"/>
  <c r="DO68" i="10"/>
  <c r="DO76" i="10"/>
  <c r="DO69" i="10"/>
  <c r="DO71" i="10"/>
  <c r="DO77" i="10"/>
  <c r="DO73" i="10"/>
  <c r="DO74" i="10"/>
  <c r="DO70" i="10"/>
  <c r="DO45" i="10"/>
  <c r="DO53" i="10"/>
  <c r="DO52" i="10"/>
  <c r="DO51" i="10"/>
  <c r="DO54" i="10"/>
  <c r="DO49" i="10"/>
  <c r="DO48" i="10"/>
  <c r="DO46" i="10"/>
  <c r="DO50" i="10"/>
  <c r="DO47" i="10"/>
  <c r="DQ4" i="10"/>
  <c r="DQ4" i="7"/>
  <c r="DP15" i="10"/>
  <c r="DP202" i="7"/>
  <c r="DP278" i="7"/>
  <c r="DP150" i="7"/>
  <c r="DP97" i="7"/>
  <c r="DL34" i="10"/>
  <c r="DN220" i="10"/>
  <c r="DO208" i="10"/>
  <c r="DO211" i="10"/>
  <c r="DO210" i="10"/>
  <c r="DO209" i="10"/>
  <c r="DO207" i="10"/>
  <c r="DO216" i="10"/>
  <c r="DO213" i="10"/>
  <c r="DO214" i="10"/>
  <c r="DO215" i="10"/>
  <c r="DO212" i="10"/>
  <c r="DO25" i="10"/>
  <c r="DO20" i="10"/>
  <c r="DO21" i="10"/>
  <c r="DO24" i="10"/>
  <c r="DO23" i="10"/>
  <c r="DO22" i="10"/>
  <c r="DO28" i="10"/>
  <c r="DO26" i="10"/>
  <c r="DO27" i="10"/>
  <c r="DO19" i="10"/>
  <c r="DJ344" i="7"/>
  <c r="DK340" i="7" s="1"/>
  <c r="DJ347" i="7"/>
  <c r="DJ348" i="7" s="1"/>
  <c r="DK338" i="7"/>
  <c r="DK190" i="10"/>
  <c r="DK177" i="10"/>
  <c r="DL60" i="10"/>
  <c r="DN32" i="10"/>
  <c r="DL188" i="10"/>
  <c r="DL8" i="7"/>
  <c r="DM141" i="10"/>
  <c r="DM89" i="10"/>
  <c r="DL94" i="10"/>
  <c r="DL91" i="10"/>
  <c r="DL92" i="10"/>
  <c r="DK22" i="7"/>
  <c r="DO24" i="3"/>
  <c r="DP22" i="3"/>
  <c r="DN56" i="3"/>
  <c r="DN55" i="3"/>
  <c r="DN58" i="3"/>
  <c r="DN57" i="3"/>
  <c r="DN54" i="3"/>
  <c r="DQ4" i="12"/>
  <c r="DQ4" i="11"/>
  <c r="DP79" i="11"/>
  <c r="DP80" i="11" s="1"/>
  <c r="DP15" i="11"/>
  <c r="DP27" i="11"/>
  <c r="DP11" i="12" s="1"/>
  <c r="DP95" i="12" s="1"/>
  <c r="DO5" i="12"/>
  <c r="DO5" i="11"/>
  <c r="DM17" i="11"/>
  <c r="DM20" i="11" s="1"/>
  <c r="DM18" i="11"/>
  <c r="DM21" i="11" s="1"/>
  <c r="DN17" i="11"/>
  <c r="DN20" i="11" s="1"/>
  <c r="DN18" i="11"/>
  <c r="DN21" i="11" s="1"/>
  <c r="DL26" i="12"/>
  <c r="DL28" i="12" s="1"/>
  <c r="DP10" i="6"/>
  <c r="DO65" i="3"/>
  <c r="DO101" i="12" s="1"/>
  <c r="DO133" i="12" s="1"/>
  <c r="DO5" i="6"/>
  <c r="DP51" i="6"/>
  <c r="DP16" i="6"/>
  <c r="DQ4" i="6"/>
  <c r="DO27" i="6"/>
  <c r="DO25" i="6"/>
  <c r="DO26" i="6"/>
  <c r="DO21" i="6"/>
  <c r="DO18" i="6"/>
  <c r="DO29" i="6"/>
  <c r="DO31" i="6"/>
  <c r="DO28" i="6"/>
  <c r="DO32" i="6"/>
  <c r="DO34" i="6"/>
  <c r="DO23" i="6"/>
  <c r="DO22" i="6"/>
  <c r="DO37" i="6"/>
  <c r="DO36" i="6"/>
  <c r="DO30" i="6"/>
  <c r="DO33" i="6"/>
  <c r="DO24" i="6"/>
  <c r="DO35" i="6"/>
  <c r="DO19" i="6"/>
  <c r="DO20" i="6"/>
  <c r="DN39" i="6"/>
  <c r="DM41" i="6"/>
  <c r="DP27" i="3"/>
  <c r="DR52" i="3"/>
  <c r="DQ93" i="3"/>
  <c r="DQ92" i="3"/>
  <c r="DQ43" i="3"/>
  <c r="DQ38" i="3"/>
  <c r="DQ44" i="3"/>
  <c r="DQ42" i="3"/>
  <c r="DQ35" i="3"/>
  <c r="DQ39" i="3"/>
  <c r="DQ32" i="3"/>
  <c r="DQ41" i="3"/>
  <c r="DQ30" i="3"/>
  <c r="DQ37" i="3"/>
  <c r="DQ26" i="3"/>
  <c r="DQ29" i="3"/>
  <c r="DQ72" i="7" s="1"/>
  <c r="DQ31" i="3"/>
  <c r="DQ40" i="3"/>
  <c r="DQ36" i="3"/>
  <c r="DR23" i="3"/>
  <c r="DO3" i="3"/>
  <c r="DP102" i="3"/>
  <c r="DP106" i="3"/>
  <c r="DP107" i="3"/>
  <c r="DP103" i="3"/>
  <c r="DP104" i="3"/>
  <c r="DP100" i="3"/>
  <c r="DP105" i="3"/>
  <c r="DP98" i="3"/>
  <c r="DP99" i="3"/>
  <c r="DP95" i="3"/>
  <c r="DP260" i="10" s="1"/>
  <c r="DP101" i="3"/>
  <c r="DQ89" i="3"/>
  <c r="DP88" i="3"/>
  <c r="DP90" i="3" s="1"/>
  <c r="DP33" i="3"/>
  <c r="DP41" i="10" s="1"/>
  <c r="DR51" i="3"/>
  <c r="DR48" i="3"/>
  <c r="DR49" i="3"/>
  <c r="DO96" i="3"/>
  <c r="DO248" i="10" s="1"/>
  <c r="DU50" i="3"/>
  <c r="DK342" i="7"/>
  <c r="DK192" i="10" l="1"/>
  <c r="DK196" i="10" s="1"/>
  <c r="DK182" i="10" s="1"/>
  <c r="DP51" i="10"/>
  <c r="DP45" i="10"/>
  <c r="DP53" i="10"/>
  <c r="DP46" i="10"/>
  <c r="DP52" i="10"/>
  <c r="DP50" i="10"/>
  <c r="DP48" i="10"/>
  <c r="DP54" i="10"/>
  <c r="DP49" i="10"/>
  <c r="DP47" i="10"/>
  <c r="DO3" i="10"/>
  <c r="DO3" i="7"/>
  <c r="DQ201" i="7"/>
  <c r="DQ96" i="7"/>
  <c r="DQ149" i="7"/>
  <c r="DL159" i="10"/>
  <c r="DM252" i="10"/>
  <c r="DM60" i="10"/>
  <c r="DQ203" i="10"/>
  <c r="DQ64" i="10"/>
  <c r="DR4" i="10"/>
  <c r="DR4" i="7"/>
  <c r="DK343" i="7"/>
  <c r="DK344" i="7" s="1"/>
  <c r="DL340" i="7" s="1"/>
  <c r="DL176" i="10"/>
  <c r="DL189" i="10"/>
  <c r="DP73" i="10"/>
  <c r="DP74" i="10"/>
  <c r="DP70" i="10"/>
  <c r="DP68" i="10"/>
  <c r="DP75" i="10"/>
  <c r="DP69" i="10"/>
  <c r="DP76" i="10"/>
  <c r="DP72" i="10"/>
  <c r="DP77" i="10"/>
  <c r="DP71" i="10"/>
  <c r="DO58" i="10"/>
  <c r="DO81" i="10"/>
  <c r="DP208" i="10"/>
  <c r="DP213" i="10"/>
  <c r="DP212" i="10"/>
  <c r="DP207" i="10"/>
  <c r="DP210" i="10"/>
  <c r="DP209" i="10"/>
  <c r="DP214" i="10"/>
  <c r="DP215" i="10"/>
  <c r="DP216" i="10"/>
  <c r="DP211" i="10"/>
  <c r="DK347" i="7"/>
  <c r="DK348" i="7" s="1"/>
  <c r="DO220" i="10"/>
  <c r="DN155" i="10"/>
  <c r="DN17" i="10"/>
  <c r="DN238" i="10" s="1"/>
  <c r="DN157" i="10"/>
  <c r="DN66" i="10"/>
  <c r="DN83" i="10" s="1"/>
  <c r="DN178" i="10" s="1"/>
  <c r="DN205" i="10"/>
  <c r="DN264" i="10" s="1"/>
  <c r="DN145" i="10"/>
  <c r="DN87" i="10"/>
  <c r="DN272" i="10" s="1"/>
  <c r="DN43" i="10"/>
  <c r="DN252" i="10" s="1"/>
  <c r="DN156" i="10"/>
  <c r="DN169" i="10"/>
  <c r="DP5" i="10"/>
  <c r="DP5" i="7"/>
  <c r="DO32" i="10"/>
  <c r="DN167" i="10"/>
  <c r="DN149" i="10"/>
  <c r="DN151" i="10" s="1"/>
  <c r="DM176" i="10"/>
  <c r="DM189" i="10"/>
  <c r="DN168" i="10"/>
  <c r="DN150" i="10"/>
  <c r="DL338" i="7"/>
  <c r="DL177" i="10"/>
  <c r="DL190" i="10"/>
  <c r="DP22" i="10"/>
  <c r="DP21" i="10"/>
  <c r="DP23" i="10"/>
  <c r="DP27" i="10"/>
  <c r="DP24" i="10"/>
  <c r="DP28" i="10"/>
  <c r="DP19" i="10"/>
  <c r="DP26" i="10"/>
  <c r="DP20" i="10"/>
  <c r="DP25" i="10"/>
  <c r="DM159" i="10"/>
  <c r="DM264" i="10"/>
  <c r="DM222" i="10"/>
  <c r="DQ15" i="10"/>
  <c r="DQ202" i="7"/>
  <c r="DQ278" i="7"/>
  <c r="DQ150" i="7"/>
  <c r="DQ97" i="7"/>
  <c r="DM8" i="7"/>
  <c r="DM188" i="10"/>
  <c r="DN141" i="10"/>
  <c r="DN89" i="10"/>
  <c r="DM91" i="10"/>
  <c r="DM92" i="10"/>
  <c r="DM94" i="10"/>
  <c r="DL22" i="7"/>
  <c r="DN41" i="6"/>
  <c r="DQ22" i="3"/>
  <c r="DP24" i="3"/>
  <c r="DO56" i="3"/>
  <c r="DO57" i="3"/>
  <c r="DO54" i="3"/>
  <c r="DO58" i="3"/>
  <c r="DO55" i="3"/>
  <c r="DQ79" i="11"/>
  <c r="DQ80" i="11" s="1"/>
  <c r="DQ27" i="11"/>
  <c r="DQ11" i="12" s="1"/>
  <c r="DQ95" i="12" s="1"/>
  <c r="DQ15" i="11"/>
  <c r="DR4" i="12"/>
  <c r="DR4" i="11"/>
  <c r="DP5" i="12"/>
  <c r="DP5" i="11"/>
  <c r="DO3" i="12"/>
  <c r="DO3" i="11"/>
  <c r="DM26" i="12"/>
  <c r="DM28" i="12" s="1"/>
  <c r="DP65" i="3"/>
  <c r="DP101" i="12" s="1"/>
  <c r="DP133" i="12" s="1"/>
  <c r="DP5" i="6"/>
  <c r="DO3" i="6"/>
  <c r="DO12" i="6" s="1"/>
  <c r="DO39" i="6"/>
  <c r="DQ10" i="6"/>
  <c r="DP25" i="6"/>
  <c r="DP26" i="6"/>
  <c r="DP21" i="6"/>
  <c r="DP20" i="6"/>
  <c r="DP27" i="6"/>
  <c r="DP31" i="6"/>
  <c r="DP29" i="6"/>
  <c r="DP36" i="6"/>
  <c r="DP23" i="6"/>
  <c r="DP28" i="6"/>
  <c r="DP34" i="6"/>
  <c r="DP18" i="6"/>
  <c r="DP33" i="6"/>
  <c r="DP24" i="6"/>
  <c r="DP32" i="6"/>
  <c r="DP30" i="6"/>
  <c r="DP19" i="6"/>
  <c r="DP35" i="6"/>
  <c r="DP22" i="6"/>
  <c r="DP37" i="6"/>
  <c r="DR4" i="6"/>
  <c r="DQ33" i="3"/>
  <c r="DQ41" i="10" s="1"/>
  <c r="DQ51" i="6"/>
  <c r="DQ16" i="6"/>
  <c r="DR93" i="3"/>
  <c r="DR92" i="3"/>
  <c r="DR42" i="3"/>
  <c r="DR39" i="3"/>
  <c r="DR32" i="3"/>
  <c r="DR31" i="3"/>
  <c r="DR43" i="3"/>
  <c r="DR41" i="3"/>
  <c r="DR38" i="3"/>
  <c r="DR29" i="3"/>
  <c r="DR72" i="7" s="1"/>
  <c r="DR37" i="3"/>
  <c r="DR26" i="3"/>
  <c r="DR35" i="3"/>
  <c r="DR44" i="3"/>
  <c r="DR40" i="3"/>
  <c r="DS23" i="3"/>
  <c r="DR36" i="3"/>
  <c r="DR30" i="3"/>
  <c r="DS49" i="3"/>
  <c r="DQ107" i="3"/>
  <c r="DQ105" i="3"/>
  <c r="DQ103" i="3"/>
  <c r="DQ104" i="3"/>
  <c r="DQ98" i="3"/>
  <c r="DQ99" i="3"/>
  <c r="DQ100" i="3"/>
  <c r="DQ102" i="3"/>
  <c r="DQ101" i="3"/>
  <c r="DQ106" i="3"/>
  <c r="DR89" i="3"/>
  <c r="DR94" i="3" s="1"/>
  <c r="DR234" i="10" s="1"/>
  <c r="DQ88" i="3"/>
  <c r="DQ90" i="3" s="1"/>
  <c r="DQ95" i="3"/>
  <c r="DQ260" i="10" s="1"/>
  <c r="DS48" i="3"/>
  <c r="DS52" i="3"/>
  <c r="DQ94" i="3"/>
  <c r="DQ234" i="10" s="1"/>
  <c r="DS51" i="3"/>
  <c r="DP96" i="3"/>
  <c r="DP248" i="10" s="1"/>
  <c r="DQ27" i="3"/>
  <c r="DP3" i="3"/>
  <c r="DL342" i="7"/>
  <c r="DN153" i="10" l="1"/>
  <c r="DN222" i="10"/>
  <c r="DN34" i="10"/>
  <c r="DN159" i="10"/>
  <c r="DQ75" i="10"/>
  <c r="DQ73" i="10"/>
  <c r="DQ74" i="10"/>
  <c r="DQ71" i="10"/>
  <c r="DQ69" i="10"/>
  <c r="DQ72" i="10"/>
  <c r="DQ76" i="10"/>
  <c r="DQ77" i="10"/>
  <c r="DQ68" i="10"/>
  <c r="DQ70" i="10"/>
  <c r="DO168" i="10"/>
  <c r="DO150" i="10"/>
  <c r="DQ21" i="10"/>
  <c r="DQ24" i="10"/>
  <c r="DQ22" i="10"/>
  <c r="DQ28" i="10"/>
  <c r="DQ23" i="10"/>
  <c r="DQ19" i="10"/>
  <c r="DQ25" i="10"/>
  <c r="DQ26" i="10"/>
  <c r="DQ27" i="10"/>
  <c r="DQ20" i="10"/>
  <c r="DP32" i="10"/>
  <c r="DQ208" i="10"/>
  <c r="DQ209" i="10"/>
  <c r="DQ207" i="10"/>
  <c r="DQ211" i="10"/>
  <c r="DQ214" i="10"/>
  <c r="DQ216" i="10"/>
  <c r="DQ213" i="10"/>
  <c r="DQ212" i="10"/>
  <c r="DQ210" i="10"/>
  <c r="DQ215" i="10"/>
  <c r="DR64" i="10"/>
  <c r="DR203" i="10"/>
  <c r="DL343" i="7"/>
  <c r="DL344" i="7" s="1"/>
  <c r="DM340" i="7" s="1"/>
  <c r="DP220" i="10"/>
  <c r="DN60" i="10"/>
  <c r="DO167" i="10"/>
  <c r="DO149" i="10"/>
  <c r="DO151" i="10" s="1"/>
  <c r="DL347" i="7"/>
  <c r="DL348" i="7" s="1"/>
  <c r="DL192" i="10"/>
  <c r="DL196" i="10" s="1"/>
  <c r="DL182" i="10" s="1"/>
  <c r="DM338" i="7"/>
  <c r="DM190" i="10"/>
  <c r="DM192" i="10" s="1"/>
  <c r="DM196" i="10" s="1"/>
  <c r="DM182" i="10" s="1"/>
  <c r="DM177" i="10"/>
  <c r="DQ48" i="10"/>
  <c r="DQ45" i="10"/>
  <c r="DQ53" i="10"/>
  <c r="DQ52" i="10"/>
  <c r="DQ51" i="10"/>
  <c r="DQ46" i="10"/>
  <c r="DQ50" i="10"/>
  <c r="DQ47" i="10"/>
  <c r="DQ54" i="10"/>
  <c r="DQ49" i="10"/>
  <c r="DO155" i="10"/>
  <c r="DO145" i="10"/>
  <c r="DO205" i="10"/>
  <c r="DO66" i="10"/>
  <c r="DO83" i="10" s="1"/>
  <c r="DO178" i="10" s="1"/>
  <c r="DO17" i="10"/>
  <c r="DO238" i="10" s="1"/>
  <c r="DO87" i="10"/>
  <c r="DO272" i="10" s="1"/>
  <c r="DO156" i="10"/>
  <c r="DO43" i="10"/>
  <c r="DO252" i="10" s="1"/>
  <c r="DO157" i="10"/>
  <c r="DQ5" i="10"/>
  <c r="DQ5" i="7"/>
  <c r="DR201" i="7"/>
  <c r="DR149" i="7"/>
  <c r="DR96" i="7"/>
  <c r="DO350" i="10"/>
  <c r="DO351" i="10"/>
  <c r="DO349" i="10"/>
  <c r="DO339" i="10"/>
  <c r="DP58" i="10"/>
  <c r="DP3" i="10"/>
  <c r="DP3" i="7"/>
  <c r="DR278" i="7"/>
  <c r="DR15" i="10"/>
  <c r="DR202" i="7"/>
  <c r="DR150" i="7"/>
  <c r="DR97" i="7"/>
  <c r="DS4" i="10"/>
  <c r="DS4" i="7"/>
  <c r="DO169" i="10"/>
  <c r="DP81" i="10"/>
  <c r="DO141" i="10"/>
  <c r="DO89" i="10"/>
  <c r="DN188" i="10"/>
  <c r="DN8" i="7"/>
  <c r="DN22" i="7" s="1"/>
  <c r="DM22" i="7"/>
  <c r="DN92" i="10"/>
  <c r="DN94" i="10"/>
  <c r="DN91" i="10"/>
  <c r="DN26" i="12"/>
  <c r="DN28" i="12" s="1"/>
  <c r="DP56" i="3"/>
  <c r="DP57" i="3"/>
  <c r="DP55" i="3"/>
  <c r="DP58" i="3"/>
  <c r="DP54" i="3"/>
  <c r="DQ24" i="3"/>
  <c r="DR22" i="3"/>
  <c r="DP3" i="12"/>
  <c r="DP3" i="11"/>
  <c r="DS4" i="12"/>
  <c r="DS4" i="11"/>
  <c r="DQ5" i="12"/>
  <c r="DQ5" i="11"/>
  <c r="DR79" i="11"/>
  <c r="DR80" i="11" s="1"/>
  <c r="DR27" i="11"/>
  <c r="DR11" i="12" s="1"/>
  <c r="DR95" i="12" s="1"/>
  <c r="DR15" i="11"/>
  <c r="DO18" i="11"/>
  <c r="DO21" i="11" s="1"/>
  <c r="DO17" i="11"/>
  <c r="DO20" i="11" s="1"/>
  <c r="DQ65" i="3"/>
  <c r="DQ101" i="12" s="1"/>
  <c r="DQ133" i="12" s="1"/>
  <c r="DQ5" i="6"/>
  <c r="DR10" i="6"/>
  <c r="DQ96" i="3"/>
  <c r="DQ248" i="10" s="1"/>
  <c r="DS4" i="6"/>
  <c r="DR16" i="6"/>
  <c r="DR51" i="6"/>
  <c r="DQ18" i="6"/>
  <c r="DQ27" i="6"/>
  <c r="DQ25" i="6"/>
  <c r="DQ26" i="6"/>
  <c r="DQ29" i="6"/>
  <c r="DQ33" i="6"/>
  <c r="DQ20" i="6"/>
  <c r="DQ21" i="6"/>
  <c r="DQ31" i="6"/>
  <c r="DQ23" i="6"/>
  <c r="DQ34" i="6"/>
  <c r="DQ32" i="6"/>
  <c r="DQ30" i="6"/>
  <c r="DQ22" i="6"/>
  <c r="DQ24" i="6"/>
  <c r="DQ37" i="6"/>
  <c r="DQ19" i="6"/>
  <c r="DQ28" i="6"/>
  <c r="DQ36" i="6"/>
  <c r="DQ35" i="6"/>
  <c r="DP39" i="6"/>
  <c r="DO41" i="6"/>
  <c r="DP3" i="6"/>
  <c r="DP12" i="6" s="1"/>
  <c r="DT52" i="3"/>
  <c r="DR33" i="3"/>
  <c r="DR41" i="10" s="1"/>
  <c r="DT49" i="3"/>
  <c r="DR27" i="3"/>
  <c r="DQ3" i="3"/>
  <c r="DT48" i="3"/>
  <c r="DR106" i="3"/>
  <c r="DR104" i="3"/>
  <c r="DR103" i="3"/>
  <c r="DR105" i="3"/>
  <c r="DR107" i="3"/>
  <c r="DR101" i="3"/>
  <c r="DR102" i="3"/>
  <c r="DR99" i="3"/>
  <c r="DR98" i="3"/>
  <c r="DR95" i="3"/>
  <c r="DR260" i="10" s="1"/>
  <c r="DR100" i="3"/>
  <c r="DR88" i="3"/>
  <c r="DR90" i="3" s="1"/>
  <c r="DS89" i="3"/>
  <c r="DT51" i="3"/>
  <c r="DS93" i="3"/>
  <c r="DS92" i="3"/>
  <c r="DS44" i="3"/>
  <c r="DS39" i="3"/>
  <c r="DS31" i="3"/>
  <c r="DS43" i="3"/>
  <c r="DS41" i="3"/>
  <c r="DS30" i="3"/>
  <c r="DS38" i="3"/>
  <c r="DS37" i="3"/>
  <c r="DS35" i="3"/>
  <c r="DS29" i="3"/>
  <c r="DS72" i="7" s="1"/>
  <c r="DS40" i="3"/>
  <c r="DT23" i="3"/>
  <c r="DS36" i="3"/>
  <c r="DS42" i="3"/>
  <c r="DS32" i="3"/>
  <c r="DS26" i="3"/>
  <c r="DM342" i="7"/>
  <c r="DO153" i="10" l="1"/>
  <c r="DP169" i="10"/>
  <c r="DR19" i="10"/>
  <c r="DR24" i="10"/>
  <c r="DR22" i="10"/>
  <c r="DR27" i="10"/>
  <c r="DR21" i="10"/>
  <c r="DR28" i="10"/>
  <c r="DR26" i="10"/>
  <c r="DR23" i="10"/>
  <c r="DR20" i="10"/>
  <c r="DR25" i="10"/>
  <c r="DM347" i="7"/>
  <c r="DM348" i="7" s="1"/>
  <c r="DP167" i="10"/>
  <c r="DP149" i="10"/>
  <c r="DP151" i="10" s="1"/>
  <c r="DS203" i="10"/>
  <c r="DS64" i="10"/>
  <c r="DQ3" i="10"/>
  <c r="DQ3" i="7"/>
  <c r="DQ58" i="10"/>
  <c r="DO34" i="10"/>
  <c r="DR214" i="10"/>
  <c r="DR210" i="10"/>
  <c r="DR213" i="10"/>
  <c r="DR209" i="10"/>
  <c r="DR208" i="10"/>
  <c r="DR212" i="10"/>
  <c r="DR207" i="10"/>
  <c r="DR215" i="10"/>
  <c r="DR216" i="10"/>
  <c r="DR211" i="10"/>
  <c r="DO60" i="10"/>
  <c r="DR74" i="10"/>
  <c r="DR77" i="10"/>
  <c r="DR69" i="10"/>
  <c r="DR76" i="10"/>
  <c r="DR68" i="10"/>
  <c r="DR71" i="10"/>
  <c r="DR72" i="10"/>
  <c r="DR75" i="10"/>
  <c r="DR73" i="10"/>
  <c r="DR70" i="10"/>
  <c r="DQ220" i="10"/>
  <c r="DP17" i="10"/>
  <c r="DP238" i="10" s="1"/>
  <c r="DP87" i="10"/>
  <c r="DP272" i="10" s="1"/>
  <c r="DP205" i="10"/>
  <c r="DP264" i="10" s="1"/>
  <c r="DP157" i="10"/>
  <c r="DP66" i="10"/>
  <c r="DP83" i="10" s="1"/>
  <c r="DP178" i="10" s="1"/>
  <c r="DP155" i="10"/>
  <c r="DP43" i="10"/>
  <c r="DP252" i="10" s="1"/>
  <c r="DP156" i="10"/>
  <c r="DP145" i="10"/>
  <c r="DQ32" i="10"/>
  <c r="DS201" i="7"/>
  <c r="DS149" i="7"/>
  <c r="DS96" i="7"/>
  <c r="DT4" i="10"/>
  <c r="DT4" i="7"/>
  <c r="DR45" i="10"/>
  <c r="DR47" i="10"/>
  <c r="DR46" i="10"/>
  <c r="DR53" i="10"/>
  <c r="DR51" i="10"/>
  <c r="DR49" i="10"/>
  <c r="DR48" i="10"/>
  <c r="DR50" i="10"/>
  <c r="DR54" i="10"/>
  <c r="DR52" i="10"/>
  <c r="DP150" i="10"/>
  <c r="DP168" i="10"/>
  <c r="DP60" i="10"/>
  <c r="DN338" i="7"/>
  <c r="DN177" i="10"/>
  <c r="DN190" i="10"/>
  <c r="DR5" i="10"/>
  <c r="DR5" i="7"/>
  <c r="DS15" i="10"/>
  <c r="DS202" i="7"/>
  <c r="DS150" i="7"/>
  <c r="DS278" i="7"/>
  <c r="DS97" i="7"/>
  <c r="DO264" i="10"/>
  <c r="DO222" i="10"/>
  <c r="DM343" i="7"/>
  <c r="DM344" i="7" s="1"/>
  <c r="DN340" i="7" s="1"/>
  <c r="DQ81" i="10"/>
  <c r="DP349" i="10"/>
  <c r="DP350" i="10"/>
  <c r="DP339" i="10"/>
  <c r="DP351" i="10"/>
  <c r="DO159" i="10"/>
  <c r="DN189" i="10"/>
  <c r="DN192" i="10" s="1"/>
  <c r="DN196" i="10" s="1"/>
  <c r="DN182" i="10" s="1"/>
  <c r="DN176" i="10"/>
  <c r="DO8" i="7"/>
  <c r="DO188" i="10"/>
  <c r="DP89" i="10"/>
  <c r="DP141" i="10"/>
  <c r="DO91" i="10"/>
  <c r="DO92" i="10"/>
  <c r="DO94" i="10"/>
  <c r="DQ56" i="3"/>
  <c r="DQ54" i="3"/>
  <c r="DQ58" i="3"/>
  <c r="DQ55" i="3"/>
  <c r="DQ57" i="3"/>
  <c r="DR24" i="3"/>
  <c r="DS22" i="3"/>
  <c r="DS27" i="11"/>
  <c r="DS11" i="12" s="1"/>
  <c r="DS95" i="12" s="1"/>
  <c r="DS15" i="11"/>
  <c r="DS79" i="11"/>
  <c r="DS80" i="11" s="1"/>
  <c r="DQ3" i="12"/>
  <c r="DQ3" i="11"/>
  <c r="DR5" i="12"/>
  <c r="DR5" i="11"/>
  <c r="DP17" i="11"/>
  <c r="DP20" i="11" s="1"/>
  <c r="DP18" i="11"/>
  <c r="DP21" i="11" s="1"/>
  <c r="DT4" i="12"/>
  <c r="DT4" i="11"/>
  <c r="DO26" i="12"/>
  <c r="DO28" i="12" s="1"/>
  <c r="DQ3" i="6"/>
  <c r="DQ12" i="6" s="1"/>
  <c r="DR25" i="6"/>
  <c r="DR21" i="6"/>
  <c r="DR31" i="6"/>
  <c r="DR29" i="6"/>
  <c r="DR20" i="6"/>
  <c r="DR27" i="6"/>
  <c r="DR34" i="6"/>
  <c r="DR32" i="6"/>
  <c r="DR36" i="6"/>
  <c r="DR24" i="6"/>
  <c r="DR33" i="6"/>
  <c r="DR26" i="6"/>
  <c r="DR28" i="6"/>
  <c r="DR18" i="6"/>
  <c r="DR37" i="6"/>
  <c r="DR30" i="6"/>
  <c r="DR23" i="6"/>
  <c r="DR19" i="6"/>
  <c r="DR35" i="6"/>
  <c r="DR22" i="6"/>
  <c r="DR65" i="3"/>
  <c r="DR101" i="12" s="1"/>
  <c r="DR133" i="12" s="1"/>
  <c r="DR5" i="6"/>
  <c r="DP41" i="6"/>
  <c r="DT4" i="6"/>
  <c r="DS10" i="6"/>
  <c r="DS16" i="6"/>
  <c r="DS51" i="6"/>
  <c r="DQ39" i="6"/>
  <c r="DS33" i="3"/>
  <c r="DS41" i="10" s="1"/>
  <c r="DS107" i="3"/>
  <c r="DS105" i="3"/>
  <c r="DS103" i="3"/>
  <c r="DS102" i="3"/>
  <c r="DS100" i="3"/>
  <c r="DS104" i="3"/>
  <c r="DS95" i="3"/>
  <c r="DS260" i="10" s="1"/>
  <c r="DS106" i="3"/>
  <c r="DS99" i="3"/>
  <c r="DS101" i="3"/>
  <c r="DT89" i="3"/>
  <c r="DS88" i="3"/>
  <c r="DS90" i="3" s="1"/>
  <c r="DS98" i="3"/>
  <c r="DS27" i="3"/>
  <c r="DR3" i="3"/>
  <c r="DS94" i="3"/>
  <c r="DS234" i="10" s="1"/>
  <c r="DU49" i="3"/>
  <c r="DU51" i="3"/>
  <c r="DT92" i="3"/>
  <c r="DT93" i="3"/>
  <c r="DT43" i="3"/>
  <c r="DT41" i="3"/>
  <c r="DT30" i="3"/>
  <c r="DT38" i="3"/>
  <c r="DT29" i="3"/>
  <c r="DT72" i="7" s="1"/>
  <c r="DT40" i="3"/>
  <c r="DT36" i="3"/>
  <c r="DT26" i="3"/>
  <c r="DT35" i="3"/>
  <c r="DT44" i="3"/>
  <c r="DT31" i="3"/>
  <c r="DU23" i="3"/>
  <c r="DT42" i="3"/>
  <c r="DT37" i="3"/>
  <c r="DT32" i="3"/>
  <c r="DT39" i="3"/>
  <c r="DU52" i="3"/>
  <c r="DR96" i="3"/>
  <c r="DR248" i="10" s="1"/>
  <c r="DU48" i="3"/>
  <c r="DN342" i="7"/>
  <c r="DP222" i="10" l="1"/>
  <c r="DP153" i="10"/>
  <c r="DR81" i="10"/>
  <c r="DN347" i="7"/>
  <c r="DN348" i="7" s="1"/>
  <c r="DO189" i="10"/>
  <c r="DO176" i="10"/>
  <c r="DR58" i="10"/>
  <c r="DR220" i="10"/>
  <c r="DQ168" i="10"/>
  <c r="DQ150" i="10"/>
  <c r="DR169" i="10"/>
  <c r="DT203" i="10"/>
  <c r="DT64" i="10"/>
  <c r="DQ339" i="10"/>
  <c r="DQ349" i="10"/>
  <c r="DQ350" i="10"/>
  <c r="DQ351" i="10"/>
  <c r="DU4" i="10"/>
  <c r="DU4" i="7"/>
  <c r="DS45" i="10"/>
  <c r="DS53" i="10"/>
  <c r="DS46" i="10"/>
  <c r="DS52" i="10"/>
  <c r="DS49" i="10"/>
  <c r="DS54" i="10"/>
  <c r="DS50" i="10"/>
  <c r="DS51" i="10"/>
  <c r="DS47" i="10"/>
  <c r="DS48" i="10"/>
  <c r="DN343" i="7"/>
  <c r="DN344" i="7" s="1"/>
  <c r="DO340" i="7" s="1"/>
  <c r="DQ155" i="10"/>
  <c r="DQ205" i="10"/>
  <c r="DQ264" i="10" s="1"/>
  <c r="DQ17" i="10"/>
  <c r="DQ238" i="10" s="1"/>
  <c r="DQ66" i="10"/>
  <c r="DQ83" i="10" s="1"/>
  <c r="DQ178" i="10" s="1"/>
  <c r="DQ145" i="10"/>
  <c r="DQ87" i="10"/>
  <c r="DQ272" i="10" s="1"/>
  <c r="DQ43" i="10"/>
  <c r="DQ252" i="10" s="1"/>
  <c r="DQ157" i="10"/>
  <c r="DQ156" i="10"/>
  <c r="DQ167" i="10"/>
  <c r="DQ149" i="10"/>
  <c r="DR3" i="10"/>
  <c r="DR3" i="7"/>
  <c r="DP338" i="7"/>
  <c r="DP190" i="10"/>
  <c r="DP177" i="10"/>
  <c r="DS71" i="10"/>
  <c r="DS69" i="10"/>
  <c r="DS76" i="10"/>
  <c r="DS72" i="10"/>
  <c r="DS77" i="10"/>
  <c r="DS70" i="10"/>
  <c r="DS74" i="10"/>
  <c r="DS73" i="10"/>
  <c r="DS75" i="10"/>
  <c r="DS68" i="10"/>
  <c r="DR32" i="10"/>
  <c r="DP159" i="10"/>
  <c r="DT201" i="7"/>
  <c r="DT149" i="7"/>
  <c r="DT96" i="7"/>
  <c r="DO338" i="7"/>
  <c r="DO190" i="10"/>
  <c r="DO177" i="10"/>
  <c r="DS207" i="10"/>
  <c r="DS210" i="10"/>
  <c r="DS208" i="10"/>
  <c r="DS209" i="10"/>
  <c r="DS211" i="10"/>
  <c r="DS216" i="10"/>
  <c r="DS215" i="10"/>
  <c r="DS214" i="10"/>
  <c r="DS213" i="10"/>
  <c r="DS212" i="10"/>
  <c r="DT15" i="10"/>
  <c r="DT202" i="7"/>
  <c r="DT150" i="7"/>
  <c r="DT97" i="7"/>
  <c r="DT278" i="7"/>
  <c r="DS5" i="10"/>
  <c r="DS5" i="7"/>
  <c r="DQ169" i="10"/>
  <c r="DS23" i="10"/>
  <c r="DS21" i="10"/>
  <c r="DS27" i="10"/>
  <c r="DS24" i="10"/>
  <c r="DS19" i="10"/>
  <c r="DS25" i="10"/>
  <c r="DS28" i="10"/>
  <c r="DS20" i="10"/>
  <c r="DS22" i="10"/>
  <c r="DS26" i="10"/>
  <c r="DP34" i="10"/>
  <c r="DQ141" i="10"/>
  <c r="DQ89" i="10"/>
  <c r="DP188" i="10"/>
  <c r="DP8" i="7"/>
  <c r="DP22" i="7" s="1"/>
  <c r="DP91" i="10"/>
  <c r="DP94" i="10"/>
  <c r="DP92" i="10"/>
  <c r="DO22" i="7"/>
  <c r="DS24" i="3"/>
  <c r="DT22" i="3"/>
  <c r="DR56" i="3"/>
  <c r="DR55" i="3"/>
  <c r="DR58" i="3"/>
  <c r="DR54" i="3"/>
  <c r="DR57" i="3"/>
  <c r="DU4" i="12"/>
  <c r="DU4" i="11"/>
  <c r="DS5" i="12"/>
  <c r="DS5" i="11"/>
  <c r="DT79" i="11"/>
  <c r="DT80" i="11" s="1"/>
  <c r="DT15" i="11"/>
  <c r="DT27" i="11"/>
  <c r="DT11" i="12" s="1"/>
  <c r="DT95" i="12" s="1"/>
  <c r="DS3" i="3"/>
  <c r="DR3" i="12"/>
  <c r="DR3" i="11"/>
  <c r="DQ18" i="11"/>
  <c r="DQ21" i="11" s="1"/>
  <c r="DQ17" i="11"/>
  <c r="DQ20" i="11" s="1"/>
  <c r="DP26" i="12"/>
  <c r="DP28" i="12" s="1"/>
  <c r="DR39" i="6"/>
  <c r="DS25" i="6"/>
  <c r="DS27" i="6"/>
  <c r="DS29" i="6"/>
  <c r="DS26" i="6"/>
  <c r="DS20" i="6"/>
  <c r="DS21" i="6"/>
  <c r="DS31" i="6"/>
  <c r="DS28" i="6"/>
  <c r="DS18" i="6"/>
  <c r="DS34" i="6"/>
  <c r="DS36" i="6"/>
  <c r="DS24" i="6"/>
  <c r="DS33" i="6"/>
  <c r="DS22" i="6"/>
  <c r="DS30" i="6"/>
  <c r="DS19" i="6"/>
  <c r="DS32" i="6"/>
  <c r="DS23" i="6"/>
  <c r="DS35" i="6"/>
  <c r="DS37" i="6"/>
  <c r="DT51" i="6"/>
  <c r="DT16" i="6"/>
  <c r="DU4" i="6"/>
  <c r="DT10" i="6"/>
  <c r="DR3" i="6"/>
  <c r="DR12" i="6" s="1"/>
  <c r="DS65" i="3"/>
  <c r="DS101" i="12" s="1"/>
  <c r="DS133" i="12" s="1"/>
  <c r="DS5" i="6"/>
  <c r="DQ41" i="6"/>
  <c r="DS96" i="3"/>
  <c r="DS248" i="10" s="1"/>
  <c r="DU93" i="3"/>
  <c r="DU92" i="3"/>
  <c r="DU44" i="3"/>
  <c r="DU40" i="3"/>
  <c r="DU43" i="3"/>
  <c r="DU41" i="3"/>
  <c r="DU38" i="3"/>
  <c r="DU29" i="3"/>
  <c r="DU72" i="7" s="1"/>
  <c r="DU37" i="3"/>
  <c r="DU35" i="3"/>
  <c r="DU31" i="3"/>
  <c r="DU36" i="3"/>
  <c r="DU42" i="3"/>
  <c r="DU39" i="3"/>
  <c r="DU30" i="3"/>
  <c r="DU26" i="3"/>
  <c r="DU32" i="3"/>
  <c r="DT106" i="3"/>
  <c r="DT104" i="3"/>
  <c r="DT102" i="3"/>
  <c r="DT105" i="3"/>
  <c r="DT107" i="3"/>
  <c r="DT99" i="3"/>
  <c r="DT101" i="3"/>
  <c r="DT100" i="3"/>
  <c r="DT103" i="3"/>
  <c r="DT95" i="3"/>
  <c r="DT260" i="10" s="1"/>
  <c r="DT88" i="3"/>
  <c r="DT90" i="3" s="1"/>
  <c r="DT98" i="3"/>
  <c r="DU89" i="3"/>
  <c r="DT33" i="3"/>
  <c r="DT41" i="10" s="1"/>
  <c r="DT27" i="3"/>
  <c r="DT94" i="3"/>
  <c r="DT234" i="10" s="1"/>
  <c r="DP342" i="7"/>
  <c r="DO342" i="7"/>
  <c r="DO347" i="7" l="1"/>
  <c r="DO348" i="7" s="1"/>
  <c r="DS220" i="10"/>
  <c r="DT69" i="10"/>
  <c r="DT74" i="10"/>
  <c r="DT75" i="10"/>
  <c r="DT77" i="10"/>
  <c r="DT76" i="10"/>
  <c r="DT72" i="10"/>
  <c r="DT70" i="10"/>
  <c r="DT73" i="10"/>
  <c r="DT68" i="10"/>
  <c r="DT71" i="10"/>
  <c r="DQ222" i="10"/>
  <c r="DS32" i="10"/>
  <c r="DR155" i="10"/>
  <c r="DR43" i="10"/>
  <c r="DR252" i="10" s="1"/>
  <c r="DR145" i="10"/>
  <c r="DR17" i="10"/>
  <c r="DR238" i="10" s="1"/>
  <c r="DR157" i="10"/>
  <c r="DR66" i="10"/>
  <c r="DR83" i="10" s="1"/>
  <c r="DR178" i="10" s="1"/>
  <c r="DR205" i="10"/>
  <c r="DR87" i="10"/>
  <c r="DR272" i="10" s="1"/>
  <c r="DR156" i="10"/>
  <c r="DS58" i="10"/>
  <c r="DT207" i="10"/>
  <c r="DT213" i="10"/>
  <c r="DT215" i="10"/>
  <c r="DT214" i="10"/>
  <c r="DT212" i="10"/>
  <c r="DT209" i="10"/>
  <c r="DT210" i="10"/>
  <c r="DT216" i="10"/>
  <c r="DT208" i="10"/>
  <c r="DT211" i="10"/>
  <c r="DR150" i="10"/>
  <c r="DR168" i="10"/>
  <c r="DR349" i="10"/>
  <c r="DR351" i="10"/>
  <c r="DR339" i="10"/>
  <c r="DR350" i="10"/>
  <c r="DP189" i="10"/>
  <c r="DP192" i="10" s="1"/>
  <c r="DP196" i="10" s="1"/>
  <c r="DP182" i="10" s="1"/>
  <c r="DP176" i="10"/>
  <c r="DR167" i="10"/>
  <c r="DR149" i="10"/>
  <c r="DR151" i="10" s="1"/>
  <c r="DR153" i="10" s="1"/>
  <c r="DQ34" i="10"/>
  <c r="DT45" i="10"/>
  <c r="DT51" i="10"/>
  <c r="DT46" i="10"/>
  <c r="DT50" i="10"/>
  <c r="DT48" i="10"/>
  <c r="DT54" i="10"/>
  <c r="DT47" i="10"/>
  <c r="DT52" i="10"/>
  <c r="DT49" i="10"/>
  <c r="DT53" i="10"/>
  <c r="DS3" i="10"/>
  <c r="DS3" i="7"/>
  <c r="DO343" i="7"/>
  <c r="DO344" i="7" s="1"/>
  <c r="DP340" i="7" s="1"/>
  <c r="DS81" i="10"/>
  <c r="DQ151" i="10"/>
  <c r="DQ153" i="10" s="1"/>
  <c r="DP343" i="7"/>
  <c r="DQ60" i="10"/>
  <c r="DO192" i="10"/>
  <c r="DO196" i="10" s="1"/>
  <c r="DO182" i="10" s="1"/>
  <c r="DU201" i="7"/>
  <c r="DU149" i="7"/>
  <c r="DU96" i="7"/>
  <c r="DU15" i="10"/>
  <c r="DU202" i="7"/>
  <c r="DU278" i="7"/>
  <c r="DU150" i="7"/>
  <c r="DU97" i="7"/>
  <c r="DU203" i="10"/>
  <c r="DU64" i="10"/>
  <c r="DT5" i="10"/>
  <c r="DT5" i="7"/>
  <c r="DT21" i="10"/>
  <c r="DT28" i="10"/>
  <c r="DT23" i="10"/>
  <c r="DT19" i="10"/>
  <c r="DT26" i="10"/>
  <c r="DT24" i="10"/>
  <c r="DT22" i="10"/>
  <c r="DT25" i="10"/>
  <c r="DT20" i="10"/>
  <c r="DT27" i="10"/>
  <c r="DR141" i="10"/>
  <c r="DR89" i="10"/>
  <c r="DQ188" i="10"/>
  <c r="DQ8" i="7"/>
  <c r="DQ92" i="10"/>
  <c r="DQ94" i="10"/>
  <c r="DQ91" i="10"/>
  <c r="DU22" i="3"/>
  <c r="DU24" i="3" s="1"/>
  <c r="DT24" i="3"/>
  <c r="DS56" i="3"/>
  <c r="DS55" i="3"/>
  <c r="DS58" i="3"/>
  <c r="DS54" i="3"/>
  <c r="DS57" i="3"/>
  <c r="DU79" i="11"/>
  <c r="DU27" i="11"/>
  <c r="DU11" i="12" s="1"/>
  <c r="DU15" i="11"/>
  <c r="DS3" i="12"/>
  <c r="DS3" i="11"/>
  <c r="DS3" i="6"/>
  <c r="DS12" i="6" s="1"/>
  <c r="DR17" i="11"/>
  <c r="DR20" i="11" s="1"/>
  <c r="DR18" i="11"/>
  <c r="DR21" i="11" s="1"/>
  <c r="DT5" i="12"/>
  <c r="DT5" i="11"/>
  <c r="DQ26" i="12"/>
  <c r="DQ28" i="12" s="1"/>
  <c r="DR41" i="6"/>
  <c r="DU33" i="3"/>
  <c r="DU41" i="10" s="1"/>
  <c r="DS39" i="6"/>
  <c r="DT65" i="3"/>
  <c r="DT101" i="12" s="1"/>
  <c r="DT133" i="12" s="1"/>
  <c r="DT5" i="6"/>
  <c r="DU10" i="6"/>
  <c r="DU16" i="6"/>
  <c r="DU51" i="6"/>
  <c r="D51" i="6" s="1"/>
  <c r="DT27" i="6"/>
  <c r="DT31" i="6"/>
  <c r="DT33" i="6"/>
  <c r="DT25" i="6"/>
  <c r="DT34" i="6"/>
  <c r="DT28" i="6"/>
  <c r="DT23" i="6"/>
  <c r="DT20" i="6"/>
  <c r="DT29" i="6"/>
  <c r="DT24" i="6"/>
  <c r="DT37" i="6"/>
  <c r="DT32" i="6"/>
  <c r="DT18" i="6"/>
  <c r="DT36" i="6"/>
  <c r="DT19" i="6"/>
  <c r="DT22" i="6"/>
  <c r="DT30" i="6"/>
  <c r="DT35" i="6"/>
  <c r="DT21" i="6"/>
  <c r="DT26" i="6"/>
  <c r="DU105" i="3"/>
  <c r="DU103" i="3"/>
  <c r="DU107" i="3"/>
  <c r="DU101" i="3"/>
  <c r="DU104" i="3"/>
  <c r="DU106" i="3"/>
  <c r="DU98" i="3"/>
  <c r="DU100" i="3"/>
  <c r="DU99" i="3"/>
  <c r="DU102" i="3"/>
  <c r="DU95" i="3"/>
  <c r="DU260" i="10" s="1"/>
  <c r="DU88" i="3"/>
  <c r="DU90" i="3" s="1"/>
  <c r="DT96" i="3"/>
  <c r="DT248" i="10" s="1"/>
  <c r="DT3" i="3"/>
  <c r="DU27" i="3"/>
  <c r="DU94" i="3"/>
  <c r="DU234" i="10" s="1"/>
  <c r="DR60" i="10" l="1"/>
  <c r="DR34" i="10"/>
  <c r="DP347" i="7"/>
  <c r="DP348" i="7" s="1"/>
  <c r="DP344" i="7"/>
  <c r="DQ340" i="7" s="1"/>
  <c r="DQ159" i="10"/>
  <c r="DU45" i="10"/>
  <c r="DU46" i="10"/>
  <c r="DU53" i="10"/>
  <c r="DU52" i="10"/>
  <c r="DU51" i="10"/>
  <c r="DU54" i="10"/>
  <c r="DU50" i="10"/>
  <c r="DU47" i="10"/>
  <c r="DU49" i="10"/>
  <c r="DU48" i="10"/>
  <c r="DS349" i="10"/>
  <c r="DS351" i="10"/>
  <c r="DS339" i="10"/>
  <c r="DS350" i="10"/>
  <c r="DU216" i="10"/>
  <c r="DU207" i="10"/>
  <c r="DU209" i="10"/>
  <c r="DU211" i="10"/>
  <c r="DU210" i="10"/>
  <c r="DU213" i="10"/>
  <c r="DU214" i="10"/>
  <c r="DU215" i="10"/>
  <c r="DU212" i="10"/>
  <c r="DU208" i="10"/>
  <c r="DS169" i="10"/>
  <c r="DR189" i="10"/>
  <c r="DR176" i="10"/>
  <c r="DR264" i="10"/>
  <c r="DR222" i="10"/>
  <c r="DS167" i="10"/>
  <c r="DS149" i="10"/>
  <c r="DS151" i="10" s="1"/>
  <c r="DR338" i="7"/>
  <c r="DR177" i="10"/>
  <c r="DR190" i="10"/>
  <c r="DT32" i="10"/>
  <c r="DU72" i="10"/>
  <c r="DU74" i="10"/>
  <c r="DU75" i="10"/>
  <c r="DU70" i="10"/>
  <c r="DU68" i="10"/>
  <c r="DU69" i="10"/>
  <c r="DU73" i="10"/>
  <c r="DU76" i="10"/>
  <c r="DU71" i="10"/>
  <c r="DU77" i="10"/>
  <c r="DQ338" i="7"/>
  <c r="DQ190" i="10"/>
  <c r="DQ177" i="10"/>
  <c r="DS205" i="10"/>
  <c r="DS264" i="10" s="1"/>
  <c r="DS87" i="10"/>
  <c r="DS272" i="10" s="1"/>
  <c r="DS156" i="10"/>
  <c r="DS155" i="10"/>
  <c r="DS157" i="10"/>
  <c r="DS43" i="10"/>
  <c r="DS252" i="10" s="1"/>
  <c r="DS66" i="10"/>
  <c r="DS83" i="10" s="1"/>
  <c r="DS178" i="10" s="1"/>
  <c r="DS145" i="10"/>
  <c r="DS17" i="10"/>
  <c r="DS238" i="10" s="1"/>
  <c r="DT81" i="10"/>
  <c r="DT3" i="10"/>
  <c r="DT3" i="7"/>
  <c r="DU285" i="7"/>
  <c r="DU302" i="7"/>
  <c r="DU319" i="7"/>
  <c r="DT220" i="10"/>
  <c r="DT58" i="10"/>
  <c r="DS168" i="10"/>
  <c r="DS150" i="10"/>
  <c r="DU5" i="10"/>
  <c r="DU5" i="7"/>
  <c r="DU24" i="10"/>
  <c r="DU20" i="10"/>
  <c r="DU22" i="10"/>
  <c r="DU27" i="10"/>
  <c r="DU23" i="10"/>
  <c r="DU21" i="10"/>
  <c r="DU19" i="10"/>
  <c r="DU28" i="10"/>
  <c r="DU26" i="10"/>
  <c r="DU25" i="10"/>
  <c r="DQ189" i="10"/>
  <c r="DQ192" i="10" s="1"/>
  <c r="DQ196" i="10" s="1"/>
  <c r="DQ182" i="10" s="1"/>
  <c r="DQ176" i="10"/>
  <c r="DR159" i="10"/>
  <c r="DS141" i="10"/>
  <c r="DS89" i="10"/>
  <c r="DR188" i="10"/>
  <c r="DR8" i="7"/>
  <c r="DU3" i="3"/>
  <c r="DU3" i="12" s="1"/>
  <c r="DR92" i="10"/>
  <c r="DR91" i="10"/>
  <c r="DR94" i="10"/>
  <c r="DQ22" i="7"/>
  <c r="DS41" i="6"/>
  <c r="DT56" i="3"/>
  <c r="DT55" i="3"/>
  <c r="DT54" i="3"/>
  <c r="DT58" i="3"/>
  <c r="DT57" i="3"/>
  <c r="DU56" i="3"/>
  <c r="DU57" i="3"/>
  <c r="DU55" i="3"/>
  <c r="DU58" i="3"/>
  <c r="DU54" i="3"/>
  <c r="DU5" i="12"/>
  <c r="DU5" i="11"/>
  <c r="DU3" i="11"/>
  <c r="DT3" i="12"/>
  <c r="DT3" i="11"/>
  <c r="DU95" i="12"/>
  <c r="D95" i="12" s="1"/>
  <c r="D11" i="12"/>
  <c r="DS18" i="11"/>
  <c r="DS21" i="11" s="1"/>
  <c r="DS17" i="11"/>
  <c r="DS20" i="11" s="1"/>
  <c r="DU80" i="11"/>
  <c r="D81" i="11" s="1"/>
  <c r="D78" i="11"/>
  <c r="D95" i="11" s="1"/>
  <c r="D97" i="11" s="1"/>
  <c r="DR26" i="12"/>
  <c r="DR28" i="12" s="1"/>
  <c r="DT39" i="6"/>
  <c r="DU65" i="3"/>
  <c r="DU101" i="12" s="1"/>
  <c r="DU133" i="12" s="1"/>
  <c r="DU5" i="6"/>
  <c r="DT3" i="6"/>
  <c r="DT12" i="6" s="1"/>
  <c r="DU3" i="6"/>
  <c r="DU12" i="6" s="1"/>
  <c r="DU18" i="6"/>
  <c r="DU21" i="6"/>
  <c r="DU27" i="6"/>
  <c r="DU25" i="6"/>
  <c r="DU20" i="6"/>
  <c r="DU29" i="6"/>
  <c r="DU31" i="6"/>
  <c r="DU33" i="6"/>
  <c r="DU36" i="6"/>
  <c r="DU28" i="6"/>
  <c r="DU26" i="6"/>
  <c r="DU24" i="6"/>
  <c r="DU34" i="6"/>
  <c r="DU32" i="6"/>
  <c r="DU37" i="6"/>
  <c r="DU35" i="6"/>
  <c r="DU23" i="6"/>
  <c r="DU22" i="6"/>
  <c r="DU30" i="6"/>
  <c r="DU19" i="6"/>
  <c r="DU96" i="3"/>
  <c r="DU248" i="10" s="1"/>
  <c r="DR342" i="7"/>
  <c r="DQ342" i="7"/>
  <c r="DS222" i="10" l="1"/>
  <c r="DR192" i="10"/>
  <c r="DR196" i="10" s="1"/>
  <c r="DR182" i="10" s="1"/>
  <c r="DU81" i="10"/>
  <c r="D81" i="10" s="1"/>
  <c r="D169" i="10" s="1"/>
  <c r="DU339" i="10"/>
  <c r="DU349" i="10"/>
  <c r="DU351" i="10"/>
  <c r="DU350" i="10"/>
  <c r="DT339" i="10"/>
  <c r="DT349" i="10"/>
  <c r="DT351" i="10"/>
  <c r="DT350" i="10"/>
  <c r="DU32" i="10"/>
  <c r="DR343" i="7"/>
  <c r="DQ343" i="7"/>
  <c r="DQ344" i="7" s="1"/>
  <c r="DR340" i="7" s="1"/>
  <c r="DS34" i="10"/>
  <c r="DU58" i="10"/>
  <c r="DS153" i="10"/>
  <c r="DU220" i="10"/>
  <c r="DS60" i="10"/>
  <c r="DU169" i="10"/>
  <c r="DT168" i="10"/>
  <c r="DT150" i="10"/>
  <c r="DT66" i="10"/>
  <c r="DT83" i="10" s="1"/>
  <c r="DT178" i="10" s="1"/>
  <c r="DT155" i="10"/>
  <c r="DT205" i="10"/>
  <c r="DT157" i="10"/>
  <c r="DT87" i="10"/>
  <c r="DT272" i="10" s="1"/>
  <c r="DT156" i="10"/>
  <c r="DT17" i="10"/>
  <c r="DT238" i="10" s="1"/>
  <c r="DT43" i="10"/>
  <c r="DT252" i="10" s="1"/>
  <c r="DT145" i="10"/>
  <c r="DT167" i="10"/>
  <c r="DT149" i="10"/>
  <c r="DU3" i="10"/>
  <c r="DU3" i="7"/>
  <c r="DT169" i="10"/>
  <c r="DQ347" i="7"/>
  <c r="DQ348" i="7" s="1"/>
  <c r="DS8" i="7"/>
  <c r="DS22" i="7" s="1"/>
  <c r="DS188" i="10"/>
  <c r="DT89" i="10"/>
  <c r="DT141" i="10"/>
  <c r="DR22" i="7"/>
  <c r="DS92" i="10"/>
  <c r="DS91" i="10"/>
  <c r="DS94" i="10"/>
  <c r="DS26" i="12"/>
  <c r="DS28" i="12" s="1"/>
  <c r="DU18" i="11"/>
  <c r="DU21" i="11" s="1"/>
  <c r="DU17" i="11"/>
  <c r="DU20" i="11" s="1"/>
  <c r="DT18" i="11"/>
  <c r="DT21" i="11" s="1"/>
  <c r="DT17" i="11"/>
  <c r="DT20" i="11" s="1"/>
  <c r="DT41" i="6"/>
  <c r="DU39" i="6"/>
  <c r="D220" i="10" l="1"/>
  <c r="DS159" i="10"/>
  <c r="DU17" i="10"/>
  <c r="DU238" i="10" s="1"/>
  <c r="DU157" i="10"/>
  <c r="DU43" i="10"/>
  <c r="DU252" i="10" s="1"/>
  <c r="DU87" i="10"/>
  <c r="DU272" i="10" s="1"/>
  <c r="DU145" i="10"/>
  <c r="DU205" i="10"/>
  <c r="DU264" i="10" s="1"/>
  <c r="DU66" i="10"/>
  <c r="DU83" i="10" s="1"/>
  <c r="DU155" i="10"/>
  <c r="DU156" i="10"/>
  <c r="DU168" i="10"/>
  <c r="DU150" i="10"/>
  <c r="D58" i="10"/>
  <c r="DT151" i="10"/>
  <c r="DT153" i="10" s="1"/>
  <c r="DS176" i="10"/>
  <c r="DS189" i="10"/>
  <c r="DT60" i="10"/>
  <c r="DR344" i="7"/>
  <c r="DS340" i="7" s="1"/>
  <c r="DR347" i="7"/>
  <c r="DR348" i="7" s="1"/>
  <c r="DT34" i="10"/>
  <c r="DT264" i="10"/>
  <c r="DT222" i="10"/>
  <c r="DS338" i="7"/>
  <c r="DS177" i="10"/>
  <c r="DS190" i="10"/>
  <c r="DU34" i="10"/>
  <c r="DU149" i="10"/>
  <c r="DU151" i="10" s="1"/>
  <c r="DU167" i="10"/>
  <c r="D32" i="10"/>
  <c r="DT188" i="10"/>
  <c r="DT8" i="7"/>
  <c r="DU141" i="10"/>
  <c r="DU89" i="10"/>
  <c r="DT94" i="10"/>
  <c r="DT91" i="10"/>
  <c r="DT92" i="10"/>
  <c r="DT26" i="12"/>
  <c r="DT28" i="12" s="1"/>
  <c r="DU41" i="6"/>
  <c r="D39" i="6"/>
  <c r="DS342" i="7"/>
  <c r="DS192" i="10" l="1"/>
  <c r="DS196" i="10" s="1"/>
  <c r="DS182" i="10" s="1"/>
  <c r="DT159" i="10"/>
  <c r="DS347" i="7"/>
  <c r="DS348" i="7" s="1"/>
  <c r="DS343" i="7"/>
  <c r="DS344" i="7" s="1"/>
  <c r="DT340" i="7" s="1"/>
  <c r="DT338" i="7"/>
  <c r="DT177" i="10"/>
  <c r="DT190" i="10"/>
  <c r="DT192" i="10" s="1"/>
  <c r="DT196" i="10" s="1"/>
  <c r="DT182" i="10" s="1"/>
  <c r="D149" i="10"/>
  <c r="D167" i="10"/>
  <c r="DU178" i="10"/>
  <c r="D83" i="10"/>
  <c r="D178" i="10" s="1"/>
  <c r="DU60" i="10"/>
  <c r="DU153" i="10"/>
  <c r="DU159" i="10" s="1"/>
  <c r="D151" i="10"/>
  <c r="DU189" i="10"/>
  <c r="DU176" i="10"/>
  <c r="D34" i="10"/>
  <c r="D176" i="10" s="1"/>
  <c r="DT189" i="10"/>
  <c r="DT176" i="10"/>
  <c r="D150" i="10"/>
  <c r="D168" i="10"/>
  <c r="DU222" i="10"/>
  <c r="D222" i="10" s="1"/>
  <c r="D89" i="10"/>
  <c r="D141" i="10"/>
  <c r="DU8" i="7"/>
  <c r="DU22" i="7" s="1"/>
  <c r="DU188" i="10"/>
  <c r="DU94" i="10"/>
  <c r="DU91" i="10"/>
  <c r="DU92" i="10"/>
  <c r="DT22" i="7"/>
  <c r="D53" i="6"/>
  <c r="I53" i="6" s="1"/>
  <c r="DU26" i="12"/>
  <c r="DU28" i="12" s="1"/>
  <c r="D28" i="12" s="1"/>
  <c r="D41" i="6"/>
  <c r="DT342" i="7"/>
  <c r="DT347" i="7" l="1"/>
  <c r="DT348" i="7" s="1"/>
  <c r="DT343" i="7"/>
  <c r="DT344" i="7" s="1"/>
  <c r="DU340" i="7" s="1"/>
  <c r="DU338" i="7"/>
  <c r="DU190" i="10"/>
  <c r="DU192" i="10" s="1"/>
  <c r="DU196" i="10" s="1"/>
  <c r="DU177" i="10"/>
  <c r="D60" i="10"/>
  <c r="D153" i="10"/>
  <c r="C153" i="10" s="1"/>
  <c r="Q53" i="6"/>
  <c r="Q274" i="10" s="1"/>
  <c r="Q276" i="10" s="1"/>
  <c r="D274" i="10"/>
  <c r="CJ53" i="6"/>
  <c r="CJ274" i="10" s="1"/>
  <c r="E143" i="10"/>
  <c r="F143" i="10"/>
  <c r="G143" i="10"/>
  <c r="H143" i="10"/>
  <c r="I143" i="10"/>
  <c r="J143" i="10"/>
  <c r="K143" i="10"/>
  <c r="L143" i="10"/>
  <c r="M143" i="10"/>
  <c r="N143" i="10"/>
  <c r="O143" i="10"/>
  <c r="P143" i="10"/>
  <c r="Q143" i="10"/>
  <c r="R143" i="10"/>
  <c r="S143" i="10"/>
  <c r="T143" i="10"/>
  <c r="U143" i="10"/>
  <c r="V143" i="10"/>
  <c r="W143" i="10"/>
  <c r="X143" i="10"/>
  <c r="Y143" i="10"/>
  <c r="Z143" i="10"/>
  <c r="AA143" i="10"/>
  <c r="AB143" i="10"/>
  <c r="AC143" i="10"/>
  <c r="AD143" i="10"/>
  <c r="AE143" i="10"/>
  <c r="AF143" i="10"/>
  <c r="AG143" i="10"/>
  <c r="AH143" i="10"/>
  <c r="AI143" i="10"/>
  <c r="AJ143" i="10"/>
  <c r="AK143" i="10"/>
  <c r="AL143" i="10"/>
  <c r="AM143" i="10"/>
  <c r="AN143" i="10"/>
  <c r="AO143" i="10"/>
  <c r="AP143" i="10"/>
  <c r="AQ143" i="10"/>
  <c r="AR143" i="10"/>
  <c r="AS143" i="10"/>
  <c r="AT143" i="10"/>
  <c r="AU143" i="10"/>
  <c r="AV143" i="10"/>
  <c r="AW143" i="10"/>
  <c r="AX143" i="10"/>
  <c r="AY143" i="10"/>
  <c r="AZ143" i="10"/>
  <c r="BA143" i="10"/>
  <c r="BB143" i="10"/>
  <c r="BC143" i="10"/>
  <c r="BD143" i="10"/>
  <c r="BE143" i="10"/>
  <c r="BF143" i="10"/>
  <c r="BG143" i="10"/>
  <c r="BH143" i="10"/>
  <c r="BI143" i="10"/>
  <c r="BJ143" i="10"/>
  <c r="BK143" i="10"/>
  <c r="BL143" i="10"/>
  <c r="BM143" i="10"/>
  <c r="BN143" i="10"/>
  <c r="BO143" i="10"/>
  <c r="BP143" i="10"/>
  <c r="BQ143" i="10"/>
  <c r="BR143" i="10"/>
  <c r="BS143" i="10"/>
  <c r="BT143" i="10"/>
  <c r="BU143" i="10"/>
  <c r="BV143" i="10"/>
  <c r="BW143" i="10"/>
  <c r="BX143" i="10"/>
  <c r="BY143" i="10"/>
  <c r="BZ143" i="10"/>
  <c r="CA143" i="10"/>
  <c r="CB143" i="10"/>
  <c r="CC143" i="10"/>
  <c r="CD143" i="10"/>
  <c r="CE143" i="10"/>
  <c r="CF143" i="10"/>
  <c r="CG143" i="10"/>
  <c r="CH143" i="10"/>
  <c r="CI143" i="10"/>
  <c r="CJ143" i="10"/>
  <c r="CK143" i="10"/>
  <c r="CL143" i="10"/>
  <c r="CM143" i="10"/>
  <c r="CN143" i="10"/>
  <c r="CO143" i="10"/>
  <c r="CP143" i="10"/>
  <c r="CQ143" i="10"/>
  <c r="CR143" i="10"/>
  <c r="CS143" i="10"/>
  <c r="CT143" i="10"/>
  <c r="CU143" i="10"/>
  <c r="CV143" i="10"/>
  <c r="CW143" i="10"/>
  <c r="CX143" i="10"/>
  <c r="CY143" i="10"/>
  <c r="CZ143" i="10"/>
  <c r="DA143" i="10"/>
  <c r="DB143" i="10"/>
  <c r="DC143" i="10"/>
  <c r="DD143" i="10"/>
  <c r="DE143" i="10"/>
  <c r="DF143" i="10"/>
  <c r="DG143" i="10"/>
  <c r="DH143" i="10"/>
  <c r="DI143" i="10"/>
  <c r="DJ143" i="10"/>
  <c r="DK143" i="10"/>
  <c r="DL143" i="10"/>
  <c r="DM143" i="10"/>
  <c r="DN143" i="10"/>
  <c r="DO143" i="10"/>
  <c r="DP143" i="10"/>
  <c r="DQ143" i="10"/>
  <c r="DR143" i="10"/>
  <c r="DS143" i="10"/>
  <c r="DT143" i="10"/>
  <c r="D8" i="7"/>
  <c r="DU143" i="10"/>
  <c r="DB95" i="10"/>
  <c r="DB97" i="10" s="1"/>
  <c r="BR95" i="10"/>
  <c r="BR97" i="10" s="1"/>
  <c r="CL95" i="10"/>
  <c r="CL97" i="10" s="1"/>
  <c r="BB95" i="10"/>
  <c r="BB97" i="10" s="1"/>
  <c r="BU95" i="10"/>
  <c r="BU97" i="10" s="1"/>
  <c r="AS95" i="10"/>
  <c r="AS97" i="10" s="1"/>
  <c r="AV95" i="10"/>
  <c r="AV97" i="10" s="1"/>
  <c r="T95" i="10"/>
  <c r="T97" i="10" s="1"/>
  <c r="CQ95" i="10"/>
  <c r="CQ97" i="10" s="1"/>
  <c r="DC95" i="10"/>
  <c r="DC97" i="10" s="1"/>
  <c r="W95" i="10"/>
  <c r="W97" i="10" s="1"/>
  <c r="BS95" i="10"/>
  <c r="BS97" i="10" s="1"/>
  <c r="DL95" i="10"/>
  <c r="DL97" i="10" s="1"/>
  <c r="AZ95" i="10"/>
  <c r="AZ97" i="10" s="1"/>
  <c r="CE95" i="10"/>
  <c r="CE97" i="10" s="1"/>
  <c r="AP95" i="10"/>
  <c r="AP97" i="10" s="1"/>
  <c r="F95" i="10"/>
  <c r="F97" i="10" s="1"/>
  <c r="Z95" i="10"/>
  <c r="Z97" i="10" s="1"/>
  <c r="DM95" i="10"/>
  <c r="DM97" i="10" s="1"/>
  <c r="I95" i="10"/>
  <c r="I97" i="10" s="1"/>
  <c r="CV95" i="10"/>
  <c r="CV97" i="10" s="1"/>
  <c r="CY95" i="10"/>
  <c r="CY97" i="10" s="1"/>
  <c r="AQ95" i="10"/>
  <c r="AQ97" i="10" s="1"/>
  <c r="AE95" i="10"/>
  <c r="AE97" i="10" s="1"/>
  <c r="DJ95" i="10"/>
  <c r="DJ97" i="10" s="1"/>
  <c r="BZ95" i="10"/>
  <c r="BZ97" i="10" s="1"/>
  <c r="BI95" i="10"/>
  <c r="BI97" i="10" s="1"/>
  <c r="K95" i="10"/>
  <c r="K97" i="10" s="1"/>
  <c r="BV95" i="10"/>
  <c r="BV97" i="10" s="1"/>
  <c r="DS95" i="10"/>
  <c r="DS97" i="10" s="1"/>
  <c r="CS95" i="10"/>
  <c r="CS97" i="10" s="1"/>
  <c r="BQ95" i="10"/>
  <c r="BQ97" i="10" s="1"/>
  <c r="CC95" i="10"/>
  <c r="CC97" i="10" s="1"/>
  <c r="BA95" i="10"/>
  <c r="BA97" i="10" s="1"/>
  <c r="BL95" i="10"/>
  <c r="BL97" i="10" s="1"/>
  <c r="AJ95" i="10"/>
  <c r="AJ97" i="10" s="1"/>
  <c r="AM95" i="10"/>
  <c r="AM97" i="10" s="1"/>
  <c r="DR95" i="10"/>
  <c r="DR97" i="10" s="1"/>
  <c r="CH95" i="10"/>
  <c r="CH97" i="10" s="1"/>
  <c r="AX95" i="10"/>
  <c r="AX97" i="10" s="1"/>
  <c r="N95" i="10"/>
  <c r="N97" i="10" s="1"/>
  <c r="AA95" i="10"/>
  <c r="AA97" i="10" s="1"/>
  <c r="DP95" i="10"/>
  <c r="DP97" i="10" s="1"/>
  <c r="BD95" i="10"/>
  <c r="BD97" i="10" s="1"/>
  <c r="E95" i="10"/>
  <c r="E97" i="10" s="1"/>
  <c r="AG95" i="10"/>
  <c r="AG97" i="10" s="1"/>
  <c r="DT95" i="10"/>
  <c r="DT97" i="10" s="1"/>
  <c r="Q95" i="10"/>
  <c r="Q97" i="10" s="1"/>
  <c r="DD95" i="10"/>
  <c r="DD97" i="10" s="1"/>
  <c r="DO95" i="10"/>
  <c r="DO97" i="10" s="1"/>
  <c r="BO95" i="10"/>
  <c r="BO97" i="10" s="1"/>
  <c r="CP95" i="10"/>
  <c r="CP97" i="10" s="1"/>
  <c r="BF95" i="10"/>
  <c r="BF97" i="10" s="1"/>
  <c r="V95" i="10"/>
  <c r="V97" i="10" s="1"/>
  <c r="DA95" i="10"/>
  <c r="DA97" i="10" s="1"/>
  <c r="BY95" i="10"/>
  <c r="BY97" i="10" s="1"/>
  <c r="BM95" i="10"/>
  <c r="BM97" i="10" s="1"/>
  <c r="CX95" i="10"/>
  <c r="CX97" i="10" s="1"/>
  <c r="AL95" i="10"/>
  <c r="AL97" i="10" s="1"/>
  <c r="J95" i="10"/>
  <c r="J97" i="10" s="1"/>
  <c r="CJ95" i="10"/>
  <c r="CJ97" i="10" s="1"/>
  <c r="BH95" i="10"/>
  <c r="BH97" i="10" s="1"/>
  <c r="BT95" i="10"/>
  <c r="BT97" i="10" s="1"/>
  <c r="AR95" i="10"/>
  <c r="AR97" i="10" s="1"/>
  <c r="BC95" i="10"/>
  <c r="BC97" i="10" s="1"/>
  <c r="BN95" i="10"/>
  <c r="BN97" i="10" s="1"/>
  <c r="AD95" i="10"/>
  <c r="AD97" i="10" s="1"/>
  <c r="DI95" i="10"/>
  <c r="DI97" i="10" s="1"/>
  <c r="CG95" i="10"/>
  <c r="CG97" i="10" s="1"/>
  <c r="AO95" i="10"/>
  <c r="AO97" i="10" s="1"/>
  <c r="M95" i="10"/>
  <c r="M97" i="10" s="1"/>
  <c r="AU95" i="10"/>
  <c r="AU97" i="10" s="1"/>
  <c r="CN95" i="10"/>
  <c r="CN97" i="10" s="1"/>
  <c r="AB95" i="10"/>
  <c r="AB97" i="10" s="1"/>
  <c r="DG95" i="10"/>
  <c r="DG97" i="10" s="1"/>
  <c r="AI95" i="10"/>
  <c r="AI97" i="10" s="1"/>
  <c r="X95" i="10"/>
  <c r="X97" i="10" s="1"/>
  <c r="S95" i="10"/>
  <c r="S97" i="10" s="1"/>
  <c r="H95" i="10"/>
  <c r="H97" i="10" s="1"/>
  <c r="BW95" i="10"/>
  <c r="BW97" i="10" s="1"/>
  <c r="DF95" i="10"/>
  <c r="DF97" i="10" s="1"/>
  <c r="DQ95" i="10"/>
  <c r="DQ97" i="10" s="1"/>
  <c r="CO95" i="10"/>
  <c r="CO97" i="10" s="1"/>
  <c r="AW95" i="10"/>
  <c r="AW97" i="10" s="1"/>
  <c r="U95" i="10"/>
  <c r="U97" i="10" s="1"/>
  <c r="CR95" i="10"/>
  <c r="CR97" i="10" s="1"/>
  <c r="BP95" i="10"/>
  <c r="BP97" i="10" s="1"/>
  <c r="AK95" i="10"/>
  <c r="AK97" i="10" s="1"/>
  <c r="CT95" i="10"/>
  <c r="CT97" i="10" s="1"/>
  <c r="AH95" i="10"/>
  <c r="AH97" i="10" s="1"/>
  <c r="CW95" i="10"/>
  <c r="CW97" i="10" s="1"/>
  <c r="AY95" i="10"/>
  <c r="AY97" i="10" s="1"/>
  <c r="CA95" i="10"/>
  <c r="CA97" i="10" s="1"/>
  <c r="CU95" i="10"/>
  <c r="CU97" i="10" s="1"/>
  <c r="BK95" i="10"/>
  <c r="BK97" i="10" s="1"/>
  <c r="CD95" i="10"/>
  <c r="CD97" i="10" s="1"/>
  <c r="AT95" i="10"/>
  <c r="AT97" i="10" s="1"/>
  <c r="BE95" i="10"/>
  <c r="BE97" i="10" s="1"/>
  <c r="AC95" i="10"/>
  <c r="AC97" i="10" s="1"/>
  <c r="CZ95" i="10"/>
  <c r="CZ97" i="10" s="1"/>
  <c r="BX95" i="10"/>
  <c r="BX97" i="10" s="1"/>
  <c r="AF95" i="10"/>
  <c r="AF97" i="10" s="1"/>
  <c r="DK95" i="10"/>
  <c r="DK97" i="10" s="1"/>
  <c r="Y95" i="10"/>
  <c r="Y97" i="10" s="1"/>
  <c r="CB95" i="10"/>
  <c r="CB97" i="10" s="1"/>
  <c r="P95" i="10"/>
  <c r="P97" i="10" s="1"/>
  <c r="BG95" i="10"/>
  <c r="BG97" i="10" s="1"/>
  <c r="O95" i="10"/>
  <c r="O97" i="10" s="1"/>
  <c r="CM95" i="10"/>
  <c r="CM97" i="10" s="1"/>
  <c r="DN95" i="10"/>
  <c r="DN97" i="10" s="1"/>
  <c r="R95" i="10"/>
  <c r="R97" i="10" s="1"/>
  <c r="DE95" i="10"/>
  <c r="DE97" i="10" s="1"/>
  <c r="DH95" i="10"/>
  <c r="DH97" i="10" s="1"/>
  <c r="CF95" i="10"/>
  <c r="CF97" i="10" s="1"/>
  <c r="AN95" i="10"/>
  <c r="AN97" i="10" s="1"/>
  <c r="L95" i="10"/>
  <c r="L97" i="10" s="1"/>
  <c r="CI95" i="10"/>
  <c r="CI97" i="10" s="1"/>
  <c r="CK95" i="10"/>
  <c r="CK97" i="10" s="1"/>
  <c r="G95" i="10"/>
  <c r="G97" i="10" s="1"/>
  <c r="BJ95" i="10"/>
  <c r="BJ97" i="10" s="1"/>
  <c r="DU95" i="10"/>
  <c r="DU97" i="10" s="1"/>
  <c r="BH53" i="6"/>
  <c r="BH274" i="10" s="1"/>
  <c r="DH53" i="6"/>
  <c r="DH274" i="10" s="1"/>
  <c r="AZ53" i="6"/>
  <c r="AZ274" i="10" s="1"/>
  <c r="BL53" i="6"/>
  <c r="BL274" i="10" s="1"/>
  <c r="AO53" i="6"/>
  <c r="AO274" i="10" s="1"/>
  <c r="BQ53" i="6"/>
  <c r="BQ274" i="10" s="1"/>
  <c r="J53" i="6"/>
  <c r="J274" i="10" s="1"/>
  <c r="AV53" i="6"/>
  <c r="AV274" i="10" s="1"/>
  <c r="DA53" i="6"/>
  <c r="DA274" i="10" s="1"/>
  <c r="K53" i="6"/>
  <c r="K274" i="10" s="1"/>
  <c r="CV53" i="6"/>
  <c r="CV274" i="10" s="1"/>
  <c r="N53" i="6"/>
  <c r="N274" i="10" s="1"/>
  <c r="CH53" i="6"/>
  <c r="CH274" i="10" s="1"/>
  <c r="CM53" i="6"/>
  <c r="CM274" i="10" s="1"/>
  <c r="BD53" i="6"/>
  <c r="BD274" i="10" s="1"/>
  <c r="BF53" i="6"/>
  <c r="BF274" i="10" s="1"/>
  <c r="CY53" i="6"/>
  <c r="CY274" i="10" s="1"/>
  <c r="Y53" i="6"/>
  <c r="Y274" i="10" s="1"/>
  <c r="BI53" i="6"/>
  <c r="BI274" i="10" s="1"/>
  <c r="AI53" i="6"/>
  <c r="AI274" i="10" s="1"/>
  <c r="AX53" i="6"/>
  <c r="AX274" i="10" s="1"/>
  <c r="BR53" i="6"/>
  <c r="BR274" i="10" s="1"/>
  <c r="DR53" i="6"/>
  <c r="DR274" i="10" s="1"/>
  <c r="W53" i="6"/>
  <c r="W274" i="10" s="1"/>
  <c r="BW53" i="6"/>
  <c r="BW274" i="10" s="1"/>
  <c r="CQ53" i="6"/>
  <c r="CQ274" i="10" s="1"/>
  <c r="S53" i="6"/>
  <c r="S274" i="10" s="1"/>
  <c r="AF53" i="6"/>
  <c r="AF274" i="10" s="1"/>
  <c r="AK53" i="6"/>
  <c r="AK274" i="10" s="1"/>
  <c r="DI53" i="6"/>
  <c r="DI274" i="10" s="1"/>
  <c r="BN53" i="6"/>
  <c r="BN274" i="10" s="1"/>
  <c r="AM53" i="6"/>
  <c r="AM274" i="10" s="1"/>
  <c r="CC53" i="6"/>
  <c r="CC274" i="10" s="1"/>
  <c r="DT53" i="6"/>
  <c r="DT274" i="10" s="1"/>
  <c r="BZ53" i="6"/>
  <c r="BZ274" i="10" s="1"/>
  <c r="BV53" i="6"/>
  <c r="BV274" i="10" s="1"/>
  <c r="BA53" i="6"/>
  <c r="BA274" i="10" s="1"/>
  <c r="CS53" i="6"/>
  <c r="CS274" i="10" s="1"/>
  <c r="BO53" i="6"/>
  <c r="BO274" i="10" s="1"/>
  <c r="I274" i="10"/>
  <c r="DL53" i="6"/>
  <c r="DL274" i="10" s="1"/>
  <c r="F53" i="6"/>
  <c r="F274" i="10" s="1"/>
  <c r="AE53" i="6"/>
  <c r="AE274" i="10" s="1"/>
  <c r="CL53" i="6"/>
  <c r="CL274" i="10" s="1"/>
  <c r="AG53" i="6"/>
  <c r="AG274" i="10" s="1"/>
  <c r="CU53" i="6"/>
  <c r="CU274" i="10" s="1"/>
  <c r="CK53" i="6"/>
  <c r="CK274" i="10" s="1"/>
  <c r="DM53" i="6"/>
  <c r="DM274" i="10" s="1"/>
  <c r="DU53" i="6"/>
  <c r="DU274" i="10" s="1"/>
  <c r="DD53" i="6"/>
  <c r="DD274" i="10" s="1"/>
  <c r="DJ53" i="6"/>
  <c r="DJ274" i="10" s="1"/>
  <c r="O53" i="6"/>
  <c r="O274" i="10" s="1"/>
  <c r="CI53" i="6"/>
  <c r="CI274" i="10" s="1"/>
  <c r="T53" i="6"/>
  <c r="T274" i="10" s="1"/>
  <c r="BM53" i="6"/>
  <c r="BM274" i="10" s="1"/>
  <c r="AB53" i="6"/>
  <c r="AB274" i="10" s="1"/>
  <c r="CW53" i="6"/>
  <c r="CW274" i="10" s="1"/>
  <c r="AS53" i="6"/>
  <c r="AS274" i="10" s="1"/>
  <c r="AH53" i="6"/>
  <c r="AH274" i="10" s="1"/>
  <c r="BB53" i="6"/>
  <c r="BB274" i="10" s="1"/>
  <c r="AP53" i="6"/>
  <c r="AP274" i="10" s="1"/>
  <c r="BJ53" i="6"/>
  <c r="BJ274" i="10" s="1"/>
  <c r="DE53" i="6"/>
  <c r="DE274" i="10" s="1"/>
  <c r="BG53" i="6"/>
  <c r="BG274" i="10" s="1"/>
  <c r="CA53" i="6"/>
  <c r="CA274" i="10" s="1"/>
  <c r="L53" i="6"/>
  <c r="L274" i="10" s="1"/>
  <c r="X53" i="6"/>
  <c r="X274" i="10" s="1"/>
  <c r="CF53" i="6"/>
  <c r="CF274" i="10" s="1"/>
  <c r="CE53" i="6"/>
  <c r="CE274" i="10" s="1"/>
  <c r="CN53" i="6"/>
  <c r="CN274" i="10" s="1"/>
  <c r="BU53" i="6"/>
  <c r="BU274" i="10" s="1"/>
  <c r="AL53" i="6"/>
  <c r="AL274" i="10" s="1"/>
  <c r="AT53" i="6"/>
  <c r="AT274" i="10" s="1"/>
  <c r="CT53" i="6"/>
  <c r="CT274" i="10" s="1"/>
  <c r="DN53" i="6"/>
  <c r="DN274" i="10" s="1"/>
  <c r="DB53" i="6"/>
  <c r="DB274" i="10" s="1"/>
  <c r="G53" i="6"/>
  <c r="G274" i="10" s="1"/>
  <c r="DO53" i="6"/>
  <c r="DO274" i="10" s="1"/>
  <c r="DS53" i="6"/>
  <c r="DS274" i="10" s="1"/>
  <c r="AN53" i="6"/>
  <c r="AN274" i="10" s="1"/>
  <c r="BX53" i="6"/>
  <c r="BX274" i="10" s="1"/>
  <c r="P53" i="6"/>
  <c r="P274" i="10" s="1"/>
  <c r="U53" i="6"/>
  <c r="U274" i="10" s="1"/>
  <c r="CP53" i="6"/>
  <c r="CP274" i="10" s="1"/>
  <c r="AC53" i="6"/>
  <c r="AC274" i="10" s="1"/>
  <c r="R53" i="6"/>
  <c r="R274" i="10" s="1"/>
  <c r="CX53" i="6"/>
  <c r="CX274" i="10" s="1"/>
  <c r="Z53" i="6"/>
  <c r="Z274" i="10" s="1"/>
  <c r="DF53" i="6"/>
  <c r="DF274" i="10" s="1"/>
  <c r="AQ53" i="6"/>
  <c r="AQ274" i="10" s="1"/>
  <c r="BK53" i="6"/>
  <c r="BK274" i="10" s="1"/>
  <c r="AY53" i="6"/>
  <c r="AY274" i="10" s="1"/>
  <c r="BS53" i="6"/>
  <c r="BS274" i="10" s="1"/>
  <c r="DP53" i="6"/>
  <c r="DP274" i="10" s="1"/>
  <c r="BP53" i="6"/>
  <c r="BP274" i="10" s="1"/>
  <c r="BT53" i="6"/>
  <c r="BT274" i="10" s="1"/>
  <c r="M53" i="6"/>
  <c r="M274" i="10" s="1"/>
  <c r="BE53" i="6"/>
  <c r="BE274" i="10" s="1"/>
  <c r="CG53" i="6"/>
  <c r="CG274" i="10" s="1"/>
  <c r="CZ53" i="6"/>
  <c r="CZ274" i="10" s="1"/>
  <c r="CO53" i="6"/>
  <c r="CO274" i="10" s="1"/>
  <c r="CD53" i="6"/>
  <c r="CD274" i="10" s="1"/>
  <c r="AU53" i="6"/>
  <c r="AU274" i="10" s="1"/>
  <c r="BC53" i="6"/>
  <c r="BC274" i="10" s="1"/>
  <c r="DC53" i="6"/>
  <c r="DC274" i="10" s="1"/>
  <c r="AR53" i="6"/>
  <c r="AR274" i="10" s="1"/>
  <c r="DK53" i="6"/>
  <c r="DK274" i="10" s="1"/>
  <c r="CR53" i="6"/>
  <c r="CR274" i="10" s="1"/>
  <c r="H53" i="6"/>
  <c r="H274" i="10" s="1"/>
  <c r="E53" i="6"/>
  <c r="E274" i="10" s="1"/>
  <c r="AW53" i="6"/>
  <c r="AW274" i="10" s="1"/>
  <c r="BY53" i="6"/>
  <c r="BY274" i="10" s="1"/>
  <c r="DQ53" i="6"/>
  <c r="DQ274" i="10" s="1"/>
  <c r="V53" i="6"/>
  <c r="V274" i="10" s="1"/>
  <c r="CB53" i="6"/>
  <c r="CB274" i="10" s="1"/>
  <c r="AD53" i="6"/>
  <c r="AD274" i="10" s="1"/>
  <c r="AA53" i="6"/>
  <c r="AA274" i="10" s="1"/>
  <c r="DG53" i="6"/>
  <c r="DG274" i="10" s="1"/>
  <c r="AJ53" i="6"/>
  <c r="AJ274" i="10" s="1"/>
  <c r="D26" i="12"/>
  <c r="DU342" i="7"/>
  <c r="AN55" i="6" l="1"/>
  <c r="AN286" i="10" s="1"/>
  <c r="CJ55" i="6"/>
  <c r="CJ286" i="10" s="1"/>
  <c r="Q335" i="10"/>
  <c r="Q277" i="10"/>
  <c r="Q55" i="6"/>
  <c r="Q286" i="10" s="1"/>
  <c r="D342" i="7"/>
  <c r="D196" i="10"/>
  <c r="D182" i="10" s="1"/>
  <c r="DU182" i="10"/>
  <c r="DU347" i="7"/>
  <c r="DU348" i="7" s="1"/>
  <c r="D338" i="7"/>
  <c r="D177" i="10"/>
  <c r="BX161" i="10"/>
  <c r="E161" i="10"/>
  <c r="F161" i="10"/>
  <c r="G161" i="10"/>
  <c r="I161" i="10"/>
  <c r="H161" i="10"/>
  <c r="K161" i="10"/>
  <c r="J161" i="10"/>
  <c r="L161" i="10"/>
  <c r="M161" i="10"/>
  <c r="N161" i="10"/>
  <c r="P161" i="10"/>
  <c r="O161" i="10"/>
  <c r="Q161" i="10"/>
  <c r="R161" i="10"/>
  <c r="S161" i="10"/>
  <c r="T161" i="10"/>
  <c r="V161" i="10"/>
  <c r="U161" i="10"/>
  <c r="W161" i="10"/>
  <c r="X161" i="10"/>
  <c r="Y161" i="10"/>
  <c r="Z161" i="10"/>
  <c r="AB161" i="10"/>
  <c r="AA161" i="10"/>
  <c r="AC161" i="10"/>
  <c r="AD161" i="10"/>
  <c r="AE161" i="10"/>
  <c r="AF161" i="10"/>
  <c r="AG161" i="10"/>
  <c r="AH161" i="10"/>
  <c r="AI161" i="10"/>
  <c r="AJ161" i="10"/>
  <c r="AK161" i="10"/>
  <c r="AL161" i="10"/>
  <c r="AM161" i="10"/>
  <c r="AN161" i="10"/>
  <c r="AO161" i="10"/>
  <c r="AP161" i="10"/>
  <c r="AR161" i="10"/>
  <c r="AQ161" i="10"/>
  <c r="AS161" i="10"/>
  <c r="AT161" i="10"/>
  <c r="AU161" i="10"/>
  <c r="AV161" i="10"/>
  <c r="AW161" i="10"/>
  <c r="AY161" i="10"/>
  <c r="AX161" i="10"/>
  <c r="AZ161" i="10"/>
  <c r="BA161" i="10"/>
  <c r="BB161" i="10"/>
  <c r="BD161" i="10"/>
  <c r="BC161" i="10"/>
  <c r="BE161" i="10"/>
  <c r="BF161" i="10"/>
  <c r="BG161" i="10"/>
  <c r="BH161" i="10"/>
  <c r="BI161" i="10"/>
  <c r="BJ161" i="10"/>
  <c r="BK161" i="10"/>
  <c r="BL161" i="10"/>
  <c r="BM161" i="10"/>
  <c r="BN161" i="10"/>
  <c r="BO161" i="10"/>
  <c r="BP161" i="10"/>
  <c r="BQ161" i="10"/>
  <c r="BR161" i="10"/>
  <c r="BS161" i="10"/>
  <c r="BT161" i="10"/>
  <c r="BU161" i="10"/>
  <c r="BW161" i="10"/>
  <c r="BV161" i="10"/>
  <c r="BY161" i="10"/>
  <c r="BZ161" i="10"/>
  <c r="CA161" i="10"/>
  <c r="CC161" i="10"/>
  <c r="CB161" i="10"/>
  <c r="CD161" i="10"/>
  <c r="CE161" i="10"/>
  <c r="CF161" i="10"/>
  <c r="CH161" i="10"/>
  <c r="CG161" i="10"/>
  <c r="CI161" i="10"/>
  <c r="CJ161" i="10"/>
  <c r="CK161" i="10"/>
  <c r="CL161" i="10"/>
  <c r="CM161" i="10"/>
  <c r="CN161" i="10"/>
  <c r="CO161" i="10"/>
  <c r="CP161" i="10"/>
  <c r="CQ161" i="10"/>
  <c r="CR161" i="10"/>
  <c r="CS161" i="10"/>
  <c r="CT161" i="10"/>
  <c r="CU161" i="10"/>
  <c r="CV161" i="10"/>
  <c r="CX161" i="10"/>
  <c r="CW161" i="10"/>
  <c r="CZ161" i="10"/>
  <c r="CY161" i="10"/>
  <c r="DA161" i="10"/>
  <c r="DB161" i="10"/>
  <c r="DC161" i="10"/>
  <c r="DD161" i="10"/>
  <c r="DE161" i="10"/>
  <c r="DF161" i="10"/>
  <c r="DG161" i="10"/>
  <c r="DH161" i="10"/>
  <c r="DI161" i="10"/>
  <c r="DK161" i="10"/>
  <c r="DJ161" i="10"/>
  <c r="DL161" i="10"/>
  <c r="DM161" i="10"/>
  <c r="DN161" i="10"/>
  <c r="DO161" i="10"/>
  <c r="DP161" i="10"/>
  <c r="DR161" i="10"/>
  <c r="DQ161" i="10"/>
  <c r="DS161" i="10"/>
  <c r="DT161" i="10"/>
  <c r="DU343" i="7"/>
  <c r="DU344" i="7" s="1"/>
  <c r="DU161" i="10"/>
  <c r="BF55" i="6"/>
  <c r="BF286" i="10" s="1"/>
  <c r="DH55" i="6"/>
  <c r="DH286" i="10" s="1"/>
  <c r="AL55" i="6"/>
  <c r="AL286" i="10" s="1"/>
  <c r="DM55" i="6"/>
  <c r="DM286" i="10" s="1"/>
  <c r="Z55" i="6"/>
  <c r="Z286" i="10" s="1"/>
  <c r="AV55" i="6"/>
  <c r="AV286" i="10" s="1"/>
  <c r="CB55" i="6"/>
  <c r="DK55" i="6"/>
  <c r="DK127" i="12" s="1"/>
  <c r="DK129" i="12" s="1"/>
  <c r="CG55" i="6"/>
  <c r="CG127" i="12" s="1"/>
  <c r="CG129" i="12" s="1"/>
  <c r="BK55" i="6"/>
  <c r="BK127" i="12" s="1"/>
  <c r="BK129" i="12" s="1"/>
  <c r="U276" i="10"/>
  <c r="U335" i="10"/>
  <c r="U277" i="10"/>
  <c r="DN55" i="6"/>
  <c r="X55" i="6"/>
  <c r="X127" i="12" s="1"/>
  <c r="X129" i="12" s="1"/>
  <c r="AH55" i="6"/>
  <c r="AH127" i="12" s="1"/>
  <c r="AH129" i="12" s="1"/>
  <c r="DJ55" i="6"/>
  <c r="DJ127" i="12" s="1"/>
  <c r="DJ129" i="12" s="1"/>
  <c r="AE335" i="10"/>
  <c r="AE277" i="10"/>
  <c r="AE276" i="10"/>
  <c r="BZ276" i="10"/>
  <c r="BZ335" i="10"/>
  <c r="BZ277" i="10"/>
  <c r="S276" i="10"/>
  <c r="S335" i="10"/>
  <c r="S277" i="10"/>
  <c r="BI55" i="6"/>
  <c r="BI127" i="12" s="1"/>
  <c r="BI129" i="12" s="1"/>
  <c r="CV277" i="10"/>
  <c r="CV335" i="10"/>
  <c r="CV276" i="10"/>
  <c r="CK170" i="10"/>
  <c r="CK99" i="10"/>
  <c r="CK179" i="10" s="1"/>
  <c r="DN170" i="10"/>
  <c r="DN99" i="10"/>
  <c r="DN179" i="10" s="1"/>
  <c r="AF170" i="10"/>
  <c r="AF99" i="10"/>
  <c r="AF179" i="10" s="1"/>
  <c r="CU170" i="10"/>
  <c r="CU99" i="10"/>
  <c r="CU179" i="10" s="1"/>
  <c r="CR170" i="10"/>
  <c r="CR99" i="10"/>
  <c r="CR179" i="10" s="1"/>
  <c r="S170" i="10"/>
  <c r="S99" i="10"/>
  <c r="S179" i="10" s="1"/>
  <c r="AO170" i="10"/>
  <c r="AO99" i="10"/>
  <c r="AO179" i="10" s="1"/>
  <c r="BH170" i="10"/>
  <c r="BH99" i="10"/>
  <c r="BH179" i="10" s="1"/>
  <c r="V170" i="10"/>
  <c r="V99" i="10"/>
  <c r="V179" i="10" s="1"/>
  <c r="AG170" i="10"/>
  <c r="AG99" i="10"/>
  <c r="AG179" i="10" s="1"/>
  <c r="DR170" i="10"/>
  <c r="DR99" i="10"/>
  <c r="DR179" i="10" s="1"/>
  <c r="DS170" i="10"/>
  <c r="DS99" i="10"/>
  <c r="DS179" i="10" s="1"/>
  <c r="CY170" i="10"/>
  <c r="CY99" i="10"/>
  <c r="CY179" i="10" s="1"/>
  <c r="AZ170" i="10"/>
  <c r="AZ99" i="10"/>
  <c r="AZ179" i="10" s="1"/>
  <c r="AS170" i="10"/>
  <c r="AS99" i="10"/>
  <c r="AS179" i="10" s="1"/>
  <c r="DP171" i="10"/>
  <c r="DP147" i="10"/>
  <c r="DP180" i="10" s="1"/>
  <c r="DH147" i="10"/>
  <c r="DH180" i="10" s="1"/>
  <c r="DH171" i="10"/>
  <c r="CZ171" i="10"/>
  <c r="CZ147" i="10"/>
  <c r="CZ180" i="10" s="1"/>
  <c r="CR171" i="10"/>
  <c r="CR147" i="10"/>
  <c r="CR180" i="10" s="1"/>
  <c r="CJ147" i="10"/>
  <c r="CJ180" i="10" s="1"/>
  <c r="CJ171" i="10"/>
  <c r="CB171" i="10"/>
  <c r="CB147" i="10"/>
  <c r="CB180" i="10" s="1"/>
  <c r="BT147" i="10"/>
  <c r="BT180" i="10" s="1"/>
  <c r="BT171" i="10"/>
  <c r="BL147" i="10"/>
  <c r="BL180" i="10" s="1"/>
  <c r="BL171" i="10"/>
  <c r="BD147" i="10"/>
  <c r="BD180" i="10" s="1"/>
  <c r="BD171" i="10"/>
  <c r="AV171" i="10"/>
  <c r="AV147" i="10"/>
  <c r="AV180" i="10" s="1"/>
  <c r="AN171" i="10"/>
  <c r="AN147" i="10"/>
  <c r="AN180" i="10" s="1"/>
  <c r="AF171" i="10"/>
  <c r="AF147" i="10"/>
  <c r="AF180" i="10" s="1"/>
  <c r="X147" i="10"/>
  <c r="X180" i="10" s="1"/>
  <c r="X171" i="10"/>
  <c r="P147" i="10"/>
  <c r="P180" i="10" s="1"/>
  <c r="P171" i="10"/>
  <c r="H171" i="10"/>
  <c r="H147" i="10"/>
  <c r="H180" i="10" s="1"/>
  <c r="V55" i="6"/>
  <c r="V127" i="12" s="1"/>
  <c r="V129" i="12" s="1"/>
  <c r="AR55" i="6"/>
  <c r="AR127" i="12" s="1"/>
  <c r="AR129" i="12" s="1"/>
  <c r="BE55" i="6"/>
  <c r="AQ55" i="6"/>
  <c r="P55" i="6"/>
  <c r="P127" i="12" s="1"/>
  <c r="P129" i="12" s="1"/>
  <c r="CT55" i="6"/>
  <c r="CT127" i="12" s="1"/>
  <c r="CT129" i="12" s="1"/>
  <c r="L55" i="6"/>
  <c r="L127" i="12" s="1"/>
  <c r="L129" i="12" s="1"/>
  <c r="AS55" i="6"/>
  <c r="AS127" i="12" s="1"/>
  <c r="AS129" i="12" s="1"/>
  <c r="DD55" i="6"/>
  <c r="DD127" i="12" s="1"/>
  <c r="DD129" i="12" s="1"/>
  <c r="F55" i="6"/>
  <c r="F127" i="12" s="1"/>
  <c r="F129" i="12" s="1"/>
  <c r="DT55" i="6"/>
  <c r="CQ55" i="6"/>
  <c r="CQ127" i="12" s="1"/>
  <c r="CQ129" i="12" s="1"/>
  <c r="Y55" i="6"/>
  <c r="Y127" i="12" s="1"/>
  <c r="Y129" i="12" s="1"/>
  <c r="K55" i="6"/>
  <c r="K127" i="12" s="1"/>
  <c r="K129" i="12" s="1"/>
  <c r="BL55" i="6"/>
  <c r="BL127" i="12" s="1"/>
  <c r="BL129" i="12" s="1"/>
  <c r="CI170" i="10"/>
  <c r="CI99" i="10"/>
  <c r="CI179" i="10" s="1"/>
  <c r="CM170" i="10"/>
  <c r="CM99" i="10"/>
  <c r="CM179" i="10" s="1"/>
  <c r="BX170" i="10"/>
  <c r="BX99" i="10"/>
  <c r="BX179" i="10" s="1"/>
  <c r="CA170" i="10"/>
  <c r="CA99" i="10"/>
  <c r="CA179" i="10" s="1"/>
  <c r="U170" i="10"/>
  <c r="U99" i="10"/>
  <c r="U179" i="10" s="1"/>
  <c r="X170" i="10"/>
  <c r="X99" i="10"/>
  <c r="X179" i="10" s="1"/>
  <c r="CG99" i="10"/>
  <c r="CG179" i="10" s="1"/>
  <c r="CG170" i="10"/>
  <c r="CJ99" i="10"/>
  <c r="CJ179" i="10" s="1"/>
  <c r="CJ170" i="10"/>
  <c r="BF170" i="10"/>
  <c r="BF99" i="10"/>
  <c r="BF179" i="10" s="1"/>
  <c r="E99" i="10"/>
  <c r="D97" i="10"/>
  <c r="D170" i="10" s="1"/>
  <c r="D174" i="10" s="1"/>
  <c r="E170" i="10"/>
  <c r="AM170" i="10"/>
  <c r="AM99" i="10"/>
  <c r="AM179" i="10" s="1"/>
  <c r="BV170" i="10"/>
  <c r="BV99" i="10"/>
  <c r="BV179" i="10" s="1"/>
  <c r="CV170" i="10"/>
  <c r="CV99" i="10"/>
  <c r="CV179" i="10" s="1"/>
  <c r="DL170" i="10"/>
  <c r="DL99" i="10"/>
  <c r="DL179" i="10" s="1"/>
  <c r="BU170" i="10"/>
  <c r="BU99" i="10"/>
  <c r="BU179" i="10" s="1"/>
  <c r="DO147" i="10"/>
  <c r="DO180" i="10" s="1"/>
  <c r="DO171" i="10"/>
  <c r="DG147" i="10"/>
  <c r="DG180" i="10" s="1"/>
  <c r="DG171" i="10"/>
  <c r="CY171" i="10"/>
  <c r="CY147" i="10"/>
  <c r="CY180" i="10" s="1"/>
  <c r="CQ171" i="10"/>
  <c r="CQ147" i="10"/>
  <c r="CQ180" i="10" s="1"/>
  <c r="CI171" i="10"/>
  <c r="CI147" i="10"/>
  <c r="CI180" i="10" s="1"/>
  <c r="CA171" i="10"/>
  <c r="CA147" i="10"/>
  <c r="CA180" i="10" s="1"/>
  <c r="BS171" i="10"/>
  <c r="BS147" i="10"/>
  <c r="BS180" i="10" s="1"/>
  <c r="BK147" i="10"/>
  <c r="BK180" i="10" s="1"/>
  <c r="BK171" i="10"/>
  <c r="BC171" i="10"/>
  <c r="BC147" i="10"/>
  <c r="BC180" i="10" s="1"/>
  <c r="AU171" i="10"/>
  <c r="AU147" i="10"/>
  <c r="AU180" i="10" s="1"/>
  <c r="AM171" i="10"/>
  <c r="AM147" i="10"/>
  <c r="AM180" i="10" s="1"/>
  <c r="AE147" i="10"/>
  <c r="AE180" i="10" s="1"/>
  <c r="AE171" i="10"/>
  <c r="W171" i="10"/>
  <c r="W147" i="10"/>
  <c r="W180" i="10" s="1"/>
  <c r="O147" i="10"/>
  <c r="O180" i="10" s="1"/>
  <c r="O171" i="10"/>
  <c r="G171" i="10"/>
  <c r="G147" i="10"/>
  <c r="G180" i="10" s="1"/>
  <c r="DC276" i="10"/>
  <c r="DC335" i="10"/>
  <c r="DC277" i="10"/>
  <c r="DF55" i="6"/>
  <c r="AT55" i="6"/>
  <c r="AT127" i="12" s="1"/>
  <c r="AT129" i="12" s="1"/>
  <c r="CW335" i="10"/>
  <c r="CW276" i="10"/>
  <c r="CW277" i="10"/>
  <c r="DU55" i="6"/>
  <c r="DU127" i="12" s="1"/>
  <c r="DU129" i="12" s="1"/>
  <c r="DL55" i="6"/>
  <c r="DL127" i="12" s="1"/>
  <c r="DL129" i="12" s="1"/>
  <c r="CC335" i="10"/>
  <c r="CC277" i="10"/>
  <c r="CC276" i="10"/>
  <c r="BW55" i="6"/>
  <c r="BW127" i="12" s="1"/>
  <c r="BW129" i="12" s="1"/>
  <c r="CY55" i="6"/>
  <c r="CY127" i="12" s="1"/>
  <c r="CY129" i="12" s="1"/>
  <c r="DA55" i="6"/>
  <c r="AZ335" i="10"/>
  <c r="AZ277" i="10"/>
  <c r="AZ276" i="10"/>
  <c r="L170" i="10"/>
  <c r="L99" i="10"/>
  <c r="L179" i="10" s="1"/>
  <c r="O170" i="10"/>
  <c r="O99" i="10"/>
  <c r="O179" i="10" s="1"/>
  <c r="CZ170" i="10"/>
  <c r="CZ99" i="10"/>
  <c r="CZ179" i="10" s="1"/>
  <c r="AY170" i="10"/>
  <c r="AY99" i="10"/>
  <c r="AY179" i="10" s="1"/>
  <c r="AW99" i="10"/>
  <c r="AW179" i="10" s="1"/>
  <c r="AW170" i="10"/>
  <c r="AI99" i="10"/>
  <c r="AI179" i="10" s="1"/>
  <c r="AI170" i="10"/>
  <c r="DI99" i="10"/>
  <c r="DI179" i="10" s="1"/>
  <c r="DI170" i="10"/>
  <c r="J170" i="10"/>
  <c r="J99" i="10"/>
  <c r="J179" i="10" s="1"/>
  <c r="CP170" i="10"/>
  <c r="CP99" i="10"/>
  <c r="CP179" i="10" s="1"/>
  <c r="BD170" i="10"/>
  <c r="BD99" i="10"/>
  <c r="BD179" i="10" s="1"/>
  <c r="AJ99" i="10"/>
  <c r="AJ179" i="10" s="1"/>
  <c r="AJ170" i="10"/>
  <c r="K170" i="10"/>
  <c r="K99" i="10"/>
  <c r="K179" i="10" s="1"/>
  <c r="I170" i="10"/>
  <c r="I99" i="10"/>
  <c r="I179" i="10" s="1"/>
  <c r="BS170" i="10"/>
  <c r="BS99" i="10"/>
  <c r="BS179" i="10" s="1"/>
  <c r="BB170" i="10"/>
  <c r="BB99" i="10"/>
  <c r="BB179" i="10" s="1"/>
  <c r="DN171" i="10"/>
  <c r="DN147" i="10"/>
  <c r="DN180" i="10" s="1"/>
  <c r="DF147" i="10"/>
  <c r="DF180" i="10" s="1"/>
  <c r="DF171" i="10"/>
  <c r="CX171" i="10"/>
  <c r="CX147" i="10"/>
  <c r="CX180" i="10" s="1"/>
  <c r="CP171" i="10"/>
  <c r="CP147" i="10"/>
  <c r="CP180" i="10" s="1"/>
  <c r="CH171" i="10"/>
  <c r="CH147" i="10"/>
  <c r="CH180" i="10" s="1"/>
  <c r="BZ171" i="10"/>
  <c r="BZ147" i="10"/>
  <c r="BZ180" i="10" s="1"/>
  <c r="BR147" i="10"/>
  <c r="BR180" i="10" s="1"/>
  <c r="BR171" i="10"/>
  <c r="BJ171" i="10"/>
  <c r="BJ147" i="10"/>
  <c r="BJ180" i="10" s="1"/>
  <c r="BB171" i="10"/>
  <c r="BB147" i="10"/>
  <c r="BB180" i="10" s="1"/>
  <c r="AT147" i="10"/>
  <c r="AT180" i="10" s="1"/>
  <c r="AT171" i="10"/>
  <c r="AL147" i="10"/>
  <c r="AL180" i="10" s="1"/>
  <c r="AL171" i="10"/>
  <c r="AD147" i="10"/>
  <c r="AD180" i="10" s="1"/>
  <c r="AD171" i="10"/>
  <c r="V171" i="10"/>
  <c r="V147" i="10"/>
  <c r="V180" i="10" s="1"/>
  <c r="N171" i="10"/>
  <c r="N147" i="10"/>
  <c r="N180" i="10" s="1"/>
  <c r="F171" i="10"/>
  <c r="F147" i="10"/>
  <c r="F180" i="10" s="1"/>
  <c r="DQ276" i="10"/>
  <c r="DQ335" i="10"/>
  <c r="DQ277" i="10"/>
  <c r="CA55" i="6"/>
  <c r="CA127" i="12" s="1"/>
  <c r="CA129" i="12" s="1"/>
  <c r="BC55" i="6"/>
  <c r="BC127" i="12" s="1"/>
  <c r="BC129" i="12" s="1"/>
  <c r="BT55" i="6"/>
  <c r="BT127" i="12" s="1"/>
  <c r="BT129" i="12" s="1"/>
  <c r="AL335" i="10"/>
  <c r="AL277" i="10"/>
  <c r="AL276" i="10"/>
  <c r="BG276" i="10"/>
  <c r="BG277" i="10"/>
  <c r="BG335" i="10"/>
  <c r="AB335" i="10"/>
  <c r="AB277" i="10"/>
  <c r="AB276" i="10"/>
  <c r="DM277" i="10"/>
  <c r="DM276" i="10"/>
  <c r="DM335" i="10"/>
  <c r="I335" i="10"/>
  <c r="I277" i="10"/>
  <c r="I276" i="10"/>
  <c r="AM55" i="6"/>
  <c r="AM127" i="12" s="1"/>
  <c r="AM129" i="12" s="1"/>
  <c r="W55" i="6"/>
  <c r="W127" i="12" s="1"/>
  <c r="W129" i="12" s="1"/>
  <c r="BF335" i="10"/>
  <c r="BF277" i="10"/>
  <c r="BF276" i="10"/>
  <c r="AV335" i="10"/>
  <c r="AV277" i="10"/>
  <c r="AV276" i="10"/>
  <c r="DH335" i="10"/>
  <c r="DH277" i="10"/>
  <c r="DH276" i="10"/>
  <c r="AN99" i="10"/>
  <c r="AN179" i="10" s="1"/>
  <c r="AN170" i="10"/>
  <c r="BG99" i="10"/>
  <c r="BG179" i="10" s="1"/>
  <c r="BG170" i="10"/>
  <c r="AC170" i="10"/>
  <c r="AC99" i="10"/>
  <c r="AC179" i="10" s="1"/>
  <c r="CW170" i="10"/>
  <c r="CW99" i="10"/>
  <c r="CW179" i="10" s="1"/>
  <c r="CO170" i="10"/>
  <c r="CO99" i="10"/>
  <c r="CO179" i="10" s="1"/>
  <c r="DG170" i="10"/>
  <c r="DG99" i="10"/>
  <c r="DG179" i="10" s="1"/>
  <c r="AD170" i="10"/>
  <c r="AD99" i="10"/>
  <c r="AD179" i="10" s="1"/>
  <c r="AL99" i="10"/>
  <c r="AL179" i="10" s="1"/>
  <c r="AL170" i="10"/>
  <c r="BO170" i="10"/>
  <c r="BO99" i="10"/>
  <c r="BO179" i="10" s="1"/>
  <c r="DP99" i="10"/>
  <c r="DP179" i="10" s="1"/>
  <c r="DP170" i="10"/>
  <c r="BL99" i="10"/>
  <c r="BL179" i="10" s="1"/>
  <c r="BL170" i="10"/>
  <c r="BI170" i="10"/>
  <c r="BI99" i="10"/>
  <c r="BI179" i="10" s="1"/>
  <c r="DM170" i="10"/>
  <c r="DM99" i="10"/>
  <c r="DM179" i="10" s="1"/>
  <c r="W170" i="10"/>
  <c r="W99" i="10"/>
  <c r="W179" i="10" s="1"/>
  <c r="CL170" i="10"/>
  <c r="CL99" i="10"/>
  <c r="CL179" i="10" s="1"/>
  <c r="DM147" i="10"/>
  <c r="DM180" i="10" s="1"/>
  <c r="DM171" i="10"/>
  <c r="DE147" i="10"/>
  <c r="DE180" i="10" s="1"/>
  <c r="DE171" i="10"/>
  <c r="CW147" i="10"/>
  <c r="CW180" i="10" s="1"/>
  <c r="CW171" i="10"/>
  <c r="CO147" i="10"/>
  <c r="CO180" i="10" s="1"/>
  <c r="CO171" i="10"/>
  <c r="CG147" i="10"/>
  <c r="CG180" i="10" s="1"/>
  <c r="CG171" i="10"/>
  <c r="BY171" i="10"/>
  <c r="BY147" i="10"/>
  <c r="BY180" i="10" s="1"/>
  <c r="BQ171" i="10"/>
  <c r="BQ147" i="10"/>
  <c r="BQ180" i="10" s="1"/>
  <c r="BI147" i="10"/>
  <c r="BI180" i="10" s="1"/>
  <c r="BI171" i="10"/>
  <c r="BA147" i="10"/>
  <c r="BA180" i="10" s="1"/>
  <c r="BA171" i="10"/>
  <c r="AS171" i="10"/>
  <c r="AS147" i="10"/>
  <c r="AS180" i="10" s="1"/>
  <c r="AK171" i="10"/>
  <c r="AK147" i="10"/>
  <c r="AK180" i="10" s="1"/>
  <c r="AC171" i="10"/>
  <c r="AC147" i="10"/>
  <c r="AC180" i="10" s="1"/>
  <c r="U147" i="10"/>
  <c r="U180" i="10" s="1"/>
  <c r="U171" i="10"/>
  <c r="M171" i="10"/>
  <c r="M147" i="10"/>
  <c r="M180" i="10" s="1"/>
  <c r="C143" i="10"/>
  <c r="E171" i="10"/>
  <c r="E147" i="10"/>
  <c r="AW55" i="6"/>
  <c r="AW127" i="12" s="1"/>
  <c r="AW129" i="12" s="1"/>
  <c r="BP55" i="6"/>
  <c r="BP127" i="12" s="1"/>
  <c r="BP129" i="12" s="1"/>
  <c r="DS55" i="6"/>
  <c r="BU55" i="6"/>
  <c r="DE55" i="6"/>
  <c r="DE127" i="12" s="1"/>
  <c r="DE129" i="12" s="1"/>
  <c r="BM55" i="6"/>
  <c r="BM127" i="12" s="1"/>
  <c r="BM129" i="12" s="1"/>
  <c r="CK55" i="6"/>
  <c r="CK127" i="12" s="1"/>
  <c r="CK129" i="12" s="1"/>
  <c r="BO55" i="6"/>
  <c r="BN55" i="6"/>
  <c r="BN127" i="12" s="1"/>
  <c r="BN129" i="12" s="1"/>
  <c r="DR55" i="6"/>
  <c r="DR127" i="12" s="1"/>
  <c r="DR129" i="12" s="1"/>
  <c r="BD55" i="6"/>
  <c r="J55" i="6"/>
  <c r="BH276" i="10"/>
  <c r="BH335" i="10"/>
  <c r="BH277" i="10"/>
  <c r="CF170" i="10"/>
  <c r="CF99" i="10"/>
  <c r="CF179" i="10" s="1"/>
  <c r="P170" i="10"/>
  <c r="P99" i="10"/>
  <c r="P179" i="10" s="1"/>
  <c r="BE170" i="10"/>
  <c r="BE99" i="10"/>
  <c r="BE179" i="10" s="1"/>
  <c r="AH170" i="10"/>
  <c r="AH99" i="10"/>
  <c r="AH179" i="10" s="1"/>
  <c r="DQ170" i="10"/>
  <c r="DQ99" i="10"/>
  <c r="DQ179" i="10" s="1"/>
  <c r="AB170" i="10"/>
  <c r="AB99" i="10"/>
  <c r="AB179" i="10" s="1"/>
  <c r="BN170" i="10"/>
  <c r="BN99" i="10"/>
  <c r="BN179" i="10" s="1"/>
  <c r="CX170" i="10"/>
  <c r="CX99" i="10"/>
  <c r="CX179" i="10" s="1"/>
  <c r="DO170" i="10"/>
  <c r="DO99" i="10"/>
  <c r="DO179" i="10" s="1"/>
  <c r="AA170" i="10"/>
  <c r="AA99" i="10"/>
  <c r="AA179" i="10" s="1"/>
  <c r="BA170" i="10"/>
  <c r="BA99" i="10"/>
  <c r="BA179" i="10" s="1"/>
  <c r="BZ170" i="10"/>
  <c r="BZ99" i="10"/>
  <c r="BZ179" i="10" s="1"/>
  <c r="Z170" i="10"/>
  <c r="Z99" i="10"/>
  <c r="Z179" i="10" s="1"/>
  <c r="DC170" i="10"/>
  <c r="DC99" i="10"/>
  <c r="DC179" i="10" s="1"/>
  <c r="BR170" i="10"/>
  <c r="BR99" i="10"/>
  <c r="BR179" i="10" s="1"/>
  <c r="DT171" i="10"/>
  <c r="DT147" i="10"/>
  <c r="DT180" i="10" s="1"/>
  <c r="DL147" i="10"/>
  <c r="DL180" i="10" s="1"/>
  <c r="DL171" i="10"/>
  <c r="DD171" i="10"/>
  <c r="DD147" i="10"/>
  <c r="DD180" i="10" s="1"/>
  <c r="CV147" i="10"/>
  <c r="CV180" i="10" s="1"/>
  <c r="CV171" i="10"/>
  <c r="CN171" i="10"/>
  <c r="CN147" i="10"/>
  <c r="CN180" i="10" s="1"/>
  <c r="CF147" i="10"/>
  <c r="CF180" i="10" s="1"/>
  <c r="CF171" i="10"/>
  <c r="BX147" i="10"/>
  <c r="BX180" i="10" s="1"/>
  <c r="BX171" i="10"/>
  <c r="BP147" i="10"/>
  <c r="BP180" i="10" s="1"/>
  <c r="BP171" i="10"/>
  <c r="BH171" i="10"/>
  <c r="BH147" i="10"/>
  <c r="BH180" i="10" s="1"/>
  <c r="AZ171" i="10"/>
  <c r="AZ147" i="10"/>
  <c r="AZ180" i="10" s="1"/>
  <c r="AR147" i="10"/>
  <c r="AR180" i="10" s="1"/>
  <c r="AR171" i="10"/>
  <c r="AJ171" i="10"/>
  <c r="AJ147" i="10"/>
  <c r="AJ180" i="10" s="1"/>
  <c r="AB171" i="10"/>
  <c r="AB147" i="10"/>
  <c r="AB180" i="10" s="1"/>
  <c r="T147" i="10"/>
  <c r="T180" i="10" s="1"/>
  <c r="T171" i="10"/>
  <c r="L171" i="10"/>
  <c r="L147" i="10"/>
  <c r="L180" i="10" s="1"/>
  <c r="AW278" i="10"/>
  <c r="U278" i="10"/>
  <c r="AG278" i="10"/>
  <c r="E278" i="10"/>
  <c r="CB278" i="10"/>
  <c r="BX278" i="10"/>
  <c r="DO278" i="10"/>
  <c r="CE278" i="10"/>
  <c r="AU278" i="10"/>
  <c r="K278" i="10"/>
  <c r="CP278" i="10"/>
  <c r="BK278" i="10"/>
  <c r="DN278" i="10"/>
  <c r="BB278" i="10"/>
  <c r="DM278" i="10"/>
  <c r="CZ278" i="10"/>
  <c r="AB278" i="10"/>
  <c r="CJ278" i="10"/>
  <c r="T278" i="10"/>
  <c r="P278" i="10"/>
  <c r="CM278" i="10"/>
  <c r="BC278" i="10"/>
  <c r="S278" i="10"/>
  <c r="CX278" i="10"/>
  <c r="BN278" i="10"/>
  <c r="AD278" i="10"/>
  <c r="BA278" i="10"/>
  <c r="AR278" i="10"/>
  <c r="L278" i="10"/>
  <c r="DS278" i="10"/>
  <c r="AN278" i="10"/>
  <c r="DL278" i="10"/>
  <c r="X278" i="10"/>
  <c r="DC278" i="10"/>
  <c r="BS278" i="10"/>
  <c r="AA278" i="10"/>
  <c r="DF278" i="10"/>
  <c r="BV278" i="10"/>
  <c r="AL278" i="10"/>
  <c r="DQ278" i="10"/>
  <c r="CO278" i="10"/>
  <c r="BG278" i="10"/>
  <c r="DJ278" i="10"/>
  <c r="AX278" i="10"/>
  <c r="DA278" i="10"/>
  <c r="D335" i="10"/>
  <c r="CQ278" i="10"/>
  <c r="DK278" i="10"/>
  <c r="CA278" i="10"/>
  <c r="AQ278" i="10"/>
  <c r="G278" i="10"/>
  <c r="CD278" i="10"/>
  <c r="AT278" i="10"/>
  <c r="J278" i="10"/>
  <c r="CW278" i="10"/>
  <c r="BE278" i="10"/>
  <c r="AC278" i="10"/>
  <c r="AO278" i="10"/>
  <c r="CR278" i="10"/>
  <c r="AF278" i="10"/>
  <c r="CI278" i="10"/>
  <c r="BO278" i="10"/>
  <c r="AE278" i="10"/>
  <c r="AY278" i="10"/>
  <c r="O278" i="10"/>
  <c r="CT278" i="10"/>
  <c r="BJ278" i="10"/>
  <c r="R278" i="10"/>
  <c r="DE278" i="10"/>
  <c r="BM278" i="10"/>
  <c r="AK278" i="10"/>
  <c r="DH278" i="10"/>
  <c r="CN278" i="10"/>
  <c r="W278" i="10"/>
  <c r="BZ278" i="10"/>
  <c r="N278" i="10"/>
  <c r="BY278" i="10"/>
  <c r="DR278" i="10"/>
  <c r="CH278" i="10"/>
  <c r="DB278" i="10"/>
  <c r="BR278" i="10"/>
  <c r="AH278" i="10"/>
  <c r="DU278" i="10"/>
  <c r="BU278" i="10"/>
  <c r="AS278" i="10"/>
  <c r="DP278" i="10"/>
  <c r="AJ278" i="10"/>
  <c r="AV278" i="10"/>
  <c r="BH278" i="10"/>
  <c r="M278" i="10"/>
  <c r="CF278" i="10"/>
  <c r="AZ278" i="10"/>
  <c r="BF278" i="10"/>
  <c r="V278" i="10"/>
  <c r="AP278" i="10"/>
  <c r="F278" i="10"/>
  <c r="CK278" i="10"/>
  <c r="BI278" i="10"/>
  <c r="I278" i="10"/>
  <c r="CV278" i="10"/>
  <c r="BD278" i="10"/>
  <c r="DT278" i="10"/>
  <c r="CY278" i="10"/>
  <c r="CU278" i="10"/>
  <c r="AI278" i="10"/>
  <c r="CL278" i="10"/>
  <c r="Z278" i="10"/>
  <c r="DI278" i="10"/>
  <c r="CG278" i="10"/>
  <c r="CS278" i="10"/>
  <c r="BQ278" i="10"/>
  <c r="Y278" i="10"/>
  <c r="DD278" i="10"/>
  <c r="BL278" i="10"/>
  <c r="BP278" i="10"/>
  <c r="DG278" i="10"/>
  <c r="BW278" i="10"/>
  <c r="AM278" i="10"/>
  <c r="CC278" i="10"/>
  <c r="Q278" i="10"/>
  <c r="BT278" i="10"/>
  <c r="H278" i="10"/>
  <c r="Z335" i="10"/>
  <c r="Z277" i="10"/>
  <c r="Z276" i="10"/>
  <c r="AJ55" i="6"/>
  <c r="AJ127" i="12" s="1"/>
  <c r="AJ129" i="12" s="1"/>
  <c r="CX55" i="6"/>
  <c r="CX127" i="12" s="1"/>
  <c r="CX129" i="12" s="1"/>
  <c r="BG55" i="6"/>
  <c r="AZ55" i="6"/>
  <c r="AZ127" i="12" s="1"/>
  <c r="AZ129" i="12" s="1"/>
  <c r="E55" i="6"/>
  <c r="E127" i="12" s="1"/>
  <c r="CD55" i="6"/>
  <c r="CD127" i="12" s="1"/>
  <c r="CD129" i="12" s="1"/>
  <c r="DP55" i="6"/>
  <c r="DP127" i="12" s="1"/>
  <c r="DP129" i="12" s="1"/>
  <c r="R55" i="6"/>
  <c r="DO55" i="6"/>
  <c r="DO127" i="12" s="1"/>
  <c r="DO129" i="12" s="1"/>
  <c r="CN55" i="6"/>
  <c r="CN127" i="12" s="1"/>
  <c r="CN129" i="12" s="1"/>
  <c r="BJ55" i="6"/>
  <c r="BJ127" i="12" s="1"/>
  <c r="BJ129" i="12" s="1"/>
  <c r="T335" i="10"/>
  <c r="T277" i="10"/>
  <c r="T276" i="10"/>
  <c r="CU55" i="6"/>
  <c r="CU127" i="12" s="1"/>
  <c r="CU129" i="12" s="1"/>
  <c r="CS276" i="10"/>
  <c r="CS335" i="10"/>
  <c r="CS337" i="10" s="1"/>
  <c r="CS277" i="10"/>
  <c r="DI55" i="6"/>
  <c r="BR55" i="6"/>
  <c r="CM276" i="10"/>
  <c r="CM335" i="10"/>
  <c r="CM277" i="10"/>
  <c r="BQ335" i="10"/>
  <c r="BQ277" i="10"/>
  <c r="BQ276" i="10"/>
  <c r="DU170" i="10"/>
  <c r="DU99" i="10"/>
  <c r="DU179" i="10" s="1"/>
  <c r="DH170" i="10"/>
  <c r="DH99" i="10"/>
  <c r="DH179" i="10" s="1"/>
  <c r="CB170" i="10"/>
  <c r="CB99" i="10"/>
  <c r="CB179" i="10" s="1"/>
  <c r="AT170" i="10"/>
  <c r="AT99" i="10"/>
  <c r="AT179" i="10" s="1"/>
  <c r="CT170" i="10"/>
  <c r="CT99" i="10"/>
  <c r="CT179" i="10" s="1"/>
  <c r="DF170" i="10"/>
  <c r="DF99" i="10"/>
  <c r="DF179" i="10" s="1"/>
  <c r="CN99" i="10"/>
  <c r="CN179" i="10" s="1"/>
  <c r="CN170" i="10"/>
  <c r="BC99" i="10"/>
  <c r="BC179" i="10" s="1"/>
  <c r="BC170" i="10"/>
  <c r="BM170" i="10"/>
  <c r="BM99" i="10"/>
  <c r="BM179" i="10" s="1"/>
  <c r="DD170" i="10"/>
  <c r="DD99" i="10"/>
  <c r="DD179" i="10" s="1"/>
  <c r="N170" i="10"/>
  <c r="N99" i="10"/>
  <c r="N179" i="10" s="1"/>
  <c r="CC170" i="10"/>
  <c r="CC99" i="10"/>
  <c r="CC179" i="10" s="1"/>
  <c r="DJ170" i="10"/>
  <c r="DJ99" i="10"/>
  <c r="DJ179" i="10" s="1"/>
  <c r="F170" i="10"/>
  <c r="F99" i="10"/>
  <c r="F179" i="10" s="1"/>
  <c r="CQ170" i="10"/>
  <c r="CQ99" i="10"/>
  <c r="CQ179" i="10" s="1"/>
  <c r="DB170" i="10"/>
  <c r="DB99" i="10"/>
  <c r="DB179" i="10" s="1"/>
  <c r="DS171" i="10"/>
  <c r="DS147" i="10"/>
  <c r="DS180" i="10" s="1"/>
  <c r="DK171" i="10"/>
  <c r="DK147" i="10"/>
  <c r="DK180" i="10" s="1"/>
  <c r="DC171" i="10"/>
  <c r="DC147" i="10"/>
  <c r="DC180" i="10" s="1"/>
  <c r="CU171" i="10"/>
  <c r="CU147" i="10"/>
  <c r="CU180" i="10" s="1"/>
  <c r="CM147" i="10"/>
  <c r="CM180" i="10" s="1"/>
  <c r="CM171" i="10"/>
  <c r="CE171" i="10"/>
  <c r="CE147" i="10"/>
  <c r="CE180" i="10" s="1"/>
  <c r="BW147" i="10"/>
  <c r="BW180" i="10" s="1"/>
  <c r="BW171" i="10"/>
  <c r="BO171" i="10"/>
  <c r="BO147" i="10"/>
  <c r="BO180" i="10" s="1"/>
  <c r="BG171" i="10"/>
  <c r="BG147" i="10"/>
  <c r="BG180" i="10" s="1"/>
  <c r="AY171" i="10"/>
  <c r="AY147" i="10"/>
  <c r="AY180" i="10" s="1"/>
  <c r="AQ171" i="10"/>
  <c r="AQ147" i="10"/>
  <c r="AQ180" i="10" s="1"/>
  <c r="AI171" i="10"/>
  <c r="AI147" i="10"/>
  <c r="AI180" i="10" s="1"/>
  <c r="AA147" i="10"/>
  <c r="AA180" i="10" s="1"/>
  <c r="AA171" i="10"/>
  <c r="S147" i="10"/>
  <c r="S180" i="10" s="1"/>
  <c r="S171" i="10"/>
  <c r="K147" i="10"/>
  <c r="K180" i="10" s="1"/>
  <c r="K171" i="10"/>
  <c r="CJ335" i="10"/>
  <c r="CJ337" i="10" s="1"/>
  <c r="CJ277" i="10"/>
  <c r="CJ276" i="10"/>
  <c r="BX55" i="6"/>
  <c r="BX127" i="12" s="1"/>
  <c r="BX129" i="12" s="1"/>
  <c r="BY55" i="6"/>
  <c r="BY127" i="12" s="1"/>
  <c r="BY129" i="12" s="1"/>
  <c r="AN335" i="10"/>
  <c r="AN277" i="10"/>
  <c r="AN276" i="10"/>
  <c r="AU335" i="10"/>
  <c r="AU337" i="10" s="1"/>
  <c r="AU277" i="10"/>
  <c r="AU276" i="10"/>
  <c r="DG335" i="10"/>
  <c r="DG277" i="10"/>
  <c r="DG276" i="10"/>
  <c r="I55" i="6"/>
  <c r="I127" i="12" s="1"/>
  <c r="I129" i="12" s="1"/>
  <c r="AA55" i="6"/>
  <c r="CO55" i="6"/>
  <c r="CO127" i="12" s="1"/>
  <c r="CO129" i="12" s="1"/>
  <c r="AC55" i="6"/>
  <c r="AC127" i="12" s="1"/>
  <c r="AC129" i="12" s="1"/>
  <c r="G55" i="6"/>
  <c r="AP55" i="6"/>
  <c r="AP127" i="12" s="1"/>
  <c r="AP129" i="12" s="1"/>
  <c r="CI55" i="6"/>
  <c r="CI127" i="12" s="1"/>
  <c r="CI129" i="12" s="1"/>
  <c r="AG55" i="6"/>
  <c r="AG127" i="12" s="1"/>
  <c r="AG129" i="12" s="1"/>
  <c r="AK55" i="6"/>
  <c r="AK127" i="12" s="1"/>
  <c r="AK129" i="12" s="1"/>
  <c r="AX55" i="6"/>
  <c r="CH55" i="6"/>
  <c r="CH127" i="12" s="1"/>
  <c r="CH129" i="12" s="1"/>
  <c r="AO55" i="6"/>
  <c r="AO127" i="12" s="1"/>
  <c r="AO129" i="12" s="1"/>
  <c r="BJ170" i="10"/>
  <c r="BJ99" i="10"/>
  <c r="BJ179" i="10" s="1"/>
  <c r="DE170" i="10"/>
  <c r="DE99" i="10"/>
  <c r="DE179" i="10" s="1"/>
  <c r="Y170" i="10"/>
  <c r="Y99" i="10"/>
  <c r="Y179" i="10" s="1"/>
  <c r="CD170" i="10"/>
  <c r="CD99" i="10"/>
  <c r="CD179" i="10" s="1"/>
  <c r="AK99" i="10"/>
  <c r="AK179" i="10" s="1"/>
  <c r="AK170" i="10"/>
  <c r="BW99" i="10"/>
  <c r="BW179" i="10" s="1"/>
  <c r="BW170" i="10"/>
  <c r="AU99" i="10"/>
  <c r="AU179" i="10" s="1"/>
  <c r="AU170" i="10"/>
  <c r="AR99" i="10"/>
  <c r="AR179" i="10" s="1"/>
  <c r="AR170" i="10"/>
  <c r="BY170" i="10"/>
  <c r="BY99" i="10"/>
  <c r="BY179" i="10" s="1"/>
  <c r="Q170" i="10"/>
  <c r="Q99" i="10"/>
  <c r="Q179" i="10" s="1"/>
  <c r="AX170" i="10"/>
  <c r="AX99" i="10"/>
  <c r="AX179" i="10" s="1"/>
  <c r="BQ170" i="10"/>
  <c r="BQ99" i="10"/>
  <c r="BQ179" i="10" s="1"/>
  <c r="AE170" i="10"/>
  <c r="AE99" i="10"/>
  <c r="AE179" i="10" s="1"/>
  <c r="AP170" i="10"/>
  <c r="AP99" i="10"/>
  <c r="AP179" i="10" s="1"/>
  <c r="T170" i="10"/>
  <c r="T99" i="10"/>
  <c r="T179" i="10" s="1"/>
  <c r="DU171" i="10"/>
  <c r="DU147" i="10"/>
  <c r="DU180" i="10" s="1"/>
  <c r="DR147" i="10"/>
  <c r="DR180" i="10" s="1"/>
  <c r="DR171" i="10"/>
  <c r="DJ171" i="10"/>
  <c r="DJ147" i="10"/>
  <c r="DJ180" i="10" s="1"/>
  <c r="DB147" i="10"/>
  <c r="DB180" i="10" s="1"/>
  <c r="DB171" i="10"/>
  <c r="CT171" i="10"/>
  <c r="CT147" i="10"/>
  <c r="CT180" i="10" s="1"/>
  <c r="CL171" i="10"/>
  <c r="CL147" i="10"/>
  <c r="CL180" i="10" s="1"/>
  <c r="CD147" i="10"/>
  <c r="CD180" i="10" s="1"/>
  <c r="CD171" i="10"/>
  <c r="BV147" i="10"/>
  <c r="BV180" i="10" s="1"/>
  <c r="BV171" i="10"/>
  <c r="BN171" i="10"/>
  <c r="BN147" i="10"/>
  <c r="BN180" i="10" s="1"/>
  <c r="BF171" i="10"/>
  <c r="BF147" i="10"/>
  <c r="BF180" i="10" s="1"/>
  <c r="AX171" i="10"/>
  <c r="AX147" i="10"/>
  <c r="AX180" i="10" s="1"/>
  <c r="AP147" i="10"/>
  <c r="AP180" i="10" s="1"/>
  <c r="AP171" i="10"/>
  <c r="AH171" i="10"/>
  <c r="AH147" i="10"/>
  <c r="AH180" i="10" s="1"/>
  <c r="Z171" i="10"/>
  <c r="Z147" i="10"/>
  <c r="Z180" i="10" s="1"/>
  <c r="R171" i="10"/>
  <c r="R147" i="10"/>
  <c r="R180" i="10" s="1"/>
  <c r="J147" i="10"/>
  <c r="J180" i="10" s="1"/>
  <c r="J171" i="10"/>
  <c r="M55" i="6"/>
  <c r="M127" i="12" s="1"/>
  <c r="M129" i="12" s="1"/>
  <c r="H55" i="6"/>
  <c r="H127" i="12" s="1"/>
  <c r="H129" i="12" s="1"/>
  <c r="BS55" i="6"/>
  <c r="CE55" i="6"/>
  <c r="BA55" i="6"/>
  <c r="BA127" i="12" s="1"/>
  <c r="BA129" i="12" s="1"/>
  <c r="AB55" i="6"/>
  <c r="AB127" i="12" s="1"/>
  <c r="AB129" i="12" s="1"/>
  <c r="BH55" i="6"/>
  <c r="AD335" i="10"/>
  <c r="AD277" i="10"/>
  <c r="AD276" i="10"/>
  <c r="CR335" i="10"/>
  <c r="CR277" i="10"/>
  <c r="CR276" i="10"/>
  <c r="CZ335" i="10"/>
  <c r="CZ277" i="10"/>
  <c r="CZ276" i="10"/>
  <c r="AY55" i="6"/>
  <c r="AY127" i="12" s="1"/>
  <c r="AY129" i="12" s="1"/>
  <c r="CP335" i="10"/>
  <c r="CP277" i="10"/>
  <c r="CP276" i="10"/>
  <c r="DB55" i="6"/>
  <c r="DB127" i="12" s="1"/>
  <c r="DB129" i="12" s="1"/>
  <c r="CF55" i="6"/>
  <c r="CF127" i="12" s="1"/>
  <c r="CF129" i="12" s="1"/>
  <c r="BB55" i="6"/>
  <c r="BB127" i="12" s="1"/>
  <c r="BB129" i="12" s="1"/>
  <c r="O277" i="10"/>
  <c r="O276" i="10"/>
  <c r="O335" i="10"/>
  <c r="CL55" i="6"/>
  <c r="BV55" i="6"/>
  <c r="AF55" i="6"/>
  <c r="AF127" i="12" s="1"/>
  <c r="AF129" i="12" s="1"/>
  <c r="AI55" i="6"/>
  <c r="N55" i="6"/>
  <c r="N127" i="12" s="1"/>
  <c r="N129" i="12" s="1"/>
  <c r="G99" i="10"/>
  <c r="G179" i="10" s="1"/>
  <c r="G170" i="10"/>
  <c r="R99" i="10"/>
  <c r="R179" i="10" s="1"/>
  <c r="R170" i="10"/>
  <c r="DK170" i="10"/>
  <c r="DK99" i="10"/>
  <c r="DK179" i="10" s="1"/>
  <c r="BK170" i="10"/>
  <c r="BK99" i="10"/>
  <c r="BK179" i="10" s="1"/>
  <c r="BP170" i="10"/>
  <c r="BP99" i="10"/>
  <c r="BP179" i="10" s="1"/>
  <c r="H170" i="10"/>
  <c r="H99" i="10"/>
  <c r="H179" i="10" s="1"/>
  <c r="M170" i="10"/>
  <c r="M99" i="10"/>
  <c r="M179" i="10" s="1"/>
  <c r="BT170" i="10"/>
  <c r="BT99" i="10"/>
  <c r="BT179" i="10" s="1"/>
  <c r="DA99" i="10"/>
  <c r="DA179" i="10" s="1"/>
  <c r="DA170" i="10"/>
  <c r="DT170" i="10"/>
  <c r="DT99" i="10"/>
  <c r="DT179" i="10" s="1"/>
  <c r="CH99" i="10"/>
  <c r="CH179" i="10" s="1"/>
  <c r="CH170" i="10"/>
  <c r="CS99" i="10"/>
  <c r="CS179" i="10" s="1"/>
  <c r="CS170" i="10"/>
  <c r="AQ170" i="10"/>
  <c r="AQ99" i="10"/>
  <c r="AQ179" i="10" s="1"/>
  <c r="CE170" i="10"/>
  <c r="CE99" i="10"/>
  <c r="CE179" i="10" s="1"/>
  <c r="AV170" i="10"/>
  <c r="AV99" i="10"/>
  <c r="AV179" i="10" s="1"/>
  <c r="DQ171" i="10"/>
  <c r="DQ147" i="10"/>
  <c r="DQ180" i="10" s="1"/>
  <c r="DI171" i="10"/>
  <c r="DI147" i="10"/>
  <c r="DI180" i="10" s="1"/>
  <c r="DA171" i="10"/>
  <c r="DA147" i="10"/>
  <c r="DA180" i="10" s="1"/>
  <c r="CS171" i="10"/>
  <c r="CS147" i="10"/>
  <c r="CS180" i="10" s="1"/>
  <c r="CK171" i="10"/>
  <c r="CK147" i="10"/>
  <c r="CK180" i="10" s="1"/>
  <c r="CC147" i="10"/>
  <c r="CC180" i="10" s="1"/>
  <c r="CC171" i="10"/>
  <c r="BU147" i="10"/>
  <c r="BU180" i="10" s="1"/>
  <c r="BU171" i="10"/>
  <c r="BM171" i="10"/>
  <c r="BM147" i="10"/>
  <c r="BM180" i="10" s="1"/>
  <c r="BE171" i="10"/>
  <c r="BE147" i="10"/>
  <c r="BE180" i="10" s="1"/>
  <c r="AW171" i="10"/>
  <c r="AW147" i="10"/>
  <c r="AW180" i="10" s="1"/>
  <c r="AO171" i="10"/>
  <c r="AO147" i="10"/>
  <c r="AO180" i="10" s="1"/>
  <c r="AG171" i="10"/>
  <c r="AG147" i="10"/>
  <c r="AG180" i="10" s="1"/>
  <c r="Y171" i="10"/>
  <c r="Y147" i="10"/>
  <c r="Y180" i="10" s="1"/>
  <c r="Q147" i="10"/>
  <c r="Q180" i="10" s="1"/>
  <c r="Q171" i="10"/>
  <c r="I147" i="10"/>
  <c r="I180" i="10" s="1"/>
  <c r="I171" i="10"/>
  <c r="CV55" i="6"/>
  <c r="CV286" i="10" s="1"/>
  <c r="CM55" i="6"/>
  <c r="CM286" i="10" s="1"/>
  <c r="CS55" i="6"/>
  <c r="CS286" i="10" s="1"/>
  <c r="AE55" i="6"/>
  <c r="AE286" i="10" s="1"/>
  <c r="T55" i="6"/>
  <c r="DG55" i="6"/>
  <c r="DG286" i="10" s="1"/>
  <c r="BQ55" i="6"/>
  <c r="BQ286" i="10" s="1"/>
  <c r="S55" i="6"/>
  <c r="S286" i="10" s="1"/>
  <c r="BZ55" i="6"/>
  <c r="BZ286" i="10" s="1"/>
  <c r="O55" i="6"/>
  <c r="O286" i="10" s="1"/>
  <c r="CR55" i="6"/>
  <c r="CR127" i="12" s="1"/>
  <c r="CR129" i="12" s="1"/>
  <c r="AD55" i="6"/>
  <c r="AD286" i="10" s="1"/>
  <c r="CZ55" i="6"/>
  <c r="CZ286" i="10" s="1"/>
  <c r="CP55" i="6"/>
  <c r="CP286" i="10" s="1"/>
  <c r="U55" i="6"/>
  <c r="U286" i="10" s="1"/>
  <c r="AU55" i="6"/>
  <c r="AU286" i="10" s="1"/>
  <c r="CC55" i="6"/>
  <c r="CC286" i="10" s="1"/>
  <c r="CW55" i="6"/>
  <c r="DQ55" i="6"/>
  <c r="DQ286" i="10" s="1"/>
  <c r="DC55" i="6"/>
  <c r="DC286" i="10" s="1"/>
  <c r="AN127" i="12"/>
  <c r="AN129" i="12" s="1"/>
  <c r="CB127" i="12"/>
  <c r="CB129" i="12" s="1"/>
  <c r="E46" i="15"/>
  <c r="E44" i="15"/>
  <c r="E42" i="15"/>
  <c r="J45" i="15"/>
  <c r="J43" i="15"/>
  <c r="J11" i="15"/>
  <c r="J28" i="15"/>
  <c r="Q280" i="10" l="1"/>
  <c r="Q365" i="10" s="1"/>
  <c r="Q337" i="10"/>
  <c r="CJ127" i="12"/>
  <c r="CJ129" i="12" s="1"/>
  <c r="BF127" i="12"/>
  <c r="BF129" i="12" s="1"/>
  <c r="AL127" i="12"/>
  <c r="AL129" i="12" s="1"/>
  <c r="Q127" i="12"/>
  <c r="Q129" i="12" s="1"/>
  <c r="DM127" i="12"/>
  <c r="DM129" i="12" s="1"/>
  <c r="DH127" i="12"/>
  <c r="DH129" i="12" s="1"/>
  <c r="Z127" i="12"/>
  <c r="Z129" i="12" s="1"/>
  <c r="DE172" i="10"/>
  <c r="DE163" i="10"/>
  <c r="DE181" i="10" s="1"/>
  <c r="DE184" i="10" s="1"/>
  <c r="BH172" i="10"/>
  <c r="BH163" i="10"/>
  <c r="BH181" i="10" s="1"/>
  <c r="BH184" i="10" s="1"/>
  <c r="T172" i="10"/>
  <c r="T174" i="10" s="1"/>
  <c r="T163" i="10"/>
  <c r="T181" i="10" s="1"/>
  <c r="T184" i="10" s="1"/>
  <c r="T9" i="7" s="1"/>
  <c r="T23" i="7" s="1"/>
  <c r="DT172" i="10"/>
  <c r="DT174" i="10" s="1"/>
  <c r="DT163" i="10"/>
  <c r="DT181" i="10" s="1"/>
  <c r="DT184" i="10" s="1"/>
  <c r="DT9" i="7" s="1"/>
  <c r="DT23" i="7" s="1"/>
  <c r="DL172" i="10"/>
  <c r="DL174" i="10" s="1"/>
  <c r="DL163" i="10"/>
  <c r="DL181" i="10" s="1"/>
  <c r="DL184" i="10" s="1"/>
  <c r="DD172" i="10"/>
  <c r="DD163" i="10"/>
  <c r="DD181" i="10" s="1"/>
  <c r="DD184" i="10" s="1"/>
  <c r="CV172" i="10"/>
  <c r="CV174" i="10" s="1"/>
  <c r="CV163" i="10"/>
  <c r="CV181" i="10" s="1"/>
  <c r="CV184" i="10" s="1"/>
  <c r="CN172" i="10"/>
  <c r="CN174" i="10" s="1"/>
  <c r="CN163" i="10"/>
  <c r="CN181" i="10" s="1"/>
  <c r="CN184" i="10" s="1"/>
  <c r="CN9" i="7" s="1"/>
  <c r="CN23" i="7" s="1"/>
  <c r="CF172" i="10"/>
  <c r="CF174" i="10" s="1"/>
  <c r="CF163" i="10"/>
  <c r="CF181" i="10" s="1"/>
  <c r="CF184" i="10" s="1"/>
  <c r="BV172" i="10"/>
  <c r="BV174" i="10" s="1"/>
  <c r="BV163" i="10"/>
  <c r="BV181" i="10" s="1"/>
  <c r="BV184" i="10" s="1"/>
  <c r="BO172" i="10"/>
  <c r="BO174" i="10" s="1"/>
  <c r="BO163" i="10"/>
  <c r="BO181" i="10" s="1"/>
  <c r="BO184" i="10" s="1"/>
  <c r="BG172" i="10"/>
  <c r="BG174" i="10" s="1"/>
  <c r="BG163" i="10"/>
  <c r="BG181" i="10" s="1"/>
  <c r="BG184" i="10" s="1"/>
  <c r="AX172" i="10"/>
  <c r="AX174" i="10" s="1"/>
  <c r="AX163" i="10"/>
  <c r="AX181" i="10" s="1"/>
  <c r="AX184" i="10" s="1"/>
  <c r="AR172" i="10"/>
  <c r="AR174" i="10" s="1"/>
  <c r="AR163" i="10"/>
  <c r="AR181" i="10" s="1"/>
  <c r="AR184" i="10" s="1"/>
  <c r="AR9" i="7" s="1"/>
  <c r="AR23" i="7" s="1"/>
  <c r="AI172" i="10"/>
  <c r="AI174" i="10" s="1"/>
  <c r="AI163" i="10"/>
  <c r="AI181" i="10" s="1"/>
  <c r="AI184" i="10" s="1"/>
  <c r="AB172" i="10"/>
  <c r="AB174" i="10" s="1"/>
  <c r="AB163" i="10"/>
  <c r="AB181" i="10" s="1"/>
  <c r="AB184" i="10" s="1"/>
  <c r="S172" i="10"/>
  <c r="S174" i="10" s="1"/>
  <c r="S163" i="10"/>
  <c r="S181" i="10" s="1"/>
  <c r="S184" i="10" s="1"/>
  <c r="J172" i="10"/>
  <c r="J174" i="10" s="1"/>
  <c r="J163" i="10"/>
  <c r="J181" i="10" s="1"/>
  <c r="J184" i="10" s="1"/>
  <c r="BX172" i="10"/>
  <c r="BX174" i="10" s="1"/>
  <c r="BX163" i="10"/>
  <c r="BX181" i="10" s="1"/>
  <c r="BX184" i="10" s="1"/>
  <c r="DS172" i="10"/>
  <c r="DS174" i="10" s="1"/>
  <c r="DS163" i="10"/>
  <c r="DS181" i="10" s="1"/>
  <c r="DS184" i="10" s="1"/>
  <c r="DJ172" i="10"/>
  <c r="DJ174" i="10" s="1"/>
  <c r="DJ163" i="10"/>
  <c r="DJ181" i="10" s="1"/>
  <c r="DJ184" i="10" s="1"/>
  <c r="DC172" i="10"/>
  <c r="DC174" i="10" s="1"/>
  <c r="DC163" i="10"/>
  <c r="DC181" i="10" s="1"/>
  <c r="DC184" i="10" s="1"/>
  <c r="CU172" i="10"/>
  <c r="CU174" i="10" s="1"/>
  <c r="CU163" i="10"/>
  <c r="CU181" i="10" s="1"/>
  <c r="CU184" i="10" s="1"/>
  <c r="CM172" i="10"/>
  <c r="CM174" i="10" s="1"/>
  <c r="CM163" i="10"/>
  <c r="CM181" i="10" s="1"/>
  <c r="CM184" i="10" s="1"/>
  <c r="CE172" i="10"/>
  <c r="CE174" i="10" s="1"/>
  <c r="CE163" i="10"/>
  <c r="CE181" i="10" s="1"/>
  <c r="CE184" i="10" s="1"/>
  <c r="BW172" i="10"/>
  <c r="BW174" i="10" s="1"/>
  <c r="BW163" i="10"/>
  <c r="BW181" i="10" s="1"/>
  <c r="BW184" i="10" s="1"/>
  <c r="BN172" i="10"/>
  <c r="BN174" i="10" s="1"/>
  <c r="BN163" i="10"/>
  <c r="BN181" i="10" s="1"/>
  <c r="BN184" i="10" s="1"/>
  <c r="BF172" i="10"/>
  <c r="BF174" i="10" s="1"/>
  <c r="BF163" i="10"/>
  <c r="BF181" i="10" s="1"/>
  <c r="BF184" i="10" s="1"/>
  <c r="AY172" i="10"/>
  <c r="AY174" i="10" s="1"/>
  <c r="AY163" i="10"/>
  <c r="AY181" i="10" s="1"/>
  <c r="AY184" i="10" s="1"/>
  <c r="AP172" i="10"/>
  <c r="AP174" i="10" s="1"/>
  <c r="AP163" i="10"/>
  <c r="AP181" i="10" s="1"/>
  <c r="AP184" i="10" s="1"/>
  <c r="AH172" i="10"/>
  <c r="AH174" i="10" s="1"/>
  <c r="AH163" i="10"/>
  <c r="AH181" i="10" s="1"/>
  <c r="AH184" i="10" s="1"/>
  <c r="Z172" i="10"/>
  <c r="Z174" i="10" s="1"/>
  <c r="Z163" i="10"/>
  <c r="Z181" i="10" s="1"/>
  <c r="Z184" i="10" s="1"/>
  <c r="R172" i="10"/>
  <c r="R174" i="10" s="1"/>
  <c r="R163" i="10"/>
  <c r="R181" i="10" s="1"/>
  <c r="R184" i="10" s="1"/>
  <c r="K172" i="10"/>
  <c r="K174" i="10" s="1"/>
  <c r="K163" i="10"/>
  <c r="K181" i="10" s="1"/>
  <c r="K184" i="10" s="1"/>
  <c r="CX172" i="10"/>
  <c r="CX174" i="10" s="1"/>
  <c r="CX163" i="10"/>
  <c r="CX181" i="10" s="1"/>
  <c r="CX184" i="10" s="1"/>
  <c r="AZ172" i="10"/>
  <c r="AZ174" i="10" s="1"/>
  <c r="AZ163" i="10"/>
  <c r="AZ181" i="10" s="1"/>
  <c r="AZ184" i="10" s="1"/>
  <c r="DE174" i="10"/>
  <c r="DQ172" i="10"/>
  <c r="DQ174" i="10" s="1"/>
  <c r="DQ163" i="10"/>
  <c r="DQ181" i="10" s="1"/>
  <c r="DQ184" i="10" s="1"/>
  <c r="DK172" i="10"/>
  <c r="DK174" i="10" s="1"/>
  <c r="DK163" i="10"/>
  <c r="DK181" i="10" s="1"/>
  <c r="DK184" i="10" s="1"/>
  <c r="DB172" i="10"/>
  <c r="DB174" i="10" s="1"/>
  <c r="DB163" i="10"/>
  <c r="DB181" i="10" s="1"/>
  <c r="DB184" i="10" s="1"/>
  <c r="CT172" i="10"/>
  <c r="CT174" i="10" s="1"/>
  <c r="CT163" i="10"/>
  <c r="CT181" i="10" s="1"/>
  <c r="CT184" i="10" s="1"/>
  <c r="CL172" i="10"/>
  <c r="CL174" i="10" s="1"/>
  <c r="CL163" i="10"/>
  <c r="CL181" i="10" s="1"/>
  <c r="CL184" i="10" s="1"/>
  <c r="CD172" i="10"/>
  <c r="CD174" i="10" s="1"/>
  <c r="CD163" i="10"/>
  <c r="CD181" i="10" s="1"/>
  <c r="CD184" i="10" s="1"/>
  <c r="BU172" i="10"/>
  <c r="BU174" i="10" s="1"/>
  <c r="BU163" i="10"/>
  <c r="BU181" i="10" s="1"/>
  <c r="BU184" i="10" s="1"/>
  <c r="BM172" i="10"/>
  <c r="BM174" i="10" s="1"/>
  <c r="BM163" i="10"/>
  <c r="BM181" i="10" s="1"/>
  <c r="BM184" i="10" s="1"/>
  <c r="BE172" i="10"/>
  <c r="BE174" i="10" s="1"/>
  <c r="BE163" i="10"/>
  <c r="BE181" i="10" s="1"/>
  <c r="BE184" i="10" s="1"/>
  <c r="AW172" i="10"/>
  <c r="AW174" i="10" s="1"/>
  <c r="AW163" i="10"/>
  <c r="AW181" i="10" s="1"/>
  <c r="AW184" i="10" s="1"/>
  <c r="AO172" i="10"/>
  <c r="AO174" i="10" s="1"/>
  <c r="AO163" i="10"/>
  <c r="AO181" i="10" s="1"/>
  <c r="AO184" i="10" s="1"/>
  <c r="AG172" i="10"/>
  <c r="AG174" i="10" s="1"/>
  <c r="AG163" i="10"/>
  <c r="AG181" i="10" s="1"/>
  <c r="AG184" i="10" s="1"/>
  <c r="Y172" i="10"/>
  <c r="Y174" i="10" s="1"/>
  <c r="Y163" i="10"/>
  <c r="Y181" i="10" s="1"/>
  <c r="Y184" i="10" s="1"/>
  <c r="Q172" i="10"/>
  <c r="Q174" i="10" s="1"/>
  <c r="Q163" i="10"/>
  <c r="Q181" i="10" s="1"/>
  <c r="Q184" i="10" s="1"/>
  <c r="H172" i="10"/>
  <c r="H174" i="10" s="1"/>
  <c r="H163" i="10"/>
  <c r="H181" i="10" s="1"/>
  <c r="H184" i="10" s="1"/>
  <c r="H9" i="7" s="1"/>
  <c r="H23" i="7" s="1"/>
  <c r="BY172" i="10"/>
  <c r="BY174" i="10" s="1"/>
  <c r="BY163" i="10"/>
  <c r="BY181" i="10" s="1"/>
  <c r="BY184" i="10" s="1"/>
  <c r="BY9" i="7" s="1"/>
  <c r="BY23" i="7" s="1"/>
  <c r="AJ172" i="10"/>
  <c r="AJ174" i="10" s="1"/>
  <c r="AJ163" i="10"/>
  <c r="AJ181" i="10" s="1"/>
  <c r="AJ184" i="10" s="1"/>
  <c r="DR172" i="10"/>
  <c r="DR174" i="10" s="1"/>
  <c r="DR163" i="10"/>
  <c r="DR181" i="10" s="1"/>
  <c r="DR184" i="10" s="1"/>
  <c r="DI172" i="10"/>
  <c r="DI174" i="10" s="1"/>
  <c r="DI163" i="10"/>
  <c r="DI181" i="10" s="1"/>
  <c r="DI184" i="10" s="1"/>
  <c r="DA172" i="10"/>
  <c r="DA174" i="10" s="1"/>
  <c r="DA163" i="10"/>
  <c r="DA181" i="10" s="1"/>
  <c r="DA184" i="10" s="1"/>
  <c r="CS172" i="10"/>
  <c r="CS174" i="10" s="1"/>
  <c r="CS163" i="10"/>
  <c r="CS181" i="10" s="1"/>
  <c r="CS184" i="10" s="1"/>
  <c r="CK172" i="10"/>
  <c r="CK174" i="10" s="1"/>
  <c r="CK163" i="10"/>
  <c r="CK181" i="10" s="1"/>
  <c r="CK184" i="10" s="1"/>
  <c r="CB172" i="10"/>
  <c r="CB174" i="10" s="1"/>
  <c r="CB163" i="10"/>
  <c r="CB181" i="10" s="1"/>
  <c r="CB184" i="10" s="1"/>
  <c r="BT172" i="10"/>
  <c r="BT174" i="10" s="1"/>
  <c r="BT163" i="10"/>
  <c r="BT181" i="10" s="1"/>
  <c r="BT184" i="10" s="1"/>
  <c r="BT9" i="7" s="1"/>
  <c r="BT23" i="7" s="1"/>
  <c r="BL172" i="10"/>
  <c r="BL174" i="10" s="1"/>
  <c r="BL163" i="10"/>
  <c r="BL181" i="10" s="1"/>
  <c r="BL184" i="10" s="1"/>
  <c r="BC172" i="10"/>
  <c r="BC174" i="10" s="1"/>
  <c r="BC163" i="10"/>
  <c r="BC181" i="10" s="1"/>
  <c r="BC184" i="10" s="1"/>
  <c r="BC9" i="7" s="1"/>
  <c r="BC23" i="7" s="1"/>
  <c r="AV172" i="10"/>
  <c r="AV174" i="10" s="1"/>
  <c r="AV163" i="10"/>
  <c r="AV181" i="10" s="1"/>
  <c r="AV184" i="10" s="1"/>
  <c r="AV9" i="7" s="1"/>
  <c r="AV23" i="7" s="1"/>
  <c r="AN172" i="10"/>
  <c r="AN174" i="10" s="1"/>
  <c r="AN163" i="10"/>
  <c r="AN181" i="10" s="1"/>
  <c r="AN184" i="10" s="1"/>
  <c r="AN9" i="7" s="1"/>
  <c r="AN23" i="7" s="1"/>
  <c r="AF172" i="10"/>
  <c r="AF174" i="10" s="1"/>
  <c r="AF163" i="10"/>
  <c r="AF181" i="10" s="1"/>
  <c r="AF184" i="10" s="1"/>
  <c r="X172" i="10"/>
  <c r="X174" i="10" s="1"/>
  <c r="X163" i="10"/>
  <c r="X181" i="10" s="1"/>
  <c r="X184" i="10" s="1"/>
  <c r="O172" i="10"/>
  <c r="O174" i="10" s="1"/>
  <c r="O163" i="10"/>
  <c r="O181" i="10" s="1"/>
  <c r="O184" i="10" s="1"/>
  <c r="O9" i="7" s="1"/>
  <c r="O23" i="7" s="1"/>
  <c r="I172" i="10"/>
  <c r="I174" i="10" s="1"/>
  <c r="I163" i="10"/>
  <c r="I181" i="10" s="1"/>
  <c r="I184" i="10" s="1"/>
  <c r="DM172" i="10"/>
  <c r="DM174" i="10" s="1"/>
  <c r="DM163" i="10"/>
  <c r="DM181" i="10" s="1"/>
  <c r="DM184" i="10" s="1"/>
  <c r="BP172" i="10"/>
  <c r="BP174" i="10" s="1"/>
  <c r="BP163" i="10"/>
  <c r="BP181" i="10" s="1"/>
  <c r="BP184" i="10" s="1"/>
  <c r="L172" i="10"/>
  <c r="L174" i="10" s="1"/>
  <c r="L163" i="10"/>
  <c r="L181" i="10" s="1"/>
  <c r="L184" i="10" s="1"/>
  <c r="DP172" i="10"/>
  <c r="DP174" i="10" s="1"/>
  <c r="DP163" i="10"/>
  <c r="DP181" i="10" s="1"/>
  <c r="DP184" i="10" s="1"/>
  <c r="DH172" i="10"/>
  <c r="DH174" i="10" s="1"/>
  <c r="DH163" i="10"/>
  <c r="DH181" i="10" s="1"/>
  <c r="DH184" i="10" s="1"/>
  <c r="DH9" i="7" s="1"/>
  <c r="DH23" i="7" s="1"/>
  <c r="CY172" i="10"/>
  <c r="CY174" i="10" s="1"/>
  <c r="CY163" i="10"/>
  <c r="CY181" i="10" s="1"/>
  <c r="CY184" i="10" s="1"/>
  <c r="CR172" i="10"/>
  <c r="CR174" i="10" s="1"/>
  <c r="CR163" i="10"/>
  <c r="CR181" i="10" s="1"/>
  <c r="CR184" i="10" s="1"/>
  <c r="CJ172" i="10"/>
  <c r="CJ174" i="10" s="1"/>
  <c r="CJ163" i="10"/>
  <c r="CJ181" i="10" s="1"/>
  <c r="CJ184" i="10" s="1"/>
  <c r="CC172" i="10"/>
  <c r="CC174" i="10" s="1"/>
  <c r="CC163" i="10"/>
  <c r="CC181" i="10" s="1"/>
  <c r="CC184" i="10" s="1"/>
  <c r="BS172" i="10"/>
  <c r="BS174" i="10" s="1"/>
  <c r="BS163" i="10"/>
  <c r="BS181" i="10" s="1"/>
  <c r="BS184" i="10" s="1"/>
  <c r="BK172" i="10"/>
  <c r="BK174" i="10" s="1"/>
  <c r="BK163" i="10"/>
  <c r="BK181" i="10" s="1"/>
  <c r="BK184" i="10" s="1"/>
  <c r="BK9" i="7" s="1"/>
  <c r="BK23" i="7" s="1"/>
  <c r="BD172" i="10"/>
  <c r="BD174" i="10" s="1"/>
  <c r="BD163" i="10"/>
  <c r="BD181" i="10" s="1"/>
  <c r="BD184" i="10" s="1"/>
  <c r="BD9" i="7" s="1"/>
  <c r="BD23" i="7" s="1"/>
  <c r="AU172" i="10"/>
  <c r="AU174" i="10" s="1"/>
  <c r="AU163" i="10"/>
  <c r="AU181" i="10" s="1"/>
  <c r="AU184" i="10" s="1"/>
  <c r="AU9" i="7" s="1"/>
  <c r="AU23" i="7" s="1"/>
  <c r="AM172" i="10"/>
  <c r="AM174" i="10" s="1"/>
  <c r="AM163" i="10"/>
  <c r="AM181" i="10" s="1"/>
  <c r="AM184" i="10" s="1"/>
  <c r="AE172" i="10"/>
  <c r="AE174" i="10" s="1"/>
  <c r="AE163" i="10"/>
  <c r="AE181" i="10" s="1"/>
  <c r="AE184" i="10" s="1"/>
  <c r="AE9" i="7" s="1"/>
  <c r="AE23" i="7" s="1"/>
  <c r="W172" i="10"/>
  <c r="W174" i="10" s="1"/>
  <c r="W163" i="10"/>
  <c r="W181" i="10" s="1"/>
  <c r="W184" i="10" s="1"/>
  <c r="W9" i="7" s="1"/>
  <c r="W23" i="7" s="1"/>
  <c r="P172" i="10"/>
  <c r="P174" i="10" s="1"/>
  <c r="P163" i="10"/>
  <c r="P181" i="10" s="1"/>
  <c r="P184" i="10" s="1"/>
  <c r="P9" i="7" s="1"/>
  <c r="P23" i="7" s="1"/>
  <c r="G172" i="10"/>
  <c r="G174" i="10" s="1"/>
  <c r="G163" i="10"/>
  <c r="G181" i="10" s="1"/>
  <c r="G184" i="10" s="1"/>
  <c r="CH172" i="10"/>
  <c r="CH174" i="10" s="1"/>
  <c r="CH163" i="10"/>
  <c r="CH181" i="10" s="1"/>
  <c r="CH184" i="10" s="1"/>
  <c r="CH9" i="7" s="1"/>
  <c r="CH23" i="7" s="1"/>
  <c r="AA172" i="10"/>
  <c r="AA174" i="10" s="1"/>
  <c r="AA163" i="10"/>
  <c r="AA181" i="10" s="1"/>
  <c r="AA184" i="10" s="1"/>
  <c r="DO172" i="10"/>
  <c r="DO174" i="10" s="1"/>
  <c r="DO163" i="10"/>
  <c r="DO181" i="10" s="1"/>
  <c r="DO184" i="10" s="1"/>
  <c r="DO9" i="7" s="1"/>
  <c r="DO23" i="7" s="1"/>
  <c r="DG172" i="10"/>
  <c r="DG174" i="10" s="1"/>
  <c r="DG163" i="10"/>
  <c r="DG181" i="10" s="1"/>
  <c r="DG184" i="10" s="1"/>
  <c r="CZ172" i="10"/>
  <c r="CZ174" i="10" s="1"/>
  <c r="CZ163" i="10"/>
  <c r="CZ181" i="10" s="1"/>
  <c r="CZ184" i="10" s="1"/>
  <c r="CZ9" i="7" s="1"/>
  <c r="CZ23" i="7" s="1"/>
  <c r="CQ172" i="10"/>
  <c r="CQ174" i="10" s="1"/>
  <c r="CQ163" i="10"/>
  <c r="CQ181" i="10" s="1"/>
  <c r="CQ184" i="10" s="1"/>
  <c r="CI172" i="10"/>
  <c r="CI174" i="10" s="1"/>
  <c r="CI163" i="10"/>
  <c r="CI181" i="10" s="1"/>
  <c r="CI184" i="10" s="1"/>
  <c r="CA172" i="10"/>
  <c r="CA174" i="10" s="1"/>
  <c r="CA163" i="10"/>
  <c r="CA181" i="10" s="1"/>
  <c r="CA184" i="10" s="1"/>
  <c r="BR172" i="10"/>
  <c r="BR174" i="10" s="1"/>
  <c r="BR163" i="10"/>
  <c r="BR181" i="10" s="1"/>
  <c r="BR184" i="10" s="1"/>
  <c r="BR9" i="7" s="1"/>
  <c r="BR23" i="7" s="1"/>
  <c r="BJ172" i="10"/>
  <c r="BJ174" i="10" s="1"/>
  <c r="BJ163" i="10"/>
  <c r="BJ181" i="10" s="1"/>
  <c r="BJ184" i="10" s="1"/>
  <c r="BJ9" i="7" s="1"/>
  <c r="BJ23" i="7" s="1"/>
  <c r="BB172" i="10"/>
  <c r="BB174" i="10" s="1"/>
  <c r="BB163" i="10"/>
  <c r="BB181" i="10" s="1"/>
  <c r="BB184" i="10" s="1"/>
  <c r="AT172" i="10"/>
  <c r="AT174" i="10" s="1"/>
  <c r="AT163" i="10"/>
  <c r="AT181" i="10" s="1"/>
  <c r="AT184" i="10" s="1"/>
  <c r="AT9" i="7" s="1"/>
  <c r="AT23" i="7" s="1"/>
  <c r="AL172" i="10"/>
  <c r="AL174" i="10" s="1"/>
  <c r="AL163" i="10"/>
  <c r="AL181" i="10" s="1"/>
  <c r="AL184" i="10" s="1"/>
  <c r="AD172" i="10"/>
  <c r="AD174" i="10" s="1"/>
  <c r="AD163" i="10"/>
  <c r="AD181" i="10" s="1"/>
  <c r="AD184" i="10" s="1"/>
  <c r="U172" i="10"/>
  <c r="U174" i="10" s="1"/>
  <c r="U163" i="10"/>
  <c r="U181" i="10" s="1"/>
  <c r="U184" i="10" s="1"/>
  <c r="N172" i="10"/>
  <c r="N174" i="10" s="1"/>
  <c r="N163" i="10"/>
  <c r="N181" i="10" s="1"/>
  <c r="N184" i="10" s="1"/>
  <c r="F172" i="10"/>
  <c r="F174" i="10" s="1"/>
  <c r="F163" i="10"/>
  <c r="F181" i="10" s="1"/>
  <c r="F184" i="10" s="1"/>
  <c r="CO172" i="10"/>
  <c r="CO174" i="10" s="1"/>
  <c r="CO163" i="10"/>
  <c r="CO181" i="10" s="1"/>
  <c r="CO184" i="10" s="1"/>
  <c r="AQ172" i="10"/>
  <c r="AQ174" i="10" s="1"/>
  <c r="AQ163" i="10"/>
  <c r="AQ181" i="10" s="1"/>
  <c r="AQ184" i="10" s="1"/>
  <c r="AQ9" i="7" s="1"/>
  <c r="AQ23" i="7" s="1"/>
  <c r="DU172" i="10"/>
  <c r="DU163" i="10"/>
  <c r="DU181" i="10" s="1"/>
  <c r="DU184" i="10" s="1"/>
  <c r="DN172" i="10"/>
  <c r="DN174" i="10" s="1"/>
  <c r="DN163" i="10"/>
  <c r="DN181" i="10" s="1"/>
  <c r="DN184" i="10" s="1"/>
  <c r="DF172" i="10"/>
  <c r="DF174" i="10" s="1"/>
  <c r="DF163" i="10"/>
  <c r="DF181" i="10" s="1"/>
  <c r="DF184" i="10" s="1"/>
  <c r="DF9" i="7" s="1"/>
  <c r="DF23" i="7" s="1"/>
  <c r="CW172" i="10"/>
  <c r="CW174" i="10" s="1"/>
  <c r="CW163" i="10"/>
  <c r="CW181" i="10" s="1"/>
  <c r="CW184" i="10" s="1"/>
  <c r="CP172" i="10"/>
  <c r="CP174" i="10" s="1"/>
  <c r="CP163" i="10"/>
  <c r="CP181" i="10" s="1"/>
  <c r="CP184" i="10" s="1"/>
  <c r="CG172" i="10"/>
  <c r="CG174" i="10" s="1"/>
  <c r="CG163" i="10"/>
  <c r="CG181" i="10" s="1"/>
  <c r="CG184" i="10" s="1"/>
  <c r="BZ172" i="10"/>
  <c r="BZ174" i="10" s="1"/>
  <c r="BZ163" i="10"/>
  <c r="BZ181" i="10" s="1"/>
  <c r="BZ184" i="10" s="1"/>
  <c r="BQ172" i="10"/>
  <c r="BQ174" i="10" s="1"/>
  <c r="BQ163" i="10"/>
  <c r="BQ181" i="10" s="1"/>
  <c r="BQ184" i="10" s="1"/>
  <c r="BQ9" i="7" s="1"/>
  <c r="BQ23" i="7" s="1"/>
  <c r="BI172" i="10"/>
  <c r="BI163" i="10"/>
  <c r="BI181" i="10" s="1"/>
  <c r="BI184" i="10" s="1"/>
  <c r="BA172" i="10"/>
  <c r="BA174" i="10" s="1"/>
  <c r="BA163" i="10"/>
  <c r="BA181" i="10" s="1"/>
  <c r="BA184" i="10" s="1"/>
  <c r="BA9" i="7" s="1"/>
  <c r="BA23" i="7" s="1"/>
  <c r="AS172" i="10"/>
  <c r="AS174" i="10" s="1"/>
  <c r="AS163" i="10"/>
  <c r="AS181" i="10" s="1"/>
  <c r="AS184" i="10" s="1"/>
  <c r="AK172" i="10"/>
  <c r="AK174" i="10" s="1"/>
  <c r="AK163" i="10"/>
  <c r="AK181" i="10" s="1"/>
  <c r="AK184" i="10" s="1"/>
  <c r="AK9" i="7" s="1"/>
  <c r="AK23" i="7" s="1"/>
  <c r="AC172" i="10"/>
  <c r="AC163" i="10"/>
  <c r="AC181" i="10" s="1"/>
  <c r="AC184" i="10" s="1"/>
  <c r="V172" i="10"/>
  <c r="V174" i="10" s="1"/>
  <c r="V163" i="10"/>
  <c r="V181" i="10" s="1"/>
  <c r="V184" i="10" s="1"/>
  <c r="M172" i="10"/>
  <c r="M174" i="10" s="1"/>
  <c r="M163" i="10"/>
  <c r="M181" i="10" s="1"/>
  <c r="M184" i="10" s="1"/>
  <c r="M9" i="7" s="1"/>
  <c r="M23" i="7" s="1"/>
  <c r="E163" i="10"/>
  <c r="C161" i="10"/>
  <c r="E172" i="10"/>
  <c r="E174" i="10" s="1"/>
  <c r="AV127" i="12"/>
  <c r="AV129" i="12" s="1"/>
  <c r="CZ337" i="10"/>
  <c r="CZ366" i="10" s="1"/>
  <c r="CR337" i="10"/>
  <c r="CR341" i="10" s="1"/>
  <c r="CR376" i="10" s="1"/>
  <c r="DD174" i="10"/>
  <c r="H286" i="10"/>
  <c r="AO286" i="10"/>
  <c r="AC286" i="10"/>
  <c r="CN286" i="10"/>
  <c r="CX286" i="10"/>
  <c r="DR286" i="10"/>
  <c r="BP286" i="10"/>
  <c r="W286" i="10"/>
  <c r="BW286" i="10"/>
  <c r="F286" i="10"/>
  <c r="AR286" i="10"/>
  <c r="AY286" i="10"/>
  <c r="M286" i="10"/>
  <c r="CH286" i="10"/>
  <c r="CO286" i="10"/>
  <c r="DO286" i="10"/>
  <c r="AJ286" i="10"/>
  <c r="BN286" i="10"/>
  <c r="AW286" i="10"/>
  <c r="AM286" i="10"/>
  <c r="BT286" i="10"/>
  <c r="AT286" i="10"/>
  <c r="DD286" i="10"/>
  <c r="V286" i="10"/>
  <c r="BI286" i="10"/>
  <c r="T286" i="10"/>
  <c r="AX286" i="10"/>
  <c r="AA286" i="10"/>
  <c r="R286" i="10"/>
  <c r="BO286" i="10"/>
  <c r="BC286" i="10"/>
  <c r="DF286" i="10"/>
  <c r="AS286" i="10"/>
  <c r="BK286" i="10"/>
  <c r="N286" i="10"/>
  <c r="BB286" i="10"/>
  <c r="BH286" i="10"/>
  <c r="AK286" i="10"/>
  <c r="I286" i="10"/>
  <c r="CU286" i="10"/>
  <c r="DP286" i="10"/>
  <c r="CK286" i="10"/>
  <c r="CA286" i="10"/>
  <c r="BL286" i="10"/>
  <c r="L286" i="10"/>
  <c r="DJ286" i="10"/>
  <c r="CG286" i="10"/>
  <c r="CR286" i="10"/>
  <c r="AI286" i="10"/>
  <c r="CF286" i="10"/>
  <c r="AB286" i="10"/>
  <c r="AG286" i="10"/>
  <c r="CD286" i="10"/>
  <c r="BM286" i="10"/>
  <c r="DL286" i="10"/>
  <c r="K286" i="10"/>
  <c r="CT286" i="10"/>
  <c r="AH286" i="10"/>
  <c r="DK286" i="10"/>
  <c r="CW286" i="10"/>
  <c r="AF286" i="10"/>
  <c r="DB286" i="10"/>
  <c r="BA286" i="10"/>
  <c r="CI286" i="10"/>
  <c r="BY286" i="10"/>
  <c r="E286" i="10"/>
  <c r="DE286" i="10"/>
  <c r="DU286" i="10"/>
  <c r="Y286" i="10"/>
  <c r="P286" i="10"/>
  <c r="X286" i="10"/>
  <c r="CB286" i="10"/>
  <c r="BV286" i="10"/>
  <c r="CE286" i="10"/>
  <c r="AP286" i="10"/>
  <c r="BX286" i="10"/>
  <c r="BR286" i="10"/>
  <c r="AZ286" i="10"/>
  <c r="J286" i="10"/>
  <c r="BU286" i="10"/>
  <c r="DA286" i="10"/>
  <c r="CQ286" i="10"/>
  <c r="AQ286" i="10"/>
  <c r="DN286" i="10"/>
  <c r="CL286" i="10"/>
  <c r="BS286" i="10"/>
  <c r="G286" i="10"/>
  <c r="DI286" i="10"/>
  <c r="BJ286" i="10"/>
  <c r="BG286" i="10"/>
  <c r="BD286" i="10"/>
  <c r="DS286" i="10"/>
  <c r="CY286" i="10"/>
  <c r="DT286" i="10"/>
  <c r="BE286" i="10"/>
  <c r="CJ280" i="10"/>
  <c r="CJ365" i="10" s="1"/>
  <c r="DG337" i="10"/>
  <c r="DG341" i="10" s="1"/>
  <c r="DG376" i="10" s="1"/>
  <c r="O337" i="10"/>
  <c r="O366" i="10" s="1"/>
  <c r="CP337" i="10"/>
  <c r="CP366" i="10" s="1"/>
  <c r="AD337" i="10"/>
  <c r="AD341" i="10" s="1"/>
  <c r="AD376" i="10" s="1"/>
  <c r="BV127" i="12"/>
  <c r="BV129" i="12" s="1"/>
  <c r="R127" i="12"/>
  <c r="R129" i="12" s="1"/>
  <c r="DN127" i="12"/>
  <c r="DN129" i="12" s="1"/>
  <c r="DF127" i="12"/>
  <c r="DF129" i="12" s="1"/>
  <c r="AA127" i="12"/>
  <c r="AA129" i="12" s="1"/>
  <c r="BO127" i="12"/>
  <c r="BO129" i="12" s="1"/>
  <c r="AX127" i="12"/>
  <c r="AX129" i="12" s="1"/>
  <c r="BR127" i="12"/>
  <c r="BR129" i="12" s="1"/>
  <c r="J127" i="12"/>
  <c r="J129" i="12" s="1"/>
  <c r="AQ127" i="12"/>
  <c r="AQ129" i="12" s="1"/>
  <c r="DA127" i="12"/>
  <c r="DA129" i="12" s="1"/>
  <c r="BU127" i="12"/>
  <c r="BU129" i="12" s="1"/>
  <c r="CE127" i="12"/>
  <c r="CE129" i="12" s="1"/>
  <c r="BE127" i="12"/>
  <c r="BE129" i="12" s="1"/>
  <c r="BD127" i="12"/>
  <c r="BD129" i="12" s="1"/>
  <c r="BS127" i="12"/>
  <c r="BS129" i="12" s="1"/>
  <c r="DT127" i="12"/>
  <c r="DT129" i="12" s="1"/>
  <c r="T337" i="10"/>
  <c r="T366" i="10" s="1"/>
  <c r="BG127" i="12"/>
  <c r="BG129" i="12" s="1"/>
  <c r="DI127" i="12"/>
  <c r="DI129" i="12" s="1"/>
  <c r="DS127" i="12"/>
  <c r="DS129" i="12" s="1"/>
  <c r="CL127" i="12"/>
  <c r="CL129" i="12" s="1"/>
  <c r="G127" i="12"/>
  <c r="G129" i="12" s="1"/>
  <c r="CP280" i="10"/>
  <c r="CP365" i="10" s="1"/>
  <c r="AU280" i="10"/>
  <c r="AU365" i="10" s="1"/>
  <c r="DU174" i="10"/>
  <c r="O280" i="10"/>
  <c r="O282" i="10" s="1"/>
  <c r="O375" i="10" s="1"/>
  <c r="T280" i="10"/>
  <c r="T365" i="10" s="1"/>
  <c r="CR280" i="10"/>
  <c r="CR282" i="10" s="1"/>
  <c r="CR375" i="10" s="1"/>
  <c r="Q282" i="10"/>
  <c r="Q375" i="10" s="1"/>
  <c r="Q366" i="10"/>
  <c r="Q341" i="10"/>
  <c r="Q376" i="10" s="1"/>
  <c r="DQ127" i="12"/>
  <c r="DQ129" i="12" s="1"/>
  <c r="CS127" i="12"/>
  <c r="CS129" i="12" s="1"/>
  <c r="AF335" i="10"/>
  <c r="AF337" i="10" s="1"/>
  <c r="AF277" i="10"/>
  <c r="AF276" i="10"/>
  <c r="CM337" i="10"/>
  <c r="CS280" i="10"/>
  <c r="CN335" i="10"/>
  <c r="CN337" i="10" s="1"/>
  <c r="CN277" i="10"/>
  <c r="CN276" i="10"/>
  <c r="CD276" i="10"/>
  <c r="CD335" i="10"/>
  <c r="CD337" i="10" s="1"/>
  <c r="CD277" i="10"/>
  <c r="AJ335" i="10"/>
  <c r="AJ337" i="10" s="1"/>
  <c r="AJ277" i="10"/>
  <c r="AJ276" i="10"/>
  <c r="BD335" i="10"/>
  <c r="BD337" i="10" s="1"/>
  <c r="BD277" i="10"/>
  <c r="BD276" i="10"/>
  <c r="CK276" i="10"/>
  <c r="CK335" i="10"/>
  <c r="CK337" i="10" s="1"/>
  <c r="CK277" i="10"/>
  <c r="DS277" i="10"/>
  <c r="DS335" i="10"/>
  <c r="DS337" i="10" s="1"/>
  <c r="DS276" i="10"/>
  <c r="AV337" i="10"/>
  <c r="I280" i="10"/>
  <c r="AB337" i="10"/>
  <c r="DA335" i="10"/>
  <c r="DA337" i="10" s="1"/>
  <c r="DA277" i="10"/>
  <c r="DA276" i="10"/>
  <c r="CC337" i="10"/>
  <c r="AT335" i="10"/>
  <c r="AT337" i="10" s="1"/>
  <c r="AT277" i="10"/>
  <c r="AT276" i="10"/>
  <c r="Y276" i="10"/>
  <c r="Y277" i="10"/>
  <c r="Y335" i="10"/>
  <c r="Y337" i="10" s="1"/>
  <c r="DD335" i="10"/>
  <c r="DD337" i="10" s="1"/>
  <c r="DD277" i="10"/>
  <c r="DD276" i="10"/>
  <c r="P335" i="10"/>
  <c r="P337" i="10" s="1"/>
  <c r="P277" i="10"/>
  <c r="P276" i="10"/>
  <c r="V277" i="10"/>
  <c r="V276" i="10"/>
  <c r="V335" i="10"/>
  <c r="V337" i="10" s="1"/>
  <c r="BH174" i="10"/>
  <c r="CV337" i="10"/>
  <c r="BZ337" i="10"/>
  <c r="BK276" i="10"/>
  <c r="BK335" i="10"/>
  <c r="BK337" i="10" s="1"/>
  <c r="BK277" i="10"/>
  <c r="O127" i="12"/>
  <c r="O129" i="12" s="1"/>
  <c r="CM127" i="12"/>
  <c r="CM129" i="12" s="1"/>
  <c r="BB276" i="10"/>
  <c r="BB335" i="10"/>
  <c r="BB337" i="10" s="1"/>
  <c r="BB277" i="10"/>
  <c r="CE277" i="10"/>
  <c r="CE276" i="10"/>
  <c r="CE335" i="10"/>
  <c r="CE337" i="10" s="1"/>
  <c r="CH277" i="10"/>
  <c r="CH276" i="10"/>
  <c r="CH335" i="10"/>
  <c r="CH337" i="10" s="1"/>
  <c r="CI335" i="10"/>
  <c r="CI337" i="10" s="1"/>
  <c r="CI277" i="10"/>
  <c r="CI276" i="10"/>
  <c r="CO335" i="10"/>
  <c r="CO337" i="10" s="1"/>
  <c r="CO277" i="10"/>
  <c r="CO276" i="10"/>
  <c r="BX335" i="10"/>
  <c r="BX337" i="10" s="1"/>
  <c r="BX277" i="10"/>
  <c r="BX276" i="10"/>
  <c r="CM280" i="10"/>
  <c r="CU276" i="10"/>
  <c r="CU277" i="10"/>
  <c r="CU335" i="10"/>
  <c r="CU337" i="10" s="1"/>
  <c r="BF280" i="10"/>
  <c r="BG337" i="10"/>
  <c r="BC277" i="10"/>
  <c r="BC276" i="10"/>
  <c r="BC335" i="10"/>
  <c r="BC337" i="10" s="1"/>
  <c r="DL335" i="10"/>
  <c r="DL337" i="10" s="1"/>
  <c r="DL277" i="10"/>
  <c r="DL276" i="10"/>
  <c r="E179" i="10"/>
  <c r="D99" i="10"/>
  <c r="D179" i="10" s="1"/>
  <c r="BZ280" i="10"/>
  <c r="X277" i="10"/>
  <c r="X276" i="10"/>
  <c r="X335" i="10"/>
  <c r="X337" i="10" s="1"/>
  <c r="BH127" i="12"/>
  <c r="BH129" i="12" s="1"/>
  <c r="CC127" i="12"/>
  <c r="CC129" i="12" s="1"/>
  <c r="BZ127" i="12"/>
  <c r="BZ129" i="12" s="1"/>
  <c r="CV127" i="12"/>
  <c r="CV129" i="12" s="1"/>
  <c r="BV277" i="10"/>
  <c r="BV276" i="10"/>
  <c r="BV335" i="10"/>
  <c r="BV337" i="10" s="1"/>
  <c r="AY335" i="10"/>
  <c r="AY337" i="10" s="1"/>
  <c r="AY277" i="10"/>
  <c r="AY276" i="10"/>
  <c r="AD280" i="10"/>
  <c r="BR335" i="10"/>
  <c r="BR337" i="10" s="1"/>
  <c r="BR277" i="10"/>
  <c r="BR276" i="10"/>
  <c r="DO335" i="10"/>
  <c r="DO337" i="10" s="1"/>
  <c r="DO277" i="10"/>
  <c r="DO276" i="10"/>
  <c r="E335" i="10"/>
  <c r="E337" i="10" s="1"/>
  <c r="E277" i="10"/>
  <c r="E276" i="10"/>
  <c r="Z280" i="10"/>
  <c r="DR277" i="10"/>
  <c r="DR276" i="10"/>
  <c r="DR335" i="10"/>
  <c r="DR337" i="10" s="1"/>
  <c r="BM335" i="10"/>
  <c r="BM337" i="10" s="1"/>
  <c r="BM277" i="10"/>
  <c r="BM276" i="10"/>
  <c r="BP335" i="10"/>
  <c r="BP337" i="10" s="1"/>
  <c r="BP277" i="10"/>
  <c r="BP276" i="10"/>
  <c r="I337" i="10"/>
  <c r="CY277" i="10"/>
  <c r="CY276" i="10"/>
  <c r="CY335" i="10"/>
  <c r="CY337" i="10" s="1"/>
  <c r="DF335" i="10"/>
  <c r="DF337" i="10" s="1"/>
  <c r="DF277" i="10"/>
  <c r="DF276" i="10"/>
  <c r="CQ335" i="10"/>
  <c r="CQ337" i="10" s="1"/>
  <c r="CQ277" i="10"/>
  <c r="CQ276" i="10"/>
  <c r="AS335" i="10"/>
  <c r="AS337" i="10" s="1"/>
  <c r="AS276" i="10"/>
  <c r="AS277" i="10"/>
  <c r="AQ277" i="10"/>
  <c r="AQ276" i="10"/>
  <c r="AQ335" i="10"/>
  <c r="AQ337" i="10" s="1"/>
  <c r="BI335" i="10"/>
  <c r="BI337" i="10" s="1"/>
  <c r="BI277" i="10"/>
  <c r="BI276" i="10"/>
  <c r="AE280" i="10"/>
  <c r="CG335" i="10"/>
  <c r="CG337" i="10" s="1"/>
  <c r="CG277" i="10"/>
  <c r="CG276" i="10"/>
  <c r="AU127" i="12"/>
  <c r="AU129" i="12" s="1"/>
  <c r="S127" i="12"/>
  <c r="S129" i="12" s="1"/>
  <c r="CF335" i="10"/>
  <c r="CF337" i="10" s="1"/>
  <c r="CF277" i="10"/>
  <c r="CF276" i="10"/>
  <c r="BS335" i="10"/>
  <c r="BS337" i="10" s="1"/>
  <c r="BS277" i="10"/>
  <c r="BS276" i="10"/>
  <c r="AX335" i="10"/>
  <c r="AX337" i="10" s="1"/>
  <c r="AX277" i="10"/>
  <c r="AX276" i="10"/>
  <c r="AP277" i="10"/>
  <c r="AP276" i="10"/>
  <c r="AP335" i="10"/>
  <c r="AP337" i="10" s="1"/>
  <c r="AA276" i="10"/>
  <c r="AA335" i="10"/>
  <c r="AA337" i="10" s="1"/>
  <c r="AA277" i="10"/>
  <c r="AU341" i="10"/>
  <c r="AU376" i="10" s="1"/>
  <c r="AU366" i="10"/>
  <c r="DH280" i="10"/>
  <c r="BF337" i="10"/>
  <c r="DM337" i="10"/>
  <c r="BG280" i="10"/>
  <c r="CA335" i="10"/>
  <c r="CA337" i="10" s="1"/>
  <c r="CA276" i="10"/>
  <c r="CA277" i="10"/>
  <c r="DU335" i="10"/>
  <c r="DU337" i="10" s="1"/>
  <c r="DU277" i="10"/>
  <c r="DU276" i="10"/>
  <c r="DN277" i="10"/>
  <c r="DN276" i="10"/>
  <c r="DN335" i="10"/>
  <c r="DN337" i="10" s="1"/>
  <c r="U127" i="12"/>
  <c r="U129" i="12" s="1"/>
  <c r="BQ127" i="12"/>
  <c r="BQ129" i="12" s="1"/>
  <c r="N335" i="10"/>
  <c r="N337" i="10" s="1"/>
  <c r="N277" i="10"/>
  <c r="N276" i="10"/>
  <c r="CL276" i="10"/>
  <c r="CL335" i="10"/>
  <c r="CL337" i="10" s="1"/>
  <c r="CL277" i="10"/>
  <c r="CZ280" i="10"/>
  <c r="AN280" i="10"/>
  <c r="BQ280" i="10"/>
  <c r="DI277" i="10"/>
  <c r="DI276" i="10"/>
  <c r="DI335" i="10"/>
  <c r="DI337" i="10" s="1"/>
  <c r="R335" i="10"/>
  <c r="R337" i="10" s="1"/>
  <c r="R277" i="10"/>
  <c r="R276" i="10"/>
  <c r="Z337" i="10"/>
  <c r="BH337" i="10"/>
  <c r="BN335" i="10"/>
  <c r="BN337" i="10" s="1"/>
  <c r="BN277" i="10"/>
  <c r="BN276" i="10"/>
  <c r="DE276" i="10"/>
  <c r="DE277" i="10"/>
  <c r="DE335" i="10"/>
  <c r="DE337" i="10" s="1"/>
  <c r="AW277" i="10"/>
  <c r="AW276" i="10"/>
  <c r="AW335" i="10"/>
  <c r="AW337" i="10" s="1"/>
  <c r="BI174" i="10"/>
  <c r="W335" i="10"/>
  <c r="W337" i="10" s="1"/>
  <c r="W277" i="10"/>
  <c r="W276" i="10"/>
  <c r="DM280" i="10"/>
  <c r="AL280" i="10"/>
  <c r="BW277" i="10"/>
  <c r="BW335" i="10"/>
  <c r="BW337" i="10" s="1"/>
  <c r="BW276" i="10"/>
  <c r="BL335" i="10"/>
  <c r="BL337" i="10" s="1"/>
  <c r="BL277" i="10"/>
  <c r="BL276" i="10"/>
  <c r="DT335" i="10"/>
  <c r="DT337" i="10" s="1"/>
  <c r="DT277" i="10"/>
  <c r="DT276" i="10"/>
  <c r="L335" i="10"/>
  <c r="L337" i="10" s="1"/>
  <c r="L277" i="10"/>
  <c r="L276" i="10"/>
  <c r="BE335" i="10"/>
  <c r="BE337" i="10" s="1"/>
  <c r="BE276" i="10"/>
  <c r="BE277" i="10"/>
  <c r="AE337" i="10"/>
  <c r="DK276" i="10"/>
  <c r="DK335" i="10"/>
  <c r="DK337" i="10" s="1"/>
  <c r="DK277" i="10"/>
  <c r="DG127" i="12"/>
  <c r="DG129" i="12" s="1"/>
  <c r="DB335" i="10"/>
  <c r="DB337" i="10" s="1"/>
  <c r="DB277" i="10"/>
  <c r="DB276" i="10"/>
  <c r="H335" i="10"/>
  <c r="H337" i="10" s="1"/>
  <c r="H277" i="10"/>
  <c r="H276" i="10"/>
  <c r="AK276" i="10"/>
  <c r="AK277" i="10"/>
  <c r="AK335" i="10"/>
  <c r="AK337" i="10" s="1"/>
  <c r="G335" i="10"/>
  <c r="G337" i="10" s="1"/>
  <c r="G276" i="10"/>
  <c r="G277" i="10"/>
  <c r="CJ366" i="10"/>
  <c r="CJ341" i="10"/>
  <c r="CJ376" i="10" s="1"/>
  <c r="BH280" i="10"/>
  <c r="DH337" i="10"/>
  <c r="AZ280" i="10"/>
  <c r="DC337" i="10"/>
  <c r="S337" i="10"/>
  <c r="DJ335" i="10"/>
  <c r="DJ337" i="10" s="1"/>
  <c r="DJ277" i="10"/>
  <c r="DJ276" i="10"/>
  <c r="CP127" i="12"/>
  <c r="CP129" i="12" s="1"/>
  <c r="AI127" i="12"/>
  <c r="AI129" i="12" s="1"/>
  <c r="CZ127" i="12"/>
  <c r="CZ129" i="12" s="1"/>
  <c r="AI276" i="10"/>
  <c r="AI277" i="10"/>
  <c r="AI335" i="10"/>
  <c r="AI337" i="10" s="1"/>
  <c r="DG280" i="10"/>
  <c r="AN337" i="10"/>
  <c r="BQ337" i="10"/>
  <c r="BJ335" i="10"/>
  <c r="BJ337" i="10" s="1"/>
  <c r="BJ277" i="10"/>
  <c r="BJ276" i="10"/>
  <c r="DP335" i="10"/>
  <c r="DP337" i="10" s="1"/>
  <c r="DP277" i="10"/>
  <c r="DP276" i="10"/>
  <c r="CX276" i="10"/>
  <c r="CX277" i="10"/>
  <c r="CX335" i="10"/>
  <c r="CX337" i="10" s="1"/>
  <c r="J335" i="10"/>
  <c r="J337" i="10" s="1"/>
  <c r="J277" i="10"/>
  <c r="J276" i="10"/>
  <c r="BO277" i="10"/>
  <c r="BO335" i="10"/>
  <c r="BO337" i="10" s="1"/>
  <c r="BO276" i="10"/>
  <c r="BU335" i="10"/>
  <c r="BU337" i="10" s="1"/>
  <c r="BU277" i="10"/>
  <c r="BU276" i="10"/>
  <c r="E180" i="10"/>
  <c r="D180" i="10" s="1"/>
  <c r="D147" i="10"/>
  <c r="AC174" i="10"/>
  <c r="AV280" i="10"/>
  <c r="AM276" i="10"/>
  <c r="AM277" i="10"/>
  <c r="AM335" i="10"/>
  <c r="AM337" i="10" s="1"/>
  <c r="AB280" i="10"/>
  <c r="AL337" i="10"/>
  <c r="DQ337" i="10"/>
  <c r="CC280" i="10"/>
  <c r="CW280" i="10"/>
  <c r="DC280" i="10"/>
  <c r="K335" i="10"/>
  <c r="K337" i="10" s="1"/>
  <c r="K276" i="10"/>
  <c r="K277" i="10"/>
  <c r="F276" i="10"/>
  <c r="F335" i="10"/>
  <c r="F337" i="10" s="1"/>
  <c r="F277" i="10"/>
  <c r="CT335" i="10"/>
  <c r="CT337" i="10" s="1"/>
  <c r="CT277" i="10"/>
  <c r="CT276" i="10"/>
  <c r="AR277" i="10"/>
  <c r="AR335" i="10"/>
  <c r="AR337" i="10" s="1"/>
  <c r="AR276" i="10"/>
  <c r="S280" i="10"/>
  <c r="U337" i="10"/>
  <c r="CB335" i="10"/>
  <c r="CB337" i="10" s="1"/>
  <c r="CB277" i="10"/>
  <c r="CB276" i="10"/>
  <c r="DC127" i="12"/>
  <c r="DC129" i="12" s="1"/>
  <c r="AD127" i="12"/>
  <c r="AD129" i="12" s="1"/>
  <c r="AE127" i="12"/>
  <c r="AE129" i="12" s="1"/>
  <c r="BA335" i="10"/>
  <c r="BA337" i="10" s="1"/>
  <c r="BA277" i="10"/>
  <c r="BA276" i="10"/>
  <c r="M277" i="10"/>
  <c r="M335" i="10"/>
  <c r="M337" i="10" s="1"/>
  <c r="M276" i="10"/>
  <c r="AO335" i="10"/>
  <c r="AO337" i="10" s="1"/>
  <c r="AO276" i="10"/>
  <c r="AO277" i="10"/>
  <c r="AG277" i="10"/>
  <c r="AG276" i="10"/>
  <c r="AG335" i="10"/>
  <c r="AG337" i="10" s="1"/>
  <c r="AC276" i="10"/>
  <c r="AC335" i="10"/>
  <c r="AC337" i="10" s="1"/>
  <c r="AC277" i="10"/>
  <c r="BY276" i="10"/>
  <c r="BY335" i="10"/>
  <c r="BY337" i="10" s="1"/>
  <c r="BY277" i="10"/>
  <c r="CS341" i="10"/>
  <c r="CS376" i="10" s="1"/>
  <c r="CS366" i="10"/>
  <c r="BT335" i="10"/>
  <c r="BT337" i="10" s="1"/>
  <c r="BT277" i="10"/>
  <c r="BT276" i="10"/>
  <c r="DQ280" i="10"/>
  <c r="AZ337" i="10"/>
  <c r="CW337" i="10"/>
  <c r="CV280" i="10"/>
  <c r="AH276" i="10"/>
  <c r="AH335" i="10"/>
  <c r="AH337" i="10" s="1"/>
  <c r="AH277" i="10"/>
  <c r="U280" i="10"/>
  <c r="T127" i="12"/>
  <c r="T129" i="12" s="1"/>
  <c r="D55" i="6"/>
  <c r="CW127" i="12"/>
  <c r="CW129" i="12" s="1"/>
  <c r="E129" i="12"/>
  <c r="E58" i="1"/>
  <c r="D92" i="7" s="1"/>
  <c r="C39" i="9"/>
  <c r="B7" i="14" s="1"/>
  <c r="C38" i="9"/>
  <c r="B6" i="14" s="1"/>
  <c r="CR366" i="10" l="1"/>
  <c r="CP282" i="10"/>
  <c r="CP375" i="10" s="1"/>
  <c r="CZ341" i="10"/>
  <c r="CZ376" i="10" s="1"/>
  <c r="CR365" i="10"/>
  <c r="O341" i="10"/>
  <c r="O376" i="10" s="1"/>
  <c r="E181" i="10"/>
  <c r="D181" i="10" s="1"/>
  <c r="D184" i="10" s="1"/>
  <c r="D163" i="10"/>
  <c r="DG366" i="10"/>
  <c r="AU282" i="10"/>
  <c r="AU375" i="10" s="1"/>
  <c r="O365" i="10"/>
  <c r="T282" i="10"/>
  <c r="T375" i="10" s="1"/>
  <c r="AD366" i="10"/>
  <c r="T341" i="10"/>
  <c r="T376" i="10" s="1"/>
  <c r="CJ282" i="10"/>
  <c r="CJ375" i="10" s="1"/>
  <c r="D95" i="7"/>
  <c r="D145" i="7"/>
  <c r="D94" i="7"/>
  <c r="CH280" i="10"/>
  <c r="CH365" i="10" s="1"/>
  <c r="DS9" i="7"/>
  <c r="DS23" i="7" s="1"/>
  <c r="CR9" i="7"/>
  <c r="CR23" i="7" s="1"/>
  <c r="J9" i="7"/>
  <c r="J23" i="7" s="1"/>
  <c r="CA9" i="7"/>
  <c r="CA23" i="7" s="1"/>
  <c r="CI9" i="7"/>
  <c r="CI23" i="7" s="1"/>
  <c r="BM9" i="7"/>
  <c r="BM23" i="7" s="1"/>
  <c r="AO9" i="7"/>
  <c r="AO23" i="7" s="1"/>
  <c r="BO9" i="7"/>
  <c r="BO23" i="7" s="1"/>
  <c r="DI9" i="7"/>
  <c r="DI23" i="7" s="1"/>
  <c r="BP9" i="7"/>
  <c r="BP23" i="7" s="1"/>
  <c r="BZ9" i="7"/>
  <c r="BZ23" i="7" s="1"/>
  <c r="CW9" i="7"/>
  <c r="CW23" i="7" s="1"/>
  <c r="V9" i="7"/>
  <c r="V23" i="7" s="1"/>
  <c r="K9" i="7"/>
  <c r="K23" i="7" s="1"/>
  <c r="BV9" i="7"/>
  <c r="BV23" i="7" s="1"/>
  <c r="Q9" i="7"/>
  <c r="Q23" i="7" s="1"/>
  <c r="U9" i="7"/>
  <c r="U23" i="7" s="1"/>
  <c r="DJ9" i="7"/>
  <c r="DJ23" i="7" s="1"/>
  <c r="DR9" i="7"/>
  <c r="DR23" i="7" s="1"/>
  <c r="DQ9" i="7"/>
  <c r="DQ23" i="7" s="1"/>
  <c r="AJ9" i="7"/>
  <c r="AJ23" i="7" s="1"/>
  <c r="DD9" i="7"/>
  <c r="DD23" i="7" s="1"/>
  <c r="X9" i="7"/>
  <c r="X23" i="7" s="1"/>
  <c r="DM9" i="7"/>
  <c r="DM23" i="7" s="1"/>
  <c r="BB9" i="7"/>
  <c r="BB23" i="7" s="1"/>
  <c r="BI9" i="7"/>
  <c r="BI23" i="7" s="1"/>
  <c r="BX9" i="7"/>
  <c r="BX23" i="7" s="1"/>
  <c r="CY9" i="7"/>
  <c r="CY23" i="7" s="1"/>
  <c r="BF9" i="7"/>
  <c r="BF23" i="7" s="1"/>
  <c r="AS9" i="7"/>
  <c r="AS23" i="7" s="1"/>
  <c r="Z9" i="7"/>
  <c r="Z23" i="7" s="1"/>
  <c r="F9" i="7"/>
  <c r="F23" i="7" s="1"/>
  <c r="CP9" i="7"/>
  <c r="CP23" i="7" s="1"/>
  <c r="BL9" i="7"/>
  <c r="BL23" i="7" s="1"/>
  <c r="DL9" i="7"/>
  <c r="DL23" i="7" s="1"/>
  <c r="CU9" i="7"/>
  <c r="CU23" i="7" s="1"/>
  <c r="AB9" i="7"/>
  <c r="AB23" i="7" s="1"/>
  <c r="BH9" i="7"/>
  <c r="BH23" i="7" s="1"/>
  <c r="AA9" i="7"/>
  <c r="AA23" i="7" s="1"/>
  <c r="AM9" i="7"/>
  <c r="AM23" i="7" s="1"/>
  <c r="AC9" i="7"/>
  <c r="AC23" i="7" s="1"/>
  <c r="DN9" i="7"/>
  <c r="DN23" i="7" s="1"/>
  <c r="AI9" i="7"/>
  <c r="AI23" i="7" s="1"/>
  <c r="CO9" i="7"/>
  <c r="CO23" i="7" s="1"/>
  <c r="CF9" i="7"/>
  <c r="CF23" i="7" s="1"/>
  <c r="DP9" i="7"/>
  <c r="DP23" i="7" s="1"/>
  <c r="BS9" i="7"/>
  <c r="BS23" i="7" s="1"/>
  <c r="CB9" i="7"/>
  <c r="CB23" i="7" s="1"/>
  <c r="CE9" i="7"/>
  <c r="CE23" i="7" s="1"/>
  <c r="BU9" i="7"/>
  <c r="BU23" i="7" s="1"/>
  <c r="CL9" i="7"/>
  <c r="CL23" i="7" s="1"/>
  <c r="CC9" i="7"/>
  <c r="CC23" i="7" s="1"/>
  <c r="S9" i="7"/>
  <c r="S23" i="7" s="1"/>
  <c r="Y9" i="7"/>
  <c r="Y23" i="7" s="1"/>
  <c r="AP9" i="7"/>
  <c r="AP23" i="7" s="1"/>
  <c r="DE9" i="7"/>
  <c r="DE23" i="7" s="1"/>
  <c r="DB9" i="7"/>
  <c r="DB23" i="7" s="1"/>
  <c r="AG9" i="7"/>
  <c r="AG23" i="7" s="1"/>
  <c r="L9" i="7"/>
  <c r="L23" i="7" s="1"/>
  <c r="AX9" i="7"/>
  <c r="AX23" i="7" s="1"/>
  <c r="DA9" i="7"/>
  <c r="DA23" i="7" s="1"/>
  <c r="CS9" i="7"/>
  <c r="CS23" i="7" s="1"/>
  <c r="DK9" i="7"/>
  <c r="DK23" i="7" s="1"/>
  <c r="N9" i="7"/>
  <c r="N23" i="7" s="1"/>
  <c r="DC9" i="7"/>
  <c r="DC23" i="7" s="1"/>
  <c r="BE9" i="7"/>
  <c r="BE23" i="7" s="1"/>
  <c r="AW9" i="7"/>
  <c r="AW23" i="7" s="1"/>
  <c r="AZ9" i="7"/>
  <c r="AZ23" i="7" s="1"/>
  <c r="DU9" i="7"/>
  <c r="DU23" i="7" s="1"/>
  <c r="CV9" i="7"/>
  <c r="CV23" i="7" s="1"/>
  <c r="R9" i="7"/>
  <c r="R23" i="7" s="1"/>
  <c r="BG9" i="7"/>
  <c r="BG23" i="7" s="1"/>
  <c r="G9" i="7"/>
  <c r="G23" i="7" s="1"/>
  <c r="CQ9" i="7"/>
  <c r="CQ23" i="7" s="1"/>
  <c r="CG9" i="7"/>
  <c r="CG23" i="7" s="1"/>
  <c r="CK9" i="7"/>
  <c r="CK23" i="7" s="1"/>
  <c r="AY9" i="7"/>
  <c r="AY23" i="7" s="1"/>
  <c r="BN9" i="7"/>
  <c r="BN23" i="7" s="1"/>
  <c r="AL9" i="7"/>
  <c r="AL23" i="7" s="1"/>
  <c r="BW9" i="7"/>
  <c r="BW23" i="7" s="1"/>
  <c r="I9" i="7"/>
  <c r="I23" i="7" s="1"/>
  <c r="AH9" i="7"/>
  <c r="AH23" i="7" s="1"/>
  <c r="CT9" i="7"/>
  <c r="CT23" i="7" s="1"/>
  <c r="AF9" i="7"/>
  <c r="AF23" i="7" s="1"/>
  <c r="CM9" i="7"/>
  <c r="CM23" i="7" s="1"/>
  <c r="CJ9" i="7"/>
  <c r="CJ23" i="7" s="1"/>
  <c r="CX9" i="7"/>
  <c r="CX23" i="7" s="1"/>
  <c r="CD9" i="7"/>
  <c r="CD23" i="7" s="1"/>
  <c r="AD9" i="7"/>
  <c r="AD23" i="7" s="1"/>
  <c r="DG9" i="7"/>
  <c r="DG23" i="7" s="1"/>
  <c r="CP341" i="10"/>
  <c r="CP376" i="10" s="1"/>
  <c r="DS280" i="10"/>
  <c r="DS282" i="10" s="1"/>
  <c r="DS375" i="10" s="1"/>
  <c r="AO280" i="10"/>
  <c r="AO365" i="10" s="1"/>
  <c r="Y280" i="10"/>
  <c r="Y365" i="10" s="1"/>
  <c r="BO280" i="10"/>
  <c r="BO365" i="10" s="1"/>
  <c r="BW280" i="10"/>
  <c r="BW282" i="10" s="1"/>
  <c r="BW375" i="10" s="1"/>
  <c r="DJ280" i="10"/>
  <c r="DJ365" i="10" s="1"/>
  <c r="W280" i="10"/>
  <c r="W282" i="10" s="1"/>
  <c r="W375" i="10" s="1"/>
  <c r="V280" i="10"/>
  <c r="V365" i="10" s="1"/>
  <c r="BT280" i="10"/>
  <c r="BT282" i="10" s="1"/>
  <c r="BT375" i="10" s="1"/>
  <c r="AG280" i="10"/>
  <c r="AG282" i="10" s="1"/>
  <c r="AG375" i="10" s="1"/>
  <c r="BA280" i="10"/>
  <c r="BA365" i="10" s="1"/>
  <c r="DP280" i="10"/>
  <c r="DP365" i="10" s="1"/>
  <c r="CK280" i="10"/>
  <c r="CK282" i="10" s="1"/>
  <c r="CK375" i="10" s="1"/>
  <c r="BI280" i="10"/>
  <c r="BI282" i="10" s="1"/>
  <c r="BI375" i="10" s="1"/>
  <c r="AQ280" i="10"/>
  <c r="AQ365" i="10" s="1"/>
  <c r="CY280" i="10"/>
  <c r="CY282" i="10" s="1"/>
  <c r="CY375" i="10" s="1"/>
  <c r="AP280" i="10"/>
  <c r="AP282" i="10" s="1"/>
  <c r="AP375" i="10" s="1"/>
  <c r="CG280" i="10"/>
  <c r="CG282" i="10" s="1"/>
  <c r="CG375" i="10" s="1"/>
  <c r="DF280" i="10"/>
  <c r="DF282" i="10" s="1"/>
  <c r="DF375" i="10" s="1"/>
  <c r="X280" i="10"/>
  <c r="X282" i="10" s="1"/>
  <c r="X375" i="10" s="1"/>
  <c r="AH280" i="10"/>
  <c r="AH365" i="10" s="1"/>
  <c r="K280" i="10"/>
  <c r="K282" i="10" s="1"/>
  <c r="K375" i="10" s="1"/>
  <c r="BB280" i="10"/>
  <c r="BB282" i="10" s="1"/>
  <c r="BB375" i="10" s="1"/>
  <c r="BK280" i="10"/>
  <c r="BK282" i="10" s="1"/>
  <c r="BK375" i="10" s="1"/>
  <c r="BY280" i="10"/>
  <c r="BY365" i="10" s="1"/>
  <c r="AM280" i="10"/>
  <c r="AM365" i="10" s="1"/>
  <c r="CA280" i="10"/>
  <c r="CA365" i="10" s="1"/>
  <c r="BV280" i="10"/>
  <c r="BV282" i="10" s="1"/>
  <c r="BV375" i="10" s="1"/>
  <c r="P280" i="10"/>
  <c r="P365" i="10" s="1"/>
  <c r="DT280" i="10"/>
  <c r="DT365" i="10" s="1"/>
  <c r="AW280" i="10"/>
  <c r="AW365" i="10" s="1"/>
  <c r="DU280" i="10"/>
  <c r="DU365" i="10" s="1"/>
  <c r="BS280" i="10"/>
  <c r="BS365" i="10" s="1"/>
  <c r="BC280" i="10"/>
  <c r="BC365" i="10" s="1"/>
  <c r="CO280" i="10"/>
  <c r="CO365" i="10" s="1"/>
  <c r="DD280" i="10"/>
  <c r="DD365" i="10" s="1"/>
  <c r="AT280" i="10"/>
  <c r="AT282" i="10" s="1"/>
  <c r="AT375" i="10" s="1"/>
  <c r="CB280" i="10"/>
  <c r="CB365" i="10" s="1"/>
  <c r="J280" i="10"/>
  <c r="J365" i="10" s="1"/>
  <c r="CX280" i="10"/>
  <c r="CX365" i="10" s="1"/>
  <c r="BE280" i="10"/>
  <c r="BE365" i="10" s="1"/>
  <c r="BL280" i="10"/>
  <c r="BL365" i="10" s="1"/>
  <c r="R280" i="10"/>
  <c r="R365" i="10" s="1"/>
  <c r="CF280" i="10"/>
  <c r="CF282" i="10" s="1"/>
  <c r="CF375" i="10" s="1"/>
  <c r="CQ280" i="10"/>
  <c r="CQ365" i="10" s="1"/>
  <c r="E280" i="10"/>
  <c r="E365" i="10" s="1"/>
  <c r="AY280" i="10"/>
  <c r="AY282" i="10" s="1"/>
  <c r="AY375" i="10" s="1"/>
  <c r="BT366" i="10"/>
  <c r="BT341" i="10"/>
  <c r="BT376" i="10" s="1"/>
  <c r="BY366" i="10"/>
  <c r="BY341" i="10"/>
  <c r="BY376" i="10" s="1"/>
  <c r="BA366" i="10"/>
  <c r="BA341" i="10"/>
  <c r="BA376" i="10" s="1"/>
  <c r="U366" i="10"/>
  <c r="U341" i="10"/>
  <c r="U376" i="10" s="1"/>
  <c r="CC365" i="10"/>
  <c r="CC282" i="10"/>
  <c r="CC375" i="10" s="1"/>
  <c r="DP366" i="10"/>
  <c r="DP341" i="10"/>
  <c r="DP376" i="10" s="1"/>
  <c r="G366" i="10"/>
  <c r="G341" i="10"/>
  <c r="G376" i="10" s="1"/>
  <c r="DI366" i="10"/>
  <c r="DI341" i="10"/>
  <c r="DI376" i="10" s="1"/>
  <c r="N280" i="10"/>
  <c r="DN366" i="10"/>
  <c r="DN341" i="10"/>
  <c r="DN376" i="10" s="1"/>
  <c r="CF366" i="10"/>
  <c r="CF341" i="10"/>
  <c r="CF376" i="10" s="1"/>
  <c r="AE365" i="10"/>
  <c r="AE282" i="10"/>
  <c r="AE375" i="10" s="1"/>
  <c r="AQ341" i="10"/>
  <c r="AQ376" i="10" s="1"/>
  <c r="AQ366" i="10"/>
  <c r="CQ366" i="10"/>
  <c r="CQ341" i="10"/>
  <c r="CQ376" i="10" s="1"/>
  <c r="CY366" i="10"/>
  <c r="CY341" i="10"/>
  <c r="CY376" i="10" s="1"/>
  <c r="DR280" i="10"/>
  <c r="E366" i="10"/>
  <c r="E341" i="10"/>
  <c r="AY341" i="10"/>
  <c r="AY376" i="10" s="1"/>
  <c r="AY366" i="10"/>
  <c r="DL280" i="10"/>
  <c r="BF365" i="10"/>
  <c r="BF282" i="10"/>
  <c r="BF375" i="10" s="1"/>
  <c r="BX280" i="10"/>
  <c r="CI280" i="10"/>
  <c r="CE341" i="10"/>
  <c r="CE376" i="10" s="1"/>
  <c r="CE366" i="10"/>
  <c r="BB341" i="10"/>
  <c r="BB376" i="10" s="1"/>
  <c r="BB366" i="10"/>
  <c r="BK366" i="10"/>
  <c r="BK341" i="10"/>
  <c r="BK376" i="10" s="1"/>
  <c r="Y366" i="10"/>
  <c r="Y341" i="10"/>
  <c r="Y376" i="10" s="1"/>
  <c r="CC366" i="10"/>
  <c r="CC341" i="10"/>
  <c r="CC376" i="10" s="1"/>
  <c r="I365" i="10"/>
  <c r="I282" i="10"/>
  <c r="I375" i="10" s="1"/>
  <c r="CS365" i="10"/>
  <c r="CS282" i="10"/>
  <c r="CS375" i="10" s="1"/>
  <c r="CW366" i="10"/>
  <c r="CW341" i="10"/>
  <c r="CW376" i="10" s="1"/>
  <c r="S282" i="10"/>
  <c r="S375" i="10" s="1"/>
  <c r="S365" i="10"/>
  <c r="CT280" i="10"/>
  <c r="K341" i="10"/>
  <c r="K376" i="10" s="1"/>
  <c r="K366" i="10"/>
  <c r="BU341" i="10"/>
  <c r="BU376" i="10" s="1"/>
  <c r="BU366" i="10"/>
  <c r="BJ280" i="10"/>
  <c r="AK341" i="10"/>
  <c r="AK376" i="10" s="1"/>
  <c r="AK366" i="10"/>
  <c r="DB366" i="10"/>
  <c r="DB341" i="10"/>
  <c r="DB376" i="10" s="1"/>
  <c r="L341" i="10"/>
  <c r="L376" i="10" s="1"/>
  <c r="L366" i="10"/>
  <c r="AL365" i="10"/>
  <c r="AL282" i="10"/>
  <c r="AL375" i="10" s="1"/>
  <c r="AW341" i="10"/>
  <c r="AW376" i="10" s="1"/>
  <c r="AW366" i="10"/>
  <c r="BN366" i="10"/>
  <c r="BN341" i="10"/>
  <c r="BN376" i="10" s="1"/>
  <c r="DI280" i="10"/>
  <c r="DN280" i="10"/>
  <c r="AX366" i="10"/>
  <c r="AX341" i="10"/>
  <c r="AX376" i="10" s="1"/>
  <c r="BP280" i="10"/>
  <c r="DO280" i="10"/>
  <c r="BV341" i="10"/>
  <c r="BV376" i="10" s="1"/>
  <c r="BV366" i="10"/>
  <c r="CE280" i="10"/>
  <c r="DA280" i="10"/>
  <c r="AV366" i="10"/>
  <c r="AV341" i="10"/>
  <c r="AV376" i="10" s="1"/>
  <c r="BD280" i="10"/>
  <c r="AJ341" i="10"/>
  <c r="AJ376" i="10" s="1"/>
  <c r="AJ366" i="10"/>
  <c r="CM341" i="10"/>
  <c r="CM376" i="10" s="1"/>
  <c r="CM366" i="10"/>
  <c r="AZ366" i="10"/>
  <c r="AZ341" i="10"/>
  <c r="AZ376" i="10" s="1"/>
  <c r="AV282" i="10"/>
  <c r="AV375" i="10" s="1"/>
  <c r="AV365" i="10"/>
  <c r="DH366" i="10"/>
  <c r="DH341" i="10"/>
  <c r="DH376" i="10" s="1"/>
  <c r="DM365" i="10"/>
  <c r="DM282" i="10"/>
  <c r="DM375" i="10" s="1"/>
  <c r="BH341" i="10"/>
  <c r="BH376" i="10" s="1"/>
  <c r="BH366" i="10"/>
  <c r="N366" i="10"/>
  <c r="N341" i="10"/>
  <c r="N376" i="10" s="1"/>
  <c r="CA366" i="10"/>
  <c r="CA341" i="10"/>
  <c r="CA376" i="10" s="1"/>
  <c r="AA366" i="10"/>
  <c r="AA341" i="10"/>
  <c r="AA376" i="10" s="1"/>
  <c r="DL366" i="10"/>
  <c r="DL341" i="10"/>
  <c r="DL376" i="10" s="1"/>
  <c r="BX366" i="10"/>
  <c r="BX341" i="10"/>
  <c r="BX376" i="10" s="1"/>
  <c r="CI366" i="10"/>
  <c r="CI341" i="10"/>
  <c r="CI376" i="10" s="1"/>
  <c r="BZ366" i="10"/>
  <c r="BZ341" i="10"/>
  <c r="BZ376" i="10" s="1"/>
  <c r="AO366" i="10"/>
  <c r="AO341" i="10"/>
  <c r="AO376" i="10" s="1"/>
  <c r="AC366" i="10"/>
  <c r="AC341" i="10"/>
  <c r="AC376" i="10" s="1"/>
  <c r="M280" i="10"/>
  <c r="CT366" i="10"/>
  <c r="CT341" i="10"/>
  <c r="CT376" i="10" s="1"/>
  <c r="BO341" i="10"/>
  <c r="BO376" i="10" s="1"/>
  <c r="BO366" i="10"/>
  <c r="CX366" i="10"/>
  <c r="CX341" i="10"/>
  <c r="CX376" i="10" s="1"/>
  <c r="BJ366" i="10"/>
  <c r="BJ341" i="10"/>
  <c r="BJ376" i="10" s="1"/>
  <c r="AI366" i="10"/>
  <c r="AI341" i="10"/>
  <c r="AI376" i="10" s="1"/>
  <c r="AK280" i="10"/>
  <c r="BW341" i="10"/>
  <c r="BW376" i="10" s="1"/>
  <c r="BW366" i="10"/>
  <c r="BQ282" i="10"/>
  <c r="BQ375" i="10" s="1"/>
  <c r="BQ365" i="10"/>
  <c r="BG282" i="10"/>
  <c r="BG375" i="10" s="1"/>
  <c r="BG365" i="10"/>
  <c r="AA280" i="10"/>
  <c r="BI366" i="10"/>
  <c r="BI341" i="10"/>
  <c r="BI376" i="10" s="1"/>
  <c r="BP366" i="10"/>
  <c r="BP341" i="10"/>
  <c r="BP376" i="10" s="1"/>
  <c r="DO341" i="10"/>
  <c r="DO376" i="10" s="1"/>
  <c r="DO366" i="10"/>
  <c r="CH341" i="10"/>
  <c r="CH376" i="10" s="1"/>
  <c r="CH366" i="10"/>
  <c r="CV341" i="10"/>
  <c r="CV376" i="10" s="1"/>
  <c r="CV366" i="10"/>
  <c r="DA366" i="10"/>
  <c r="DA341" i="10"/>
  <c r="DA376" i="10" s="1"/>
  <c r="BD366" i="10"/>
  <c r="BD341" i="10"/>
  <c r="BD376" i="10" s="1"/>
  <c r="CD341" i="10"/>
  <c r="CD376" i="10" s="1"/>
  <c r="CD366" i="10"/>
  <c r="AC280" i="10"/>
  <c r="M341" i="10"/>
  <c r="M376" i="10" s="1"/>
  <c r="M366" i="10"/>
  <c r="DQ341" i="10"/>
  <c r="DQ376" i="10" s="1"/>
  <c r="DQ366" i="10"/>
  <c r="BQ366" i="10"/>
  <c r="BQ341" i="10"/>
  <c r="BQ376" i="10" s="1"/>
  <c r="H280" i="10"/>
  <c r="DT341" i="10"/>
  <c r="DT376" i="10" s="1"/>
  <c r="DT366" i="10"/>
  <c r="DE341" i="10"/>
  <c r="DE376" i="10" s="1"/>
  <c r="DE366" i="10"/>
  <c r="Z341" i="10"/>
  <c r="Z376" i="10" s="1"/>
  <c r="Z366" i="10"/>
  <c r="CZ365" i="10"/>
  <c r="CZ282" i="10"/>
  <c r="CZ375" i="10" s="1"/>
  <c r="DU366" i="10"/>
  <c r="DU341" i="10"/>
  <c r="DU376" i="10" s="1"/>
  <c r="DM366" i="10"/>
  <c r="DM341" i="10"/>
  <c r="DM376" i="10" s="1"/>
  <c r="AP341" i="10"/>
  <c r="AP376" i="10" s="1"/>
  <c r="AP366" i="10"/>
  <c r="AS280" i="10"/>
  <c r="BM280" i="10"/>
  <c r="BR280" i="10"/>
  <c r="X341" i="10"/>
  <c r="X376" i="10" s="1"/>
  <c r="X366" i="10"/>
  <c r="BC366" i="10"/>
  <c r="BC341" i="10"/>
  <c r="BC376" i="10" s="1"/>
  <c r="CU366" i="10"/>
  <c r="CU341" i="10"/>
  <c r="CU376" i="10" s="1"/>
  <c r="P366" i="10"/>
  <c r="P341" i="10"/>
  <c r="P376" i="10" s="1"/>
  <c r="DS366" i="10"/>
  <c r="DS341" i="10"/>
  <c r="DS376" i="10" s="1"/>
  <c r="CD280" i="10"/>
  <c r="CV282" i="10"/>
  <c r="CV375" i="10" s="1"/>
  <c r="CV365" i="10"/>
  <c r="AG366" i="10"/>
  <c r="AG341" i="10"/>
  <c r="AG376" i="10" s="1"/>
  <c r="F366" i="10"/>
  <c r="F341" i="10"/>
  <c r="F376" i="10" s="1"/>
  <c r="AL366" i="10"/>
  <c r="AL341" i="10"/>
  <c r="AL376" i="10" s="1"/>
  <c r="AN366" i="10"/>
  <c r="AN341" i="10"/>
  <c r="AN376" i="10" s="1"/>
  <c r="AI280" i="10"/>
  <c r="DJ366" i="10"/>
  <c r="DJ341" i="10"/>
  <c r="DJ376" i="10" s="1"/>
  <c r="DC341" i="10"/>
  <c r="DC376" i="10" s="1"/>
  <c r="DC366" i="10"/>
  <c r="BH365" i="10"/>
  <c r="BH282" i="10"/>
  <c r="BH375" i="10" s="1"/>
  <c r="DK341" i="10"/>
  <c r="DK376" i="10" s="1"/>
  <c r="DK366" i="10"/>
  <c r="W366" i="10"/>
  <c r="W341" i="10"/>
  <c r="W376" i="10" s="1"/>
  <c r="BF366" i="10"/>
  <c r="BF341" i="10"/>
  <c r="BF376" i="10" s="1"/>
  <c r="BS366" i="10"/>
  <c r="BS341" i="10"/>
  <c r="BS376" i="10" s="1"/>
  <c r="AS366" i="10"/>
  <c r="AS341" i="10"/>
  <c r="AS376" i="10" s="1"/>
  <c r="I341" i="10"/>
  <c r="I376" i="10" s="1"/>
  <c r="I366" i="10"/>
  <c r="Z365" i="10"/>
  <c r="Z282" i="10"/>
  <c r="Z375" i="10" s="1"/>
  <c r="AD365" i="10"/>
  <c r="AD282" i="10"/>
  <c r="AD375" i="10" s="1"/>
  <c r="CN280" i="10"/>
  <c r="AF280" i="10"/>
  <c r="AR280" i="10"/>
  <c r="F280" i="10"/>
  <c r="DC365" i="10"/>
  <c r="DC282" i="10"/>
  <c r="DC375" i="10" s="1"/>
  <c r="AB365" i="10"/>
  <c r="AB282" i="10"/>
  <c r="AB375" i="10" s="1"/>
  <c r="DG365" i="10"/>
  <c r="DG282" i="10"/>
  <c r="DG375" i="10" s="1"/>
  <c r="S341" i="10"/>
  <c r="S376" i="10" s="1"/>
  <c r="S366" i="10"/>
  <c r="AZ282" i="10"/>
  <c r="AZ375" i="10" s="1"/>
  <c r="AZ365" i="10"/>
  <c r="H341" i="10"/>
  <c r="H376" i="10" s="1"/>
  <c r="H366" i="10"/>
  <c r="DK280" i="10"/>
  <c r="BE366" i="10"/>
  <c r="BE341" i="10"/>
  <c r="BE376" i="10" s="1"/>
  <c r="DE280" i="10"/>
  <c r="AN365" i="10"/>
  <c r="AN282" i="10"/>
  <c r="AN375" i="10" s="1"/>
  <c r="CL366" i="10"/>
  <c r="CL341" i="10"/>
  <c r="CL376" i="10" s="1"/>
  <c r="DH365" i="10"/>
  <c r="DH282" i="10"/>
  <c r="DH375" i="10" s="1"/>
  <c r="BM341" i="10"/>
  <c r="BM376" i="10" s="1"/>
  <c r="BM366" i="10"/>
  <c r="BR341" i="10"/>
  <c r="BR376" i="10" s="1"/>
  <c r="BR366" i="10"/>
  <c r="CU280" i="10"/>
  <c r="U282" i="10"/>
  <c r="U375" i="10" s="1"/>
  <c r="U365" i="10"/>
  <c r="DQ282" i="10"/>
  <c r="DQ375" i="10" s="1"/>
  <c r="DQ365" i="10"/>
  <c r="AH366" i="10"/>
  <c r="AH341" i="10"/>
  <c r="AH376" i="10" s="1"/>
  <c r="CB341" i="10"/>
  <c r="CB376" i="10" s="1"/>
  <c r="CB366" i="10"/>
  <c r="AR341" i="10"/>
  <c r="AR376" i="10" s="1"/>
  <c r="AR366" i="10"/>
  <c r="CW282" i="10"/>
  <c r="CW375" i="10" s="1"/>
  <c r="CW365" i="10"/>
  <c r="AM366" i="10"/>
  <c r="AM341" i="10"/>
  <c r="AM376" i="10" s="1"/>
  <c r="BU280" i="10"/>
  <c r="J366" i="10"/>
  <c r="J341" i="10"/>
  <c r="J376" i="10" s="1"/>
  <c r="G280" i="10"/>
  <c r="DB280" i="10"/>
  <c r="AE366" i="10"/>
  <c r="AE341" i="10"/>
  <c r="AE376" i="10" s="1"/>
  <c r="L280" i="10"/>
  <c r="BL341" i="10"/>
  <c r="BL376" i="10" s="1"/>
  <c r="BL366" i="10"/>
  <c r="BN280" i="10"/>
  <c r="R366" i="10"/>
  <c r="R341" i="10"/>
  <c r="R376" i="10" s="1"/>
  <c r="CL280" i="10"/>
  <c r="AX280" i="10"/>
  <c r="CG366" i="10"/>
  <c r="CG341" i="10"/>
  <c r="CG376" i="10" s="1"/>
  <c r="DF341" i="10"/>
  <c r="DF376" i="10" s="1"/>
  <c r="DF366" i="10"/>
  <c r="DR366" i="10"/>
  <c r="DR341" i="10"/>
  <c r="DR376" i="10" s="1"/>
  <c r="BZ282" i="10"/>
  <c r="BZ375" i="10" s="1"/>
  <c r="BZ365" i="10"/>
  <c r="BG366" i="10"/>
  <c r="BG341" i="10"/>
  <c r="BG376" i="10" s="1"/>
  <c r="CM282" i="10"/>
  <c r="CM375" i="10" s="1"/>
  <c r="CM365" i="10"/>
  <c r="CO366" i="10"/>
  <c r="CO341" i="10"/>
  <c r="CO376" i="10" s="1"/>
  <c r="V366" i="10"/>
  <c r="V341" i="10"/>
  <c r="V376" i="10" s="1"/>
  <c r="DD341" i="10"/>
  <c r="DD376" i="10" s="1"/>
  <c r="DD366" i="10"/>
  <c r="AT366" i="10"/>
  <c r="AT341" i="10"/>
  <c r="AT376" i="10" s="1"/>
  <c r="AB341" i="10"/>
  <c r="AB376" i="10" s="1"/>
  <c r="AB366" i="10"/>
  <c r="CK341" i="10"/>
  <c r="CK376" i="10" s="1"/>
  <c r="CK366" i="10"/>
  <c r="AJ280" i="10"/>
  <c r="CN341" i="10"/>
  <c r="CN376" i="10" s="1"/>
  <c r="CN366" i="10"/>
  <c r="AF366" i="10"/>
  <c r="AF341" i="10"/>
  <c r="AF376" i="10" s="1"/>
  <c r="D127" i="12"/>
  <c r="E184" i="10" l="1"/>
  <c r="E9" i="7" s="1"/>
  <c r="E23" i="7" s="1"/>
  <c r="AP365" i="10"/>
  <c r="BI365" i="10"/>
  <c r="J282" i="10"/>
  <c r="J375" i="10" s="1"/>
  <c r="BT365" i="10"/>
  <c r="AG365" i="10"/>
  <c r="Y282" i="10"/>
  <c r="Y375" i="10" s="1"/>
  <c r="BV365" i="10"/>
  <c r="CF365" i="10"/>
  <c r="AT365" i="10"/>
  <c r="CQ282" i="10"/>
  <c r="CQ375" i="10" s="1"/>
  <c r="DD282" i="10"/>
  <c r="DD375" i="10" s="1"/>
  <c r="AY365" i="10"/>
  <c r="DJ282" i="10"/>
  <c r="DJ375" i="10" s="1"/>
  <c r="AW282" i="10"/>
  <c r="AW375" i="10" s="1"/>
  <c r="BK365" i="10"/>
  <c r="DU282" i="10"/>
  <c r="DU375" i="10" s="1"/>
  <c r="V282" i="10"/>
  <c r="V375" i="10" s="1"/>
  <c r="CX282" i="10"/>
  <c r="CX375" i="10" s="1"/>
  <c r="CK365" i="10"/>
  <c r="X365" i="10"/>
  <c r="BW365" i="10"/>
  <c r="BC282" i="10"/>
  <c r="BC375" i="10" s="1"/>
  <c r="AM282" i="10"/>
  <c r="AM375" i="10" s="1"/>
  <c r="BS282" i="10"/>
  <c r="BS375" i="10" s="1"/>
  <c r="W365" i="10"/>
  <c r="P282" i="10"/>
  <c r="P375" i="10" s="1"/>
  <c r="AQ282" i="10"/>
  <c r="AQ375" i="10" s="1"/>
  <c r="BE282" i="10"/>
  <c r="BE375" i="10" s="1"/>
  <c r="BA282" i="10"/>
  <c r="BA375" i="10" s="1"/>
  <c r="CG365" i="10"/>
  <c r="AO282" i="10"/>
  <c r="AO375" i="10" s="1"/>
  <c r="BL282" i="10"/>
  <c r="BL375" i="10" s="1"/>
  <c r="CH282" i="10"/>
  <c r="CH375" i="10" s="1"/>
  <c r="DF365" i="10"/>
  <c r="BO282" i="10"/>
  <c r="BO375" i="10" s="1"/>
  <c r="DP282" i="10"/>
  <c r="DP375" i="10" s="1"/>
  <c r="DS365" i="10"/>
  <c r="D197" i="7"/>
  <c r="D147" i="7"/>
  <c r="D148" i="7"/>
  <c r="DI98" i="7"/>
  <c r="DI99" i="7" s="1"/>
  <c r="AM98" i="7"/>
  <c r="AM99" i="7" s="1"/>
  <c r="BA98" i="7"/>
  <c r="BA99" i="7" s="1"/>
  <c r="DN98" i="7"/>
  <c r="DN99" i="7" s="1"/>
  <c r="E98" i="7"/>
  <c r="E99" i="7" s="1"/>
  <c r="BQ98" i="7"/>
  <c r="BQ99" i="7" s="1"/>
  <c r="AJ98" i="7"/>
  <c r="AJ99" i="7" s="1"/>
  <c r="AL98" i="7"/>
  <c r="AL99" i="7" s="1"/>
  <c r="CH98" i="7"/>
  <c r="CH99" i="7" s="1"/>
  <c r="CR98" i="7"/>
  <c r="CR99" i="7" s="1"/>
  <c r="CY98" i="7"/>
  <c r="CY99" i="7" s="1"/>
  <c r="BU98" i="7"/>
  <c r="BU99" i="7" s="1"/>
  <c r="BG98" i="7"/>
  <c r="BG99" i="7" s="1"/>
  <c r="DB98" i="7"/>
  <c r="DB99" i="7" s="1"/>
  <c r="BR98" i="7"/>
  <c r="BR99" i="7" s="1"/>
  <c r="BK98" i="7"/>
  <c r="BK99" i="7" s="1"/>
  <c r="CF98" i="7"/>
  <c r="CF99" i="7" s="1"/>
  <c r="AO98" i="7"/>
  <c r="AO99" i="7" s="1"/>
  <c r="M98" i="7"/>
  <c r="M99" i="7" s="1"/>
  <c r="K98" i="7"/>
  <c r="K99" i="7" s="1"/>
  <c r="CT98" i="7"/>
  <c r="CT99" i="7" s="1"/>
  <c r="CO98" i="7"/>
  <c r="CO99" i="7" s="1"/>
  <c r="CV98" i="7"/>
  <c r="CV99" i="7" s="1"/>
  <c r="X98" i="7"/>
  <c r="X99" i="7" s="1"/>
  <c r="AE98" i="7"/>
  <c r="AE99" i="7" s="1"/>
  <c r="AI98" i="7"/>
  <c r="AI99" i="7" s="1"/>
  <c r="AS98" i="7"/>
  <c r="AS99" i="7" s="1"/>
  <c r="BV98" i="7"/>
  <c r="BV99" i="7" s="1"/>
  <c r="DS98" i="7"/>
  <c r="DS99" i="7" s="1"/>
  <c r="BP98" i="7"/>
  <c r="BP99" i="7" s="1"/>
  <c r="BD98" i="7"/>
  <c r="BD99" i="7" s="1"/>
  <c r="AH98" i="7"/>
  <c r="AH99" i="7" s="1"/>
  <c r="CL98" i="7"/>
  <c r="CL99" i="7" s="1"/>
  <c r="DA98" i="7"/>
  <c r="DA99" i="7" s="1"/>
  <c r="P98" i="7"/>
  <c r="P99" i="7" s="1"/>
  <c r="O98" i="7"/>
  <c r="O99" i="7" s="1"/>
  <c r="AX98" i="7"/>
  <c r="AX99" i="7" s="1"/>
  <c r="CM98" i="7"/>
  <c r="CM99" i="7" s="1"/>
  <c r="BZ98" i="7"/>
  <c r="BZ99" i="7" s="1"/>
  <c r="CJ98" i="7"/>
  <c r="CJ99" i="7" s="1"/>
  <c r="CQ98" i="7"/>
  <c r="CQ99" i="7" s="1"/>
  <c r="BM98" i="7"/>
  <c r="BM99" i="7" s="1"/>
  <c r="DU98" i="7"/>
  <c r="DU99" i="7" s="1"/>
  <c r="BH98" i="7"/>
  <c r="BH99" i="7" s="1"/>
  <c r="BJ98" i="7"/>
  <c r="BJ99" i="7" s="1"/>
  <c r="Z98" i="7"/>
  <c r="Z99" i="7" s="1"/>
  <c r="DP98" i="7"/>
  <c r="DP99" i="7" s="1"/>
  <c r="BY98" i="7"/>
  <c r="BY99" i="7" s="1"/>
  <c r="BS98" i="7"/>
  <c r="BS99" i="7" s="1"/>
  <c r="AB98" i="7"/>
  <c r="AB99" i="7" s="1"/>
  <c r="I98" i="7"/>
  <c r="I99" i="7" s="1"/>
  <c r="AK98" i="7"/>
  <c r="AK99" i="7" s="1"/>
  <c r="AD98" i="7"/>
  <c r="AD99" i="7" s="1"/>
  <c r="W98" i="7"/>
  <c r="W99" i="7" s="1"/>
  <c r="AA98" i="7"/>
  <c r="AA99" i="7" s="1"/>
  <c r="AC98" i="7"/>
  <c r="AC99" i="7" s="1"/>
  <c r="AP98" i="7"/>
  <c r="AP99" i="7" s="1"/>
  <c r="DK98" i="7"/>
  <c r="DK99" i="7" s="1"/>
  <c r="DT98" i="7"/>
  <c r="DT99" i="7" s="1"/>
  <c r="AV98" i="7"/>
  <c r="AV99" i="7" s="1"/>
  <c r="DF98" i="7"/>
  <c r="DF99" i="7" s="1"/>
  <c r="Y98" i="7"/>
  <c r="Y99" i="7" s="1"/>
  <c r="BW98" i="7"/>
  <c r="BW99" i="7" s="1"/>
  <c r="BN98" i="7"/>
  <c r="BN99" i="7" s="1"/>
  <c r="CN98" i="7"/>
  <c r="CN99" i="7" s="1"/>
  <c r="F98" i="7"/>
  <c r="F99" i="7" s="1"/>
  <c r="AF98" i="7"/>
  <c r="AF99" i="7" s="1"/>
  <c r="BO98" i="7"/>
  <c r="BO99" i="7" s="1"/>
  <c r="BT98" i="7"/>
  <c r="BT99" i="7" s="1"/>
  <c r="R98" i="7"/>
  <c r="R99" i="7" s="1"/>
  <c r="CB98" i="7"/>
  <c r="CB99" i="7" s="1"/>
  <c r="CI98" i="7"/>
  <c r="CI99" i="7" s="1"/>
  <c r="BE98" i="7"/>
  <c r="BE99" i="7" s="1"/>
  <c r="DM98" i="7"/>
  <c r="DM99" i="7" s="1"/>
  <c r="AZ98" i="7"/>
  <c r="AZ99" i="7" s="1"/>
  <c r="BB98" i="7"/>
  <c r="BB99" i="7" s="1"/>
  <c r="CX98" i="7"/>
  <c r="CX99" i="7" s="1"/>
  <c r="DH98" i="7"/>
  <c r="DH99" i="7" s="1"/>
  <c r="BC98" i="7"/>
  <c r="BC99" i="7" s="1"/>
  <c r="CK98" i="7"/>
  <c r="CK99" i="7" s="1"/>
  <c r="BL98" i="7"/>
  <c r="BL99" i="7" s="1"/>
  <c r="CG98" i="7"/>
  <c r="CG99" i="7" s="1"/>
  <c r="DR98" i="7"/>
  <c r="DR99" i="7" s="1"/>
  <c r="L98" i="7"/>
  <c r="L99" i="7" s="1"/>
  <c r="DJ98" i="7"/>
  <c r="DJ99" i="7" s="1"/>
  <c r="S98" i="7"/>
  <c r="S99" i="7" s="1"/>
  <c r="U98" i="7"/>
  <c r="U99" i="7" s="1"/>
  <c r="DQ98" i="7"/>
  <c r="DQ99" i="7" s="1"/>
  <c r="DC98" i="7"/>
  <c r="DC99" i="7" s="1"/>
  <c r="DL98" i="7"/>
  <c r="DL99" i="7" s="1"/>
  <c r="AN98" i="7"/>
  <c r="AN99" i="7" s="1"/>
  <c r="AU98" i="7"/>
  <c r="AU99" i="7" s="1"/>
  <c r="AY98" i="7"/>
  <c r="AY99" i="7" s="1"/>
  <c r="DO98" i="7"/>
  <c r="DO99" i="7" s="1"/>
  <c r="BX98" i="7"/>
  <c r="BX99" i="7" s="1"/>
  <c r="AG98" i="7"/>
  <c r="AG99" i="7" s="1"/>
  <c r="CE98" i="7"/>
  <c r="CE99" i="7" s="1"/>
  <c r="CA98" i="7"/>
  <c r="CA99" i="7" s="1"/>
  <c r="N98" i="7"/>
  <c r="N99" i="7" s="1"/>
  <c r="CW98" i="7"/>
  <c r="CW99" i="7" s="1"/>
  <c r="AW98" i="7"/>
  <c r="AW99" i="7" s="1"/>
  <c r="DE98" i="7"/>
  <c r="DE99" i="7" s="1"/>
  <c r="AR98" i="7"/>
  <c r="AR99" i="7" s="1"/>
  <c r="AT98" i="7"/>
  <c r="AT99" i="7" s="1"/>
  <c r="CP98" i="7"/>
  <c r="CP99" i="7" s="1"/>
  <c r="CZ98" i="7"/>
  <c r="CZ99" i="7" s="1"/>
  <c r="DG98" i="7"/>
  <c r="DG99" i="7" s="1"/>
  <c r="Q98" i="7"/>
  <c r="Q99" i="7" s="1"/>
  <c r="BI98" i="7"/>
  <c r="BI99" i="7" s="1"/>
  <c r="BF98" i="7"/>
  <c r="BF99" i="7" s="1"/>
  <c r="CS98" i="7"/>
  <c r="CS99" i="7" s="1"/>
  <c r="V98" i="7"/>
  <c r="V99" i="7" s="1"/>
  <c r="J98" i="7"/>
  <c r="J99" i="7" s="1"/>
  <c r="G98" i="7"/>
  <c r="G99" i="7" s="1"/>
  <c r="CD98" i="7"/>
  <c r="CD99" i="7" s="1"/>
  <c r="CU98" i="7"/>
  <c r="CU99" i="7" s="1"/>
  <c r="DD98" i="7"/>
  <c r="DD99" i="7" s="1"/>
  <c r="AQ98" i="7"/>
  <c r="AQ99" i="7" s="1"/>
  <c r="CC98" i="7"/>
  <c r="CC99" i="7" s="1"/>
  <c r="T98" i="7"/>
  <c r="T99" i="7" s="1"/>
  <c r="H98" i="7"/>
  <c r="H99" i="7" s="1"/>
  <c r="CB282" i="10"/>
  <c r="CB375" i="10" s="1"/>
  <c r="CY365" i="10"/>
  <c r="E282" i="10"/>
  <c r="E375" i="10" s="1"/>
  <c r="BB365" i="10"/>
  <c r="DT282" i="10"/>
  <c r="DT375" i="10" s="1"/>
  <c r="BY282" i="10"/>
  <c r="BY375" i="10" s="1"/>
  <c r="K365" i="10"/>
  <c r="AH282" i="10"/>
  <c r="AH375" i="10" s="1"/>
  <c r="CO282" i="10"/>
  <c r="CO375" i="10" s="1"/>
  <c r="R282" i="10"/>
  <c r="R375" i="10" s="1"/>
  <c r="CA282" i="10"/>
  <c r="CA375" i="10" s="1"/>
  <c r="AX365" i="10"/>
  <c r="AX282" i="10"/>
  <c r="AX375" i="10" s="1"/>
  <c r="CU365" i="10"/>
  <c r="CU282" i="10"/>
  <c r="CU375" i="10" s="1"/>
  <c r="F365" i="10"/>
  <c r="F282" i="10"/>
  <c r="F375" i="10" s="1"/>
  <c r="CN365" i="10"/>
  <c r="CN282" i="10"/>
  <c r="CN375" i="10" s="1"/>
  <c r="CD365" i="10"/>
  <c r="CD282" i="10"/>
  <c r="CD375" i="10" s="1"/>
  <c r="AS365" i="10"/>
  <c r="AS282" i="10"/>
  <c r="AS375" i="10" s="1"/>
  <c r="DA365" i="10"/>
  <c r="DA282" i="10"/>
  <c r="DA375" i="10" s="1"/>
  <c r="DO365" i="10"/>
  <c r="DO282" i="10"/>
  <c r="DO375" i="10" s="1"/>
  <c r="DL365" i="10"/>
  <c r="DL282" i="10"/>
  <c r="DL375" i="10" s="1"/>
  <c r="CL365" i="10"/>
  <c r="CL282" i="10"/>
  <c r="CL375" i="10" s="1"/>
  <c r="DK282" i="10"/>
  <c r="DK375" i="10" s="1"/>
  <c r="DK365" i="10"/>
  <c r="AR365" i="10"/>
  <c r="AR282" i="10"/>
  <c r="AR375" i="10" s="1"/>
  <c r="BP365" i="10"/>
  <c r="BP282" i="10"/>
  <c r="BP375" i="10" s="1"/>
  <c r="CT365" i="10"/>
  <c r="CT282" i="10"/>
  <c r="CT375" i="10" s="1"/>
  <c r="DB365" i="10"/>
  <c r="DB282" i="10"/>
  <c r="DB375" i="10" s="1"/>
  <c r="BJ282" i="10"/>
  <c r="BJ375" i="10" s="1"/>
  <c r="BJ365" i="10"/>
  <c r="G282" i="10"/>
  <c r="G375" i="10" s="1"/>
  <c r="G365" i="10"/>
  <c r="M365" i="10"/>
  <c r="M282" i="10"/>
  <c r="M375" i="10" s="1"/>
  <c r="E376" i="10"/>
  <c r="D341" i="10"/>
  <c r="D376" i="10" s="1"/>
  <c r="N282" i="10"/>
  <c r="N375" i="10" s="1"/>
  <c r="N365" i="10"/>
  <c r="AA365" i="10"/>
  <c r="AA282" i="10"/>
  <c r="AA375" i="10" s="1"/>
  <c r="DN365" i="10"/>
  <c r="DN282" i="10"/>
  <c r="DN375" i="10" s="1"/>
  <c r="CI365" i="10"/>
  <c r="CI282" i="10"/>
  <c r="CI375" i="10" s="1"/>
  <c r="D366" i="10"/>
  <c r="BD365" i="10"/>
  <c r="BD282" i="10"/>
  <c r="BD375" i="10" s="1"/>
  <c r="CE365" i="10"/>
  <c r="CE282" i="10"/>
  <c r="CE375" i="10" s="1"/>
  <c r="DI365" i="10"/>
  <c r="DI282" i="10"/>
  <c r="DI375" i="10" s="1"/>
  <c r="BX282" i="10"/>
  <c r="BX375" i="10" s="1"/>
  <c r="BX365" i="10"/>
  <c r="DR282" i="10"/>
  <c r="DR375" i="10" s="1"/>
  <c r="DR365" i="10"/>
  <c r="BU365" i="10"/>
  <c r="BU282" i="10"/>
  <c r="BU375" i="10" s="1"/>
  <c r="D280" i="10"/>
  <c r="DE365" i="10"/>
  <c r="DE282" i="10"/>
  <c r="DE375" i="10" s="1"/>
  <c r="BR365" i="10"/>
  <c r="BR282" i="10"/>
  <c r="BR375" i="10" s="1"/>
  <c r="AC365" i="10"/>
  <c r="AC282" i="10"/>
  <c r="AC375" i="10" s="1"/>
  <c r="AK282" i="10"/>
  <c r="AK375" i="10" s="1"/>
  <c r="AK365" i="10"/>
  <c r="BN365" i="10"/>
  <c r="BN282" i="10"/>
  <c r="BN375" i="10" s="1"/>
  <c r="AJ365" i="10"/>
  <c r="AJ282" i="10"/>
  <c r="AJ375" i="10" s="1"/>
  <c r="L365" i="10"/>
  <c r="L282" i="10"/>
  <c r="L375" i="10" s="1"/>
  <c r="AF282" i="10"/>
  <c r="AF375" i="10" s="1"/>
  <c r="AF365" i="10"/>
  <c r="AI365" i="10"/>
  <c r="AI282" i="10"/>
  <c r="AI375" i="10" s="1"/>
  <c r="BM365" i="10"/>
  <c r="BM282" i="10"/>
  <c r="BM375" i="10" s="1"/>
  <c r="H365" i="10"/>
  <c r="H282" i="10"/>
  <c r="H375" i="10" s="1"/>
  <c r="D9" i="7" l="1"/>
  <c r="D20" i="7" s="1"/>
  <c r="D21" i="7" s="1"/>
  <c r="BU151" i="7"/>
  <c r="BU152" i="7" s="1"/>
  <c r="BO151" i="7"/>
  <c r="BO152" i="7" s="1"/>
  <c r="U151" i="7"/>
  <c r="U152" i="7" s="1"/>
  <c r="AW151" i="7"/>
  <c r="AW152" i="7" s="1"/>
  <c r="BS151" i="7"/>
  <c r="BS152" i="7" s="1"/>
  <c r="DF151" i="7"/>
  <c r="DF152" i="7" s="1"/>
  <c r="AH151" i="7"/>
  <c r="AH152" i="7" s="1"/>
  <c r="DG151" i="7"/>
  <c r="DG152" i="7" s="1"/>
  <c r="DQ151" i="7"/>
  <c r="DQ152" i="7" s="1"/>
  <c r="CF151" i="7"/>
  <c r="CF152" i="7" s="1"/>
  <c r="CG151" i="7"/>
  <c r="CG152" i="7" s="1"/>
  <c r="DB151" i="7"/>
  <c r="DB152" i="7" s="1"/>
  <c r="CP151" i="7"/>
  <c r="CP152" i="7" s="1"/>
  <c r="DC151" i="7"/>
  <c r="DC152" i="7" s="1"/>
  <c r="G151" i="7"/>
  <c r="G152" i="7" s="1"/>
  <c r="DE151" i="7"/>
  <c r="DE152" i="7" s="1"/>
  <c r="DA151" i="7"/>
  <c r="DA152" i="7" s="1"/>
  <c r="BC151" i="7"/>
  <c r="BC152" i="7" s="1"/>
  <c r="BF151" i="7"/>
  <c r="BF152" i="7" s="1"/>
  <c r="Z151" i="7"/>
  <c r="Z152" i="7" s="1"/>
  <c r="CX151" i="7"/>
  <c r="CX152" i="7" s="1"/>
  <c r="AA151" i="7"/>
  <c r="AA152" i="7" s="1"/>
  <c r="BX151" i="7"/>
  <c r="BX152" i="7" s="1"/>
  <c r="BQ151" i="7"/>
  <c r="BQ152" i="7" s="1"/>
  <c r="AJ151" i="7"/>
  <c r="AJ152" i="7" s="1"/>
  <c r="BR151" i="7"/>
  <c r="BR152" i="7" s="1"/>
  <c r="CU151" i="7"/>
  <c r="CU152" i="7" s="1"/>
  <c r="CK151" i="7"/>
  <c r="CK152" i="7" s="1"/>
  <c r="P151" i="7"/>
  <c r="P152" i="7" s="1"/>
  <c r="E151" i="7"/>
  <c r="E152" i="7" s="1"/>
  <c r="AP151" i="7"/>
  <c r="AP152" i="7" s="1"/>
  <c r="CS151" i="7"/>
  <c r="CS152" i="7" s="1"/>
  <c r="O151" i="7"/>
  <c r="O152" i="7" s="1"/>
  <c r="CQ151" i="7"/>
  <c r="CQ152" i="7" s="1"/>
  <c r="DJ151" i="7"/>
  <c r="DJ152" i="7" s="1"/>
  <c r="BK151" i="7"/>
  <c r="BK152" i="7" s="1"/>
  <c r="DO151" i="7"/>
  <c r="DO152" i="7" s="1"/>
  <c r="AB151" i="7"/>
  <c r="AB152" i="7" s="1"/>
  <c r="AN151" i="7"/>
  <c r="AN152" i="7" s="1"/>
  <c r="W151" i="7"/>
  <c r="W152" i="7" s="1"/>
  <c r="J151" i="7"/>
  <c r="J152" i="7" s="1"/>
  <c r="DK151" i="7"/>
  <c r="DK152" i="7" s="1"/>
  <c r="CB151" i="7"/>
  <c r="CB152" i="7" s="1"/>
  <c r="DI151" i="7"/>
  <c r="DI152" i="7" s="1"/>
  <c r="CI151" i="7"/>
  <c r="CI152" i="7" s="1"/>
  <c r="CO151" i="7"/>
  <c r="CO152" i="7" s="1"/>
  <c r="Y151" i="7"/>
  <c r="Y152" i="7" s="1"/>
  <c r="AR151" i="7"/>
  <c r="AR152" i="7" s="1"/>
  <c r="BZ151" i="7"/>
  <c r="BZ152" i="7" s="1"/>
  <c r="X151" i="7"/>
  <c r="X152" i="7" s="1"/>
  <c r="DL151" i="7"/>
  <c r="DL152" i="7" s="1"/>
  <c r="V151" i="7"/>
  <c r="V152" i="7" s="1"/>
  <c r="DM151" i="7"/>
  <c r="DM152" i="7" s="1"/>
  <c r="AG151" i="7"/>
  <c r="AG152" i="7" s="1"/>
  <c r="AX151" i="7"/>
  <c r="AX152" i="7" s="1"/>
  <c r="DS151" i="7"/>
  <c r="DS152" i="7" s="1"/>
  <c r="CH151" i="7"/>
  <c r="CH152" i="7" s="1"/>
  <c r="BA151" i="7"/>
  <c r="BA152" i="7" s="1"/>
  <c r="CL151" i="7"/>
  <c r="CL152" i="7" s="1"/>
  <c r="CM151" i="7"/>
  <c r="CM152" i="7" s="1"/>
  <c r="AT151" i="7"/>
  <c r="AT152" i="7" s="1"/>
  <c r="AU151" i="7"/>
  <c r="AU152" i="7" s="1"/>
  <c r="F151" i="7"/>
  <c r="F152" i="7" s="1"/>
  <c r="BN151" i="7"/>
  <c r="BN152" i="7" s="1"/>
  <c r="BW151" i="7"/>
  <c r="BW152" i="7" s="1"/>
  <c r="BY151" i="7"/>
  <c r="BY152" i="7" s="1"/>
  <c r="AZ151" i="7"/>
  <c r="AZ152" i="7" s="1"/>
  <c r="R151" i="7"/>
  <c r="R152" i="7" s="1"/>
  <c r="AS151" i="7"/>
  <c r="AS152" i="7" s="1"/>
  <c r="AF151" i="7"/>
  <c r="AF152" i="7" s="1"/>
  <c r="AK151" i="7"/>
  <c r="AK152" i="7" s="1"/>
  <c r="DT151" i="7"/>
  <c r="DT152" i="7" s="1"/>
  <c r="CN151" i="7"/>
  <c r="CN152" i="7" s="1"/>
  <c r="AL151" i="7"/>
  <c r="AL152" i="7" s="1"/>
  <c r="CZ151" i="7"/>
  <c r="CZ152" i="7" s="1"/>
  <c r="BG151" i="7"/>
  <c r="BG152" i="7" s="1"/>
  <c r="L151" i="7"/>
  <c r="L152" i="7" s="1"/>
  <c r="N151" i="7"/>
  <c r="N152" i="7" s="1"/>
  <c r="AM151" i="7"/>
  <c r="AM152" i="7" s="1"/>
  <c r="DD151" i="7"/>
  <c r="DD152" i="7" s="1"/>
  <c r="CW151" i="7"/>
  <c r="CW152" i="7" s="1"/>
  <c r="DP151" i="7"/>
  <c r="DP152" i="7" s="1"/>
  <c r="CJ151" i="7"/>
  <c r="CJ152" i="7" s="1"/>
  <c r="AE151" i="7"/>
  <c r="AE152" i="7" s="1"/>
  <c r="BE151" i="7"/>
  <c r="BE152" i="7" s="1"/>
  <c r="T151" i="7"/>
  <c r="T152" i="7" s="1"/>
  <c r="CY151" i="7"/>
  <c r="CY152" i="7" s="1"/>
  <c r="AD151" i="7"/>
  <c r="AD152" i="7" s="1"/>
  <c r="AQ151" i="7"/>
  <c r="AQ152" i="7" s="1"/>
  <c r="I151" i="7"/>
  <c r="I152" i="7" s="1"/>
  <c r="AY151" i="7"/>
  <c r="AY152" i="7" s="1"/>
  <c r="BT151" i="7"/>
  <c r="BT152" i="7" s="1"/>
  <c r="CE151" i="7"/>
  <c r="CE152" i="7" s="1"/>
  <c r="BH151" i="7"/>
  <c r="BH152" i="7" s="1"/>
  <c r="BI151" i="7"/>
  <c r="BI152" i="7" s="1"/>
  <c r="CC151" i="7"/>
  <c r="CC152" i="7" s="1"/>
  <c r="AO151" i="7"/>
  <c r="AO152" i="7" s="1"/>
  <c r="M151" i="7"/>
  <c r="M152" i="7" s="1"/>
  <c r="AC151" i="7"/>
  <c r="AC152" i="7" s="1"/>
  <c r="DH151" i="7"/>
  <c r="DH152" i="7" s="1"/>
  <c r="DU151" i="7"/>
  <c r="DU152" i="7" s="1"/>
  <c r="BV151" i="7"/>
  <c r="BV152" i="7" s="1"/>
  <c r="CT151" i="7"/>
  <c r="CT152" i="7" s="1"/>
  <c r="AI151" i="7"/>
  <c r="AI152" i="7" s="1"/>
  <c r="BJ151" i="7"/>
  <c r="BJ152" i="7" s="1"/>
  <c r="K151" i="7"/>
  <c r="K152" i="7" s="1"/>
  <c r="BP151" i="7"/>
  <c r="BP152" i="7" s="1"/>
  <c r="BD151" i="7"/>
  <c r="BD152" i="7" s="1"/>
  <c r="BB151" i="7"/>
  <c r="BB152" i="7" s="1"/>
  <c r="CD151" i="7"/>
  <c r="CD152" i="7" s="1"/>
  <c r="CR151" i="7"/>
  <c r="CR152" i="7" s="1"/>
  <c r="BM151" i="7"/>
  <c r="BM152" i="7" s="1"/>
  <c r="DN151" i="7"/>
  <c r="DN152" i="7" s="1"/>
  <c r="H151" i="7"/>
  <c r="H152" i="7" s="1"/>
  <c r="BL151" i="7"/>
  <c r="BL152" i="7" s="1"/>
  <c r="S151" i="7"/>
  <c r="S152" i="7" s="1"/>
  <c r="DR151" i="7"/>
  <c r="DR152" i="7" s="1"/>
  <c r="CA151" i="7"/>
  <c r="CA152" i="7" s="1"/>
  <c r="Q151" i="7"/>
  <c r="Q152" i="7" s="1"/>
  <c r="CV151" i="7"/>
  <c r="CV152" i="7" s="1"/>
  <c r="AV151" i="7"/>
  <c r="AV152" i="7" s="1"/>
  <c r="D200" i="7"/>
  <c r="D199" i="7"/>
  <c r="D365" i="10"/>
  <c r="D282" i="10"/>
  <c r="D375" i="10" s="1"/>
  <c r="J10" i="15"/>
  <c r="C8" i="15"/>
  <c r="C7" i="15"/>
  <c r="C6" i="15"/>
  <c r="C5" i="15"/>
  <c r="E2" i="8"/>
  <c r="C37" i="9"/>
  <c r="B5" i="14" s="1"/>
  <c r="A31" i="9"/>
  <c r="A30" i="9"/>
  <c r="A24" i="9"/>
  <c r="A22" i="9"/>
  <c r="A17" i="9"/>
  <c r="A16" i="9"/>
  <c r="A15" i="9"/>
  <c r="A13" i="9"/>
  <c r="B6" i="9"/>
  <c r="A6" i="9"/>
  <c r="E2" i="9"/>
  <c r="E15" i="9"/>
  <c r="B60" i="1"/>
  <c r="A53" i="7" s="1"/>
  <c r="A65" i="7" s="1"/>
  <c r="A74" i="7" s="1"/>
  <c r="A280" i="7" s="1"/>
  <c r="B81" i="1"/>
  <c r="A54" i="7" s="1"/>
  <c r="A66" i="7" s="1"/>
  <c r="A127" i="7" s="1"/>
  <c r="A297" i="7" s="1"/>
  <c r="B102" i="1"/>
  <c r="A55" i="7" s="1"/>
  <c r="A67" i="7" s="1"/>
  <c r="A179" i="7" s="1"/>
  <c r="A314" i="7" s="1"/>
  <c r="E148" i="1"/>
  <c r="E167" i="1"/>
  <c r="D30" i="10" s="1"/>
  <c r="D240" i="10" s="1"/>
  <c r="E184" i="1"/>
  <c r="D56" i="10" s="1"/>
  <c r="D254" i="10" s="1"/>
  <c r="E214" i="1"/>
  <c r="D79" i="10" s="1"/>
  <c r="D266" i="10" s="1"/>
  <c r="E231" i="1"/>
  <c r="D218" i="10" s="1"/>
  <c r="D49" i="7" l="1"/>
  <c r="D50" i="7" s="1"/>
  <c r="E49" i="7" s="1"/>
  <c r="F49" i="7" s="1"/>
  <c r="CD266" i="10"/>
  <c r="R266" i="10"/>
  <c r="BT266" i="10"/>
  <c r="H266" i="10"/>
  <c r="BJ266" i="10"/>
  <c r="DT266" i="10"/>
  <c r="BH266" i="10"/>
  <c r="DA266" i="10"/>
  <c r="CY266" i="10"/>
  <c r="CW266" i="10"/>
  <c r="CU266" i="10"/>
  <c r="CC266" i="10"/>
  <c r="BK266" i="10"/>
  <c r="BI266" i="10"/>
  <c r="K266" i="10"/>
  <c r="DJ266" i="10"/>
  <c r="AX266" i="10"/>
  <c r="CZ266" i="10"/>
  <c r="AN266" i="10"/>
  <c r="CP266" i="10"/>
  <c r="AD266" i="10"/>
  <c r="CN266" i="10"/>
  <c r="AB266" i="10"/>
  <c r="AO266" i="10"/>
  <c r="AM266" i="10"/>
  <c r="CL266" i="10"/>
  <c r="DP266" i="10"/>
  <c r="AF266" i="10"/>
  <c r="BR266" i="10"/>
  <c r="DD266" i="10"/>
  <c r="T266" i="10"/>
  <c r="DO266" i="10"/>
  <c r="BQ266" i="10"/>
  <c r="AY266" i="10"/>
  <c r="Q266" i="10"/>
  <c r="DE266" i="10"/>
  <c r="AQ266" i="10"/>
  <c r="BV266" i="10"/>
  <c r="DH266" i="10"/>
  <c r="X266" i="10"/>
  <c r="BB266" i="10"/>
  <c r="CV266" i="10"/>
  <c r="L266" i="10"/>
  <c r="CI266" i="10"/>
  <c r="BA266" i="10"/>
  <c r="AI266" i="10"/>
  <c r="DG266" i="10"/>
  <c r="CO266" i="10"/>
  <c r="AA266" i="10"/>
  <c r="BN266" i="10"/>
  <c r="CR266" i="10"/>
  <c r="P266" i="10"/>
  <c r="AT266" i="10"/>
  <c r="CF266" i="10"/>
  <c r="DQ266" i="10"/>
  <c r="BS266" i="10"/>
  <c r="AK266" i="10"/>
  <c r="S266" i="10"/>
  <c r="CQ266" i="10"/>
  <c r="BY266" i="10"/>
  <c r="DS266" i="10"/>
  <c r="BF266" i="10"/>
  <c r="CJ266" i="10"/>
  <c r="DN266" i="10"/>
  <c r="AL266" i="10"/>
  <c r="BX266" i="10"/>
  <c r="CK266" i="10"/>
  <c r="BC266" i="10"/>
  <c r="U266" i="10"/>
  <c r="DI266" i="10"/>
  <c r="CA266" i="10"/>
  <c r="AS266" i="10"/>
  <c r="DC266" i="10"/>
  <c r="DR266" i="10"/>
  <c r="AH266" i="10"/>
  <c r="BL266" i="10"/>
  <c r="CX266" i="10"/>
  <c r="N266" i="10"/>
  <c r="AZ266" i="10"/>
  <c r="BE266" i="10"/>
  <c r="G266" i="10"/>
  <c r="DK266" i="10"/>
  <c r="BM266" i="10"/>
  <c r="AE266" i="10"/>
  <c r="M266" i="10"/>
  <c r="DB266" i="10"/>
  <c r="Z266" i="10"/>
  <c r="BD266" i="10"/>
  <c r="CH266" i="10"/>
  <c r="F266" i="10"/>
  <c r="AR266" i="10"/>
  <c r="Y266" i="10"/>
  <c r="DM266" i="10"/>
  <c r="CE266" i="10"/>
  <c r="AW266" i="10"/>
  <c r="O266" i="10"/>
  <c r="BW266" i="10"/>
  <c r="V266" i="10"/>
  <c r="E266" i="10"/>
  <c r="CM266" i="10"/>
  <c r="DF266" i="10"/>
  <c r="CT266" i="10"/>
  <c r="DL266" i="10"/>
  <c r="BO266" i="10"/>
  <c r="AP266" i="10"/>
  <c r="BP266" i="10"/>
  <c r="CS266" i="10"/>
  <c r="CG266" i="10"/>
  <c r="J266" i="10"/>
  <c r="AJ266" i="10"/>
  <c r="AG266" i="10"/>
  <c r="AC266" i="10"/>
  <c r="CB266" i="10"/>
  <c r="BU266" i="10"/>
  <c r="AU266" i="10"/>
  <c r="BG266" i="10"/>
  <c r="AV266" i="10"/>
  <c r="I266" i="10"/>
  <c r="DU266" i="10"/>
  <c r="W266" i="10"/>
  <c r="BZ266" i="10"/>
  <c r="CK254" i="10"/>
  <c r="Y254" i="10"/>
  <c r="CB254" i="10"/>
  <c r="P254" i="10"/>
  <c r="BS254" i="10"/>
  <c r="G254" i="10"/>
  <c r="BJ254" i="10"/>
  <c r="DU254" i="10"/>
  <c r="BI254" i="10"/>
  <c r="DT254" i="10"/>
  <c r="BH254" i="10"/>
  <c r="DK254" i="10"/>
  <c r="AY254" i="10"/>
  <c r="BN254" i="10"/>
  <c r="AH254" i="10"/>
  <c r="CC254" i="10"/>
  <c r="Q254" i="10"/>
  <c r="BT254" i="10"/>
  <c r="H254" i="10"/>
  <c r="BK254" i="10"/>
  <c r="DN254" i="10"/>
  <c r="BB254" i="10"/>
  <c r="DM254" i="10"/>
  <c r="BA254" i="10"/>
  <c r="DL254" i="10"/>
  <c r="AZ254" i="10"/>
  <c r="DC254" i="10"/>
  <c r="AQ254" i="10"/>
  <c r="DR254" i="10"/>
  <c r="CL254" i="10"/>
  <c r="DQ254" i="10"/>
  <c r="BE254" i="10"/>
  <c r="DH254" i="10"/>
  <c r="AV254" i="10"/>
  <c r="CY254" i="10"/>
  <c r="AM254" i="10"/>
  <c r="CP254" i="10"/>
  <c r="AD254" i="10"/>
  <c r="CO254" i="10"/>
  <c r="AC254" i="10"/>
  <c r="CN254" i="10"/>
  <c r="AB254" i="10"/>
  <c r="CE254" i="10"/>
  <c r="S254" i="10"/>
  <c r="AX254" i="10"/>
  <c r="CD254" i="10"/>
  <c r="DI254" i="10"/>
  <c r="AW254" i="10"/>
  <c r="CZ254" i="10"/>
  <c r="AN254" i="10"/>
  <c r="CQ254" i="10"/>
  <c r="AE254" i="10"/>
  <c r="CH254" i="10"/>
  <c r="V254" i="10"/>
  <c r="CG254" i="10"/>
  <c r="U254" i="10"/>
  <c r="CF254" i="10"/>
  <c r="T254" i="10"/>
  <c r="BW254" i="10"/>
  <c r="K254" i="10"/>
  <c r="DB254" i="10"/>
  <c r="DA254" i="10"/>
  <c r="CR254" i="10"/>
  <c r="CI254" i="10"/>
  <c r="BZ254" i="10"/>
  <c r="BY254" i="10"/>
  <c r="BX254" i="10"/>
  <c r="BO254" i="10"/>
  <c r="AP254" i="10"/>
  <c r="CS254" i="10"/>
  <c r="CJ254" i="10"/>
  <c r="CA254" i="10"/>
  <c r="BR254" i="10"/>
  <c r="BQ254" i="10"/>
  <c r="BP254" i="10"/>
  <c r="BG254" i="10"/>
  <c r="CT254" i="10"/>
  <c r="AO254" i="10"/>
  <c r="AF254" i="10"/>
  <c r="W254" i="10"/>
  <c r="N254" i="10"/>
  <c r="M254" i="10"/>
  <c r="L254" i="10"/>
  <c r="BV254" i="10"/>
  <c r="I254" i="10"/>
  <c r="AU254" i="10"/>
  <c r="CW254" i="10"/>
  <c r="DS254" i="10"/>
  <c r="Z254" i="10"/>
  <c r="DP254" i="10"/>
  <c r="O254" i="10"/>
  <c r="AS254" i="10"/>
  <c r="CU254" i="10"/>
  <c r="R254" i="10"/>
  <c r="BL254" i="10"/>
  <c r="DF254" i="10"/>
  <c r="AK254" i="10"/>
  <c r="CM254" i="10"/>
  <c r="BD254" i="10"/>
  <c r="CX254" i="10"/>
  <c r="E254" i="10"/>
  <c r="AI254" i="10"/>
  <c r="BU254" i="10"/>
  <c r="DO254" i="10"/>
  <c r="AL254" i="10"/>
  <c r="CV254" i="10"/>
  <c r="J254" i="10"/>
  <c r="BM254" i="10"/>
  <c r="DG254" i="10"/>
  <c r="F254" i="10"/>
  <c r="AR254" i="10"/>
  <c r="BF254" i="10"/>
  <c r="AG254" i="10"/>
  <c r="DJ254" i="10"/>
  <c r="X254" i="10"/>
  <c r="BC254" i="10"/>
  <c r="AT254" i="10"/>
  <c r="AA254" i="10"/>
  <c r="DE254" i="10"/>
  <c r="AJ254" i="10"/>
  <c r="DD254" i="10"/>
  <c r="CR240" i="10"/>
  <c r="AF240" i="10"/>
  <c r="CI240" i="10"/>
  <c r="CG240" i="10"/>
  <c r="U240" i="10"/>
  <c r="CF240" i="10"/>
  <c r="T240" i="10"/>
  <c r="BW240" i="10"/>
  <c r="K240" i="10"/>
  <c r="BN240" i="10"/>
  <c r="DA240" i="10"/>
  <c r="Y240" i="10"/>
  <c r="AO240" i="10"/>
  <c r="CH240" i="10"/>
  <c r="N240" i="10"/>
  <c r="CJ240" i="10"/>
  <c r="X240" i="10"/>
  <c r="CA240" i="10"/>
  <c r="BY240" i="10"/>
  <c r="M240" i="10"/>
  <c r="BX240" i="10"/>
  <c r="L240" i="10"/>
  <c r="BO240" i="10"/>
  <c r="DR240" i="10"/>
  <c r="BF240" i="10"/>
  <c r="BU240" i="10"/>
  <c r="F240" i="10"/>
  <c r="V240" i="10"/>
  <c r="BE240" i="10"/>
  <c r="DF240" i="10"/>
  <c r="CB240" i="10"/>
  <c r="P240" i="10"/>
  <c r="BS240" i="10"/>
  <c r="BQ240" i="10"/>
  <c r="E240" i="10"/>
  <c r="BP240" i="10"/>
  <c r="DS240" i="10"/>
  <c r="BG240" i="10"/>
  <c r="DJ240" i="10"/>
  <c r="AX240" i="10"/>
  <c r="AW240" i="10"/>
  <c r="CS240" i="10"/>
  <c r="DQ240" i="10"/>
  <c r="AL240" i="10"/>
  <c r="BZ240" i="10"/>
  <c r="BT240" i="10"/>
  <c r="H240" i="10"/>
  <c r="DU240" i="10"/>
  <c r="BI240" i="10"/>
  <c r="DT240" i="10"/>
  <c r="BH240" i="10"/>
  <c r="DK240" i="10"/>
  <c r="AY240" i="10"/>
  <c r="DB240" i="10"/>
  <c r="AP240" i="10"/>
  <c r="AD240" i="10"/>
  <c r="BM240" i="10"/>
  <c r="CK240" i="10"/>
  <c r="O240" i="10"/>
  <c r="BB240" i="10"/>
  <c r="DP240" i="10"/>
  <c r="BD240" i="10"/>
  <c r="DG240" i="10"/>
  <c r="DE240" i="10"/>
  <c r="AS240" i="10"/>
  <c r="DD240" i="10"/>
  <c r="AR240" i="10"/>
  <c r="CU240" i="10"/>
  <c r="AI240" i="10"/>
  <c r="CL240" i="10"/>
  <c r="Z240" i="10"/>
  <c r="CX240" i="10"/>
  <c r="W240" i="10"/>
  <c r="AM240" i="10"/>
  <c r="CC240" i="10"/>
  <c r="I240" i="10"/>
  <c r="DH240" i="10"/>
  <c r="AV240" i="10"/>
  <c r="CY240" i="10"/>
  <c r="CW240" i="10"/>
  <c r="AK240" i="10"/>
  <c r="CV240" i="10"/>
  <c r="AJ240" i="10"/>
  <c r="CM240" i="10"/>
  <c r="AA240" i="10"/>
  <c r="CD240" i="10"/>
  <c r="R240" i="10"/>
  <c r="BR240" i="10"/>
  <c r="CP240" i="10"/>
  <c r="Q240" i="10"/>
  <c r="BC240" i="10"/>
  <c r="DM240" i="10"/>
  <c r="DC240" i="10"/>
  <c r="G240" i="10"/>
  <c r="AE240" i="10"/>
  <c r="CO240" i="10"/>
  <c r="CE240" i="10"/>
  <c r="AU240" i="10"/>
  <c r="BA240" i="10"/>
  <c r="AQ240" i="10"/>
  <c r="AT240" i="10"/>
  <c r="CZ240" i="10"/>
  <c r="AC240" i="10"/>
  <c r="S240" i="10"/>
  <c r="BK240" i="10"/>
  <c r="BL240" i="10"/>
  <c r="DL240" i="10"/>
  <c r="CT240" i="10"/>
  <c r="BJ240" i="10"/>
  <c r="AN240" i="10"/>
  <c r="CN240" i="10"/>
  <c r="BV240" i="10"/>
  <c r="DN240" i="10"/>
  <c r="DO240" i="10"/>
  <c r="AZ240" i="10"/>
  <c r="AH240" i="10"/>
  <c r="DI240" i="10"/>
  <c r="J240" i="10"/>
  <c r="AG240" i="10"/>
  <c r="CQ240" i="10"/>
  <c r="AB240" i="10"/>
  <c r="N203" i="7"/>
  <c r="N204" i="7" s="1"/>
  <c r="AA203" i="7"/>
  <c r="AA204" i="7" s="1"/>
  <c r="CU203" i="7"/>
  <c r="CU204" i="7" s="1"/>
  <c r="AQ203" i="7"/>
  <c r="AQ204" i="7" s="1"/>
  <c r="DB203" i="7"/>
  <c r="DB204" i="7" s="1"/>
  <c r="CS203" i="7"/>
  <c r="CS204" i="7" s="1"/>
  <c r="AD203" i="7"/>
  <c r="AD204" i="7" s="1"/>
  <c r="AZ203" i="7"/>
  <c r="AZ204" i="7" s="1"/>
  <c r="CZ203" i="7"/>
  <c r="CZ204" i="7" s="1"/>
  <c r="S203" i="7"/>
  <c r="S204" i="7" s="1"/>
  <c r="CA203" i="7"/>
  <c r="CA204" i="7" s="1"/>
  <c r="BK203" i="7"/>
  <c r="BK204" i="7" s="1"/>
  <c r="CG203" i="7"/>
  <c r="CG204" i="7" s="1"/>
  <c r="AK203" i="7"/>
  <c r="AK204" i="7" s="1"/>
  <c r="CI203" i="7"/>
  <c r="CI204" i="7" s="1"/>
  <c r="M203" i="7"/>
  <c r="M204" i="7" s="1"/>
  <c r="BJ203" i="7"/>
  <c r="BJ204" i="7" s="1"/>
  <c r="BR203" i="7"/>
  <c r="BR204" i="7" s="1"/>
  <c r="CN203" i="7"/>
  <c r="CN204" i="7" s="1"/>
  <c r="AJ203" i="7"/>
  <c r="AJ204" i="7" s="1"/>
  <c r="BG203" i="7"/>
  <c r="BG204" i="7" s="1"/>
  <c r="CX203" i="7"/>
  <c r="CX204" i="7" s="1"/>
  <c r="AT203" i="7"/>
  <c r="AT204" i="7" s="1"/>
  <c r="X203" i="7"/>
  <c r="X204" i="7" s="1"/>
  <c r="BQ203" i="7"/>
  <c r="BQ204" i="7" s="1"/>
  <c r="BD203" i="7"/>
  <c r="BD204" i="7" s="1"/>
  <c r="I203" i="7"/>
  <c r="I204" i="7" s="1"/>
  <c r="BU203" i="7"/>
  <c r="BU204" i="7" s="1"/>
  <c r="BZ203" i="7"/>
  <c r="BZ204" i="7" s="1"/>
  <c r="DS203" i="7"/>
  <c r="DS204" i="7" s="1"/>
  <c r="AW203" i="7"/>
  <c r="AW204" i="7" s="1"/>
  <c r="DN203" i="7"/>
  <c r="DN204" i="7" s="1"/>
  <c r="DO203" i="7"/>
  <c r="DO204" i="7" s="1"/>
  <c r="AE203" i="7"/>
  <c r="AE204" i="7" s="1"/>
  <c r="E203" i="7"/>
  <c r="E204" i="7" s="1"/>
  <c r="Z203" i="7"/>
  <c r="Z204" i="7" s="1"/>
  <c r="Y203" i="7"/>
  <c r="Y204" i="7" s="1"/>
  <c r="AN203" i="7"/>
  <c r="AN204" i="7" s="1"/>
  <c r="DI203" i="7"/>
  <c r="DI204" i="7" s="1"/>
  <c r="BM203" i="7"/>
  <c r="BM204" i="7" s="1"/>
  <c r="BC203" i="7"/>
  <c r="BC204" i="7" s="1"/>
  <c r="CR203" i="7"/>
  <c r="CR204" i="7" s="1"/>
  <c r="L203" i="7"/>
  <c r="L204" i="7" s="1"/>
  <c r="AH203" i="7"/>
  <c r="AH204" i="7" s="1"/>
  <c r="CH203" i="7"/>
  <c r="CH204" i="7" s="1"/>
  <c r="BO203" i="7"/>
  <c r="BO204" i="7" s="1"/>
  <c r="DQ203" i="7"/>
  <c r="DQ204" i="7" s="1"/>
  <c r="DU203" i="7"/>
  <c r="DU204" i="7" s="1"/>
  <c r="CY203" i="7"/>
  <c r="CY204" i="7" s="1"/>
  <c r="O203" i="7"/>
  <c r="O204" i="7" s="1"/>
  <c r="CT203" i="7"/>
  <c r="CT204" i="7" s="1"/>
  <c r="AG203" i="7"/>
  <c r="AG204" i="7" s="1"/>
  <c r="BT203" i="7"/>
  <c r="BT204" i="7" s="1"/>
  <c r="BV203" i="7"/>
  <c r="BV204" i="7" s="1"/>
  <c r="DM203" i="7"/>
  <c r="DM204" i="7" s="1"/>
  <c r="AM203" i="7"/>
  <c r="AM204" i="7" s="1"/>
  <c r="G203" i="7"/>
  <c r="G204" i="7" s="1"/>
  <c r="CM203" i="7"/>
  <c r="CM204" i="7" s="1"/>
  <c r="T203" i="7"/>
  <c r="T204" i="7" s="1"/>
  <c r="DC203" i="7"/>
  <c r="DC204" i="7" s="1"/>
  <c r="AY203" i="7"/>
  <c r="AY204" i="7" s="1"/>
  <c r="AX203" i="7"/>
  <c r="AX204" i="7" s="1"/>
  <c r="CP203" i="7"/>
  <c r="CP204" i="7" s="1"/>
  <c r="DL203" i="7"/>
  <c r="DL204" i="7" s="1"/>
  <c r="BH203" i="7"/>
  <c r="BH204" i="7" s="1"/>
  <c r="CE203" i="7"/>
  <c r="CE204" i="7" s="1"/>
  <c r="DE203" i="7"/>
  <c r="DE204" i="7" s="1"/>
  <c r="AS203" i="7"/>
  <c r="AS204" i="7" s="1"/>
  <c r="DG203" i="7"/>
  <c r="DG204" i="7" s="1"/>
  <c r="DP203" i="7"/>
  <c r="DP204" i="7" s="1"/>
  <c r="W203" i="7"/>
  <c r="W204" i="7" s="1"/>
  <c r="H203" i="7"/>
  <c r="H204" i="7" s="1"/>
  <c r="BX203" i="7"/>
  <c r="BX204" i="7" s="1"/>
  <c r="CF203" i="7"/>
  <c r="CF204" i="7" s="1"/>
  <c r="AB203" i="7"/>
  <c r="AB204" i="7" s="1"/>
  <c r="DK203" i="7"/>
  <c r="DK204" i="7" s="1"/>
  <c r="DJ203" i="7"/>
  <c r="DJ204" i="7" s="1"/>
  <c r="AO203" i="7"/>
  <c r="AO204" i="7" s="1"/>
  <c r="AL203" i="7"/>
  <c r="AL204" i="7" s="1"/>
  <c r="DT203" i="7"/>
  <c r="DT204" i="7" s="1"/>
  <c r="BP203" i="7"/>
  <c r="BP204" i="7" s="1"/>
  <c r="AF203" i="7"/>
  <c r="AF204" i="7" s="1"/>
  <c r="CO203" i="7"/>
  <c r="CO204" i="7" s="1"/>
  <c r="AU203" i="7"/>
  <c r="AU204" i="7" s="1"/>
  <c r="AV203" i="7"/>
  <c r="AV204" i="7" s="1"/>
  <c r="BL203" i="7"/>
  <c r="BL204" i="7" s="1"/>
  <c r="DA203" i="7"/>
  <c r="DA204" i="7" s="1"/>
  <c r="BB203" i="7"/>
  <c r="BB204" i="7" s="1"/>
  <c r="DH203" i="7"/>
  <c r="DH204" i="7" s="1"/>
  <c r="CQ203" i="7"/>
  <c r="CQ204" i="7" s="1"/>
  <c r="J203" i="7"/>
  <c r="J204" i="7" s="1"/>
  <c r="Q203" i="7"/>
  <c r="Q204" i="7" s="1"/>
  <c r="CV203" i="7"/>
  <c r="CV204" i="7" s="1"/>
  <c r="BF203" i="7"/>
  <c r="BF204" i="7" s="1"/>
  <c r="DF203" i="7"/>
  <c r="DF204" i="7" s="1"/>
  <c r="BS203" i="7"/>
  <c r="BS204" i="7" s="1"/>
  <c r="AC203" i="7"/>
  <c r="AC204" i="7" s="1"/>
  <c r="U203" i="7"/>
  <c r="U204" i="7" s="1"/>
  <c r="K203" i="7"/>
  <c r="K204" i="7" s="1"/>
  <c r="CC203" i="7"/>
  <c r="CC204" i="7" s="1"/>
  <c r="V203" i="7"/>
  <c r="V204" i="7" s="1"/>
  <c r="DR203" i="7"/>
  <c r="DR204" i="7" s="1"/>
  <c r="BE203" i="7"/>
  <c r="BE204" i="7" s="1"/>
  <c r="BY203" i="7"/>
  <c r="BY204" i="7" s="1"/>
  <c r="CB203" i="7"/>
  <c r="CB204" i="7" s="1"/>
  <c r="P203" i="7"/>
  <c r="P204" i="7" s="1"/>
  <c r="CL203" i="7"/>
  <c r="CL204" i="7" s="1"/>
  <c r="CK203" i="7"/>
  <c r="CK204" i="7" s="1"/>
  <c r="AR203" i="7"/>
  <c r="AR204" i="7" s="1"/>
  <c r="BN203" i="7"/>
  <c r="BN204" i="7" s="1"/>
  <c r="R203" i="7"/>
  <c r="R204" i="7" s="1"/>
  <c r="CW203" i="7"/>
  <c r="CW204" i="7" s="1"/>
  <c r="CJ203" i="7"/>
  <c r="CJ204" i="7" s="1"/>
  <c r="F203" i="7"/>
  <c r="F204" i="7" s="1"/>
  <c r="AI203" i="7"/>
  <c r="AI204" i="7" s="1"/>
  <c r="AP203" i="7"/>
  <c r="AP204" i="7" s="1"/>
  <c r="DD203" i="7"/>
  <c r="DD204" i="7" s="1"/>
  <c r="BW203" i="7"/>
  <c r="BW204" i="7" s="1"/>
  <c r="CD203" i="7"/>
  <c r="CD204" i="7" s="1"/>
  <c r="BI203" i="7"/>
  <c r="BI204" i="7" s="1"/>
  <c r="BA203" i="7"/>
  <c r="BA204" i="7" s="1"/>
  <c r="E20" i="7"/>
  <c r="F20" i="7" s="1"/>
  <c r="E21" i="7"/>
  <c r="E24" i="7" s="1"/>
  <c r="A40" i="12"/>
  <c r="A47" i="12" s="1"/>
  <c r="C11" i="15"/>
  <c r="A39" i="12"/>
  <c r="A46" i="12" s="1"/>
  <c r="C10" i="15"/>
  <c r="A38" i="12"/>
  <c r="A45" i="12" s="1"/>
  <c r="C9" i="15"/>
  <c r="B8" i="14"/>
  <c r="F2" i="8"/>
  <c r="F2" i="9"/>
  <c r="E22" i="9"/>
  <c r="E6" i="8"/>
  <c r="A12" i="9"/>
  <c r="A11" i="9"/>
  <c r="E50" i="7" l="1"/>
  <c r="DI362" i="10"/>
  <c r="DI343" i="10"/>
  <c r="DI242" i="10"/>
  <c r="BJ242" i="10"/>
  <c r="BJ343" i="10"/>
  <c r="BJ362" i="10"/>
  <c r="AT343" i="10"/>
  <c r="AT362" i="10"/>
  <c r="AT242" i="10"/>
  <c r="DC343" i="10"/>
  <c r="DC362" i="10"/>
  <c r="DC242" i="10"/>
  <c r="AA343" i="10"/>
  <c r="AA242" i="10"/>
  <c r="AA362" i="10"/>
  <c r="DH343" i="10"/>
  <c r="DH242" i="10"/>
  <c r="DH362" i="10"/>
  <c r="AI362" i="10"/>
  <c r="AI343" i="10"/>
  <c r="AI242" i="10"/>
  <c r="DP362" i="10"/>
  <c r="DP343" i="10"/>
  <c r="DP242" i="10"/>
  <c r="AY242" i="10"/>
  <c r="AY343" i="10"/>
  <c r="AY362" i="10"/>
  <c r="BZ362" i="10"/>
  <c r="BZ343" i="10"/>
  <c r="BZ242" i="10"/>
  <c r="DS362" i="10"/>
  <c r="DS343" i="10"/>
  <c r="DS242" i="10"/>
  <c r="BE362" i="10"/>
  <c r="BE343" i="10"/>
  <c r="BE242" i="10"/>
  <c r="BX362" i="10"/>
  <c r="BX343" i="10"/>
  <c r="BX242" i="10"/>
  <c r="AO362" i="10"/>
  <c r="AO343" i="10"/>
  <c r="AO242" i="10"/>
  <c r="U362" i="10"/>
  <c r="U343" i="10"/>
  <c r="U242" i="10"/>
  <c r="AA363" i="10"/>
  <c r="AA344" i="10"/>
  <c r="AA256" i="10"/>
  <c r="F363" i="10"/>
  <c r="F344" i="10"/>
  <c r="F256" i="10"/>
  <c r="AI363" i="10"/>
  <c r="AI344" i="10"/>
  <c r="AI256" i="10"/>
  <c r="R256" i="10"/>
  <c r="R344" i="10"/>
  <c r="R363" i="10"/>
  <c r="AU363" i="10"/>
  <c r="AU344" i="10"/>
  <c r="AU256" i="10"/>
  <c r="AO256" i="10"/>
  <c r="AO363" i="10"/>
  <c r="AO344" i="10"/>
  <c r="CS344" i="10"/>
  <c r="CS256" i="10"/>
  <c r="CS363" i="10"/>
  <c r="DA363" i="10"/>
  <c r="DA344" i="10"/>
  <c r="DA256" i="10"/>
  <c r="V256" i="10"/>
  <c r="V363" i="10"/>
  <c r="V344" i="10"/>
  <c r="CD363" i="10"/>
  <c r="CD344" i="10"/>
  <c r="CD256" i="10"/>
  <c r="AD363" i="10"/>
  <c r="AD344" i="10"/>
  <c r="AD256" i="10"/>
  <c r="CL363" i="10"/>
  <c r="CL344" i="10"/>
  <c r="CL256" i="10"/>
  <c r="BB363" i="10"/>
  <c r="BB344" i="10"/>
  <c r="BB256" i="10"/>
  <c r="BN363" i="10"/>
  <c r="BN344" i="10"/>
  <c r="BN256" i="10"/>
  <c r="G363" i="10"/>
  <c r="G344" i="10"/>
  <c r="G256" i="10"/>
  <c r="DU364" i="10"/>
  <c r="DU345" i="10"/>
  <c r="DU268" i="10"/>
  <c r="DU374" i="10" s="1"/>
  <c r="AG364" i="10"/>
  <c r="AG268" i="10"/>
  <c r="AG374" i="10" s="1"/>
  <c r="AG345" i="10"/>
  <c r="DL345" i="10"/>
  <c r="DL364" i="10"/>
  <c r="DL268" i="10"/>
  <c r="DL374" i="10" s="1"/>
  <c r="AW364" i="10"/>
  <c r="AW345" i="10"/>
  <c r="AW268" i="10"/>
  <c r="AW374" i="10" s="1"/>
  <c r="Z364" i="10"/>
  <c r="Z345" i="10"/>
  <c r="Z268" i="10"/>
  <c r="Z374" i="10" s="1"/>
  <c r="AZ345" i="10"/>
  <c r="AZ364" i="10"/>
  <c r="AZ268" i="10"/>
  <c r="AZ374" i="10" s="1"/>
  <c r="CA364" i="10"/>
  <c r="CA345" i="10"/>
  <c r="CA268" i="10"/>
  <c r="CA374" i="10" s="1"/>
  <c r="CJ345" i="10"/>
  <c r="CJ268" i="10"/>
  <c r="CJ374" i="10" s="1"/>
  <c r="CJ364" i="10"/>
  <c r="DQ364" i="10"/>
  <c r="DQ345" i="10"/>
  <c r="DQ268" i="10"/>
  <c r="DQ374" i="10" s="1"/>
  <c r="DG364" i="10"/>
  <c r="DG345" i="10"/>
  <c r="DG268" i="10"/>
  <c r="DG374" i="10" s="1"/>
  <c r="DH364" i="10"/>
  <c r="DH345" i="10"/>
  <c r="DH268" i="10"/>
  <c r="DH374" i="10" s="1"/>
  <c r="T364" i="10"/>
  <c r="T345" i="10"/>
  <c r="T268" i="10"/>
  <c r="T374" i="10" s="1"/>
  <c r="AB364" i="10"/>
  <c r="AB345" i="10"/>
  <c r="AB268" i="10"/>
  <c r="AB374" i="10" s="1"/>
  <c r="K364" i="10"/>
  <c r="K345" i="10"/>
  <c r="K268" i="10"/>
  <c r="K374" i="10" s="1"/>
  <c r="BH364" i="10"/>
  <c r="BH345" i="10"/>
  <c r="BH268" i="10"/>
  <c r="BH374" i="10" s="1"/>
  <c r="AH343" i="10"/>
  <c r="AH362" i="10"/>
  <c r="AH242" i="10"/>
  <c r="CT362" i="10"/>
  <c r="CT343" i="10"/>
  <c r="CT242" i="10"/>
  <c r="AQ362" i="10"/>
  <c r="AQ343" i="10"/>
  <c r="AQ242" i="10"/>
  <c r="DM362" i="10"/>
  <c r="DM343" i="10"/>
  <c r="DM242" i="10"/>
  <c r="CM362" i="10"/>
  <c r="CM343" i="10"/>
  <c r="CM242" i="10"/>
  <c r="I242" i="10"/>
  <c r="I343" i="10"/>
  <c r="I362" i="10"/>
  <c r="CU242" i="10"/>
  <c r="CU343" i="10"/>
  <c r="CU362" i="10"/>
  <c r="BB362" i="10"/>
  <c r="BB343" i="10"/>
  <c r="BB242" i="10"/>
  <c r="DK362" i="10"/>
  <c r="DK343" i="10"/>
  <c r="DK242" i="10"/>
  <c r="AL343" i="10"/>
  <c r="AL362" i="10"/>
  <c r="AL242" i="10"/>
  <c r="BP362" i="10"/>
  <c r="BP343" i="10"/>
  <c r="BP242" i="10"/>
  <c r="V362" i="10"/>
  <c r="V242" i="10"/>
  <c r="V343" i="10"/>
  <c r="M343" i="10"/>
  <c r="M242" i="10"/>
  <c r="M362" i="10"/>
  <c r="Y362" i="10"/>
  <c r="Y343" i="10"/>
  <c r="Y242" i="10"/>
  <c r="CG362" i="10"/>
  <c r="CG343" i="10"/>
  <c r="CG242" i="10"/>
  <c r="AT363" i="10"/>
  <c r="AT344" i="10"/>
  <c r="AT256" i="10"/>
  <c r="DG344" i="10"/>
  <c r="DG256" i="10"/>
  <c r="DG363" i="10"/>
  <c r="E363" i="10"/>
  <c r="E344" i="10"/>
  <c r="E256" i="10"/>
  <c r="CU363" i="10"/>
  <c r="CU344" i="10"/>
  <c r="CU256" i="10"/>
  <c r="I363" i="10"/>
  <c r="I344" i="10"/>
  <c r="I256" i="10"/>
  <c r="CT363" i="10"/>
  <c r="CT256" i="10"/>
  <c r="CT344" i="10"/>
  <c r="AP256" i="10"/>
  <c r="AP344" i="10"/>
  <c r="AP363" i="10"/>
  <c r="DB363" i="10"/>
  <c r="DB344" i="10"/>
  <c r="DB256" i="10"/>
  <c r="CH363" i="10"/>
  <c r="CH344" i="10"/>
  <c r="CH256" i="10"/>
  <c r="AX344" i="10"/>
  <c r="AX256" i="10"/>
  <c r="AX363" i="10"/>
  <c r="CP344" i="10"/>
  <c r="CP256" i="10"/>
  <c r="CP363" i="10"/>
  <c r="DR344" i="10"/>
  <c r="DR256" i="10"/>
  <c r="DR363" i="10"/>
  <c r="DN344" i="10"/>
  <c r="DN256" i="10"/>
  <c r="DN363" i="10"/>
  <c r="AY256" i="10"/>
  <c r="AY363" i="10"/>
  <c r="AY344" i="10"/>
  <c r="BS363" i="10"/>
  <c r="BS344" i="10"/>
  <c r="BS256" i="10"/>
  <c r="I364" i="10"/>
  <c r="I345" i="10"/>
  <c r="I268" i="10"/>
  <c r="I374" i="10" s="1"/>
  <c r="AJ345" i="10"/>
  <c r="AJ364" i="10"/>
  <c r="AJ268" i="10"/>
  <c r="AJ374" i="10" s="1"/>
  <c r="CT364" i="10"/>
  <c r="CT345" i="10"/>
  <c r="CT268" i="10"/>
  <c r="CT374" i="10" s="1"/>
  <c r="CE364" i="10"/>
  <c r="CE345" i="10"/>
  <c r="CE268" i="10"/>
  <c r="CE374" i="10" s="1"/>
  <c r="DB364" i="10"/>
  <c r="DB345" i="10"/>
  <c r="DB268" i="10"/>
  <c r="DB374" i="10" s="1"/>
  <c r="N345" i="10"/>
  <c r="N268" i="10"/>
  <c r="N374" i="10" s="1"/>
  <c r="N364" i="10"/>
  <c r="DI364" i="10"/>
  <c r="DI268" i="10"/>
  <c r="DI374" i="10" s="1"/>
  <c r="DI345" i="10"/>
  <c r="BF364" i="10"/>
  <c r="BF345" i="10"/>
  <c r="BF268" i="10"/>
  <c r="BF374" i="10" s="1"/>
  <c r="CF364" i="10"/>
  <c r="CF345" i="10"/>
  <c r="CF268" i="10"/>
  <c r="CF374" i="10" s="1"/>
  <c r="AI364" i="10"/>
  <c r="AI345" i="10"/>
  <c r="AI268" i="10"/>
  <c r="AI374" i="10" s="1"/>
  <c r="BV345" i="10"/>
  <c r="BV364" i="10"/>
  <c r="BV268" i="10"/>
  <c r="BV374" i="10" s="1"/>
  <c r="DD364" i="10"/>
  <c r="DD345" i="10"/>
  <c r="DD268" i="10"/>
  <c r="DD374" i="10" s="1"/>
  <c r="CN364" i="10"/>
  <c r="CN345" i="10"/>
  <c r="CN268" i="10"/>
  <c r="CN374" i="10" s="1"/>
  <c r="BI364" i="10"/>
  <c r="BI345" i="10"/>
  <c r="BI268" i="10"/>
  <c r="BI374" i="10" s="1"/>
  <c r="DT268" i="10"/>
  <c r="DT374" i="10" s="1"/>
  <c r="DT364" i="10"/>
  <c r="DT345" i="10"/>
  <c r="AZ362" i="10"/>
  <c r="AZ343" i="10"/>
  <c r="AZ242" i="10"/>
  <c r="DL242" i="10"/>
  <c r="DL343" i="10"/>
  <c r="DL362" i="10"/>
  <c r="BA362" i="10"/>
  <c r="BA343" i="10"/>
  <c r="BA242" i="10"/>
  <c r="BC242" i="10"/>
  <c r="BC362" i="10"/>
  <c r="BC343" i="10"/>
  <c r="AJ242" i="10"/>
  <c r="AJ362" i="10"/>
  <c r="AJ343" i="10"/>
  <c r="CC362" i="10"/>
  <c r="CC343" i="10"/>
  <c r="CC242" i="10"/>
  <c r="AR362" i="10"/>
  <c r="AR343" i="10"/>
  <c r="AR242" i="10"/>
  <c r="O362" i="10"/>
  <c r="O343" i="10"/>
  <c r="O242" i="10"/>
  <c r="BH362" i="10"/>
  <c r="BH343" i="10"/>
  <c r="BH242" i="10"/>
  <c r="DQ242" i="10"/>
  <c r="DQ343" i="10"/>
  <c r="DQ362" i="10"/>
  <c r="E242" i="10"/>
  <c r="E343" i="10"/>
  <c r="E362" i="10"/>
  <c r="F362" i="10"/>
  <c r="F343" i="10"/>
  <c r="F242" i="10"/>
  <c r="BY362" i="10"/>
  <c r="BY343" i="10"/>
  <c r="BY242" i="10"/>
  <c r="DA343" i="10"/>
  <c r="DA362" i="10"/>
  <c r="DA242" i="10"/>
  <c r="CI343" i="10"/>
  <c r="CI242" i="10"/>
  <c r="CI362" i="10"/>
  <c r="BC363" i="10"/>
  <c r="BC344" i="10"/>
  <c r="BC256" i="10"/>
  <c r="BM363" i="10"/>
  <c r="BM344" i="10"/>
  <c r="BM256" i="10"/>
  <c r="CX363" i="10"/>
  <c r="CX344" i="10"/>
  <c r="CX256" i="10"/>
  <c r="AS363" i="10"/>
  <c r="AS344" i="10"/>
  <c r="AS256" i="10"/>
  <c r="BV363" i="10"/>
  <c r="BV344" i="10"/>
  <c r="BV256" i="10"/>
  <c r="BG363" i="10"/>
  <c r="BG344" i="10"/>
  <c r="BG256" i="10"/>
  <c r="BO363" i="10"/>
  <c r="BO344" i="10"/>
  <c r="BO256" i="10"/>
  <c r="K363" i="10"/>
  <c r="K344" i="10"/>
  <c r="K256" i="10"/>
  <c r="AE363" i="10"/>
  <c r="AE344" i="10"/>
  <c r="AE256" i="10"/>
  <c r="S344" i="10"/>
  <c r="S363" i="10"/>
  <c r="S256" i="10"/>
  <c r="AM363" i="10"/>
  <c r="AM344" i="10"/>
  <c r="AM256" i="10"/>
  <c r="AQ363" i="10"/>
  <c r="AQ344" i="10"/>
  <c r="AQ256" i="10"/>
  <c r="BK363" i="10"/>
  <c r="BK344" i="10"/>
  <c r="BK256" i="10"/>
  <c r="DK344" i="10"/>
  <c r="DK256" i="10"/>
  <c r="DK363" i="10"/>
  <c r="P363" i="10"/>
  <c r="P344" i="10"/>
  <c r="P256" i="10"/>
  <c r="AV364" i="10"/>
  <c r="AV345" i="10"/>
  <c r="AV268" i="10"/>
  <c r="AV374" i="10" s="1"/>
  <c r="J364" i="10"/>
  <c r="J345" i="10"/>
  <c r="J268" i="10"/>
  <c r="J374" i="10" s="1"/>
  <c r="DF364" i="10"/>
  <c r="DF345" i="10"/>
  <c r="DF268" i="10"/>
  <c r="DF374" i="10" s="1"/>
  <c r="DM345" i="10"/>
  <c r="DM364" i="10"/>
  <c r="DM268" i="10"/>
  <c r="DM374" i="10" s="1"/>
  <c r="M364" i="10"/>
  <c r="M345" i="10"/>
  <c r="M268" i="10"/>
  <c r="M374" i="10" s="1"/>
  <c r="CX364" i="10"/>
  <c r="CX345" i="10"/>
  <c r="CX268" i="10"/>
  <c r="CX374" i="10" s="1"/>
  <c r="U364" i="10"/>
  <c r="U345" i="10"/>
  <c r="U268" i="10"/>
  <c r="U374" i="10" s="1"/>
  <c r="DS364" i="10"/>
  <c r="DS345" i="10"/>
  <c r="DS268" i="10"/>
  <c r="DS374" i="10" s="1"/>
  <c r="AT268" i="10"/>
  <c r="AT374" i="10" s="1"/>
  <c r="AT345" i="10"/>
  <c r="AT364" i="10"/>
  <c r="BA345" i="10"/>
  <c r="BA364" i="10"/>
  <c r="BA268" i="10"/>
  <c r="BA374" i="10" s="1"/>
  <c r="AQ364" i="10"/>
  <c r="AQ345" i="10"/>
  <c r="AQ268" i="10"/>
  <c r="AQ374" i="10" s="1"/>
  <c r="BR364" i="10"/>
  <c r="BR345" i="10"/>
  <c r="BR268" i="10"/>
  <c r="BR374" i="10" s="1"/>
  <c r="AD345" i="10"/>
  <c r="AD364" i="10"/>
  <c r="AD268" i="10"/>
  <c r="AD374" i="10" s="1"/>
  <c r="BK345" i="10"/>
  <c r="BK364" i="10"/>
  <c r="BK268" i="10"/>
  <c r="BK374" i="10" s="1"/>
  <c r="BJ364" i="10"/>
  <c r="BJ345" i="10"/>
  <c r="BJ268" i="10"/>
  <c r="BJ374" i="10" s="1"/>
  <c r="DO343" i="10"/>
  <c r="DO242" i="10"/>
  <c r="DO362" i="10"/>
  <c r="BL362" i="10"/>
  <c r="BL343" i="10"/>
  <c r="BL242" i="10"/>
  <c r="AU242" i="10"/>
  <c r="AU362" i="10"/>
  <c r="AU343" i="10"/>
  <c r="Q362" i="10"/>
  <c r="Q343" i="10"/>
  <c r="Q242" i="10"/>
  <c r="CV362" i="10"/>
  <c r="CV343" i="10"/>
  <c r="CV242" i="10"/>
  <c r="AM362" i="10"/>
  <c r="AM343" i="10"/>
  <c r="AM242" i="10"/>
  <c r="DD362" i="10"/>
  <c r="DD343" i="10"/>
  <c r="DD242" i="10"/>
  <c r="CK343" i="10"/>
  <c r="CK362" i="10"/>
  <c r="CK242" i="10"/>
  <c r="DT343" i="10"/>
  <c r="DT242" i="10"/>
  <c r="DT362" i="10"/>
  <c r="CS362" i="10"/>
  <c r="CS343" i="10"/>
  <c r="CS242" i="10"/>
  <c r="BQ362" i="10"/>
  <c r="BQ343" i="10"/>
  <c r="BQ242" i="10"/>
  <c r="BU242" i="10"/>
  <c r="BU362" i="10"/>
  <c r="BU343" i="10"/>
  <c r="CA362" i="10"/>
  <c r="CA242" i="10"/>
  <c r="CA343" i="10"/>
  <c r="BN362" i="10"/>
  <c r="BN343" i="10"/>
  <c r="BN242" i="10"/>
  <c r="AF362" i="10"/>
  <c r="AF343" i="10"/>
  <c r="AF242" i="10"/>
  <c r="X256" i="10"/>
  <c r="X344" i="10"/>
  <c r="X363" i="10"/>
  <c r="J363" i="10"/>
  <c r="J344" i="10"/>
  <c r="J256" i="10"/>
  <c r="BD363" i="10"/>
  <c r="BD344" i="10"/>
  <c r="BD256" i="10"/>
  <c r="O363" i="10"/>
  <c r="O344" i="10"/>
  <c r="O256" i="10"/>
  <c r="L344" i="10"/>
  <c r="L256" i="10"/>
  <c r="L363" i="10"/>
  <c r="BP363" i="10"/>
  <c r="BP256" i="10"/>
  <c r="BP344" i="10"/>
  <c r="BX363" i="10"/>
  <c r="BX344" i="10"/>
  <c r="BX256" i="10"/>
  <c r="BW256" i="10"/>
  <c r="BW344" i="10"/>
  <c r="BW363" i="10"/>
  <c r="CQ256" i="10"/>
  <c r="CQ344" i="10"/>
  <c r="CQ363" i="10"/>
  <c r="CE256" i="10"/>
  <c r="CE363" i="10"/>
  <c r="CE344" i="10"/>
  <c r="CY256" i="10"/>
  <c r="CY363" i="10"/>
  <c r="CY344" i="10"/>
  <c r="DC256" i="10"/>
  <c r="DC363" i="10"/>
  <c r="DC344" i="10"/>
  <c r="H256" i="10"/>
  <c r="H363" i="10"/>
  <c r="H344" i="10"/>
  <c r="BH344" i="10"/>
  <c r="BH256" i="10"/>
  <c r="BH363" i="10"/>
  <c r="CB363" i="10"/>
  <c r="CB256" i="10"/>
  <c r="CB344" i="10"/>
  <c r="BG364" i="10"/>
  <c r="BG345" i="10"/>
  <c r="BG268" i="10"/>
  <c r="BG374" i="10" s="1"/>
  <c r="CG364" i="10"/>
  <c r="CG345" i="10"/>
  <c r="CG268" i="10"/>
  <c r="CG374" i="10" s="1"/>
  <c r="CM364" i="10"/>
  <c r="CM345" i="10"/>
  <c r="CM268" i="10"/>
  <c r="CM374" i="10" s="1"/>
  <c r="Y345" i="10"/>
  <c r="Y364" i="10"/>
  <c r="Y268" i="10"/>
  <c r="Y374" i="10" s="1"/>
  <c r="AE345" i="10"/>
  <c r="AE364" i="10"/>
  <c r="AE268" i="10"/>
  <c r="AE374" i="10" s="1"/>
  <c r="BL364" i="10"/>
  <c r="BL345" i="10"/>
  <c r="BL268" i="10"/>
  <c r="BL374" i="10" s="1"/>
  <c r="BC364" i="10"/>
  <c r="BC345" i="10"/>
  <c r="BC268" i="10"/>
  <c r="BC374" i="10" s="1"/>
  <c r="BY345" i="10"/>
  <c r="BY364" i="10"/>
  <c r="BY268" i="10"/>
  <c r="BY374" i="10" s="1"/>
  <c r="P268" i="10"/>
  <c r="P374" i="10" s="1"/>
  <c r="P364" i="10"/>
  <c r="P345" i="10"/>
  <c r="CI364" i="10"/>
  <c r="CI345" i="10"/>
  <c r="CI268" i="10"/>
  <c r="CI374" i="10" s="1"/>
  <c r="DE364" i="10"/>
  <c r="DE345" i="10"/>
  <c r="DE268" i="10"/>
  <c r="DE374" i="10" s="1"/>
  <c r="AF364" i="10"/>
  <c r="AF345" i="10"/>
  <c r="AF268" i="10"/>
  <c r="AF374" i="10" s="1"/>
  <c r="CP364" i="10"/>
  <c r="CP345" i="10"/>
  <c r="CP268" i="10"/>
  <c r="CP374" i="10" s="1"/>
  <c r="CC364" i="10"/>
  <c r="CC345" i="10"/>
  <c r="CC268" i="10"/>
  <c r="CC374" i="10" s="1"/>
  <c r="H364" i="10"/>
  <c r="H345" i="10"/>
  <c r="H268" i="10"/>
  <c r="H374" i="10" s="1"/>
  <c r="AB362" i="10"/>
  <c r="AB343" i="10"/>
  <c r="AB242" i="10"/>
  <c r="DN343" i="10"/>
  <c r="DN242" i="10"/>
  <c r="DN362" i="10"/>
  <c r="BK362" i="10"/>
  <c r="BK343" i="10"/>
  <c r="BK242" i="10"/>
  <c r="CE362" i="10"/>
  <c r="CE343" i="10"/>
  <c r="CE242" i="10"/>
  <c r="CP362" i="10"/>
  <c r="CP343" i="10"/>
  <c r="CP242" i="10"/>
  <c r="AK362" i="10"/>
  <c r="AK343" i="10"/>
  <c r="AK242" i="10"/>
  <c r="W343" i="10"/>
  <c r="W242" i="10"/>
  <c r="W362" i="10"/>
  <c r="AS343" i="10"/>
  <c r="AS242" i="10"/>
  <c r="AS362" i="10"/>
  <c r="BM362" i="10"/>
  <c r="BM343" i="10"/>
  <c r="BM242" i="10"/>
  <c r="BI362" i="10"/>
  <c r="BI343" i="10"/>
  <c r="BI242" i="10"/>
  <c r="AW362" i="10"/>
  <c r="AW343" i="10"/>
  <c r="AW242" i="10"/>
  <c r="BS362" i="10"/>
  <c r="BS343" i="10"/>
  <c r="BS242" i="10"/>
  <c r="BF362" i="10"/>
  <c r="BF343" i="10"/>
  <c r="BF242" i="10"/>
  <c r="X362" i="10"/>
  <c r="X343" i="10"/>
  <c r="X242" i="10"/>
  <c r="K362" i="10"/>
  <c r="K242" i="10"/>
  <c r="K343" i="10"/>
  <c r="CR362" i="10"/>
  <c r="CR343" i="10"/>
  <c r="CR242" i="10"/>
  <c r="DJ363" i="10"/>
  <c r="DJ344" i="10"/>
  <c r="DJ256" i="10"/>
  <c r="CV363" i="10"/>
  <c r="CV344" i="10"/>
  <c r="CV256" i="10"/>
  <c r="CM344" i="10"/>
  <c r="CM256" i="10"/>
  <c r="CM363" i="10"/>
  <c r="DP256" i="10"/>
  <c r="DP363" i="10"/>
  <c r="DP344" i="10"/>
  <c r="M256" i="10"/>
  <c r="M363" i="10"/>
  <c r="M344" i="10"/>
  <c r="BQ344" i="10"/>
  <c r="BQ256" i="10"/>
  <c r="BQ363" i="10"/>
  <c r="BY363" i="10"/>
  <c r="BY344" i="10"/>
  <c r="BY256" i="10"/>
  <c r="T363" i="10"/>
  <c r="T344" i="10"/>
  <c r="T256" i="10"/>
  <c r="AN363" i="10"/>
  <c r="AN344" i="10"/>
  <c r="AN256" i="10"/>
  <c r="AB363" i="10"/>
  <c r="AB344" i="10"/>
  <c r="AB256" i="10"/>
  <c r="AV363" i="10"/>
  <c r="AV344" i="10"/>
  <c r="AV256" i="10"/>
  <c r="AZ363" i="10"/>
  <c r="AZ344" i="10"/>
  <c r="AZ256" i="10"/>
  <c r="BT363" i="10"/>
  <c r="BT256" i="10"/>
  <c r="BT344" i="10"/>
  <c r="DT363" i="10"/>
  <c r="DT344" i="10"/>
  <c r="DT256" i="10"/>
  <c r="Y363" i="10"/>
  <c r="Y344" i="10"/>
  <c r="Y256" i="10"/>
  <c r="AU364" i="10"/>
  <c r="AU345" i="10"/>
  <c r="AU268" i="10"/>
  <c r="AU374" i="10" s="1"/>
  <c r="CS364" i="10"/>
  <c r="CS345" i="10"/>
  <c r="CS268" i="10"/>
  <c r="CS374" i="10" s="1"/>
  <c r="E364" i="10"/>
  <c r="E345" i="10"/>
  <c r="E268" i="10"/>
  <c r="AR364" i="10"/>
  <c r="AR345" i="10"/>
  <c r="AR268" i="10"/>
  <c r="AR374" i="10" s="1"/>
  <c r="BM345" i="10"/>
  <c r="BM364" i="10"/>
  <c r="BM268" i="10"/>
  <c r="BM374" i="10" s="1"/>
  <c r="AH364" i="10"/>
  <c r="AH345" i="10"/>
  <c r="AH268" i="10"/>
  <c r="AH374" i="10" s="1"/>
  <c r="CK364" i="10"/>
  <c r="CK345" i="10"/>
  <c r="CK268" i="10"/>
  <c r="CK374" i="10" s="1"/>
  <c r="CQ268" i="10"/>
  <c r="CQ374" i="10" s="1"/>
  <c r="CQ345" i="10"/>
  <c r="CQ364" i="10"/>
  <c r="CR345" i="10"/>
  <c r="CR364" i="10"/>
  <c r="CR268" i="10"/>
  <c r="CR374" i="10" s="1"/>
  <c r="L364" i="10"/>
  <c r="L345" i="10"/>
  <c r="L268" i="10"/>
  <c r="L374" i="10" s="1"/>
  <c r="Q345" i="10"/>
  <c r="Q364" i="10"/>
  <c r="Q268" i="10"/>
  <c r="Q374" i="10" s="1"/>
  <c r="DP364" i="10"/>
  <c r="DP345" i="10"/>
  <c r="DP268" i="10"/>
  <c r="DP374" i="10" s="1"/>
  <c r="AN364" i="10"/>
  <c r="AN345" i="10"/>
  <c r="AN268" i="10"/>
  <c r="AN374" i="10" s="1"/>
  <c r="CU364" i="10"/>
  <c r="CU345" i="10"/>
  <c r="CU268" i="10"/>
  <c r="CU374" i="10" s="1"/>
  <c r="BT364" i="10"/>
  <c r="BT345" i="10"/>
  <c r="BT268" i="10"/>
  <c r="BT374" i="10" s="1"/>
  <c r="CQ362" i="10"/>
  <c r="CQ343" i="10"/>
  <c r="CQ242" i="10"/>
  <c r="BV362" i="10"/>
  <c r="BV343" i="10"/>
  <c r="BV242" i="10"/>
  <c r="S242" i="10"/>
  <c r="S343" i="10"/>
  <c r="S362" i="10"/>
  <c r="CO242" i="10"/>
  <c r="CO362" i="10"/>
  <c r="CO343" i="10"/>
  <c r="BR242" i="10"/>
  <c r="BR343" i="10"/>
  <c r="BR362" i="10"/>
  <c r="CW242" i="10"/>
  <c r="CW343" i="10"/>
  <c r="CW362" i="10"/>
  <c r="CX362" i="10"/>
  <c r="CX343" i="10"/>
  <c r="CX347" i="10" s="1"/>
  <c r="CX242" i="10"/>
  <c r="DE362" i="10"/>
  <c r="DE343" i="10"/>
  <c r="DE242" i="10"/>
  <c r="AD362" i="10"/>
  <c r="AD343" i="10"/>
  <c r="AD242" i="10"/>
  <c r="DU362" i="10"/>
  <c r="DU242" i="10"/>
  <c r="DU343" i="10"/>
  <c r="AX343" i="10"/>
  <c r="AX362" i="10"/>
  <c r="AX242" i="10"/>
  <c r="P343" i="10"/>
  <c r="P242" i="10"/>
  <c r="P362" i="10"/>
  <c r="DR362" i="10"/>
  <c r="DR343" i="10"/>
  <c r="DR242" i="10"/>
  <c r="CJ362" i="10"/>
  <c r="CJ343" i="10"/>
  <c r="CJ242" i="10"/>
  <c r="BW362" i="10"/>
  <c r="BW343" i="10"/>
  <c r="BW242" i="10"/>
  <c r="DD363" i="10"/>
  <c r="DD344" i="10"/>
  <c r="DD256" i="10"/>
  <c r="AG363" i="10"/>
  <c r="AG344" i="10"/>
  <c r="AG256" i="10"/>
  <c r="AL256" i="10"/>
  <c r="AL344" i="10"/>
  <c r="AL363" i="10"/>
  <c r="AK363" i="10"/>
  <c r="AK344" i="10"/>
  <c r="AK256" i="10"/>
  <c r="Z363" i="10"/>
  <c r="Z344" i="10"/>
  <c r="Z256" i="10"/>
  <c r="N363" i="10"/>
  <c r="N344" i="10"/>
  <c r="N256" i="10"/>
  <c r="BR256" i="10"/>
  <c r="BR363" i="10"/>
  <c r="BR344" i="10"/>
  <c r="BZ256" i="10"/>
  <c r="BZ344" i="10"/>
  <c r="BZ363" i="10"/>
  <c r="CF363" i="10"/>
  <c r="CF344" i="10"/>
  <c r="CF256" i="10"/>
  <c r="CZ363" i="10"/>
  <c r="CZ344" i="10"/>
  <c r="CZ256" i="10"/>
  <c r="CN363" i="10"/>
  <c r="CN344" i="10"/>
  <c r="CN256" i="10"/>
  <c r="DH363" i="10"/>
  <c r="DH344" i="10"/>
  <c r="DH256" i="10"/>
  <c r="DL363" i="10"/>
  <c r="DL344" i="10"/>
  <c r="DL256" i="10"/>
  <c r="Q363" i="10"/>
  <c r="Q344" i="10"/>
  <c r="Q256" i="10"/>
  <c r="BI363" i="10"/>
  <c r="BI344" i="10"/>
  <c r="BI256" i="10"/>
  <c r="CK256" i="10"/>
  <c r="CK363" i="10"/>
  <c r="CK344" i="10"/>
  <c r="BU345" i="10"/>
  <c r="BU364" i="10"/>
  <c r="BU268" i="10"/>
  <c r="BU374" i="10" s="1"/>
  <c r="BP364" i="10"/>
  <c r="BP268" i="10"/>
  <c r="BP374" i="10" s="1"/>
  <c r="BP345" i="10"/>
  <c r="V345" i="10"/>
  <c r="V268" i="10"/>
  <c r="V374" i="10" s="1"/>
  <c r="V364" i="10"/>
  <c r="F364" i="10"/>
  <c r="F345" i="10"/>
  <c r="F268" i="10"/>
  <c r="F374" i="10" s="1"/>
  <c r="DK364" i="10"/>
  <c r="DK345" i="10"/>
  <c r="DK268" i="10"/>
  <c r="DK374" i="10" s="1"/>
  <c r="DR364" i="10"/>
  <c r="DR345" i="10"/>
  <c r="DR268" i="10"/>
  <c r="DR374" i="10" s="1"/>
  <c r="BX364" i="10"/>
  <c r="BX345" i="10"/>
  <c r="BX268" i="10"/>
  <c r="BX374" i="10" s="1"/>
  <c r="S364" i="10"/>
  <c r="S345" i="10"/>
  <c r="S268" i="10"/>
  <c r="S374" i="10" s="1"/>
  <c r="BN345" i="10"/>
  <c r="BN268" i="10"/>
  <c r="BN374" i="10" s="1"/>
  <c r="BN364" i="10"/>
  <c r="CV345" i="10"/>
  <c r="CV364" i="10"/>
  <c r="CV268" i="10"/>
  <c r="CV374" i="10" s="1"/>
  <c r="AY364" i="10"/>
  <c r="AY345" i="10"/>
  <c r="AY268" i="10"/>
  <c r="AY374" i="10" s="1"/>
  <c r="CL364" i="10"/>
  <c r="CL345" i="10"/>
  <c r="CL268" i="10"/>
  <c r="CL374" i="10" s="1"/>
  <c r="CZ345" i="10"/>
  <c r="CZ364" i="10"/>
  <c r="CZ268" i="10"/>
  <c r="CZ374" i="10" s="1"/>
  <c r="CW364" i="10"/>
  <c r="CW345" i="10"/>
  <c r="CW268" i="10"/>
  <c r="CW374" i="10" s="1"/>
  <c r="R345" i="10"/>
  <c r="R364" i="10"/>
  <c r="R268" i="10"/>
  <c r="R374" i="10" s="1"/>
  <c r="AG362" i="10"/>
  <c r="AG242" i="10"/>
  <c r="AG343" i="10"/>
  <c r="CN343" i="10"/>
  <c r="CN362" i="10"/>
  <c r="CN242" i="10"/>
  <c r="AC362" i="10"/>
  <c r="AC343" i="10"/>
  <c r="AC242" i="10"/>
  <c r="AE362" i="10"/>
  <c r="AE343" i="10"/>
  <c r="AE242" i="10"/>
  <c r="R362" i="10"/>
  <c r="R343" i="10"/>
  <c r="R242" i="10"/>
  <c r="CY362" i="10"/>
  <c r="CY343" i="10"/>
  <c r="CY242" i="10"/>
  <c r="Z242" i="10"/>
  <c r="Z362" i="10"/>
  <c r="Z343" i="10"/>
  <c r="DG242" i="10"/>
  <c r="DG362" i="10"/>
  <c r="DG343" i="10"/>
  <c r="AP362" i="10"/>
  <c r="AP343" i="10"/>
  <c r="AP242" i="10"/>
  <c r="H362" i="10"/>
  <c r="H343" i="10"/>
  <c r="H347" i="10" s="1"/>
  <c r="H242" i="10"/>
  <c r="DJ362" i="10"/>
  <c r="DJ343" i="10"/>
  <c r="DJ242" i="10"/>
  <c r="CB362" i="10"/>
  <c r="CB343" i="10"/>
  <c r="CB242" i="10"/>
  <c r="BO242" i="10"/>
  <c r="BO343" i="10"/>
  <c r="BO362" i="10"/>
  <c r="N362" i="10"/>
  <c r="N343" i="10"/>
  <c r="N242" i="10"/>
  <c r="T362" i="10"/>
  <c r="T343" i="10"/>
  <c r="T242" i="10"/>
  <c r="AJ363" i="10"/>
  <c r="AJ344" i="10"/>
  <c r="AJ256" i="10"/>
  <c r="BF256" i="10"/>
  <c r="BF363" i="10"/>
  <c r="BF344" i="10"/>
  <c r="DO363" i="10"/>
  <c r="DO344" i="10"/>
  <c r="DO256" i="10"/>
  <c r="DF256" i="10"/>
  <c r="DF363" i="10"/>
  <c r="DF344" i="10"/>
  <c r="DS256" i="10"/>
  <c r="DS344" i="10"/>
  <c r="DS363" i="10"/>
  <c r="W363" i="10"/>
  <c r="W344" i="10"/>
  <c r="W256" i="10"/>
  <c r="CA363" i="10"/>
  <c r="CA344" i="10"/>
  <c r="CA256" i="10"/>
  <c r="CI363" i="10"/>
  <c r="CI344" i="10"/>
  <c r="CI256" i="10"/>
  <c r="U344" i="10"/>
  <c r="U256" i="10"/>
  <c r="U363" i="10"/>
  <c r="AW344" i="10"/>
  <c r="AW256" i="10"/>
  <c r="AW363" i="10"/>
  <c r="AC256" i="10"/>
  <c r="AC344" i="10"/>
  <c r="AC363" i="10"/>
  <c r="BE256" i="10"/>
  <c r="BE344" i="10"/>
  <c r="BE363" i="10"/>
  <c r="BA256" i="10"/>
  <c r="BA344" i="10"/>
  <c r="BA363" i="10"/>
  <c r="CC256" i="10"/>
  <c r="CC363" i="10"/>
  <c r="CC344" i="10"/>
  <c r="DU363" i="10"/>
  <c r="DU344" i="10"/>
  <c r="DU256" i="10"/>
  <c r="BZ364" i="10"/>
  <c r="BZ345" i="10"/>
  <c r="BZ268" i="10"/>
  <c r="BZ374" i="10" s="1"/>
  <c r="CB364" i="10"/>
  <c r="CB345" i="10"/>
  <c r="CB268" i="10"/>
  <c r="CB374" i="10" s="1"/>
  <c r="AP364" i="10"/>
  <c r="AP345" i="10"/>
  <c r="AP268" i="10"/>
  <c r="AP374" i="10" s="1"/>
  <c r="BW364" i="10"/>
  <c r="BW345" i="10"/>
  <c r="BW268" i="10"/>
  <c r="BW374" i="10" s="1"/>
  <c r="CH364" i="10"/>
  <c r="CH345" i="10"/>
  <c r="CH268" i="10"/>
  <c r="CH374" i="10" s="1"/>
  <c r="G345" i="10"/>
  <c r="G364" i="10"/>
  <c r="G268" i="10"/>
  <c r="G374" i="10" s="1"/>
  <c r="DC364" i="10"/>
  <c r="DC345" i="10"/>
  <c r="DC268" i="10"/>
  <c r="DC374" i="10" s="1"/>
  <c r="AL364" i="10"/>
  <c r="AL345" i="10"/>
  <c r="AL268" i="10"/>
  <c r="AL374" i="10" s="1"/>
  <c r="AK364" i="10"/>
  <c r="AK345" i="10"/>
  <c r="AK268" i="10"/>
  <c r="AK374" i="10" s="1"/>
  <c r="AA364" i="10"/>
  <c r="AA345" i="10"/>
  <c r="AA268" i="10"/>
  <c r="AA374" i="10" s="1"/>
  <c r="BB364" i="10"/>
  <c r="BB345" i="10"/>
  <c r="BB268" i="10"/>
  <c r="BB374" i="10" s="1"/>
  <c r="BQ364" i="10"/>
  <c r="BQ345" i="10"/>
  <c r="BQ268" i="10"/>
  <c r="BQ374" i="10" s="1"/>
  <c r="AM364" i="10"/>
  <c r="AM345" i="10"/>
  <c r="AM268" i="10"/>
  <c r="AM374" i="10" s="1"/>
  <c r="AX364" i="10"/>
  <c r="AX345" i="10"/>
  <c r="AX268" i="10"/>
  <c r="AX374" i="10" s="1"/>
  <c r="CY345" i="10"/>
  <c r="CY364" i="10"/>
  <c r="CY268" i="10"/>
  <c r="CY374" i="10" s="1"/>
  <c r="CD364" i="10"/>
  <c r="CD345" i="10"/>
  <c r="CD268" i="10"/>
  <c r="CD374" i="10" s="1"/>
  <c r="J362" i="10"/>
  <c r="J343" i="10"/>
  <c r="J242" i="10"/>
  <c r="AN362" i="10"/>
  <c r="AN343" i="10"/>
  <c r="AN347" i="10" s="1"/>
  <c r="AN242" i="10"/>
  <c r="CZ242" i="10"/>
  <c r="CZ343" i="10"/>
  <c r="CZ362" i="10"/>
  <c r="G362" i="10"/>
  <c r="G343" i="10"/>
  <c r="G242" i="10"/>
  <c r="CD362" i="10"/>
  <c r="CD343" i="10"/>
  <c r="CD242" i="10"/>
  <c r="AV362" i="10"/>
  <c r="AV343" i="10"/>
  <c r="AV242" i="10"/>
  <c r="CL343" i="10"/>
  <c r="CL362" i="10"/>
  <c r="CL242" i="10"/>
  <c r="BD362" i="10"/>
  <c r="BD343" i="10"/>
  <c r="BD242" i="10"/>
  <c r="DB362" i="10"/>
  <c r="DB343" i="10"/>
  <c r="DB242" i="10"/>
  <c r="BT362" i="10"/>
  <c r="BT343" i="10"/>
  <c r="BT347" i="10" s="1"/>
  <c r="BT242" i="10"/>
  <c r="BG362" i="10"/>
  <c r="BG343" i="10"/>
  <c r="BG347" i="10" s="1"/>
  <c r="BG242" i="10"/>
  <c r="DF362" i="10"/>
  <c r="DF343" i="10"/>
  <c r="DF242" i="10"/>
  <c r="L362" i="10"/>
  <c r="L343" i="10"/>
  <c r="L242" i="10"/>
  <c r="CH242" i="10"/>
  <c r="CH343" i="10"/>
  <c r="CH362" i="10"/>
  <c r="CF242" i="10"/>
  <c r="CF343" i="10"/>
  <c r="CF362" i="10"/>
  <c r="DE344" i="10"/>
  <c r="DE256" i="10"/>
  <c r="DE363" i="10"/>
  <c r="AR256" i="10"/>
  <c r="AR363" i="10"/>
  <c r="AR344" i="10"/>
  <c r="BU363" i="10"/>
  <c r="BU344" i="10"/>
  <c r="BU256" i="10"/>
  <c r="BL256" i="10"/>
  <c r="BL344" i="10"/>
  <c r="BL363" i="10"/>
  <c r="CW363" i="10"/>
  <c r="CW344" i="10"/>
  <c r="CW256" i="10"/>
  <c r="AF344" i="10"/>
  <c r="AF256" i="10"/>
  <c r="AF363" i="10"/>
  <c r="CJ363" i="10"/>
  <c r="CJ344" i="10"/>
  <c r="CJ256" i="10"/>
  <c r="CR363" i="10"/>
  <c r="CR344" i="10"/>
  <c r="CR256" i="10"/>
  <c r="CG363" i="10"/>
  <c r="CG344" i="10"/>
  <c r="CG256" i="10"/>
  <c r="DI363" i="10"/>
  <c r="DI344" i="10"/>
  <c r="DI256" i="10"/>
  <c r="CO363" i="10"/>
  <c r="CO344" i="10"/>
  <c r="CO256" i="10"/>
  <c r="DQ363" i="10"/>
  <c r="DQ344" i="10"/>
  <c r="DQ256" i="10"/>
  <c r="DM363" i="10"/>
  <c r="DM344" i="10"/>
  <c r="DM256" i="10"/>
  <c r="AH363" i="10"/>
  <c r="AH344" i="10"/>
  <c r="AH256" i="10"/>
  <c r="BJ363" i="10"/>
  <c r="BJ344" i="10"/>
  <c r="BJ256" i="10"/>
  <c r="W364" i="10"/>
  <c r="W345" i="10"/>
  <c r="W268" i="10"/>
  <c r="W374" i="10" s="1"/>
  <c r="AC364" i="10"/>
  <c r="AC345" i="10"/>
  <c r="AC268" i="10"/>
  <c r="AC374" i="10" s="1"/>
  <c r="BO345" i="10"/>
  <c r="BO364" i="10"/>
  <c r="BO268" i="10"/>
  <c r="BO374" i="10" s="1"/>
  <c r="O364" i="10"/>
  <c r="O345" i="10"/>
  <c r="O268" i="10"/>
  <c r="O374" i="10" s="1"/>
  <c r="BD364" i="10"/>
  <c r="BD345" i="10"/>
  <c r="BD268" i="10"/>
  <c r="BD374" i="10" s="1"/>
  <c r="BE364" i="10"/>
  <c r="BE345" i="10"/>
  <c r="BE268" i="10"/>
  <c r="BE374" i="10" s="1"/>
  <c r="AS364" i="10"/>
  <c r="AS345" i="10"/>
  <c r="AS268" i="10"/>
  <c r="AS374" i="10" s="1"/>
  <c r="DN345" i="10"/>
  <c r="DN364" i="10"/>
  <c r="DN268" i="10"/>
  <c r="DN374" i="10" s="1"/>
  <c r="BS364" i="10"/>
  <c r="BS345" i="10"/>
  <c r="BS268" i="10"/>
  <c r="BS374" i="10" s="1"/>
  <c r="CO364" i="10"/>
  <c r="CO345" i="10"/>
  <c r="CO268" i="10"/>
  <c r="CO374" i="10" s="1"/>
  <c r="X364" i="10"/>
  <c r="X345" i="10"/>
  <c r="X268" i="10"/>
  <c r="X374" i="10" s="1"/>
  <c r="DO364" i="10"/>
  <c r="DO345" i="10"/>
  <c r="DO268" i="10"/>
  <c r="DO374" i="10" s="1"/>
  <c r="AO345" i="10"/>
  <c r="AO364" i="10"/>
  <c r="AO268" i="10"/>
  <c r="AO374" i="10" s="1"/>
  <c r="DJ364" i="10"/>
  <c r="DJ345" i="10"/>
  <c r="DJ268" i="10"/>
  <c r="DJ374" i="10" s="1"/>
  <c r="DA364" i="10"/>
  <c r="DA345" i="10"/>
  <c r="DA268" i="10"/>
  <c r="DA374" i="10" s="1"/>
  <c r="E27" i="7"/>
  <c r="E28" i="7"/>
  <c r="E64" i="7" s="1"/>
  <c r="E29" i="7"/>
  <c r="F21" i="7" s="1"/>
  <c r="F24" i="7" s="1"/>
  <c r="E25" i="7"/>
  <c r="E61" i="7" s="1"/>
  <c r="E26" i="7"/>
  <c r="E62" i="7" s="1"/>
  <c r="E30" i="7"/>
  <c r="E51" i="7" s="1"/>
  <c r="G20" i="7"/>
  <c r="G49" i="7"/>
  <c r="H49" i="7" s="1"/>
  <c r="I49" i="7" s="1"/>
  <c r="J49" i="7" s="1"/>
  <c r="K49" i="7" s="1"/>
  <c r="L49" i="7" s="1"/>
  <c r="M49" i="7" s="1"/>
  <c r="N49" i="7" s="1"/>
  <c r="A43" i="11"/>
  <c r="A48" i="11"/>
  <c r="A10" i="9"/>
  <c r="A53" i="11"/>
  <c r="E3" i="8"/>
  <c r="E3" i="9"/>
  <c r="E1" i="9"/>
  <c r="E1" i="8"/>
  <c r="G2" i="8"/>
  <c r="G2" i="9"/>
  <c r="F22" i="9"/>
  <c r="F6" i="8"/>
  <c r="CF347" i="10" l="1"/>
  <c r="AV347" i="10"/>
  <c r="T347" i="10"/>
  <c r="T353" i="10" s="1"/>
  <c r="AD347" i="10"/>
  <c r="CL347" i="10"/>
  <c r="G347" i="10"/>
  <c r="Z347" i="10"/>
  <c r="CN347" i="10"/>
  <c r="CN353" i="10" s="1"/>
  <c r="BK347" i="10"/>
  <c r="CE347" i="10"/>
  <c r="DB347" i="10"/>
  <c r="DB353" i="10" s="1"/>
  <c r="CH347" i="10"/>
  <c r="CH353" i="10" s="1"/>
  <c r="AG347" i="10"/>
  <c r="CO288" i="10"/>
  <c r="CO373" i="10"/>
  <c r="AF373" i="10"/>
  <c r="AF288" i="10"/>
  <c r="BU373" i="10"/>
  <c r="BU288" i="10"/>
  <c r="L347" i="10"/>
  <c r="L353" i="10" s="1"/>
  <c r="BT372" i="10"/>
  <c r="BT287" i="10"/>
  <c r="CD347" i="10"/>
  <c r="CD353" i="10"/>
  <c r="AN372" i="10"/>
  <c r="AN287" i="10"/>
  <c r="AJ373" i="10"/>
  <c r="AJ288" i="10"/>
  <c r="DJ347" i="10"/>
  <c r="DG347" i="10"/>
  <c r="DG353" i="10" s="1"/>
  <c r="AC347" i="10"/>
  <c r="AC353" i="10" s="1"/>
  <c r="BI373" i="10"/>
  <c r="BI288" i="10"/>
  <c r="CJ372" i="10"/>
  <c r="CJ287" i="10"/>
  <c r="P347" i="10"/>
  <c r="P353" i="10" s="1"/>
  <c r="AD353" i="10"/>
  <c r="CO287" i="10"/>
  <c r="CO290" i="10" s="1"/>
  <c r="CO294" i="10" s="1"/>
  <c r="CO378" i="10" s="1"/>
  <c r="CO372" i="10"/>
  <c r="CQ347" i="10"/>
  <c r="CQ353" i="10" s="1"/>
  <c r="D364" i="10"/>
  <c r="AZ373" i="10"/>
  <c r="AZ288" i="10"/>
  <c r="K287" i="10"/>
  <c r="K372" i="10"/>
  <c r="BS372" i="10"/>
  <c r="BS287" i="10"/>
  <c r="W287" i="10"/>
  <c r="W372" i="10"/>
  <c r="CE287" i="10"/>
  <c r="CE372" i="10"/>
  <c r="DN347" i="10"/>
  <c r="BW288" i="10"/>
  <c r="BW373" i="10"/>
  <c r="L288" i="10"/>
  <c r="L373" i="10"/>
  <c r="J288" i="10"/>
  <c r="J373" i="10"/>
  <c r="Q347" i="10"/>
  <c r="P373" i="10"/>
  <c r="P288" i="10"/>
  <c r="BO373" i="10"/>
  <c r="BO288" i="10"/>
  <c r="DA372" i="10"/>
  <c r="DA287" i="10"/>
  <c r="BH347" i="10"/>
  <c r="CC372" i="10"/>
  <c r="CC287" i="10"/>
  <c r="BC372" i="10"/>
  <c r="BC287" i="10"/>
  <c r="AZ347" i="10"/>
  <c r="AZ353" i="10" s="1"/>
  <c r="CU373" i="10"/>
  <c r="CU288" i="10"/>
  <c r="Y347" i="10"/>
  <c r="BP372" i="10"/>
  <c r="BP287" i="10"/>
  <c r="I347" i="10"/>
  <c r="I353" i="10" s="1"/>
  <c r="AQ372" i="10"/>
  <c r="AQ287" i="10"/>
  <c r="AH347" i="10"/>
  <c r="AH353" i="10" s="1"/>
  <c r="AA373" i="10"/>
  <c r="AA288" i="10"/>
  <c r="DS347" i="10"/>
  <c r="DS353" i="10" s="1"/>
  <c r="DP372" i="10"/>
  <c r="DP287" i="10"/>
  <c r="DH347" i="10"/>
  <c r="BT353" i="10"/>
  <c r="CL372" i="10"/>
  <c r="CL287" i="10"/>
  <c r="AN353" i="10"/>
  <c r="BE288" i="10"/>
  <c r="BE373" i="10"/>
  <c r="U373" i="10"/>
  <c r="U288" i="10"/>
  <c r="W373" i="10"/>
  <c r="W288" i="10"/>
  <c r="DF373" i="10"/>
  <c r="DF288" i="10"/>
  <c r="R287" i="10"/>
  <c r="R372" i="10"/>
  <c r="DH373" i="10"/>
  <c r="DH288" i="10"/>
  <c r="AK373" i="10"/>
  <c r="AK288" i="10"/>
  <c r="CJ347" i="10"/>
  <c r="AX372" i="10"/>
  <c r="AX287" i="10"/>
  <c r="CW347" i="10"/>
  <c r="AN373" i="10"/>
  <c r="AN288" i="10"/>
  <c r="DJ373" i="10"/>
  <c r="DJ288" i="10"/>
  <c r="BS347" i="10"/>
  <c r="BS353" i="10"/>
  <c r="BM287" i="10"/>
  <c r="BM372" i="10"/>
  <c r="W347" i="10"/>
  <c r="W353" i="10" s="1"/>
  <c r="CE353" i="10"/>
  <c r="AB372" i="10"/>
  <c r="AB287" i="10"/>
  <c r="H373" i="10"/>
  <c r="H288" i="10"/>
  <c r="BX373" i="10"/>
  <c r="BX288" i="10"/>
  <c r="BN372" i="10"/>
  <c r="BN287" i="10"/>
  <c r="BU372" i="10"/>
  <c r="BU287" i="10"/>
  <c r="DT372" i="10"/>
  <c r="DT287" i="10"/>
  <c r="AM372" i="10"/>
  <c r="AM287" i="10"/>
  <c r="DO372" i="10"/>
  <c r="DO287" i="10"/>
  <c r="AQ373" i="10"/>
  <c r="AQ288" i="10"/>
  <c r="AS373" i="10"/>
  <c r="AS288" i="10"/>
  <c r="D362" i="10"/>
  <c r="CC347" i="10"/>
  <c r="BA372" i="10"/>
  <c r="BA287" i="10"/>
  <c r="DR373" i="10"/>
  <c r="DR288" i="10"/>
  <c r="CH288" i="10"/>
  <c r="CH373" i="10"/>
  <c r="AP373" i="10"/>
  <c r="AP288" i="10"/>
  <c r="AT373" i="10"/>
  <c r="AT288" i="10"/>
  <c r="BP347" i="10"/>
  <c r="BP353" i="10" s="1"/>
  <c r="BB372" i="10"/>
  <c r="BB287" i="10"/>
  <c r="I372" i="10"/>
  <c r="I287" i="10"/>
  <c r="AQ347" i="10"/>
  <c r="AQ353" i="10" s="1"/>
  <c r="BN288" i="10"/>
  <c r="BN373" i="10"/>
  <c r="R373" i="10"/>
  <c r="R288" i="10"/>
  <c r="BX287" i="10"/>
  <c r="BX372" i="10"/>
  <c r="DP347" i="10"/>
  <c r="DP353" i="10" s="1"/>
  <c r="AT347" i="10"/>
  <c r="AT353" i="10" s="1"/>
  <c r="DM373" i="10"/>
  <c r="DM288" i="10"/>
  <c r="CW373" i="10"/>
  <c r="CW288" i="10"/>
  <c r="CF353" i="10"/>
  <c r="DF372" i="10"/>
  <c r="DF287" i="10"/>
  <c r="DF290" i="10" s="1"/>
  <c r="DF294" i="10" s="1"/>
  <c r="DF378" i="10" s="1"/>
  <c r="G372" i="10"/>
  <c r="G287" i="10"/>
  <c r="DO373" i="10"/>
  <c r="DO288" i="10"/>
  <c r="BO347" i="10"/>
  <c r="H372" i="10"/>
  <c r="H287" i="10"/>
  <c r="DG287" i="10"/>
  <c r="DG372" i="10"/>
  <c r="R347" i="10"/>
  <c r="R353" i="10" s="1"/>
  <c r="CN372" i="10"/>
  <c r="CN287" i="10"/>
  <c r="CF373" i="10"/>
  <c r="CF288" i="10"/>
  <c r="BR288" i="10"/>
  <c r="BR373" i="10"/>
  <c r="DD373" i="10"/>
  <c r="DD288" i="10"/>
  <c r="DE372" i="10"/>
  <c r="DE287" i="10"/>
  <c r="CW372" i="10"/>
  <c r="CW287" i="10"/>
  <c r="S347" i="10"/>
  <c r="S353" i="10" s="1"/>
  <c r="DT373" i="10"/>
  <c r="DT288" i="10"/>
  <c r="DP288" i="10"/>
  <c r="DP373" i="10"/>
  <c r="X287" i="10"/>
  <c r="X372" i="10"/>
  <c r="BM347" i="10"/>
  <c r="AK372" i="10"/>
  <c r="AK287" i="10"/>
  <c r="AB347" i="10"/>
  <c r="AB353" i="10" s="1"/>
  <c r="CB373" i="10"/>
  <c r="CB288" i="10"/>
  <c r="CE373" i="10"/>
  <c r="CE288" i="10"/>
  <c r="O373" i="10"/>
  <c r="O288" i="10"/>
  <c r="BN347" i="10"/>
  <c r="BQ287" i="10"/>
  <c r="BQ372" i="10"/>
  <c r="DT347" i="10"/>
  <c r="AM347" i="10"/>
  <c r="AM353" i="10" s="1"/>
  <c r="AU347" i="10"/>
  <c r="DO347" i="10"/>
  <c r="DO353" i="10" s="1"/>
  <c r="AE373" i="10"/>
  <c r="AE288" i="10"/>
  <c r="BC373" i="10"/>
  <c r="BC288" i="10"/>
  <c r="DA347" i="10"/>
  <c r="D343" i="10"/>
  <c r="E347" i="10"/>
  <c r="E353" i="10" s="1"/>
  <c r="O372" i="10"/>
  <c r="O287" i="10"/>
  <c r="BA347" i="10"/>
  <c r="BB347" i="10"/>
  <c r="CM287" i="10"/>
  <c r="CM372" i="10"/>
  <c r="AD288" i="10"/>
  <c r="AD373" i="10"/>
  <c r="V373" i="10"/>
  <c r="V288" i="10"/>
  <c r="AI373" i="10"/>
  <c r="AI288" i="10"/>
  <c r="BX347" i="10"/>
  <c r="BZ372" i="10"/>
  <c r="BZ287" i="10"/>
  <c r="AA372" i="10"/>
  <c r="AA287" i="10"/>
  <c r="AA290" i="10" s="1"/>
  <c r="AA294" i="10" s="1"/>
  <c r="AA378" i="10" s="1"/>
  <c r="CR288" i="10"/>
  <c r="CR373" i="10"/>
  <c r="DI288" i="10"/>
  <c r="DI373" i="10"/>
  <c r="CF372" i="10"/>
  <c r="CF287" i="10"/>
  <c r="DF347" i="10"/>
  <c r="DF353" i="10" s="1"/>
  <c r="DB372" i="10"/>
  <c r="DB287" i="10"/>
  <c r="CL353" i="10"/>
  <c r="G353" i="10"/>
  <c r="J372" i="10"/>
  <c r="J287" i="10"/>
  <c r="J290" i="10" s="1"/>
  <c r="J294" i="10" s="1"/>
  <c r="J378" i="10" s="1"/>
  <c r="CC373" i="10"/>
  <c r="CC288" i="10"/>
  <c r="CI373" i="10"/>
  <c r="CI288" i="10"/>
  <c r="T372" i="10"/>
  <c r="T287" i="10"/>
  <c r="BO372" i="10"/>
  <c r="BO287" i="10"/>
  <c r="BO290" i="10" s="1"/>
  <c r="BO294" i="10" s="1"/>
  <c r="BO378" i="10" s="1"/>
  <c r="H353" i="10"/>
  <c r="Z353" i="10"/>
  <c r="Q288" i="10"/>
  <c r="Q373" i="10"/>
  <c r="N288" i="10"/>
  <c r="N373" i="10"/>
  <c r="DR372" i="10"/>
  <c r="DR287" i="10"/>
  <c r="AX347" i="10"/>
  <c r="AX353" i="10" s="1"/>
  <c r="DE347" i="10"/>
  <c r="DE353" i="10" s="1"/>
  <c r="S372" i="10"/>
  <c r="S287" i="10"/>
  <c r="AV288" i="10"/>
  <c r="AV373" i="10"/>
  <c r="BQ373" i="10"/>
  <c r="BQ288" i="10"/>
  <c r="X347" i="10"/>
  <c r="X353" i="10" s="1"/>
  <c r="AW372" i="10"/>
  <c r="AW287" i="10"/>
  <c r="AK347" i="10"/>
  <c r="AK353" i="10" s="1"/>
  <c r="BK372" i="10"/>
  <c r="BK287" i="10"/>
  <c r="BQ347" i="10"/>
  <c r="CK372" i="10"/>
  <c r="CK287" i="10"/>
  <c r="BG373" i="10"/>
  <c r="BG288" i="10"/>
  <c r="BY372" i="10"/>
  <c r="BY287" i="10"/>
  <c r="E372" i="10"/>
  <c r="E287" i="10"/>
  <c r="D242" i="10"/>
  <c r="D372" i="10" s="1"/>
  <c r="O347" i="10"/>
  <c r="AJ347" i="10"/>
  <c r="AJ353" i="10" s="1"/>
  <c r="CT373" i="10"/>
  <c r="CT288" i="10"/>
  <c r="D256" i="10"/>
  <c r="D373" i="10" s="1"/>
  <c r="E288" i="10"/>
  <c r="E373" i="10"/>
  <c r="M372" i="10"/>
  <c r="M287" i="10"/>
  <c r="AL372" i="10"/>
  <c r="AL287" i="10"/>
  <c r="CM347" i="10"/>
  <c r="CT372" i="10"/>
  <c r="CT287" i="10"/>
  <c r="DA373" i="10"/>
  <c r="DA288" i="10"/>
  <c r="AO373" i="10"/>
  <c r="AO288" i="10"/>
  <c r="U287" i="10"/>
  <c r="U372" i="10"/>
  <c r="BZ347" i="10"/>
  <c r="AI287" i="10"/>
  <c r="AI372" i="10"/>
  <c r="AA347" i="10"/>
  <c r="AA353" i="10" s="1"/>
  <c r="BJ347" i="10"/>
  <c r="BJ373" i="10"/>
  <c r="BJ288" i="10"/>
  <c r="CJ288" i="10"/>
  <c r="CJ373" i="10"/>
  <c r="AV372" i="10"/>
  <c r="AV287" i="10"/>
  <c r="J347" i="10"/>
  <c r="J353" i="10" s="1"/>
  <c r="AC373" i="10"/>
  <c r="AC288" i="10"/>
  <c r="CB372" i="10"/>
  <c r="CB287" i="10"/>
  <c r="CB290" i="10" s="1"/>
  <c r="CB294" i="10" s="1"/>
  <c r="CB378" i="10" s="1"/>
  <c r="AE287" i="10"/>
  <c r="AE372" i="10"/>
  <c r="CN288" i="10"/>
  <c r="CN373" i="10"/>
  <c r="DR347" i="10"/>
  <c r="DR353" i="10" s="1"/>
  <c r="DU347" i="10"/>
  <c r="BR347" i="10"/>
  <c r="BR353" i="10" s="1"/>
  <c r="BV372" i="10"/>
  <c r="BV287" i="10"/>
  <c r="T288" i="10"/>
  <c r="T373" i="10"/>
  <c r="CM373" i="10"/>
  <c r="CM288" i="10"/>
  <c r="CR372" i="10"/>
  <c r="CR287" i="10"/>
  <c r="AW347" i="10"/>
  <c r="AW353" i="10" s="1"/>
  <c r="BK353" i="10"/>
  <c r="DC373" i="10"/>
  <c r="DC288" i="10"/>
  <c r="CA347" i="10"/>
  <c r="CV372" i="10"/>
  <c r="CV287" i="10"/>
  <c r="AU372" i="10"/>
  <c r="AU287" i="10"/>
  <c r="DK373" i="10"/>
  <c r="DK288" i="10"/>
  <c r="AM373" i="10"/>
  <c r="AM288" i="10"/>
  <c r="CX373" i="10"/>
  <c r="CX288" i="10"/>
  <c r="BY347" i="10"/>
  <c r="BY353" i="10" s="1"/>
  <c r="AY373" i="10"/>
  <c r="AY288" i="10"/>
  <c r="CP288" i="10"/>
  <c r="CP373" i="10"/>
  <c r="DB373" i="10"/>
  <c r="DB288" i="10"/>
  <c r="D344" i="10"/>
  <c r="CG372" i="10"/>
  <c r="CG287" i="10"/>
  <c r="M347" i="10"/>
  <c r="CT347" i="10"/>
  <c r="CT353" i="10" s="1"/>
  <c r="BB373" i="10"/>
  <c r="BB288" i="10"/>
  <c r="AU288" i="10"/>
  <c r="AU373" i="10"/>
  <c r="U347" i="10"/>
  <c r="U353" i="10" s="1"/>
  <c r="BE372" i="10"/>
  <c r="BE287" i="10"/>
  <c r="AI347" i="10"/>
  <c r="DC372" i="10"/>
  <c r="DC287" i="10"/>
  <c r="BJ287" i="10"/>
  <c r="BJ372" i="10"/>
  <c r="DQ373" i="10"/>
  <c r="DQ288" i="10"/>
  <c r="AR373" i="10"/>
  <c r="AR288" i="10"/>
  <c r="BG372" i="10"/>
  <c r="BG287" i="10"/>
  <c r="AV353" i="10"/>
  <c r="CB347" i="10"/>
  <c r="CB353" i="10" s="1"/>
  <c r="AP287" i="10"/>
  <c r="AP372" i="10"/>
  <c r="Z372" i="10"/>
  <c r="Z287" i="10"/>
  <c r="AE347" i="10"/>
  <c r="AE353" i="10" s="1"/>
  <c r="AG353" i="10"/>
  <c r="BW372" i="10"/>
  <c r="BW287" i="10"/>
  <c r="BW290" i="10" s="1"/>
  <c r="BW294" i="10" s="1"/>
  <c r="BW378" i="10" s="1"/>
  <c r="DU372" i="10"/>
  <c r="DU287" i="10"/>
  <c r="CX372" i="10"/>
  <c r="CX287" i="10"/>
  <c r="BR287" i="10"/>
  <c r="BR290" i="10" s="1"/>
  <c r="BR294" i="10" s="1"/>
  <c r="BR378" i="10" s="1"/>
  <c r="BR372" i="10"/>
  <c r="BV347" i="10"/>
  <c r="BV353" i="10" s="1"/>
  <c r="CR347" i="10"/>
  <c r="CR353" i="10" s="1"/>
  <c r="BF372" i="10"/>
  <c r="BF287" i="10"/>
  <c r="AS372" i="10"/>
  <c r="AS287" i="10"/>
  <c r="AS290" i="10" s="1"/>
  <c r="AS294" i="10" s="1"/>
  <c r="AS378" i="10" s="1"/>
  <c r="CP372" i="10"/>
  <c r="CP287" i="10"/>
  <c r="BH373" i="10"/>
  <c r="BH288" i="10"/>
  <c r="CQ373" i="10"/>
  <c r="CQ288" i="10"/>
  <c r="BP373" i="10"/>
  <c r="BP288" i="10"/>
  <c r="BD373" i="10"/>
  <c r="BD288" i="10"/>
  <c r="X288" i="10"/>
  <c r="X373" i="10"/>
  <c r="CA287" i="10"/>
  <c r="CA372" i="10"/>
  <c r="CS372" i="10"/>
  <c r="CS287" i="10"/>
  <c r="CK347" i="10"/>
  <c r="CK353" i="10" s="1"/>
  <c r="CV347" i="10"/>
  <c r="BL372" i="10"/>
  <c r="BL287" i="10"/>
  <c r="K288" i="10"/>
  <c r="K373" i="10"/>
  <c r="DQ347" i="10"/>
  <c r="AR287" i="10"/>
  <c r="AR372" i="10"/>
  <c r="AJ287" i="10"/>
  <c r="AJ372" i="10"/>
  <c r="DL347" i="10"/>
  <c r="DL353" i="10" s="1"/>
  <c r="I373" i="10"/>
  <c r="I288" i="10"/>
  <c r="D363" i="10"/>
  <c r="CG347" i="10"/>
  <c r="CG353" i="10" s="1"/>
  <c r="V347" i="10"/>
  <c r="AL347" i="10"/>
  <c r="AL353" i="10" s="1"/>
  <c r="CU347" i="10"/>
  <c r="CU353" i="10" s="1"/>
  <c r="DM372" i="10"/>
  <c r="DM287" i="10"/>
  <c r="DM290" i="10" s="1"/>
  <c r="DM294" i="10" s="1"/>
  <c r="DM378" i="10" s="1"/>
  <c r="CD373" i="10"/>
  <c r="CD288" i="10"/>
  <c r="F288" i="10"/>
  <c r="F373" i="10"/>
  <c r="BE347" i="10"/>
  <c r="BE353" i="10" s="1"/>
  <c r="DI372" i="10"/>
  <c r="DI287" i="10"/>
  <c r="CH372" i="10"/>
  <c r="CH287" i="10"/>
  <c r="CH290" i="10" s="1"/>
  <c r="CH294" i="10" s="1"/>
  <c r="CH378" i="10" s="1"/>
  <c r="BG353" i="10"/>
  <c r="BD287" i="10"/>
  <c r="BD372" i="10"/>
  <c r="CZ347" i="10"/>
  <c r="CZ353" i="10" s="1"/>
  <c r="DU373" i="10"/>
  <c r="DU288" i="10"/>
  <c r="BA288" i="10"/>
  <c r="BA373" i="10"/>
  <c r="AW373" i="10"/>
  <c r="AW288" i="10"/>
  <c r="CA373" i="10"/>
  <c r="CA288" i="10"/>
  <c r="DS373" i="10"/>
  <c r="DS288" i="10"/>
  <c r="N287" i="10"/>
  <c r="N372" i="10"/>
  <c r="AP347" i="10"/>
  <c r="AP353" i="10" s="1"/>
  <c r="CY372" i="10"/>
  <c r="CY287" i="10"/>
  <c r="AG287" i="10"/>
  <c r="AG372" i="10"/>
  <c r="DL373" i="10"/>
  <c r="DL288" i="10"/>
  <c r="Z373" i="10"/>
  <c r="Z288" i="10"/>
  <c r="AL288" i="10"/>
  <c r="AL373" i="10"/>
  <c r="BW347" i="10"/>
  <c r="CX353" i="10"/>
  <c r="CO347" i="10"/>
  <c r="CO353" i="10" s="1"/>
  <c r="E374" i="10"/>
  <c r="D268" i="10"/>
  <c r="D374" i="10" s="1"/>
  <c r="BT373" i="10"/>
  <c r="BT288" i="10"/>
  <c r="AB373" i="10"/>
  <c r="AB288" i="10"/>
  <c r="CV373" i="10"/>
  <c r="CV288" i="10"/>
  <c r="BF347" i="10"/>
  <c r="BI372" i="10"/>
  <c r="BI287" i="10"/>
  <c r="AS347" i="10"/>
  <c r="CP347" i="10"/>
  <c r="AF372" i="10"/>
  <c r="AF287" i="10"/>
  <c r="AF290" i="10" s="1"/>
  <c r="AF294" i="10" s="1"/>
  <c r="AF378" i="10" s="1"/>
  <c r="CS347" i="10"/>
  <c r="DD372" i="10"/>
  <c r="DD287" i="10"/>
  <c r="BL347" i="10"/>
  <c r="BL353" i="10" s="1"/>
  <c r="BK288" i="10"/>
  <c r="BK373" i="10"/>
  <c r="BV373" i="10"/>
  <c r="BV288" i="10"/>
  <c r="CI372" i="10"/>
  <c r="CI287" i="10"/>
  <c r="F372" i="10"/>
  <c r="F287" i="10"/>
  <c r="F290" i="10" s="1"/>
  <c r="F294" i="10" s="1"/>
  <c r="F378" i="10" s="1"/>
  <c r="DQ287" i="10"/>
  <c r="DQ372" i="10"/>
  <c r="AR347" i="10"/>
  <c r="BC347" i="10"/>
  <c r="DL372" i="10"/>
  <c r="DL287" i="10"/>
  <c r="DN288" i="10"/>
  <c r="DN373" i="10"/>
  <c r="V372" i="10"/>
  <c r="V287" i="10"/>
  <c r="DK372" i="10"/>
  <c r="DK287" i="10"/>
  <c r="CU372" i="10"/>
  <c r="CU287" i="10"/>
  <c r="DM347" i="10"/>
  <c r="DM353" i="10" s="1"/>
  <c r="AH372" i="10"/>
  <c r="AH287" i="10"/>
  <c r="G373" i="10"/>
  <c r="G288" i="10"/>
  <c r="AO372" i="10"/>
  <c r="AO287" i="10"/>
  <c r="AY347" i="10"/>
  <c r="DC347" i="10"/>
  <c r="DI347" i="10"/>
  <c r="DI353" i="10" s="1"/>
  <c r="CG373" i="10"/>
  <c r="CG288" i="10"/>
  <c r="AH288" i="10"/>
  <c r="AH373" i="10"/>
  <c r="BL373" i="10"/>
  <c r="BL288" i="10"/>
  <c r="DE373" i="10"/>
  <c r="DE288" i="10"/>
  <c r="L372" i="10"/>
  <c r="L287" i="10"/>
  <c r="L290" i="10" s="1"/>
  <c r="L294" i="10" s="1"/>
  <c r="L378" i="10" s="1"/>
  <c r="BD347" i="10"/>
  <c r="BD353" i="10" s="1"/>
  <c r="CD372" i="10"/>
  <c r="CD287" i="10"/>
  <c r="CZ372" i="10"/>
  <c r="CZ287" i="10"/>
  <c r="BF373" i="10"/>
  <c r="BF288" i="10"/>
  <c r="N347" i="10"/>
  <c r="N353" i="10" s="1"/>
  <c r="DJ287" i="10"/>
  <c r="DJ372" i="10"/>
  <c r="CY347" i="10"/>
  <c r="CY353" i="10" s="1"/>
  <c r="AC372" i="10"/>
  <c r="AC287" i="10"/>
  <c r="CK373" i="10"/>
  <c r="CK288" i="10"/>
  <c r="CZ288" i="10"/>
  <c r="CZ373" i="10"/>
  <c r="BZ288" i="10"/>
  <c r="BZ373" i="10"/>
  <c r="AG373" i="10"/>
  <c r="AG288" i="10"/>
  <c r="P372" i="10"/>
  <c r="P287" i="10"/>
  <c r="P290" i="10" s="1"/>
  <c r="P294" i="10" s="1"/>
  <c r="P378" i="10" s="1"/>
  <c r="AD372" i="10"/>
  <c r="AD287" i="10"/>
  <c r="AD290" i="10" s="1"/>
  <c r="AD294" i="10" s="1"/>
  <c r="AD378" i="10" s="1"/>
  <c r="CQ372" i="10"/>
  <c r="CQ287" i="10"/>
  <c r="CQ290" i="10" s="1"/>
  <c r="CQ294" i="10" s="1"/>
  <c r="CQ378" i="10" s="1"/>
  <c r="D345" i="10"/>
  <c r="Y288" i="10"/>
  <c r="Y373" i="10"/>
  <c r="BY288" i="10"/>
  <c r="BY373" i="10"/>
  <c r="M288" i="10"/>
  <c r="M373" i="10"/>
  <c r="K347" i="10"/>
  <c r="K353" i="10" s="1"/>
  <c r="BI347" i="10"/>
  <c r="BI353" i="10" s="1"/>
  <c r="DN372" i="10"/>
  <c r="DN287" i="10"/>
  <c r="CY373" i="10"/>
  <c r="CY288" i="10"/>
  <c r="AF347" i="10"/>
  <c r="BU347" i="10"/>
  <c r="BU353" i="10" s="1"/>
  <c r="DD347" i="10"/>
  <c r="DD353" i="10" s="1"/>
  <c r="Q372" i="10"/>
  <c r="Q287" i="10"/>
  <c r="Q290" i="10" s="1"/>
  <c r="Q294" i="10" s="1"/>
  <c r="Q378" i="10" s="1"/>
  <c r="S373" i="10"/>
  <c r="S288" i="10"/>
  <c r="BM373" i="10"/>
  <c r="BM288" i="10"/>
  <c r="CI347" i="10"/>
  <c r="CI353" i="10" s="1"/>
  <c r="F347" i="10"/>
  <c r="BH287" i="10"/>
  <c r="BH372" i="10"/>
  <c r="AZ372" i="10"/>
  <c r="AZ287" i="10"/>
  <c r="BS373" i="10"/>
  <c r="BS288" i="10"/>
  <c r="AX373" i="10"/>
  <c r="AX288" i="10"/>
  <c r="DG373" i="10"/>
  <c r="DG288" i="10"/>
  <c r="Y372" i="10"/>
  <c r="Y287" i="10"/>
  <c r="DK347" i="10"/>
  <c r="CL373" i="10"/>
  <c r="CL288" i="10"/>
  <c r="CS373" i="10"/>
  <c r="CS288" i="10"/>
  <c r="AO347" i="10"/>
  <c r="DS287" i="10"/>
  <c r="DS372" i="10"/>
  <c r="AY287" i="10"/>
  <c r="AY290" i="10" s="1"/>
  <c r="AY294" i="10" s="1"/>
  <c r="AY378" i="10" s="1"/>
  <c r="AY372" i="10"/>
  <c r="DH372" i="10"/>
  <c r="DH287" i="10"/>
  <c r="AT372" i="10"/>
  <c r="AT287" i="10"/>
  <c r="F27" i="7"/>
  <c r="F26" i="7"/>
  <c r="F62" i="7" s="1"/>
  <c r="F25" i="7"/>
  <c r="F61" i="7" s="1"/>
  <c r="F30" i="7"/>
  <c r="F51" i="7" s="1"/>
  <c r="F28" i="7"/>
  <c r="F64" i="7" s="1"/>
  <c r="H20" i="7"/>
  <c r="E52" i="7"/>
  <c r="F29" i="7"/>
  <c r="G21" i="7" s="1"/>
  <c r="G24" i="7" s="1"/>
  <c r="E254" i="7"/>
  <c r="E63" i="7"/>
  <c r="O49" i="7"/>
  <c r="P49" i="7" s="1"/>
  <c r="E96" i="12"/>
  <c r="F3" i="8"/>
  <c r="F3" i="9"/>
  <c r="G22" i="9"/>
  <c r="G6" i="8"/>
  <c r="F1" i="8"/>
  <c r="F1" i="9"/>
  <c r="H2" i="8"/>
  <c r="H2" i="9"/>
  <c r="F10" i="9"/>
  <c r="E10" i="9"/>
  <c r="DJ290" i="10" l="1"/>
  <c r="DJ294" i="10" s="1"/>
  <c r="DJ378" i="10" s="1"/>
  <c r="AK290" i="10"/>
  <c r="AK294" i="10" s="1"/>
  <c r="AK378" i="10" s="1"/>
  <c r="AZ290" i="10"/>
  <c r="AZ294" i="10" s="1"/>
  <c r="AZ378" i="10" s="1"/>
  <c r="DR290" i="10"/>
  <c r="DR294" i="10" s="1"/>
  <c r="DR378" i="10" s="1"/>
  <c r="BE290" i="10"/>
  <c r="BE294" i="10" s="1"/>
  <c r="BE378" i="10" s="1"/>
  <c r="AC290" i="10"/>
  <c r="AC294" i="10" s="1"/>
  <c r="AC378" i="10" s="1"/>
  <c r="AE290" i="10"/>
  <c r="AE294" i="10" s="1"/>
  <c r="AE378" i="10" s="1"/>
  <c r="CW290" i="10"/>
  <c r="CW294" i="10" s="1"/>
  <c r="CW378" i="10" s="1"/>
  <c r="CI290" i="10"/>
  <c r="CI294" i="10" s="1"/>
  <c r="CI378" i="10" s="1"/>
  <c r="V290" i="10"/>
  <c r="V294" i="10" s="1"/>
  <c r="V378" i="10" s="1"/>
  <c r="AJ290" i="10"/>
  <c r="AJ294" i="10" s="1"/>
  <c r="AJ378" i="10" s="1"/>
  <c r="CR290" i="10"/>
  <c r="CR294" i="10" s="1"/>
  <c r="CR378" i="10" s="1"/>
  <c r="DN290" i="10"/>
  <c r="DN294" i="10" s="1"/>
  <c r="DN378" i="10" s="1"/>
  <c r="U290" i="10"/>
  <c r="U294" i="10" s="1"/>
  <c r="U378" i="10" s="1"/>
  <c r="AT290" i="10"/>
  <c r="AT294" i="10" s="1"/>
  <c r="AT378" i="10" s="1"/>
  <c r="DQ290" i="10"/>
  <c r="DQ294" i="10" s="1"/>
  <c r="DQ378" i="10" s="1"/>
  <c r="BD290" i="10"/>
  <c r="BD294" i="10" s="1"/>
  <c r="BD378" i="10" s="1"/>
  <c r="DH290" i="10"/>
  <c r="DH294" i="10" s="1"/>
  <c r="DH378" i="10" s="1"/>
  <c r="H290" i="10"/>
  <c r="H294" i="10" s="1"/>
  <c r="H378" i="10" s="1"/>
  <c r="AI290" i="10"/>
  <c r="AI294" i="10" s="1"/>
  <c r="AI378" i="10" s="1"/>
  <c r="CD290" i="10"/>
  <c r="CD294" i="10" s="1"/>
  <c r="CD378" i="10" s="1"/>
  <c r="AO290" i="10"/>
  <c r="AO294" i="10" s="1"/>
  <c r="AO378" i="10" s="1"/>
  <c r="CU290" i="10"/>
  <c r="CU294" i="10" s="1"/>
  <c r="CU378" i="10" s="1"/>
  <c r="N290" i="10"/>
  <c r="N294" i="10" s="1"/>
  <c r="N378" i="10" s="1"/>
  <c r="DD290" i="10"/>
  <c r="DD294" i="10" s="1"/>
  <c r="DD378" i="10" s="1"/>
  <c r="DI290" i="10"/>
  <c r="DI294" i="10" s="1"/>
  <c r="DI378" i="10" s="1"/>
  <c r="Y290" i="10"/>
  <c r="Y294" i="10" s="1"/>
  <c r="Y378" i="10" s="1"/>
  <c r="CP290" i="10"/>
  <c r="CP294" i="10" s="1"/>
  <c r="CP378" i="10" s="1"/>
  <c r="AU290" i="10"/>
  <c r="AU294" i="10" s="1"/>
  <c r="AU378" i="10" s="1"/>
  <c r="AP290" i="10"/>
  <c r="AP294" i="10" s="1"/>
  <c r="AP378" i="10" s="1"/>
  <c r="AR290" i="10"/>
  <c r="AR294" i="10" s="1"/>
  <c r="AR378" i="10" s="1"/>
  <c r="BG290" i="10"/>
  <c r="BG294" i="10" s="1"/>
  <c r="BG378" i="10" s="1"/>
  <c r="BJ290" i="10"/>
  <c r="BJ294" i="10" s="1"/>
  <c r="BJ378" i="10" s="1"/>
  <c r="AV290" i="10"/>
  <c r="AV294" i="10" s="1"/>
  <c r="AV378" i="10" s="1"/>
  <c r="O290" i="10"/>
  <c r="O294" i="10" s="1"/>
  <c r="O378" i="10" s="1"/>
  <c r="BQ290" i="10"/>
  <c r="BQ294" i="10" s="1"/>
  <c r="BQ378" i="10" s="1"/>
  <c r="BU290" i="10"/>
  <c r="BU294" i="10" s="1"/>
  <c r="BU378" i="10" s="1"/>
  <c r="BH290" i="10"/>
  <c r="BH294" i="10" s="1"/>
  <c r="BH378" i="10" s="1"/>
  <c r="DK290" i="10"/>
  <c r="DK294" i="10" s="1"/>
  <c r="DK378" i="10" s="1"/>
  <c r="BI290" i="10"/>
  <c r="BI294" i="10" s="1"/>
  <c r="BI378" i="10" s="1"/>
  <c r="CX290" i="10"/>
  <c r="CX294" i="10" s="1"/>
  <c r="CX378" i="10" s="1"/>
  <c r="AH290" i="10"/>
  <c r="AH294" i="10" s="1"/>
  <c r="AH378" i="10" s="1"/>
  <c r="AG290" i="10"/>
  <c r="AG294" i="10" s="1"/>
  <c r="AG378" i="10" s="1"/>
  <c r="BF290" i="10"/>
  <c r="BF294" i="10" s="1"/>
  <c r="BF378" i="10" s="1"/>
  <c r="CF290" i="10"/>
  <c r="CF294" i="10" s="1"/>
  <c r="CF378" i="10" s="1"/>
  <c r="AO353" i="10"/>
  <c r="DK353" i="10"/>
  <c r="F353" i="10"/>
  <c r="AS353" i="10"/>
  <c r="CS290" i="10"/>
  <c r="CS294" i="10" s="1"/>
  <c r="CS378" i="10" s="1"/>
  <c r="BZ290" i="10"/>
  <c r="BZ294" i="10" s="1"/>
  <c r="BZ378" i="10" s="1"/>
  <c r="DT353" i="10"/>
  <c r="BN290" i="10"/>
  <c r="BN294" i="10" s="1"/>
  <c r="BN378" i="10" s="1"/>
  <c r="CC290" i="10"/>
  <c r="CC294" i="10" s="1"/>
  <c r="CC378" i="10" s="1"/>
  <c r="CE290" i="10"/>
  <c r="CE294" i="10" s="1"/>
  <c r="CE378" i="10" s="1"/>
  <c r="BC353" i="10"/>
  <c r="AL290" i="10"/>
  <c r="AL294" i="10" s="1"/>
  <c r="AL378" i="10" s="1"/>
  <c r="BY290" i="10"/>
  <c r="BY294" i="10" s="1"/>
  <c r="BY378" i="10" s="1"/>
  <c r="BQ353" i="10"/>
  <c r="AW290" i="10"/>
  <c r="AW294" i="10" s="1"/>
  <c r="AW378" i="10" s="1"/>
  <c r="S290" i="10"/>
  <c r="S294" i="10" s="1"/>
  <c r="S378" i="10" s="1"/>
  <c r="AX290" i="10"/>
  <c r="AX294" i="10" s="1"/>
  <c r="AX378" i="10" s="1"/>
  <c r="CL290" i="10"/>
  <c r="CL294" i="10" s="1"/>
  <c r="CL378" i="10" s="1"/>
  <c r="DP290" i="10"/>
  <c r="DP294" i="10" s="1"/>
  <c r="DP378" i="10" s="1"/>
  <c r="Y353" i="10"/>
  <c r="AN290" i="10"/>
  <c r="AN294" i="10" s="1"/>
  <c r="AN378" i="10" s="1"/>
  <c r="DC353" i="10"/>
  <c r="AR353" i="10"/>
  <c r="CS353" i="10"/>
  <c r="V353" i="10"/>
  <c r="CA353" i="10"/>
  <c r="BV290" i="10"/>
  <c r="BV294" i="10" s="1"/>
  <c r="BV378" i="10" s="1"/>
  <c r="DB290" i="10"/>
  <c r="DB294" i="10" s="1"/>
  <c r="DB378" i="10" s="1"/>
  <c r="BX353" i="10"/>
  <c r="G290" i="10"/>
  <c r="G294" i="10" s="1"/>
  <c r="G378" i="10" s="1"/>
  <c r="AM290" i="10"/>
  <c r="AM294" i="10" s="1"/>
  <c r="AM378" i="10" s="1"/>
  <c r="R290" i="10"/>
  <c r="R294" i="10" s="1"/>
  <c r="R378" i="10" s="1"/>
  <c r="AQ290" i="10"/>
  <c r="AQ294" i="10" s="1"/>
  <c r="AQ378" i="10" s="1"/>
  <c r="BH353" i="10"/>
  <c r="W290" i="10"/>
  <c r="W294" i="10" s="1"/>
  <c r="W378" i="10" s="1"/>
  <c r="BF353" i="10"/>
  <c r="BL290" i="10"/>
  <c r="BL294" i="10" s="1"/>
  <c r="BL378" i="10" s="1"/>
  <c r="CA290" i="10"/>
  <c r="CA294" i="10" s="1"/>
  <c r="CA378" i="10" s="1"/>
  <c r="M290" i="10"/>
  <c r="M294" i="10" s="1"/>
  <c r="M378" i="10" s="1"/>
  <c r="CM290" i="10"/>
  <c r="CM294" i="10" s="1"/>
  <c r="CM378" i="10" s="1"/>
  <c r="BN353" i="10"/>
  <c r="X290" i="10"/>
  <c r="X294" i="10" s="1"/>
  <c r="X378" i="10" s="1"/>
  <c r="DG290" i="10"/>
  <c r="DG294" i="10" s="1"/>
  <c r="DG378" i="10" s="1"/>
  <c r="CJ353" i="10"/>
  <c r="Q353" i="10"/>
  <c r="AY353" i="10"/>
  <c r="BW353" i="10"/>
  <c r="BK290" i="10"/>
  <c r="BK294" i="10" s="1"/>
  <c r="BK378" i="10" s="1"/>
  <c r="BB353" i="10"/>
  <c r="D347" i="10"/>
  <c r="R355" i="10" s="1"/>
  <c r="DE290" i="10"/>
  <c r="DE294" i="10" s="1"/>
  <c r="DE378" i="10" s="1"/>
  <c r="I290" i="10"/>
  <c r="I294" i="10" s="1"/>
  <c r="I378" i="10" s="1"/>
  <c r="BA290" i="10"/>
  <c r="BA294" i="10" s="1"/>
  <c r="BA378" i="10" s="1"/>
  <c r="DT290" i="10"/>
  <c r="DT294" i="10" s="1"/>
  <c r="DT378" i="10" s="1"/>
  <c r="DA290" i="10"/>
  <c r="DA294" i="10" s="1"/>
  <c r="DA378" i="10" s="1"/>
  <c r="BS290" i="10"/>
  <c r="BS294" i="10" s="1"/>
  <c r="BS378" i="10" s="1"/>
  <c r="CJ290" i="10"/>
  <c r="CJ294" i="10" s="1"/>
  <c r="CJ378" i="10" s="1"/>
  <c r="BE355" i="10"/>
  <c r="BE367" i="10" s="1"/>
  <c r="BE370" i="10" s="1"/>
  <c r="CV353" i="10"/>
  <c r="DC290" i="10"/>
  <c r="DC294" i="10" s="1"/>
  <c r="DC378" i="10" s="1"/>
  <c r="BZ353" i="10"/>
  <c r="CT290" i="10"/>
  <c r="CT294" i="10" s="1"/>
  <c r="CT378" i="10" s="1"/>
  <c r="O353" i="10"/>
  <c r="AU353" i="10"/>
  <c r="BX290" i="10"/>
  <c r="BX294" i="10" s="1"/>
  <c r="BX378" i="10" s="1"/>
  <c r="BM290" i="10"/>
  <c r="BM294" i="10" s="1"/>
  <c r="BM378" i="10" s="1"/>
  <c r="DJ353" i="10"/>
  <c r="CY290" i="10"/>
  <c r="CY294" i="10" s="1"/>
  <c r="CY378" i="10" s="1"/>
  <c r="DQ353" i="10"/>
  <c r="DU290" i="10"/>
  <c r="DU294" i="10" s="1"/>
  <c r="DU378" i="10" s="1"/>
  <c r="M353" i="10"/>
  <c r="CV290" i="10"/>
  <c r="CV294" i="10" s="1"/>
  <c r="CV378" i="10" s="1"/>
  <c r="T290" i="10"/>
  <c r="T294" i="10" s="1"/>
  <c r="T378" i="10" s="1"/>
  <c r="DA353" i="10"/>
  <c r="CN290" i="10"/>
  <c r="CN294" i="10" s="1"/>
  <c r="CN378" i="10" s="1"/>
  <c r="BO353" i="10"/>
  <c r="BB290" i="10"/>
  <c r="BB294" i="10" s="1"/>
  <c r="BB378" i="10" s="1"/>
  <c r="CC353" i="10"/>
  <c r="AB290" i="10"/>
  <c r="AB294" i="10" s="1"/>
  <c r="AB378" i="10" s="1"/>
  <c r="BC290" i="10"/>
  <c r="BC294" i="10" s="1"/>
  <c r="BC378" i="10" s="1"/>
  <c r="DN353" i="10"/>
  <c r="BT290" i="10"/>
  <c r="BT294" i="10" s="1"/>
  <c r="BT378" i="10" s="1"/>
  <c r="DS290" i="10"/>
  <c r="DS294" i="10" s="1"/>
  <c r="DS378" i="10" s="1"/>
  <c r="AF353" i="10"/>
  <c r="AF355" i="10"/>
  <c r="AF367" i="10" s="1"/>
  <c r="AF370" i="10" s="1"/>
  <c r="BI355" i="10"/>
  <c r="BI367" i="10" s="1"/>
  <c r="BI370" i="10" s="1"/>
  <c r="CZ290" i="10"/>
  <c r="CZ294" i="10" s="1"/>
  <c r="CZ378" i="10" s="1"/>
  <c r="DL290" i="10"/>
  <c r="DL294" i="10" s="1"/>
  <c r="DL378" i="10" s="1"/>
  <c r="CP353" i="10"/>
  <c r="CU355" i="10"/>
  <c r="CU367" i="10" s="1"/>
  <c r="CU370" i="10" s="1"/>
  <c r="CK355" i="10"/>
  <c r="CK367" i="10" s="1"/>
  <c r="CK370" i="10" s="1"/>
  <c r="Z290" i="10"/>
  <c r="Z294" i="10" s="1"/>
  <c r="Z378" i="10" s="1"/>
  <c r="AI353" i="10"/>
  <c r="CG290" i="10"/>
  <c r="CG294" i="10" s="1"/>
  <c r="CG378" i="10" s="1"/>
  <c r="DU353" i="10"/>
  <c r="BJ353" i="10"/>
  <c r="CM353" i="10"/>
  <c r="CM355" i="10"/>
  <c r="CM367" i="10" s="1"/>
  <c r="CM370" i="10" s="1"/>
  <c r="E290" i="10"/>
  <c r="E294" i="10" s="1"/>
  <c r="CK290" i="10"/>
  <c r="CK294" i="10" s="1"/>
  <c r="CK378" i="10" s="1"/>
  <c r="BA353" i="10"/>
  <c r="BM353" i="10"/>
  <c r="AT355" i="10"/>
  <c r="AT367" i="10" s="1"/>
  <c r="AT370" i="10" s="1"/>
  <c r="DO290" i="10"/>
  <c r="DO294" i="10" s="1"/>
  <c r="DO378" i="10" s="1"/>
  <c r="CW353" i="10"/>
  <c r="DH353" i="10"/>
  <c r="BP290" i="10"/>
  <c r="BP294" i="10" s="1"/>
  <c r="BP378" i="10" s="1"/>
  <c r="K290" i="10"/>
  <c r="K294" i="10" s="1"/>
  <c r="K378" i="10" s="1"/>
  <c r="E240" i="7"/>
  <c r="D240" i="7" s="1"/>
  <c r="D243" i="7" s="1"/>
  <c r="I20" i="7"/>
  <c r="J20" i="7" s="1"/>
  <c r="K20" i="7" s="1"/>
  <c r="L20" i="7" s="1"/>
  <c r="M20" i="7" s="1"/>
  <c r="N20" i="7" s="1"/>
  <c r="O20" i="7" s="1"/>
  <c r="P20" i="7" s="1"/>
  <c r="E55" i="7"/>
  <c r="E53" i="7"/>
  <c r="E54" i="7"/>
  <c r="E56" i="7"/>
  <c r="G25" i="7"/>
  <c r="G61" i="7" s="1"/>
  <c r="G27" i="7"/>
  <c r="G26" i="7"/>
  <c r="G62" i="7" s="1"/>
  <c r="G30" i="7"/>
  <c r="G51" i="7" s="1"/>
  <c r="G28" i="7"/>
  <c r="G64" i="7" s="1"/>
  <c r="G29" i="7"/>
  <c r="H21" i="7" s="1"/>
  <c r="H24" i="7" s="1"/>
  <c r="E57" i="7"/>
  <c r="F254" i="7"/>
  <c r="F63" i="7"/>
  <c r="Q49" i="7"/>
  <c r="E8" i="8"/>
  <c r="F96" i="12"/>
  <c r="F8" i="8" s="1"/>
  <c r="G1" i="8"/>
  <c r="G1" i="9"/>
  <c r="I2" i="8"/>
  <c r="I2" i="9"/>
  <c r="H22" i="9"/>
  <c r="H6" i="8"/>
  <c r="G3" i="8"/>
  <c r="G3" i="9"/>
  <c r="E116" i="12"/>
  <c r="G11" i="9"/>
  <c r="G10" i="9"/>
  <c r="E11" i="9"/>
  <c r="F11" i="9"/>
  <c r="AM355" i="10" l="1"/>
  <c r="AM367" i="10" s="1"/>
  <c r="AM370" i="10" s="1"/>
  <c r="CZ355" i="10"/>
  <c r="CZ367" i="10" s="1"/>
  <c r="CZ370" i="10" s="1"/>
  <c r="BA355" i="10"/>
  <c r="BA367" i="10" s="1"/>
  <c r="BA370" i="10" s="1"/>
  <c r="CO355" i="10"/>
  <c r="CO367" i="10" s="1"/>
  <c r="CO370" i="10" s="1"/>
  <c r="DG355" i="10"/>
  <c r="DG367" i="10" s="1"/>
  <c r="DG370" i="10" s="1"/>
  <c r="DJ355" i="10"/>
  <c r="DJ367" i="10" s="1"/>
  <c r="DJ370" i="10" s="1"/>
  <c r="BZ355" i="10"/>
  <c r="BZ367" i="10" s="1"/>
  <c r="BZ370" i="10" s="1"/>
  <c r="CW355" i="10"/>
  <c r="CW367" i="10" s="1"/>
  <c r="CW370" i="10" s="1"/>
  <c r="AX355" i="10"/>
  <c r="AX367" i="10" s="1"/>
  <c r="AX370" i="10" s="1"/>
  <c r="AZ355" i="10"/>
  <c r="AZ367" i="10" s="1"/>
  <c r="AZ370" i="10" s="1"/>
  <c r="CR355" i="10"/>
  <c r="CR367" i="10" s="1"/>
  <c r="CR370" i="10" s="1"/>
  <c r="CY355" i="10"/>
  <c r="CY367" i="10" s="1"/>
  <c r="CY370" i="10" s="1"/>
  <c r="M355" i="10"/>
  <c r="M367" i="10" s="1"/>
  <c r="M370" i="10" s="1"/>
  <c r="BI357" i="10"/>
  <c r="BI377" i="10" s="1"/>
  <c r="BI381" i="10" s="1"/>
  <c r="BO355" i="10"/>
  <c r="BO367" i="10" s="1"/>
  <c r="BO370" i="10" s="1"/>
  <c r="BY355" i="10"/>
  <c r="BY367" i="10" s="1"/>
  <c r="BY370" i="10" s="1"/>
  <c r="AU355" i="10"/>
  <c r="AU367" i="10" s="1"/>
  <c r="AU370" i="10" s="1"/>
  <c r="DN355" i="10"/>
  <c r="DN367" i="10" s="1"/>
  <c r="DN370" i="10" s="1"/>
  <c r="CV355" i="10"/>
  <c r="CV367" i="10" s="1"/>
  <c r="CV370" i="10" s="1"/>
  <c r="BL355" i="10"/>
  <c r="BL367" i="10" s="1"/>
  <c r="BL370" i="10" s="1"/>
  <c r="DF355" i="10"/>
  <c r="DF367" i="10" s="1"/>
  <c r="DF370" i="10" s="1"/>
  <c r="CQ355" i="10"/>
  <c r="CQ367" i="10" s="1"/>
  <c r="CQ370" i="10" s="1"/>
  <c r="AT357" i="10"/>
  <c r="AT377" i="10" s="1"/>
  <c r="AT381" i="10" s="1"/>
  <c r="CO357" i="10"/>
  <c r="CO377" i="10" s="1"/>
  <c r="CO381" i="10" s="1"/>
  <c r="BD355" i="10"/>
  <c r="BD367" i="10" s="1"/>
  <c r="BD370" i="10" s="1"/>
  <c r="DI355" i="10"/>
  <c r="DI367" i="10" s="1"/>
  <c r="DI370" i="10" s="1"/>
  <c r="Q355" i="10"/>
  <c r="Q367" i="10" s="1"/>
  <c r="Q370" i="10" s="1"/>
  <c r="AE355" i="10"/>
  <c r="AE367" i="10" s="1"/>
  <c r="AE370" i="10" s="1"/>
  <c r="O355" i="10"/>
  <c r="O367" i="10" s="1"/>
  <c r="O370" i="10" s="1"/>
  <c r="DS355" i="10"/>
  <c r="DS367" i="10" s="1"/>
  <c r="DS370" i="10" s="1"/>
  <c r="AQ355" i="10"/>
  <c r="AQ367" i="10" s="1"/>
  <c r="AQ370" i="10" s="1"/>
  <c r="BS355" i="10"/>
  <c r="AK355" i="10"/>
  <c r="AK367" i="10" s="1"/>
  <c r="AK370" i="10" s="1"/>
  <c r="AI355" i="10"/>
  <c r="AI367" i="10" s="1"/>
  <c r="AI370" i="10" s="1"/>
  <c r="CP355" i="10"/>
  <c r="CP367" i="10" s="1"/>
  <c r="CP370" i="10" s="1"/>
  <c r="CC355" i="10"/>
  <c r="CC367" i="10" s="1"/>
  <c r="CC370" i="10" s="1"/>
  <c r="DA355" i="10"/>
  <c r="DA367" i="10" s="1"/>
  <c r="DA370" i="10" s="1"/>
  <c r="CR357" i="10"/>
  <c r="CR377" i="10" s="1"/>
  <c r="CR381" i="10" s="1"/>
  <c r="I355" i="10"/>
  <c r="I367" i="10" s="1"/>
  <c r="I370" i="10" s="1"/>
  <c r="N355" i="10"/>
  <c r="N367" i="10" s="1"/>
  <c r="N370" i="10" s="1"/>
  <c r="CG355" i="10"/>
  <c r="CG367" i="10" s="1"/>
  <c r="CG370" i="10" s="1"/>
  <c r="DD355" i="10"/>
  <c r="DD367" i="10" s="1"/>
  <c r="DD370" i="10" s="1"/>
  <c r="Y355" i="10"/>
  <c r="Y367" i="10" s="1"/>
  <c r="Y370" i="10" s="1"/>
  <c r="R367" i="10"/>
  <c r="R370" i="10" s="1"/>
  <c r="R357" i="10"/>
  <c r="R377" i="10" s="1"/>
  <c r="R381" i="10" s="1"/>
  <c r="K355" i="10"/>
  <c r="AA355" i="10"/>
  <c r="CT355" i="10"/>
  <c r="CS355" i="10"/>
  <c r="CS367" i="10" s="1"/>
  <c r="CS370" i="10" s="1"/>
  <c r="CI355" i="10"/>
  <c r="BP355" i="10"/>
  <c r="DL355" i="10"/>
  <c r="DH355" i="10"/>
  <c r="DH367" i="10" s="1"/>
  <c r="DH370" i="10" s="1"/>
  <c r="DK355" i="10"/>
  <c r="DK367" i="10" s="1"/>
  <c r="DK370" i="10" s="1"/>
  <c r="CK357" i="10"/>
  <c r="CK377" i="10" s="1"/>
  <c r="CK381" i="10" s="1"/>
  <c r="BE357" i="10"/>
  <c r="BE377" i="10" s="1"/>
  <c r="BE381" i="10" s="1"/>
  <c r="L355" i="10"/>
  <c r="AH355" i="10"/>
  <c r="AL355" i="10"/>
  <c r="CM357" i="10"/>
  <c r="CM377" i="10" s="1"/>
  <c r="CM381" i="10" s="1"/>
  <c r="DQ355" i="10"/>
  <c r="DQ367" i="10" s="1"/>
  <c r="DQ370" i="10" s="1"/>
  <c r="BU355" i="10"/>
  <c r="DE355" i="10"/>
  <c r="BR355" i="10"/>
  <c r="DO355" i="10"/>
  <c r="BF355" i="10"/>
  <c r="BF367" i="10" s="1"/>
  <c r="BF370" i="10" s="1"/>
  <c r="BX355" i="10"/>
  <c r="BX367" i="10" s="1"/>
  <c r="BX370" i="10" s="1"/>
  <c r="J355" i="10"/>
  <c r="V355" i="10"/>
  <c r="V367" i="10" s="1"/>
  <c r="V370" i="10" s="1"/>
  <c r="BJ355" i="10"/>
  <c r="BJ367" i="10" s="1"/>
  <c r="BJ370" i="10" s="1"/>
  <c r="AO355" i="10"/>
  <c r="AO367" i="10" s="1"/>
  <c r="AO370" i="10" s="1"/>
  <c r="CY357" i="10"/>
  <c r="CY377" i="10" s="1"/>
  <c r="CY381" i="10" s="1"/>
  <c r="E355" i="10"/>
  <c r="X355" i="10"/>
  <c r="BW355" i="10"/>
  <c r="BW367" i="10" s="1"/>
  <c r="BW370" i="10" s="1"/>
  <c r="DR355" i="10"/>
  <c r="AR355" i="10"/>
  <c r="AR367" i="10" s="1"/>
  <c r="AR370" i="10" s="1"/>
  <c r="AC355" i="10"/>
  <c r="CU357" i="10"/>
  <c r="CU377" i="10" s="1"/>
  <c r="CU381" i="10" s="1"/>
  <c r="AP355" i="10"/>
  <c r="AN355" i="10"/>
  <c r="G355" i="10"/>
  <c r="DB355" i="10"/>
  <c r="T355" i="10"/>
  <c r="CN355" i="10"/>
  <c r="BK355" i="10"/>
  <c r="CH355" i="10"/>
  <c r="BT355" i="10"/>
  <c r="AG355" i="10"/>
  <c r="BG355" i="10"/>
  <c r="H355" i="10"/>
  <c r="AD355" i="10"/>
  <c r="CE355" i="10"/>
  <c r="CF355" i="10"/>
  <c r="CL355" i="10"/>
  <c r="Z355" i="10"/>
  <c r="AV355" i="10"/>
  <c r="CX355" i="10"/>
  <c r="U355" i="10"/>
  <c r="CJ355" i="10"/>
  <c r="CJ367" i="10" s="1"/>
  <c r="CJ370" i="10" s="1"/>
  <c r="AB355" i="10"/>
  <c r="BQ355" i="10"/>
  <c r="BQ367" i="10" s="1"/>
  <c r="BQ370" i="10" s="1"/>
  <c r="BC355" i="10"/>
  <c r="BC367" i="10" s="1"/>
  <c r="BC370" i="10" s="1"/>
  <c r="BM355" i="10"/>
  <c r="BM367" i="10" s="1"/>
  <c r="BM370" i="10" s="1"/>
  <c r="DU355" i="10"/>
  <c r="DU367" i="10" s="1"/>
  <c r="DU370" i="10" s="1"/>
  <c r="AS355" i="10"/>
  <c r="AS367" i="10" s="1"/>
  <c r="AS370" i="10" s="1"/>
  <c r="E378" i="10"/>
  <c r="D294" i="10"/>
  <c r="D378" i="10" s="1"/>
  <c r="AF357" i="10"/>
  <c r="AF377" i="10" s="1"/>
  <c r="AF381" i="10" s="1"/>
  <c r="CZ357" i="10"/>
  <c r="CZ377" i="10" s="1"/>
  <c r="CZ381" i="10" s="1"/>
  <c r="AZ357" i="10"/>
  <c r="AZ377" i="10" s="1"/>
  <c r="AZ381" i="10" s="1"/>
  <c r="BB355" i="10"/>
  <c r="BB367" i="10" s="1"/>
  <c r="BB370" i="10" s="1"/>
  <c r="CB355" i="10"/>
  <c r="AY355" i="10"/>
  <c r="AY367" i="10" s="1"/>
  <c r="AY370" i="10" s="1"/>
  <c r="P355" i="10"/>
  <c r="BN355" i="10"/>
  <c r="BN367" i="10" s="1"/>
  <c r="BN370" i="10" s="1"/>
  <c r="BH355" i="10"/>
  <c r="BH367" i="10" s="1"/>
  <c r="BH370" i="10" s="1"/>
  <c r="DP355" i="10"/>
  <c r="AW355" i="10"/>
  <c r="DC355" i="10"/>
  <c r="DC367" i="10" s="1"/>
  <c r="DC370" i="10" s="1"/>
  <c r="S355" i="10"/>
  <c r="BV355" i="10"/>
  <c r="DT355" i="10"/>
  <c r="DT367" i="10" s="1"/>
  <c r="DT370" i="10" s="1"/>
  <c r="DM355" i="10"/>
  <c r="CD355" i="10"/>
  <c r="AJ355" i="10"/>
  <c r="W355" i="10"/>
  <c r="CA355" i="10"/>
  <c r="CA367" i="10" s="1"/>
  <c r="CA370" i="10" s="1"/>
  <c r="F355" i="10"/>
  <c r="F367" i="10" s="1"/>
  <c r="F370" i="10" s="1"/>
  <c r="F240" i="7"/>
  <c r="D242" i="7"/>
  <c r="AR249" i="7" s="1"/>
  <c r="H25" i="7"/>
  <c r="H61" i="7" s="1"/>
  <c r="H30" i="7"/>
  <c r="H51" i="7" s="1"/>
  <c r="H28" i="7"/>
  <c r="H64" i="7" s="1"/>
  <c r="H27" i="7"/>
  <c r="H26" i="7"/>
  <c r="H62" i="7" s="1"/>
  <c r="F50" i="7"/>
  <c r="F52" i="7" s="1"/>
  <c r="G254" i="7"/>
  <c r="G63" i="7"/>
  <c r="E66" i="7"/>
  <c r="E172" i="7"/>
  <c r="E65" i="7"/>
  <c r="E120" i="7"/>
  <c r="E214" i="7"/>
  <c r="E67" i="7"/>
  <c r="E225" i="7"/>
  <c r="H29" i="7"/>
  <c r="N251" i="7"/>
  <c r="CG251" i="7"/>
  <c r="CG255" i="7" s="1"/>
  <c r="DC251" i="7"/>
  <c r="DC255" i="7" s="1"/>
  <c r="DM251" i="7"/>
  <c r="DM255" i="7" s="1"/>
  <c r="CB251" i="7"/>
  <c r="CB255" i="7" s="1"/>
  <c r="CF251" i="7"/>
  <c r="CF255" i="7" s="1"/>
  <c r="V251" i="7"/>
  <c r="V255" i="7" s="1"/>
  <c r="AL251" i="7"/>
  <c r="AL255" i="7" s="1"/>
  <c r="DP251" i="7"/>
  <c r="DP255" i="7" s="1"/>
  <c r="F251" i="7"/>
  <c r="CI251" i="7"/>
  <c r="CI255" i="7" s="1"/>
  <c r="BX251" i="7"/>
  <c r="BX255" i="7" s="1"/>
  <c r="CP251" i="7"/>
  <c r="CP255" i="7" s="1"/>
  <c r="BA251" i="7"/>
  <c r="BA255" i="7" s="1"/>
  <c r="BK251" i="7"/>
  <c r="BK255" i="7" s="1"/>
  <c r="Z251" i="7"/>
  <c r="Z255" i="7" s="1"/>
  <c r="CT251" i="7"/>
  <c r="CT255" i="7" s="1"/>
  <c r="AX251" i="7"/>
  <c r="AX255" i="7" s="1"/>
  <c r="AK251" i="7"/>
  <c r="AK255" i="7" s="1"/>
  <c r="AP251" i="7"/>
  <c r="AP255" i="7" s="1"/>
  <c r="CV251" i="7"/>
  <c r="CV255" i="7" s="1"/>
  <c r="W251" i="7"/>
  <c r="W255" i="7" s="1"/>
  <c r="O251" i="7"/>
  <c r="CE251" i="7"/>
  <c r="CE255" i="7" s="1"/>
  <c r="X251" i="7"/>
  <c r="X255" i="7" s="1"/>
  <c r="DU251" i="7"/>
  <c r="DU255" i="7" s="1"/>
  <c r="CL251" i="7"/>
  <c r="CL255" i="7" s="1"/>
  <c r="DO251" i="7"/>
  <c r="DO255" i="7" s="1"/>
  <c r="AS251" i="7"/>
  <c r="AS255" i="7" s="1"/>
  <c r="U251" i="7"/>
  <c r="U255" i="7" s="1"/>
  <c r="AM251" i="7"/>
  <c r="AM255" i="7" s="1"/>
  <c r="AT251" i="7"/>
  <c r="AT255" i="7" s="1"/>
  <c r="CR251" i="7"/>
  <c r="CR255" i="7" s="1"/>
  <c r="BY251" i="7"/>
  <c r="BY255" i="7" s="1"/>
  <c r="AG251" i="7"/>
  <c r="AG255" i="7" s="1"/>
  <c r="CZ251" i="7"/>
  <c r="CZ255" i="7" s="1"/>
  <c r="DN251" i="7"/>
  <c r="DN255" i="7" s="1"/>
  <c r="R251" i="7"/>
  <c r="R255" i="7" s="1"/>
  <c r="AJ251" i="7"/>
  <c r="AJ255" i="7" s="1"/>
  <c r="DQ251" i="7"/>
  <c r="DQ255" i="7" s="1"/>
  <c r="P251" i="7"/>
  <c r="AI251" i="7"/>
  <c r="AI255" i="7" s="1"/>
  <c r="AH251" i="7"/>
  <c r="AH255" i="7" s="1"/>
  <c r="M251" i="7"/>
  <c r="DS251" i="7"/>
  <c r="DS255" i="7" s="1"/>
  <c r="BV251" i="7"/>
  <c r="BV255" i="7" s="1"/>
  <c r="DA251" i="7"/>
  <c r="DA255" i="7" s="1"/>
  <c r="CY251" i="7"/>
  <c r="CY255" i="7" s="1"/>
  <c r="BT251" i="7"/>
  <c r="BT255" i="7" s="1"/>
  <c r="Y251" i="7"/>
  <c r="Y255" i="7" s="1"/>
  <c r="CQ251" i="7"/>
  <c r="CQ255" i="7" s="1"/>
  <c r="H251" i="7"/>
  <c r="BN251" i="7"/>
  <c r="BN255" i="7" s="1"/>
  <c r="K251" i="7"/>
  <c r="DE251" i="7"/>
  <c r="DE255" i="7" s="1"/>
  <c r="L251" i="7"/>
  <c r="CN251" i="7"/>
  <c r="CN255" i="7" s="1"/>
  <c r="DL251" i="7"/>
  <c r="DL255" i="7" s="1"/>
  <c r="AF251" i="7"/>
  <c r="AF255" i="7" s="1"/>
  <c r="BO251" i="7"/>
  <c r="BO255" i="7" s="1"/>
  <c r="T251" i="7"/>
  <c r="T255" i="7" s="1"/>
  <c r="AZ251" i="7"/>
  <c r="AZ255" i="7" s="1"/>
  <c r="AO251" i="7"/>
  <c r="AO255" i="7" s="1"/>
  <c r="BZ251" i="7"/>
  <c r="BZ255" i="7" s="1"/>
  <c r="BQ251" i="7"/>
  <c r="BQ255" i="7" s="1"/>
  <c r="DK251" i="7"/>
  <c r="DK255" i="7" s="1"/>
  <c r="BR251" i="7"/>
  <c r="BR255" i="7" s="1"/>
  <c r="CM251" i="7"/>
  <c r="CM255" i="7" s="1"/>
  <c r="DR251" i="7"/>
  <c r="DR255" i="7" s="1"/>
  <c r="BS251" i="7"/>
  <c r="BS255" i="7" s="1"/>
  <c r="CU251" i="7"/>
  <c r="CU255" i="7" s="1"/>
  <c r="CH251" i="7"/>
  <c r="CH255" i="7" s="1"/>
  <c r="BD251" i="7"/>
  <c r="BD255" i="7" s="1"/>
  <c r="AA251" i="7"/>
  <c r="AA255" i="7" s="1"/>
  <c r="BB251" i="7"/>
  <c r="BB255" i="7" s="1"/>
  <c r="AQ251" i="7"/>
  <c r="AQ255" i="7" s="1"/>
  <c r="BG251" i="7"/>
  <c r="BG255" i="7" s="1"/>
  <c r="AV251" i="7"/>
  <c r="AV255" i="7" s="1"/>
  <c r="DT251" i="7"/>
  <c r="DT255" i="7" s="1"/>
  <c r="AC251" i="7"/>
  <c r="AC255" i="7" s="1"/>
  <c r="E251" i="7"/>
  <c r="CJ251" i="7"/>
  <c r="CJ255" i="7" s="1"/>
  <c r="BU251" i="7"/>
  <c r="BU255" i="7" s="1"/>
  <c r="S251" i="7"/>
  <c r="S255" i="7" s="1"/>
  <c r="Q251" i="7"/>
  <c r="Q255" i="7" s="1"/>
  <c r="BJ251" i="7"/>
  <c r="BJ255" i="7" s="1"/>
  <c r="BF251" i="7"/>
  <c r="BF255" i="7" s="1"/>
  <c r="CW251" i="7"/>
  <c r="CW255" i="7" s="1"/>
  <c r="CK251" i="7"/>
  <c r="CK255" i="7" s="1"/>
  <c r="BH251" i="7"/>
  <c r="BH255" i="7" s="1"/>
  <c r="G251" i="7"/>
  <c r="CX251" i="7"/>
  <c r="CX255" i="7" s="1"/>
  <c r="DD251" i="7"/>
  <c r="DD255" i="7" s="1"/>
  <c r="DG251" i="7"/>
  <c r="DG255" i="7" s="1"/>
  <c r="BE251" i="7"/>
  <c r="BE255" i="7" s="1"/>
  <c r="AU251" i="7"/>
  <c r="AU255" i="7" s="1"/>
  <c r="AN251" i="7"/>
  <c r="AN255" i="7" s="1"/>
  <c r="DB251" i="7"/>
  <c r="DB255" i="7" s="1"/>
  <c r="J251" i="7"/>
  <c r="DI251" i="7"/>
  <c r="DI255" i="7" s="1"/>
  <c r="BM251" i="7"/>
  <c r="BM255" i="7" s="1"/>
  <c r="AB251" i="7"/>
  <c r="AB255" i="7" s="1"/>
  <c r="BP251" i="7"/>
  <c r="BP255" i="7" s="1"/>
  <c r="BC251" i="7"/>
  <c r="BC255" i="7" s="1"/>
  <c r="CO251" i="7"/>
  <c r="CO255" i="7" s="1"/>
  <c r="BL251" i="7"/>
  <c r="BL255" i="7" s="1"/>
  <c r="DH251" i="7"/>
  <c r="DH255" i="7" s="1"/>
  <c r="DJ251" i="7"/>
  <c r="DJ255" i="7" s="1"/>
  <c r="CA251" i="7"/>
  <c r="CA255" i="7" s="1"/>
  <c r="BW251" i="7"/>
  <c r="BW255" i="7" s="1"/>
  <c r="AW251" i="7"/>
  <c r="AW255" i="7" s="1"/>
  <c r="AD251" i="7"/>
  <c r="AD255" i="7" s="1"/>
  <c r="AE251" i="7"/>
  <c r="AE255" i="7" s="1"/>
  <c r="DF251" i="7"/>
  <c r="DF255" i="7" s="1"/>
  <c r="CC251" i="7"/>
  <c r="CC255" i="7" s="1"/>
  <c r="I251" i="7"/>
  <c r="CD251" i="7"/>
  <c r="CD255" i="7" s="1"/>
  <c r="AY251" i="7"/>
  <c r="AY255" i="7" s="1"/>
  <c r="CS251" i="7"/>
  <c r="CS255" i="7" s="1"/>
  <c r="AR251" i="7"/>
  <c r="AR255" i="7" s="1"/>
  <c r="BI251" i="7"/>
  <c r="BI255" i="7" s="1"/>
  <c r="Q20" i="7"/>
  <c r="R49" i="7"/>
  <c r="S49" i="7" s="1"/>
  <c r="E14" i="12"/>
  <c r="E33" i="11"/>
  <c r="I22" i="9"/>
  <c r="I6" i="8"/>
  <c r="H3" i="8"/>
  <c r="H3" i="9"/>
  <c r="G96" i="12"/>
  <c r="G8" i="8" s="1"/>
  <c r="J2" i="8"/>
  <c r="J2" i="9"/>
  <c r="H1" i="8"/>
  <c r="H1" i="9"/>
  <c r="H12" i="9"/>
  <c r="H11" i="9"/>
  <c r="H10" i="9"/>
  <c r="F12" i="9"/>
  <c r="G12" i="9"/>
  <c r="E12" i="9"/>
  <c r="AK357" i="10" l="1"/>
  <c r="AK377" i="10" s="1"/>
  <c r="AK381" i="10" s="1"/>
  <c r="CG357" i="10"/>
  <c r="CG377" i="10" s="1"/>
  <c r="CG381" i="10" s="1"/>
  <c r="BD357" i="10"/>
  <c r="BD377" i="10" s="1"/>
  <c r="BD381" i="10" s="1"/>
  <c r="BZ357" i="10"/>
  <c r="BZ377" i="10" s="1"/>
  <c r="BZ381" i="10" s="1"/>
  <c r="AU357" i="10"/>
  <c r="AU377" i="10" s="1"/>
  <c r="AU381" i="10" s="1"/>
  <c r="AM357" i="10"/>
  <c r="AM377" i="10" s="1"/>
  <c r="AM381" i="10" s="1"/>
  <c r="AX357" i="10"/>
  <c r="AX377" i="10" s="1"/>
  <c r="AX381" i="10" s="1"/>
  <c r="M357" i="10"/>
  <c r="M377" i="10" s="1"/>
  <c r="M381" i="10" s="1"/>
  <c r="DI357" i="10"/>
  <c r="DI377" i="10" s="1"/>
  <c r="DI381" i="10" s="1"/>
  <c r="AY357" i="10"/>
  <c r="AY377" i="10" s="1"/>
  <c r="AY381" i="10" s="1"/>
  <c r="DN357" i="10"/>
  <c r="DN377" i="10" s="1"/>
  <c r="DN381" i="10" s="1"/>
  <c r="DK357" i="10"/>
  <c r="DK377" i="10" s="1"/>
  <c r="DK381" i="10" s="1"/>
  <c r="BC357" i="10"/>
  <c r="BC377" i="10" s="1"/>
  <c r="BC381" i="10" s="1"/>
  <c r="BA357" i="10"/>
  <c r="BA377" i="10" s="1"/>
  <c r="BA381" i="10" s="1"/>
  <c r="BL357" i="10"/>
  <c r="BL377" i="10" s="1"/>
  <c r="BL381" i="10" s="1"/>
  <c r="DG357" i="10"/>
  <c r="DG377" i="10" s="1"/>
  <c r="DG381" i="10" s="1"/>
  <c r="BO357" i="10"/>
  <c r="BO377" i="10" s="1"/>
  <c r="BO381" i="10" s="1"/>
  <c r="DJ357" i="10"/>
  <c r="DJ377" i="10" s="1"/>
  <c r="DJ381" i="10" s="1"/>
  <c r="CQ357" i="10"/>
  <c r="CQ377" i="10" s="1"/>
  <c r="CQ381" i="10" s="1"/>
  <c r="CW357" i="10"/>
  <c r="CW377" i="10" s="1"/>
  <c r="CW381" i="10" s="1"/>
  <c r="I357" i="10"/>
  <c r="I377" i="10" s="1"/>
  <c r="I381" i="10" s="1"/>
  <c r="AR357" i="10"/>
  <c r="AR377" i="10" s="1"/>
  <c r="AR381" i="10" s="1"/>
  <c r="AQ357" i="10"/>
  <c r="AQ377" i="10" s="1"/>
  <c r="AQ381" i="10" s="1"/>
  <c r="DS357" i="10"/>
  <c r="DS377" i="10" s="1"/>
  <c r="DS381" i="10" s="1"/>
  <c r="BY357" i="10"/>
  <c r="BY377" i="10" s="1"/>
  <c r="BY381" i="10" s="1"/>
  <c r="CJ357" i="10"/>
  <c r="CJ377" i="10" s="1"/>
  <c r="CJ381" i="10" s="1"/>
  <c r="DU357" i="10"/>
  <c r="DU377" i="10" s="1"/>
  <c r="DU381" i="10" s="1"/>
  <c r="CV357" i="10"/>
  <c r="CV377" i="10" s="1"/>
  <c r="CV381" i="10" s="1"/>
  <c r="Y357" i="10"/>
  <c r="Y377" i="10" s="1"/>
  <c r="Y381" i="10" s="1"/>
  <c r="BM357" i="10"/>
  <c r="BM377" i="10" s="1"/>
  <c r="BM381" i="10" s="1"/>
  <c r="O357" i="10"/>
  <c r="O377" i="10" s="1"/>
  <c r="O381" i="10" s="1"/>
  <c r="DF357" i="10"/>
  <c r="DF377" i="10" s="1"/>
  <c r="DF381" i="10" s="1"/>
  <c r="V357" i="10"/>
  <c r="V377" i="10" s="1"/>
  <c r="V381" i="10" s="1"/>
  <c r="AE357" i="10"/>
  <c r="AE377" i="10" s="1"/>
  <c r="AE381" i="10" s="1"/>
  <c r="DD357" i="10"/>
  <c r="DD377" i="10" s="1"/>
  <c r="DD381" i="10" s="1"/>
  <c r="DH357" i="10"/>
  <c r="DH377" i="10" s="1"/>
  <c r="DH381" i="10" s="1"/>
  <c r="BQ357" i="10"/>
  <c r="BQ377" i="10" s="1"/>
  <c r="BQ381" i="10" s="1"/>
  <c r="CD249" i="7"/>
  <c r="BS367" i="10"/>
  <c r="BS370" i="10" s="1"/>
  <c r="BS357" i="10"/>
  <c r="BS377" i="10" s="1"/>
  <c r="BS381" i="10" s="1"/>
  <c r="BX357" i="10"/>
  <c r="BX377" i="10" s="1"/>
  <c r="BX381" i="10" s="1"/>
  <c r="N357" i="10"/>
  <c r="N377" i="10" s="1"/>
  <c r="N381" i="10" s="1"/>
  <c r="DT357" i="10"/>
  <c r="DT377" i="10" s="1"/>
  <c r="DT381" i="10" s="1"/>
  <c r="BF357" i="10"/>
  <c r="BF377" i="10" s="1"/>
  <c r="BF381" i="10" s="1"/>
  <c r="DA357" i="10"/>
  <c r="DA377" i="10" s="1"/>
  <c r="DA381" i="10" s="1"/>
  <c r="BH357" i="10"/>
  <c r="BH377" i="10" s="1"/>
  <c r="BH381" i="10" s="1"/>
  <c r="BW357" i="10"/>
  <c r="BW377" i="10" s="1"/>
  <c r="BW381" i="10" s="1"/>
  <c r="CP357" i="10"/>
  <c r="CP377" i="10" s="1"/>
  <c r="CP381" i="10" s="1"/>
  <c r="BT249" i="7"/>
  <c r="BJ357" i="10"/>
  <c r="BJ377" i="10" s="1"/>
  <c r="BJ381" i="10" s="1"/>
  <c r="CC357" i="10"/>
  <c r="CC377" i="10" s="1"/>
  <c r="CC381" i="10" s="1"/>
  <c r="CS357" i="10"/>
  <c r="CS377" i="10" s="1"/>
  <c r="CS381" i="10" s="1"/>
  <c r="Q357" i="10"/>
  <c r="Q377" i="10" s="1"/>
  <c r="Q381" i="10" s="1"/>
  <c r="AI357" i="10"/>
  <c r="AI377" i="10" s="1"/>
  <c r="AI381" i="10" s="1"/>
  <c r="R249" i="7"/>
  <c r="DI249" i="7"/>
  <c r="X249" i="7"/>
  <c r="DU249" i="7"/>
  <c r="Y249" i="7"/>
  <c r="DN249" i="7"/>
  <c r="H249" i="7"/>
  <c r="BK249" i="7"/>
  <c r="DH249" i="7"/>
  <c r="CP249" i="7"/>
  <c r="CV249" i="7"/>
  <c r="CS249" i="7"/>
  <c r="CF249" i="7"/>
  <c r="Z249" i="7"/>
  <c r="CT249" i="7"/>
  <c r="BR249" i="7"/>
  <c r="AP367" i="10"/>
  <c r="AP370" i="10" s="1"/>
  <c r="AP357" i="10"/>
  <c r="AP377" i="10" s="1"/>
  <c r="AP381" i="10" s="1"/>
  <c r="J249" i="7"/>
  <c r="CJ249" i="7"/>
  <c r="AK249" i="7"/>
  <c r="DE249" i="7"/>
  <c r="CW249" i="7"/>
  <c r="F249" i="7"/>
  <c r="DK249" i="7"/>
  <c r="AX249" i="7"/>
  <c r="DA249" i="7"/>
  <c r="BN357" i="10"/>
  <c r="BN377" i="10" s="1"/>
  <c r="BN381" i="10" s="1"/>
  <c r="DM367" i="10"/>
  <c r="DM370" i="10" s="1"/>
  <c r="DM357" i="10"/>
  <c r="DM377" i="10" s="1"/>
  <c r="DM381" i="10" s="1"/>
  <c r="BV367" i="10"/>
  <c r="BV370" i="10" s="1"/>
  <c r="BV357" i="10"/>
  <c r="BV377" i="10" s="1"/>
  <c r="BV381" i="10" s="1"/>
  <c r="AB367" i="10"/>
  <c r="AB370" i="10" s="1"/>
  <c r="AB357" i="10"/>
  <c r="AB377" i="10" s="1"/>
  <c r="AB381" i="10" s="1"/>
  <c r="CL367" i="10"/>
  <c r="CL370" i="10" s="1"/>
  <c r="CL357" i="10"/>
  <c r="CL377" i="10" s="1"/>
  <c r="CL381" i="10" s="1"/>
  <c r="CH367" i="10"/>
  <c r="CH370" i="10" s="1"/>
  <c r="CH357" i="10"/>
  <c r="CH377" i="10" s="1"/>
  <c r="CH381" i="10" s="1"/>
  <c r="DR367" i="10"/>
  <c r="DR370" i="10" s="1"/>
  <c r="DR357" i="10"/>
  <c r="DR377" i="10" s="1"/>
  <c r="DR381" i="10" s="1"/>
  <c r="DO367" i="10"/>
  <c r="DO370" i="10" s="1"/>
  <c r="DO357" i="10"/>
  <c r="DO377" i="10" s="1"/>
  <c r="DO381" i="10" s="1"/>
  <c r="BP367" i="10"/>
  <c r="BP370" i="10" s="1"/>
  <c r="BP357" i="10"/>
  <c r="BP377" i="10" s="1"/>
  <c r="BP381" i="10" s="1"/>
  <c r="BT367" i="10"/>
  <c r="BT370" i="10" s="1"/>
  <c r="BT357" i="10"/>
  <c r="BT377" i="10" s="1"/>
  <c r="BT381" i="10" s="1"/>
  <c r="W367" i="10"/>
  <c r="W370" i="10" s="1"/>
  <c r="W357" i="10"/>
  <c r="W377" i="10" s="1"/>
  <c r="W381" i="10" s="1"/>
  <c r="P367" i="10"/>
  <c r="P370" i="10" s="1"/>
  <c r="P357" i="10"/>
  <c r="P377" i="10" s="1"/>
  <c r="P381" i="10" s="1"/>
  <c r="CF367" i="10"/>
  <c r="CF370" i="10" s="1"/>
  <c r="CF357" i="10"/>
  <c r="CF377" i="10" s="1"/>
  <c r="CF381" i="10" s="1"/>
  <c r="BK367" i="10"/>
  <c r="BK370" i="10" s="1"/>
  <c r="BK357" i="10"/>
  <c r="BK377" i="10" s="1"/>
  <c r="BK381" i="10" s="1"/>
  <c r="BR367" i="10"/>
  <c r="BR370" i="10" s="1"/>
  <c r="BR357" i="10"/>
  <c r="BR377" i="10" s="1"/>
  <c r="BR381" i="10" s="1"/>
  <c r="N249" i="7"/>
  <c r="DP249" i="7"/>
  <c r="BY249" i="7"/>
  <c r="DJ249" i="7"/>
  <c r="BX249" i="7"/>
  <c r="AV249" i="7"/>
  <c r="DF249" i="7"/>
  <c r="AC249" i="7"/>
  <c r="S367" i="10"/>
  <c r="S370" i="10" s="1"/>
  <c r="S357" i="10"/>
  <c r="S377" i="10" s="1"/>
  <c r="S381" i="10" s="1"/>
  <c r="CE367" i="10"/>
  <c r="CE370" i="10" s="1"/>
  <c r="CE357" i="10"/>
  <c r="CE377" i="10" s="1"/>
  <c r="CE381" i="10" s="1"/>
  <c r="CN367" i="10"/>
  <c r="CN370" i="10" s="1"/>
  <c r="CN357" i="10"/>
  <c r="CN377" i="10" s="1"/>
  <c r="CN381" i="10" s="1"/>
  <c r="DE367" i="10"/>
  <c r="DE370" i="10" s="1"/>
  <c r="DE357" i="10"/>
  <c r="DE377" i="10" s="1"/>
  <c r="DE381" i="10" s="1"/>
  <c r="CI367" i="10"/>
  <c r="CI370" i="10" s="1"/>
  <c r="CI357" i="10"/>
  <c r="CI377" i="10" s="1"/>
  <c r="CI381" i="10" s="1"/>
  <c r="CD367" i="10"/>
  <c r="CD370" i="10" s="1"/>
  <c r="CD357" i="10"/>
  <c r="CD377" i="10" s="1"/>
  <c r="CD381" i="10" s="1"/>
  <c r="Z367" i="10"/>
  <c r="Z370" i="10" s="1"/>
  <c r="Z357" i="10"/>
  <c r="Z377" i="10" s="1"/>
  <c r="Z381" i="10" s="1"/>
  <c r="CE249" i="7"/>
  <c r="P249" i="7"/>
  <c r="AS249" i="7"/>
  <c r="DL249" i="7"/>
  <c r="CA249" i="7"/>
  <c r="S249" i="7"/>
  <c r="W249" i="7"/>
  <c r="AI249" i="7"/>
  <c r="CB367" i="10"/>
  <c r="CB370" i="10" s="1"/>
  <c r="CB357" i="10"/>
  <c r="CB377" i="10" s="1"/>
  <c r="CB381" i="10" s="1"/>
  <c r="AD367" i="10"/>
  <c r="AD370" i="10" s="1"/>
  <c r="AD357" i="10"/>
  <c r="AD377" i="10" s="1"/>
  <c r="AD381" i="10" s="1"/>
  <c r="T367" i="10"/>
  <c r="T370" i="10" s="1"/>
  <c r="T357" i="10"/>
  <c r="T377" i="10" s="1"/>
  <c r="T381" i="10" s="1"/>
  <c r="J367" i="10"/>
  <c r="J370" i="10" s="1"/>
  <c r="J357" i="10"/>
  <c r="J377" i="10" s="1"/>
  <c r="J381" i="10" s="1"/>
  <c r="BU367" i="10"/>
  <c r="BU370" i="10" s="1"/>
  <c r="BU357" i="10"/>
  <c r="BU377" i="10" s="1"/>
  <c r="BU381" i="10" s="1"/>
  <c r="DL367" i="10"/>
  <c r="DL370" i="10" s="1"/>
  <c r="DL357" i="10"/>
  <c r="DL377" i="10" s="1"/>
  <c r="DL381" i="10" s="1"/>
  <c r="AL249" i="7"/>
  <c r="BS249" i="7"/>
  <c r="AH249" i="7"/>
  <c r="BN249" i="7"/>
  <c r="L249" i="7"/>
  <c r="CL249" i="7"/>
  <c r="V249" i="7"/>
  <c r="BM249" i="7"/>
  <c r="AJ367" i="10"/>
  <c r="AJ370" i="10" s="1"/>
  <c r="AJ357" i="10"/>
  <c r="AJ377" i="10" s="1"/>
  <c r="AJ381" i="10" s="1"/>
  <c r="AW367" i="10"/>
  <c r="AW370" i="10" s="1"/>
  <c r="AW357" i="10"/>
  <c r="AW377" i="10" s="1"/>
  <c r="AW381" i="10" s="1"/>
  <c r="F357" i="10"/>
  <c r="F377" i="10" s="1"/>
  <c r="F381" i="10" s="1"/>
  <c r="U367" i="10"/>
  <c r="U370" i="10" s="1"/>
  <c r="U357" i="10"/>
  <c r="U377" i="10" s="1"/>
  <c r="U381" i="10" s="1"/>
  <c r="H367" i="10"/>
  <c r="H370" i="10" s="1"/>
  <c r="H357" i="10"/>
  <c r="H377" i="10" s="1"/>
  <c r="H381" i="10" s="1"/>
  <c r="DB367" i="10"/>
  <c r="DB370" i="10" s="1"/>
  <c r="DB357" i="10"/>
  <c r="DB377" i="10" s="1"/>
  <c r="DB381" i="10" s="1"/>
  <c r="AO357" i="10"/>
  <c r="AO377" i="10" s="1"/>
  <c r="AO381" i="10" s="1"/>
  <c r="X367" i="10"/>
  <c r="X370" i="10" s="1"/>
  <c r="X357" i="10"/>
  <c r="X377" i="10" s="1"/>
  <c r="X381" i="10" s="1"/>
  <c r="AL367" i="10"/>
  <c r="AL370" i="10" s="1"/>
  <c r="AL357" i="10"/>
  <c r="AL377" i="10" s="1"/>
  <c r="AL381" i="10" s="1"/>
  <c r="CT367" i="10"/>
  <c r="CT370" i="10" s="1"/>
  <c r="CT357" i="10"/>
  <c r="CT377" i="10" s="1"/>
  <c r="CT381" i="10" s="1"/>
  <c r="CA357" i="10"/>
  <c r="CA377" i="10" s="1"/>
  <c r="CA381" i="10" s="1"/>
  <c r="BL249" i="7"/>
  <c r="AO249" i="7"/>
  <c r="G249" i="7"/>
  <c r="BI249" i="7"/>
  <c r="BC249" i="7"/>
  <c r="DB249" i="7"/>
  <c r="AJ249" i="7"/>
  <c r="BH249" i="7"/>
  <c r="DC357" i="10"/>
  <c r="DC377" i="10" s="1"/>
  <c r="DC381" i="10" s="1"/>
  <c r="BB357" i="10"/>
  <c r="BB377" i="10" s="1"/>
  <c r="BB381" i="10" s="1"/>
  <c r="AS357" i="10"/>
  <c r="AS377" i="10" s="1"/>
  <c r="AS381" i="10" s="1"/>
  <c r="DP367" i="10"/>
  <c r="DP370" i="10" s="1"/>
  <c r="DP357" i="10"/>
  <c r="DP377" i="10" s="1"/>
  <c r="DP381" i="10" s="1"/>
  <c r="CX367" i="10"/>
  <c r="CX370" i="10" s="1"/>
  <c r="CX357" i="10"/>
  <c r="CX377" i="10" s="1"/>
  <c r="CX381" i="10" s="1"/>
  <c r="BG367" i="10"/>
  <c r="BG370" i="10" s="1"/>
  <c r="BG357" i="10"/>
  <c r="BG377" i="10" s="1"/>
  <c r="BG381" i="10" s="1"/>
  <c r="G367" i="10"/>
  <c r="G370" i="10" s="1"/>
  <c r="G357" i="10"/>
  <c r="G377" i="10" s="1"/>
  <c r="G381" i="10" s="1"/>
  <c r="AC367" i="10"/>
  <c r="AC370" i="10" s="1"/>
  <c r="AC357" i="10"/>
  <c r="AC377" i="10" s="1"/>
  <c r="AC381" i="10" s="1"/>
  <c r="E367" i="10"/>
  <c r="E357" i="10"/>
  <c r="AH367" i="10"/>
  <c r="AH370" i="10" s="1"/>
  <c r="AH357" i="10"/>
  <c r="AH377" i="10" s="1"/>
  <c r="AH381" i="10" s="1"/>
  <c r="AA367" i="10"/>
  <c r="AA370" i="10" s="1"/>
  <c r="AA357" i="10"/>
  <c r="AA377" i="10" s="1"/>
  <c r="AA381" i="10" s="1"/>
  <c r="AP249" i="7"/>
  <c r="CU249" i="7"/>
  <c r="BA249" i="7"/>
  <c r="BQ249" i="7"/>
  <c r="CI249" i="7"/>
  <c r="BO249" i="7"/>
  <c r="K249" i="7"/>
  <c r="DR249" i="7"/>
  <c r="AV367" i="10"/>
  <c r="AV370" i="10" s="1"/>
  <c r="AV357" i="10"/>
  <c r="AV377" i="10" s="1"/>
  <c r="AV381" i="10" s="1"/>
  <c r="AG367" i="10"/>
  <c r="AG370" i="10" s="1"/>
  <c r="AG357" i="10"/>
  <c r="AG377" i="10" s="1"/>
  <c r="AG381" i="10" s="1"/>
  <c r="AN367" i="10"/>
  <c r="AN370" i="10" s="1"/>
  <c r="AN357" i="10"/>
  <c r="AN377" i="10" s="1"/>
  <c r="AN381" i="10" s="1"/>
  <c r="DQ357" i="10"/>
  <c r="DQ377" i="10" s="1"/>
  <c r="DQ381" i="10" s="1"/>
  <c r="L367" i="10"/>
  <c r="L370" i="10" s="1"/>
  <c r="L357" i="10"/>
  <c r="L377" i="10" s="1"/>
  <c r="L381" i="10" s="1"/>
  <c r="K367" i="10"/>
  <c r="K370" i="10" s="1"/>
  <c r="K357" i="10"/>
  <c r="K377" i="10" s="1"/>
  <c r="K381" i="10" s="1"/>
  <c r="O249" i="7"/>
  <c r="AM249" i="7"/>
  <c r="AG249" i="7"/>
  <c r="BP249" i="7"/>
  <c r="AD249" i="7"/>
  <c r="CY249" i="7"/>
  <c r="DC249" i="7"/>
  <c r="AU249" i="7"/>
  <c r="CN249" i="7"/>
  <c r="AN249" i="7"/>
  <c r="BB249" i="7"/>
  <c r="CB249" i="7"/>
  <c r="Q249" i="7"/>
  <c r="BE249" i="7"/>
  <c r="E249" i="7"/>
  <c r="E250" i="7" s="1"/>
  <c r="AF249" i="7"/>
  <c r="BV249" i="7"/>
  <c r="BU249" i="7"/>
  <c r="AB249" i="7"/>
  <c r="G240" i="7"/>
  <c r="AA249" i="7"/>
  <c r="CK249" i="7"/>
  <c r="AY249" i="7"/>
  <c r="DO249" i="7"/>
  <c r="BJ249" i="7"/>
  <c r="DQ249" i="7"/>
  <c r="BZ249" i="7"/>
  <c r="CH249" i="7"/>
  <c r="CR249" i="7"/>
  <c r="BD249" i="7"/>
  <c r="BF249" i="7"/>
  <c r="AW249" i="7"/>
  <c r="DG249" i="7"/>
  <c r="BG249" i="7"/>
  <c r="DT249" i="7"/>
  <c r="CZ249" i="7"/>
  <c r="AQ249" i="7"/>
  <c r="T249" i="7"/>
  <c r="U249" i="7"/>
  <c r="CG249" i="7"/>
  <c r="CX249" i="7"/>
  <c r="CM249" i="7"/>
  <c r="I249" i="7"/>
  <c r="DS249" i="7"/>
  <c r="BW249" i="7"/>
  <c r="CQ249" i="7"/>
  <c r="M249" i="7"/>
  <c r="AZ249" i="7"/>
  <c r="AE249" i="7"/>
  <c r="CO249" i="7"/>
  <c r="DM249" i="7"/>
  <c r="DD249" i="7"/>
  <c r="CC249" i="7"/>
  <c r="AT249" i="7"/>
  <c r="E134" i="7"/>
  <c r="E186" i="7"/>
  <c r="F54" i="7"/>
  <c r="F55" i="7"/>
  <c r="F53" i="7"/>
  <c r="F57" i="7"/>
  <c r="F56" i="7"/>
  <c r="E81" i="7"/>
  <c r="E68" i="7"/>
  <c r="I21" i="7"/>
  <c r="I24" i="7" s="1"/>
  <c r="I29" i="7" s="1"/>
  <c r="H254" i="7"/>
  <c r="H63" i="7"/>
  <c r="T49" i="7"/>
  <c r="R20" i="7"/>
  <c r="F14" i="12"/>
  <c r="F33" i="11"/>
  <c r="H96" i="12"/>
  <c r="H8" i="8" s="1"/>
  <c r="J22" i="9"/>
  <c r="J6" i="8"/>
  <c r="I3" i="8"/>
  <c r="I3" i="9"/>
  <c r="I1" i="8"/>
  <c r="I1" i="9"/>
  <c r="K2" i="8"/>
  <c r="K2" i="9"/>
  <c r="E114" i="12"/>
  <c r="F114" i="12"/>
  <c r="G114" i="12"/>
  <c r="G116" i="12"/>
  <c r="F116" i="12"/>
  <c r="I12" i="9"/>
  <c r="I11" i="9"/>
  <c r="I10" i="9"/>
  <c r="H240" i="7" l="1"/>
  <c r="E377" i="10"/>
  <c r="E381" i="10" s="1"/>
  <c r="D357" i="10"/>
  <c r="D377" i="10" s="1"/>
  <c r="D381" i="10" s="1"/>
  <c r="D367" i="10"/>
  <c r="D370" i="10" s="1"/>
  <c r="E370" i="10"/>
  <c r="F250" i="7"/>
  <c r="G250" i="7" s="1"/>
  <c r="H250" i="7" s="1"/>
  <c r="I250" i="7" s="1"/>
  <c r="J250" i="7" s="1"/>
  <c r="K250" i="7" s="1"/>
  <c r="D249" i="7"/>
  <c r="J21" i="7"/>
  <c r="J24" i="7" s="1"/>
  <c r="J29" i="7" s="1"/>
  <c r="G50" i="7"/>
  <c r="G52" i="7" s="1"/>
  <c r="G56" i="7" s="1"/>
  <c r="F120" i="7"/>
  <c r="F65" i="7"/>
  <c r="F225" i="7"/>
  <c r="F67" i="7"/>
  <c r="F214" i="7"/>
  <c r="I28" i="7"/>
  <c r="I64" i="7" s="1"/>
  <c r="I27" i="7"/>
  <c r="I26" i="7"/>
  <c r="I62" i="7" s="1"/>
  <c r="I25" i="7"/>
  <c r="I61" i="7" s="1"/>
  <c r="I30" i="7"/>
  <c r="I51" i="7" s="1"/>
  <c r="F66" i="7"/>
  <c r="F172" i="7"/>
  <c r="S20" i="7"/>
  <c r="U49" i="7"/>
  <c r="G14" i="12"/>
  <c r="G33" i="11"/>
  <c r="E12" i="12"/>
  <c r="E31" i="11"/>
  <c r="L2" i="8"/>
  <c r="L2" i="9"/>
  <c r="J3" i="8"/>
  <c r="J3" i="9"/>
  <c r="J1" i="8"/>
  <c r="J1" i="9"/>
  <c r="K22" i="9"/>
  <c r="K6" i="8"/>
  <c r="I96" i="12"/>
  <c r="I8" i="8" s="1"/>
  <c r="H114" i="12"/>
  <c r="G115" i="12"/>
  <c r="F115" i="12"/>
  <c r="E115" i="12"/>
  <c r="J12" i="9"/>
  <c r="J11" i="9"/>
  <c r="J10" i="9"/>
  <c r="F134" i="7" l="1"/>
  <c r="F186" i="7"/>
  <c r="K21" i="7"/>
  <c r="K24" i="7" s="1"/>
  <c r="K29" i="7" s="1"/>
  <c r="L21" i="7" s="1"/>
  <c r="L24" i="7" s="1"/>
  <c r="H50" i="7"/>
  <c r="H52" i="7" s="1"/>
  <c r="H56" i="7" s="1"/>
  <c r="F81" i="7"/>
  <c r="F68" i="7"/>
  <c r="I254" i="7"/>
  <c r="I63" i="7"/>
  <c r="G54" i="7"/>
  <c r="G53" i="7"/>
  <c r="G55" i="7"/>
  <c r="G57" i="7"/>
  <c r="J27" i="7"/>
  <c r="J30" i="7"/>
  <c r="J51" i="7" s="1"/>
  <c r="J26" i="7"/>
  <c r="J62" i="7" s="1"/>
  <c r="J28" i="7"/>
  <c r="J64" i="7" s="1"/>
  <c r="J25" i="7"/>
  <c r="J61" i="7" s="1"/>
  <c r="V49" i="7"/>
  <c r="T20" i="7"/>
  <c r="L250" i="7"/>
  <c r="H14" i="12"/>
  <c r="H33" i="11"/>
  <c r="F12" i="12"/>
  <c r="F31" i="11"/>
  <c r="M2" i="8"/>
  <c r="M2" i="9"/>
  <c r="J96" i="12"/>
  <c r="J8" i="8" s="1"/>
  <c r="K3" i="8"/>
  <c r="K3" i="9"/>
  <c r="K1" i="8"/>
  <c r="K1" i="9"/>
  <c r="L22" i="9"/>
  <c r="L6" i="8"/>
  <c r="H116" i="12"/>
  <c r="H115" i="12"/>
  <c r="K12" i="9"/>
  <c r="K11" i="9"/>
  <c r="K10" i="9"/>
  <c r="I240" i="7" l="1"/>
  <c r="K26" i="7"/>
  <c r="K62" i="7" s="1"/>
  <c r="K27" i="7"/>
  <c r="K25" i="7"/>
  <c r="K61" i="7" s="1"/>
  <c r="K28" i="7"/>
  <c r="K64" i="7" s="1"/>
  <c r="K30" i="7"/>
  <c r="K51" i="7" s="1"/>
  <c r="J254" i="7"/>
  <c r="J63" i="7"/>
  <c r="G66" i="7"/>
  <c r="G172" i="7"/>
  <c r="G225" i="7"/>
  <c r="G67" i="7"/>
  <c r="G214" i="7"/>
  <c r="I50" i="7"/>
  <c r="I52" i="7" s="1"/>
  <c r="G65" i="7"/>
  <c r="G120" i="7"/>
  <c r="H55" i="7"/>
  <c r="H57" i="7"/>
  <c r="H54" i="7"/>
  <c r="H53" i="7"/>
  <c r="M250" i="7"/>
  <c r="L26" i="7"/>
  <c r="L62" i="7" s="1"/>
  <c r="L25" i="7"/>
  <c r="L61" i="7" s="1"/>
  <c r="L28" i="7"/>
  <c r="L64" i="7" s="1"/>
  <c r="L27" i="7"/>
  <c r="L30" i="7"/>
  <c r="L51" i="7" s="1"/>
  <c r="W49" i="7"/>
  <c r="L29" i="7"/>
  <c r="U20" i="7"/>
  <c r="I14" i="12"/>
  <c r="I33" i="11"/>
  <c r="G12" i="12"/>
  <c r="G31" i="11"/>
  <c r="H12" i="12"/>
  <c r="H31" i="11"/>
  <c r="F18" i="12"/>
  <c r="F37" i="11"/>
  <c r="N2" i="8"/>
  <c r="N2" i="9"/>
  <c r="K96" i="12"/>
  <c r="K8" i="8" s="1"/>
  <c r="L3" i="8"/>
  <c r="L3" i="9"/>
  <c r="L1" i="8"/>
  <c r="L1" i="9"/>
  <c r="M22" i="9"/>
  <c r="M6" i="8"/>
  <c r="I116" i="12"/>
  <c r="I114" i="12"/>
  <c r="J114" i="12"/>
  <c r="I115" i="12"/>
  <c r="L12" i="9"/>
  <c r="L11" i="9"/>
  <c r="L10" i="9"/>
  <c r="J240" i="7" l="1"/>
  <c r="G134" i="7"/>
  <c r="G186" i="7"/>
  <c r="K254" i="7"/>
  <c r="K63" i="7"/>
  <c r="G81" i="7"/>
  <c r="G68" i="7"/>
  <c r="H67" i="7"/>
  <c r="H186" i="7" s="1"/>
  <c r="H225" i="7"/>
  <c r="H214" i="7"/>
  <c r="I53" i="7"/>
  <c r="I55" i="7"/>
  <c r="I54" i="7"/>
  <c r="I57" i="7"/>
  <c r="I56" i="7"/>
  <c r="H120" i="7"/>
  <c r="H65" i="7"/>
  <c r="H172" i="7"/>
  <c r="H66" i="7"/>
  <c r="H134" i="7" s="1"/>
  <c r="X49" i="7"/>
  <c r="Y49" i="7" s="1"/>
  <c r="L254" i="7"/>
  <c r="L63" i="7"/>
  <c r="V20" i="7"/>
  <c r="M21" i="7"/>
  <c r="M24" i="7" s="1"/>
  <c r="M29" i="7" s="1"/>
  <c r="N250" i="7"/>
  <c r="J33" i="11"/>
  <c r="J14" i="12"/>
  <c r="E18" i="12"/>
  <c r="E37" i="11"/>
  <c r="G18" i="12"/>
  <c r="G37" i="11"/>
  <c r="O2" i="8"/>
  <c r="O2" i="9"/>
  <c r="M1" i="8"/>
  <c r="M1" i="9"/>
  <c r="M3" i="8"/>
  <c r="M3" i="9"/>
  <c r="L96" i="12"/>
  <c r="L8" i="8" s="1"/>
  <c r="N22" i="9"/>
  <c r="N6" i="8"/>
  <c r="J116" i="12"/>
  <c r="K114" i="12"/>
  <c r="J115" i="12"/>
  <c r="M11" i="9"/>
  <c r="M10" i="9"/>
  <c r="M12" i="9"/>
  <c r="K240" i="7" l="1"/>
  <c r="L240" i="7" s="1"/>
  <c r="I65" i="7"/>
  <c r="I120" i="7"/>
  <c r="H68" i="7"/>
  <c r="H81" i="7"/>
  <c r="I66" i="7"/>
  <c r="I134" i="7" s="1"/>
  <c r="I172" i="7"/>
  <c r="I214" i="7"/>
  <c r="I67" i="7"/>
  <c r="I225" i="7"/>
  <c r="J50" i="7"/>
  <c r="J52" i="7" s="1"/>
  <c r="J56" i="7" s="1"/>
  <c r="O250" i="7"/>
  <c r="Z49" i="7"/>
  <c r="AA49" i="7" s="1"/>
  <c r="M27" i="7"/>
  <c r="M26" i="7"/>
  <c r="M62" i="7" s="1"/>
  <c r="M25" i="7"/>
  <c r="M61" i="7" s="1"/>
  <c r="M28" i="7"/>
  <c r="M64" i="7" s="1"/>
  <c r="M30" i="7"/>
  <c r="M51" i="7" s="1"/>
  <c r="N21" i="7"/>
  <c r="N24" i="7" s="1"/>
  <c r="N29" i="7" s="1"/>
  <c r="W20" i="7"/>
  <c r="X20" i="7" s="1"/>
  <c r="K14" i="12"/>
  <c r="K33" i="11"/>
  <c r="I31" i="11"/>
  <c r="I12" i="12"/>
  <c r="H18" i="12"/>
  <c r="H37" i="11"/>
  <c r="P2" i="8"/>
  <c r="P2" i="9"/>
  <c r="M96" i="12"/>
  <c r="M8" i="8" s="1"/>
  <c r="N1" i="8"/>
  <c r="N1" i="9"/>
  <c r="O22" i="9"/>
  <c r="O6" i="8"/>
  <c r="N3" i="8"/>
  <c r="N3" i="9"/>
  <c r="L116" i="12"/>
  <c r="K116" i="12"/>
  <c r="K115" i="12"/>
  <c r="N12" i="9"/>
  <c r="N11" i="9"/>
  <c r="N10" i="9"/>
  <c r="I186" i="7" l="1"/>
  <c r="K50" i="7"/>
  <c r="K52" i="7" s="1"/>
  <c r="J54" i="7"/>
  <c r="J55" i="7"/>
  <c r="J53" i="7"/>
  <c r="J57" i="7"/>
  <c r="I81" i="7"/>
  <c r="I68" i="7"/>
  <c r="O21" i="7"/>
  <c r="O24" i="7" s="1"/>
  <c r="O29" i="7" s="1"/>
  <c r="P21" i="7" s="1"/>
  <c r="P24" i="7" s="1"/>
  <c r="Y20" i="7"/>
  <c r="AB49" i="7"/>
  <c r="N26" i="7"/>
  <c r="N62" i="7" s="1"/>
  <c r="N27" i="7"/>
  <c r="N25" i="7"/>
  <c r="N61" i="7" s="1"/>
  <c r="N28" i="7"/>
  <c r="N64" i="7" s="1"/>
  <c r="N30" i="7"/>
  <c r="N51" i="7" s="1"/>
  <c r="M254" i="7"/>
  <c r="M63" i="7"/>
  <c r="M240" i="7" s="1"/>
  <c r="P250" i="7"/>
  <c r="L14" i="12"/>
  <c r="L33" i="11"/>
  <c r="J31" i="11"/>
  <c r="J12" i="12"/>
  <c r="I18" i="12"/>
  <c r="I37" i="11"/>
  <c r="N96" i="12"/>
  <c r="N8" i="8" s="1"/>
  <c r="P22" i="9"/>
  <c r="P6" i="8"/>
  <c r="Q2" i="8"/>
  <c r="Q2" i="9"/>
  <c r="O3" i="8"/>
  <c r="O3" i="9"/>
  <c r="O1" i="8"/>
  <c r="O1" i="9"/>
  <c r="L114" i="12"/>
  <c r="M116" i="12"/>
  <c r="M114" i="12"/>
  <c r="L115" i="12"/>
  <c r="O11" i="9"/>
  <c r="O12" i="9"/>
  <c r="O10" i="9"/>
  <c r="J120" i="7" l="1"/>
  <c r="J65" i="7"/>
  <c r="J214" i="7"/>
  <c r="J225" i="7"/>
  <c r="J67" i="7"/>
  <c r="J172" i="7"/>
  <c r="J66" i="7"/>
  <c r="J134" i="7" s="1"/>
  <c r="K57" i="7"/>
  <c r="K55" i="7"/>
  <c r="K54" i="7"/>
  <c r="K53" i="7"/>
  <c r="K56" i="7"/>
  <c r="N254" i="7"/>
  <c r="N63" i="7"/>
  <c r="N240" i="7" s="1"/>
  <c r="AC49" i="7"/>
  <c r="Z20" i="7"/>
  <c r="P29" i="7"/>
  <c r="P27" i="7"/>
  <c r="P28" i="7"/>
  <c r="P64" i="7" s="1"/>
  <c r="P25" i="7"/>
  <c r="P61" i="7" s="1"/>
  <c r="P26" i="7"/>
  <c r="P62" i="7" s="1"/>
  <c r="P30" i="7"/>
  <c r="P51" i="7" s="1"/>
  <c r="Q250" i="7"/>
  <c r="R250" i="7" s="1"/>
  <c r="O28" i="7"/>
  <c r="O64" i="7" s="1"/>
  <c r="O25" i="7"/>
  <c r="O61" i="7" s="1"/>
  <c r="O27" i="7"/>
  <c r="O26" i="7"/>
  <c r="O62" i="7" s="1"/>
  <c r="O30" i="7"/>
  <c r="O51" i="7" s="1"/>
  <c r="M14" i="12"/>
  <c r="M33" i="11"/>
  <c r="L12" i="12"/>
  <c r="L31" i="11"/>
  <c r="K12" i="12"/>
  <c r="K31" i="11"/>
  <c r="J18" i="12"/>
  <c r="J37" i="11"/>
  <c r="O96" i="12"/>
  <c r="O8" i="8" s="1"/>
  <c r="P3" i="8"/>
  <c r="P3" i="9"/>
  <c r="R2" i="8"/>
  <c r="R2" i="9"/>
  <c r="P1" i="8"/>
  <c r="P1" i="9"/>
  <c r="Q22" i="9"/>
  <c r="Q6" i="8"/>
  <c r="N114" i="12"/>
  <c r="M115" i="12"/>
  <c r="P11" i="9"/>
  <c r="P10" i="9"/>
  <c r="P12" i="9"/>
  <c r="J186" i="7" l="1"/>
  <c r="L50" i="7"/>
  <c r="L52" i="7" s="1"/>
  <c r="L56" i="7" s="1"/>
  <c r="K120" i="7"/>
  <c r="K65" i="7"/>
  <c r="K66" i="7"/>
  <c r="K134" i="7" s="1"/>
  <c r="K172" i="7"/>
  <c r="J81" i="7"/>
  <c r="J68" i="7"/>
  <c r="K214" i="7"/>
  <c r="K225" i="7"/>
  <c r="K67" i="7"/>
  <c r="K186" i="7" s="1"/>
  <c r="AD49" i="7"/>
  <c r="Q21" i="7"/>
  <c r="Q24" i="7" s="1"/>
  <c r="Q29" i="7" s="1"/>
  <c r="R21" i="7" s="1"/>
  <c r="R24" i="7" s="1"/>
  <c r="AA20" i="7"/>
  <c r="P63" i="7"/>
  <c r="P254" i="7"/>
  <c r="S250" i="7"/>
  <c r="O254" i="7"/>
  <c r="O63" i="7"/>
  <c r="O240" i="7" s="1"/>
  <c r="N14" i="12"/>
  <c r="N33" i="11"/>
  <c r="K18" i="12"/>
  <c r="K37" i="11"/>
  <c r="E32" i="11"/>
  <c r="Q3" i="8"/>
  <c r="Q3" i="9"/>
  <c r="R22" i="9"/>
  <c r="R6" i="8"/>
  <c r="P96" i="12"/>
  <c r="P8" i="8" s="1"/>
  <c r="Q1" i="8"/>
  <c r="Q1" i="9"/>
  <c r="S2" i="8"/>
  <c r="S2" i="9"/>
  <c r="N116" i="12"/>
  <c r="O114" i="12"/>
  <c r="N115" i="12"/>
  <c r="Q11" i="9"/>
  <c r="Q12" i="9"/>
  <c r="Q10" i="9"/>
  <c r="K68" i="7" l="1"/>
  <c r="K81" i="7"/>
  <c r="M50" i="7"/>
  <c r="M52" i="7" s="1"/>
  <c r="M56" i="7" s="1"/>
  <c r="L57" i="7"/>
  <c r="L55" i="7"/>
  <c r="L53" i="7"/>
  <c r="L54" i="7"/>
  <c r="R29" i="7"/>
  <c r="R25" i="7"/>
  <c r="R61" i="7" s="1"/>
  <c r="R27" i="7"/>
  <c r="R28" i="7"/>
  <c r="R64" i="7" s="1"/>
  <c r="R26" i="7"/>
  <c r="R62" i="7" s="1"/>
  <c r="R30" i="7"/>
  <c r="R51" i="7" s="1"/>
  <c r="T250" i="7"/>
  <c r="U250" i="7" s="1"/>
  <c r="V250" i="7" s="1"/>
  <c r="W250" i="7" s="1"/>
  <c r="X250" i="7" s="1"/>
  <c r="Y250" i="7" s="1"/>
  <c r="Z250" i="7" s="1"/>
  <c r="AA250" i="7" s="1"/>
  <c r="AB250" i="7" s="1"/>
  <c r="AC250" i="7" s="1"/>
  <c r="Q28" i="7"/>
  <c r="Q64" i="7" s="1"/>
  <c r="Q25" i="7"/>
  <c r="Q61" i="7" s="1"/>
  <c r="Q27" i="7"/>
  <c r="Q26" i="7"/>
  <c r="Q62" i="7" s="1"/>
  <c r="Q30" i="7"/>
  <c r="Q51" i="7" s="1"/>
  <c r="AE49" i="7"/>
  <c r="AB20" i="7"/>
  <c r="P240" i="7"/>
  <c r="O14" i="12"/>
  <c r="O33" i="11"/>
  <c r="M12" i="12"/>
  <c r="M31" i="11"/>
  <c r="L18" i="12"/>
  <c r="L37" i="11"/>
  <c r="E13" i="12"/>
  <c r="T2" i="8"/>
  <c r="T2" i="9"/>
  <c r="R3" i="8"/>
  <c r="R3" i="9"/>
  <c r="S22" i="9"/>
  <c r="S6" i="8"/>
  <c r="R1" i="8"/>
  <c r="R1" i="9"/>
  <c r="Q96" i="12"/>
  <c r="Q8" i="8" s="1"/>
  <c r="O116" i="12"/>
  <c r="P116" i="12"/>
  <c r="O115" i="12"/>
  <c r="P114" i="12"/>
  <c r="R12" i="9"/>
  <c r="R11" i="9"/>
  <c r="R10" i="9"/>
  <c r="N50" i="7" l="1"/>
  <c r="N52" i="7" s="1"/>
  <c r="N56" i="7" s="1"/>
  <c r="O50" i="7" s="1"/>
  <c r="O52" i="7" s="1"/>
  <c r="O56" i="7" s="1"/>
  <c r="L120" i="7"/>
  <c r="L65" i="7"/>
  <c r="L225" i="7"/>
  <c r="L67" i="7"/>
  <c r="L186" i="7" s="1"/>
  <c r="L214" i="7"/>
  <c r="L66" i="7"/>
  <c r="L134" i="7" s="1"/>
  <c r="L172" i="7"/>
  <c r="M57" i="7"/>
  <c r="M54" i="7"/>
  <c r="M55" i="7"/>
  <c r="M53" i="7"/>
  <c r="AF49" i="7"/>
  <c r="AG49" i="7" s="1"/>
  <c r="Q254" i="7"/>
  <c r="Q63" i="7"/>
  <c r="Q240" i="7" s="1"/>
  <c r="R63" i="7"/>
  <c r="R254" i="7"/>
  <c r="AD250" i="7"/>
  <c r="AC20" i="7"/>
  <c r="S21" i="7"/>
  <c r="S24" i="7" s="1"/>
  <c r="N18" i="12"/>
  <c r="P14" i="12"/>
  <c r="P33" i="11"/>
  <c r="N31" i="11"/>
  <c r="N12" i="12"/>
  <c r="M18" i="12"/>
  <c r="M37" i="11"/>
  <c r="G32" i="11"/>
  <c r="F32" i="11"/>
  <c r="S1" i="8"/>
  <c r="S1" i="9"/>
  <c r="U2" i="8"/>
  <c r="U2" i="9"/>
  <c r="R96" i="12"/>
  <c r="R8" i="8" s="1"/>
  <c r="T22" i="9"/>
  <c r="T6" i="8"/>
  <c r="S3" i="8"/>
  <c r="S3" i="9"/>
  <c r="Q114" i="12"/>
  <c r="Q116" i="12"/>
  <c r="P115" i="12"/>
  <c r="S12" i="9"/>
  <c r="S11" i="9"/>
  <c r="S10" i="9"/>
  <c r="M65" i="7" l="1"/>
  <c r="M120" i="7"/>
  <c r="M67" i="7"/>
  <c r="M186" i="7" s="1"/>
  <c r="M225" i="7"/>
  <c r="M214" i="7"/>
  <c r="L81" i="7"/>
  <c r="L68" i="7"/>
  <c r="M66" i="7"/>
  <c r="M134" i="7" s="1"/>
  <c r="M172" i="7"/>
  <c r="N54" i="7"/>
  <c r="N53" i="7"/>
  <c r="N55" i="7"/>
  <c r="N57" i="7"/>
  <c r="R240" i="7"/>
  <c r="AE250" i="7"/>
  <c r="AD20" i="7"/>
  <c r="AE20" i="7" s="1"/>
  <c r="AH49" i="7"/>
  <c r="AI49" i="7" s="1"/>
  <c r="S28" i="7"/>
  <c r="S64" i="7" s="1"/>
  <c r="S27" i="7"/>
  <c r="S25" i="7"/>
  <c r="S61" i="7" s="1"/>
  <c r="S26" i="7"/>
  <c r="S62" i="7" s="1"/>
  <c r="S30" i="7"/>
  <c r="S51" i="7" s="1"/>
  <c r="P50" i="7"/>
  <c r="P52" i="7" s="1"/>
  <c r="O54" i="7"/>
  <c r="O55" i="7"/>
  <c r="O53" i="7"/>
  <c r="O57" i="7"/>
  <c r="S29" i="7"/>
  <c r="T21" i="7" s="1"/>
  <c r="T24" i="7" s="1"/>
  <c r="N37" i="11"/>
  <c r="Q14" i="12"/>
  <c r="Q33" i="11"/>
  <c r="P12" i="12"/>
  <c r="P31" i="11"/>
  <c r="O12" i="12"/>
  <c r="O31" i="11"/>
  <c r="H32" i="11"/>
  <c r="F13" i="12"/>
  <c r="G13" i="12"/>
  <c r="T1" i="8"/>
  <c r="T1" i="9"/>
  <c r="S96" i="12"/>
  <c r="S8" i="8" s="1"/>
  <c r="U22" i="9"/>
  <c r="U6" i="8"/>
  <c r="V2" i="8"/>
  <c r="V2" i="9"/>
  <c r="T3" i="8"/>
  <c r="T3" i="9"/>
  <c r="R116" i="12"/>
  <c r="Q115" i="12"/>
  <c r="R114" i="12"/>
  <c r="T12" i="9"/>
  <c r="T11" i="9"/>
  <c r="T10" i="9"/>
  <c r="N225" i="7" l="1"/>
  <c r="N214" i="7"/>
  <c r="N67" i="7"/>
  <c r="N186" i="7" s="1"/>
  <c r="N65" i="7"/>
  <c r="N120" i="7"/>
  <c r="N66" i="7"/>
  <c r="N134" i="7" s="1"/>
  <c r="N172" i="7"/>
  <c r="M81" i="7"/>
  <c r="M68" i="7"/>
  <c r="P55" i="7"/>
  <c r="P54" i="7"/>
  <c r="P53" i="7"/>
  <c r="P57" i="7"/>
  <c r="T29" i="7"/>
  <c r="T28" i="7"/>
  <c r="T64" i="7" s="1"/>
  <c r="T26" i="7"/>
  <c r="T62" i="7" s="1"/>
  <c r="T27" i="7"/>
  <c r="T25" i="7"/>
  <c r="T61" i="7" s="1"/>
  <c r="T30" i="7"/>
  <c r="T51" i="7" s="1"/>
  <c r="AJ49" i="7"/>
  <c r="AK49" i="7" s="1"/>
  <c r="AF20" i="7"/>
  <c r="S63" i="7"/>
  <c r="S240" i="7" s="1"/>
  <c r="S254" i="7"/>
  <c r="AF250" i="7"/>
  <c r="P56" i="7"/>
  <c r="O120" i="7"/>
  <c r="O65" i="7"/>
  <c r="O214" i="7"/>
  <c r="O67" i="7"/>
  <c r="O186" i="7" s="1"/>
  <c r="O225" i="7"/>
  <c r="O66" i="7"/>
  <c r="O134" i="7" s="1"/>
  <c r="O172" i="7"/>
  <c r="R33" i="11"/>
  <c r="R14" i="12"/>
  <c r="O18" i="12"/>
  <c r="O37" i="11"/>
  <c r="I32" i="11"/>
  <c r="H13" i="12"/>
  <c r="U3" i="8"/>
  <c r="U3" i="9"/>
  <c r="W2" i="8"/>
  <c r="W2" i="9"/>
  <c r="U1" i="8"/>
  <c r="U1" i="9"/>
  <c r="V22" i="9"/>
  <c r="V6" i="8"/>
  <c r="T96" i="12"/>
  <c r="T8" i="8" s="1"/>
  <c r="S114" i="12"/>
  <c r="R115" i="12"/>
  <c r="U12" i="9"/>
  <c r="U11" i="9"/>
  <c r="U10" i="9"/>
  <c r="N81" i="7" l="1"/>
  <c r="N68" i="7"/>
  <c r="O81" i="7"/>
  <c r="O68" i="7"/>
  <c r="U21" i="7"/>
  <c r="U24" i="7" s="1"/>
  <c r="AG20" i="7"/>
  <c r="AH20" i="7" s="1"/>
  <c r="Q50" i="7"/>
  <c r="Q52" i="7" s="1"/>
  <c r="AG250" i="7"/>
  <c r="AL49" i="7"/>
  <c r="AM49" i="7" s="1"/>
  <c r="P120" i="7"/>
  <c r="P65" i="7"/>
  <c r="P172" i="7"/>
  <c r="P66" i="7"/>
  <c r="P134" i="7" s="1"/>
  <c r="T63" i="7"/>
  <c r="T240" i="7" s="1"/>
  <c r="T254" i="7"/>
  <c r="P214" i="7"/>
  <c r="P225" i="7"/>
  <c r="P67" i="7"/>
  <c r="P186" i="7" s="1"/>
  <c r="S14" i="12"/>
  <c r="S33" i="11"/>
  <c r="Q31" i="11"/>
  <c r="Q12" i="12"/>
  <c r="P18" i="12"/>
  <c r="P37" i="11"/>
  <c r="J32" i="11"/>
  <c r="I13" i="12"/>
  <c r="U96" i="12"/>
  <c r="U8" i="8" s="1"/>
  <c r="W22" i="9"/>
  <c r="W6" i="8"/>
  <c r="V3" i="8"/>
  <c r="V3" i="9"/>
  <c r="X2" i="8"/>
  <c r="X2" i="9"/>
  <c r="V1" i="8"/>
  <c r="V1" i="9"/>
  <c r="S116" i="12"/>
  <c r="T114" i="12"/>
  <c r="S115" i="12"/>
  <c r="T116" i="12"/>
  <c r="V12" i="9"/>
  <c r="V10" i="9"/>
  <c r="V11" i="9"/>
  <c r="Q53" i="7" l="1"/>
  <c r="Q55" i="7"/>
  <c r="Q54" i="7"/>
  <c r="Q57" i="7"/>
  <c r="U28" i="7"/>
  <c r="U64" i="7" s="1"/>
  <c r="U26" i="7"/>
  <c r="U62" i="7" s="1"/>
  <c r="U25" i="7"/>
  <c r="U61" i="7" s="1"/>
  <c r="U27" i="7"/>
  <c r="U30" i="7"/>
  <c r="U51" i="7" s="1"/>
  <c r="Q56" i="7"/>
  <c r="P81" i="7"/>
  <c r="P68" i="7"/>
  <c r="AI20" i="7"/>
  <c r="AN49" i="7"/>
  <c r="U29" i="7"/>
  <c r="AH250" i="7"/>
  <c r="T14" i="12"/>
  <c r="T33" i="11"/>
  <c r="R31" i="11"/>
  <c r="R12" i="12"/>
  <c r="Q18" i="12"/>
  <c r="Q37" i="11"/>
  <c r="K32" i="11"/>
  <c r="J13" i="12"/>
  <c r="W1" i="8"/>
  <c r="W1" i="9"/>
  <c r="V96" i="12"/>
  <c r="V8" i="8" s="1"/>
  <c r="Y2" i="8"/>
  <c r="Y2" i="9"/>
  <c r="X22" i="9"/>
  <c r="X6" i="8"/>
  <c r="W3" i="8"/>
  <c r="W3" i="9"/>
  <c r="U116" i="12"/>
  <c r="T115" i="12"/>
  <c r="W12" i="9"/>
  <c r="W11" i="9"/>
  <c r="W10" i="9"/>
  <c r="AO49" i="7" l="1"/>
  <c r="R50" i="7"/>
  <c r="R52" i="7" s="1"/>
  <c r="R56" i="7" s="1"/>
  <c r="Q66" i="7"/>
  <c r="Q134" i="7" s="1"/>
  <c r="Q172" i="7"/>
  <c r="AJ20" i="7"/>
  <c r="AI250" i="7"/>
  <c r="V21" i="7"/>
  <c r="V24" i="7" s="1"/>
  <c r="Q67" i="7"/>
  <c r="Q186" i="7" s="1"/>
  <c r="Q225" i="7"/>
  <c r="Q214" i="7"/>
  <c r="U63" i="7"/>
  <c r="U240" i="7" s="1"/>
  <c r="U254" i="7"/>
  <c r="Q120" i="7"/>
  <c r="Q65" i="7"/>
  <c r="U14" i="12"/>
  <c r="U33" i="11"/>
  <c r="S12" i="12"/>
  <c r="S31" i="11"/>
  <c r="T12" i="12"/>
  <c r="T31" i="11"/>
  <c r="R18" i="12"/>
  <c r="R37" i="11"/>
  <c r="L32" i="11"/>
  <c r="K13" i="12"/>
  <c r="W96" i="12"/>
  <c r="W8" i="8" s="1"/>
  <c r="X3" i="8"/>
  <c r="X3" i="9"/>
  <c r="X1" i="8"/>
  <c r="X1" i="9"/>
  <c r="Z2" i="8"/>
  <c r="Z2" i="9"/>
  <c r="Y22" i="9"/>
  <c r="Y6" i="8"/>
  <c r="U114" i="12"/>
  <c r="V116" i="12"/>
  <c r="V114" i="12"/>
  <c r="U115" i="12"/>
  <c r="X11" i="9"/>
  <c r="X10" i="9"/>
  <c r="X12" i="9"/>
  <c r="S50" i="7" l="1"/>
  <c r="S52" i="7" s="1"/>
  <c r="R54" i="7"/>
  <c r="R55" i="7"/>
  <c r="R53" i="7"/>
  <c r="R57" i="7"/>
  <c r="V27" i="7"/>
  <c r="V25" i="7"/>
  <c r="V61" i="7" s="1"/>
  <c r="V28" i="7"/>
  <c r="V64" i="7" s="1"/>
  <c r="V26" i="7"/>
  <c r="V62" i="7" s="1"/>
  <c r="V30" i="7"/>
  <c r="V51" i="7" s="1"/>
  <c r="V29" i="7"/>
  <c r="AJ250" i="7"/>
  <c r="AK20" i="7"/>
  <c r="Q81" i="7"/>
  <c r="Q68" i="7"/>
  <c r="AP49" i="7"/>
  <c r="V14" i="12"/>
  <c r="V33" i="11"/>
  <c r="U12" i="12"/>
  <c r="U31" i="11"/>
  <c r="S18" i="12"/>
  <c r="S37" i="11"/>
  <c r="M32" i="11"/>
  <c r="L13" i="12"/>
  <c r="AA2" i="8"/>
  <c r="AA2" i="9"/>
  <c r="Y3" i="8"/>
  <c r="Y3" i="9"/>
  <c r="Y1" i="8"/>
  <c r="Y1" i="9"/>
  <c r="Z22" i="9"/>
  <c r="Z6" i="8"/>
  <c r="X96" i="12"/>
  <c r="X8" i="8" s="1"/>
  <c r="W114" i="12"/>
  <c r="V115" i="12"/>
  <c r="W116" i="12"/>
  <c r="Y11" i="9"/>
  <c r="Y10" i="9"/>
  <c r="Y12" i="9"/>
  <c r="R120" i="7" l="1"/>
  <c r="R65" i="7"/>
  <c r="V254" i="7"/>
  <c r="V63" i="7"/>
  <c r="V240" i="7" s="1"/>
  <c r="W21" i="7"/>
  <c r="W24" i="7" s="1"/>
  <c r="W29" i="7" s="1"/>
  <c r="R225" i="7"/>
  <c r="R214" i="7"/>
  <c r="R67" i="7"/>
  <c r="R186" i="7" s="1"/>
  <c r="R66" i="7"/>
  <c r="R134" i="7" s="1"/>
  <c r="R172" i="7"/>
  <c r="AK250" i="7"/>
  <c r="AQ49" i="7"/>
  <c r="S54" i="7"/>
  <c r="S55" i="7"/>
  <c r="S53" i="7"/>
  <c r="S57" i="7"/>
  <c r="S56" i="7"/>
  <c r="T50" i="7" s="1"/>
  <c r="T52" i="7" s="1"/>
  <c r="AL20" i="7"/>
  <c r="W14" i="12"/>
  <c r="W33" i="11"/>
  <c r="T18" i="12"/>
  <c r="T37" i="11"/>
  <c r="N32" i="11"/>
  <c r="M13" i="12"/>
  <c r="Z1" i="8"/>
  <c r="Z1" i="9"/>
  <c r="AB2" i="8"/>
  <c r="AB2" i="9"/>
  <c r="AA22" i="9"/>
  <c r="AA6" i="8"/>
  <c r="Z3" i="8"/>
  <c r="Z3" i="9"/>
  <c r="Y96" i="12"/>
  <c r="Y8" i="8" s="1"/>
  <c r="X116" i="12"/>
  <c r="W115" i="12"/>
  <c r="X114" i="12"/>
  <c r="Z12" i="9"/>
  <c r="Z10" i="9"/>
  <c r="Z11" i="9"/>
  <c r="X21" i="7" l="1"/>
  <c r="X24" i="7" s="1"/>
  <c r="AR49" i="7"/>
  <c r="AS49" i="7" s="1"/>
  <c r="W28" i="7"/>
  <c r="W64" i="7" s="1"/>
  <c r="W26" i="7"/>
  <c r="W62" i="7" s="1"/>
  <c r="W27" i="7"/>
  <c r="W25" i="7"/>
  <c r="W61" i="7" s="1"/>
  <c r="W30" i="7"/>
  <c r="W51" i="7" s="1"/>
  <c r="AM20" i="7"/>
  <c r="S65" i="7"/>
  <c r="S120" i="7"/>
  <c r="S67" i="7"/>
  <c r="S186" i="7" s="1"/>
  <c r="S225" i="7"/>
  <c r="S214" i="7"/>
  <c r="AL250" i="7"/>
  <c r="R81" i="7"/>
  <c r="R68" i="7"/>
  <c r="T56" i="7"/>
  <c r="T53" i="7"/>
  <c r="T54" i="7"/>
  <c r="T55" i="7"/>
  <c r="T57" i="7"/>
  <c r="S172" i="7"/>
  <c r="S66" i="7"/>
  <c r="S134" i="7" s="1"/>
  <c r="X14" i="12"/>
  <c r="X33" i="11"/>
  <c r="W12" i="12"/>
  <c r="W31" i="11"/>
  <c r="V12" i="12"/>
  <c r="V31" i="11"/>
  <c r="U18" i="12"/>
  <c r="U37" i="11"/>
  <c r="O32" i="11"/>
  <c r="N13" i="12"/>
  <c r="AA3" i="8"/>
  <c r="AA3" i="9"/>
  <c r="AA1" i="8"/>
  <c r="AA1" i="9"/>
  <c r="AB22" i="9"/>
  <c r="AB6" i="8"/>
  <c r="AC2" i="8"/>
  <c r="AC2" i="9"/>
  <c r="Z96" i="12"/>
  <c r="Z8" i="8" s="1"/>
  <c r="Y114" i="12"/>
  <c r="X115" i="12"/>
  <c r="AA12" i="9"/>
  <c r="AA10" i="9"/>
  <c r="AA11" i="9"/>
  <c r="T120" i="7" l="1"/>
  <c r="T65" i="7"/>
  <c r="AM250" i="7"/>
  <c r="AT49" i="7"/>
  <c r="T172" i="7"/>
  <c r="T66" i="7"/>
  <c r="T134" i="7" s="1"/>
  <c r="U50" i="7"/>
  <c r="U52" i="7" s="1"/>
  <c r="AN20" i="7"/>
  <c r="X27" i="7"/>
  <c r="X28" i="7"/>
  <c r="X64" i="7" s="1"/>
  <c r="X26" i="7"/>
  <c r="X62" i="7" s="1"/>
  <c r="X25" i="7"/>
  <c r="X61" i="7" s="1"/>
  <c r="X30" i="7"/>
  <c r="X51" i="7" s="1"/>
  <c r="W254" i="7"/>
  <c r="W63" i="7"/>
  <c r="W240" i="7" s="1"/>
  <c r="S81" i="7"/>
  <c r="S68" i="7"/>
  <c r="T225" i="7"/>
  <c r="T214" i="7"/>
  <c r="T67" i="7"/>
  <c r="T186" i="7" s="1"/>
  <c r="X29" i="7"/>
  <c r="Y21" i="7" s="1"/>
  <c r="Y24" i="7" s="1"/>
  <c r="Y14" i="12"/>
  <c r="Y33" i="11"/>
  <c r="V18" i="12"/>
  <c r="V37" i="11"/>
  <c r="P32" i="11"/>
  <c r="O13" i="12"/>
  <c r="AB3" i="8"/>
  <c r="AB3" i="9"/>
  <c r="AB1" i="8"/>
  <c r="AB1" i="9"/>
  <c r="AC22" i="9"/>
  <c r="AC6" i="8"/>
  <c r="AD2" i="8"/>
  <c r="AD2" i="9"/>
  <c r="AA96" i="12"/>
  <c r="AA8" i="8" s="1"/>
  <c r="Y116" i="12"/>
  <c r="Z116" i="12"/>
  <c r="Z114" i="12"/>
  <c r="Y115" i="12"/>
  <c r="AB12" i="9"/>
  <c r="AB11" i="9"/>
  <c r="AB10" i="9"/>
  <c r="AU49" i="7" l="1"/>
  <c r="AN250" i="7"/>
  <c r="AO20" i="7"/>
  <c r="Y29" i="7"/>
  <c r="Y26" i="7"/>
  <c r="Y62" i="7" s="1"/>
  <c r="Y25" i="7"/>
  <c r="Y61" i="7" s="1"/>
  <c r="Y27" i="7"/>
  <c r="Y28" i="7"/>
  <c r="Y64" i="7" s="1"/>
  <c r="Y30" i="7"/>
  <c r="Y51" i="7" s="1"/>
  <c r="U55" i="7"/>
  <c r="U54" i="7"/>
  <c r="U53" i="7"/>
  <c r="U57" i="7"/>
  <c r="X254" i="7"/>
  <c r="X63" i="7"/>
  <c r="X240" i="7" s="1"/>
  <c r="U56" i="7"/>
  <c r="V50" i="7" s="1"/>
  <c r="V52" i="7" s="1"/>
  <c r="T81" i="7"/>
  <c r="T68" i="7"/>
  <c r="Z33" i="11"/>
  <c r="Z14" i="12"/>
  <c r="X12" i="12"/>
  <c r="X31" i="11"/>
  <c r="W18" i="12"/>
  <c r="W37" i="11"/>
  <c r="Q32" i="11"/>
  <c r="P13" i="12"/>
  <c r="AB96" i="12"/>
  <c r="AB8" i="8" s="1"/>
  <c r="AE2" i="8"/>
  <c r="AE2" i="9"/>
  <c r="AC3" i="8"/>
  <c r="AC3" i="9"/>
  <c r="AD22" i="9"/>
  <c r="AD6" i="8"/>
  <c r="AC1" i="8"/>
  <c r="AC1" i="9"/>
  <c r="AA116" i="12"/>
  <c r="Z115" i="12"/>
  <c r="AC11" i="9"/>
  <c r="AC10" i="9"/>
  <c r="AC12" i="9"/>
  <c r="U65" i="7" l="1"/>
  <c r="U120" i="7"/>
  <c r="U214" i="7"/>
  <c r="U225" i="7"/>
  <c r="U67" i="7"/>
  <c r="U186" i="7" s="1"/>
  <c r="AP20" i="7"/>
  <c r="AO250" i="7"/>
  <c r="V56" i="7"/>
  <c r="V55" i="7"/>
  <c r="V53" i="7"/>
  <c r="V54" i="7"/>
  <c r="V57" i="7"/>
  <c r="Z21" i="7"/>
  <c r="Z24" i="7" s="1"/>
  <c r="Z29" i="7" s="1"/>
  <c r="Y63" i="7"/>
  <c r="Y240" i="7" s="1"/>
  <c r="Y254" i="7"/>
  <c r="U172" i="7"/>
  <c r="U66" i="7"/>
  <c r="U134" i="7" s="1"/>
  <c r="AV49" i="7"/>
  <c r="AW49" i="7" s="1"/>
  <c r="AA14" i="12"/>
  <c r="AA33" i="11"/>
  <c r="Y31" i="11"/>
  <c r="Y12" i="12"/>
  <c r="X18" i="12"/>
  <c r="X37" i="11"/>
  <c r="R32" i="11"/>
  <c r="Q13" i="12"/>
  <c r="AD1" i="8"/>
  <c r="AD1" i="9"/>
  <c r="AD3" i="8"/>
  <c r="AD3" i="9"/>
  <c r="AE22" i="9"/>
  <c r="AE6" i="8"/>
  <c r="AF2" i="8"/>
  <c r="AF2" i="9"/>
  <c r="AC96" i="12"/>
  <c r="AC8" i="8" s="1"/>
  <c r="AA114" i="12"/>
  <c r="AB114" i="12"/>
  <c r="AA115" i="12"/>
  <c r="AD12" i="9"/>
  <c r="AD10" i="9"/>
  <c r="AD11" i="9"/>
  <c r="AX49" i="7" l="1"/>
  <c r="V67" i="7"/>
  <c r="V186" i="7" s="1"/>
  <c r="V225" i="7"/>
  <c r="V214" i="7"/>
  <c r="W50" i="7"/>
  <c r="W52" i="7" s="1"/>
  <c r="W56" i="7" s="1"/>
  <c r="V66" i="7"/>
  <c r="V134" i="7" s="1"/>
  <c r="V172" i="7"/>
  <c r="AP250" i="7"/>
  <c r="AA21" i="7"/>
  <c r="AA24" i="7" s="1"/>
  <c r="AQ20" i="7"/>
  <c r="V120" i="7"/>
  <c r="V65" i="7"/>
  <c r="Z28" i="7"/>
  <c r="Z64" i="7" s="1"/>
  <c r="Z26" i="7"/>
  <c r="Z62" i="7" s="1"/>
  <c r="Z25" i="7"/>
  <c r="Z61" i="7" s="1"/>
  <c r="Z27" i="7"/>
  <c r="Z30" i="7"/>
  <c r="Z51" i="7" s="1"/>
  <c r="U81" i="7"/>
  <c r="U68" i="7"/>
  <c r="AB14" i="12"/>
  <c r="AB33" i="11"/>
  <c r="AA12" i="12"/>
  <c r="AA31" i="11"/>
  <c r="Z31" i="11"/>
  <c r="Z12" i="12"/>
  <c r="Y18" i="12"/>
  <c r="Y37" i="11"/>
  <c r="S32" i="11"/>
  <c r="R13" i="12"/>
  <c r="AD96" i="12"/>
  <c r="AD8" i="8" s="1"/>
  <c r="AG2" i="8"/>
  <c r="AG2" i="9"/>
  <c r="AE3" i="8"/>
  <c r="AE3" i="9"/>
  <c r="AF22" i="9"/>
  <c r="AF6" i="8"/>
  <c r="AE1" i="8"/>
  <c r="AE1" i="9"/>
  <c r="AB116" i="12"/>
  <c r="AC114" i="12"/>
  <c r="AC116" i="12"/>
  <c r="AB115" i="12"/>
  <c r="AE11" i="9"/>
  <c r="AE12" i="9"/>
  <c r="AE10" i="9"/>
  <c r="X50" i="7" l="1"/>
  <c r="X52" i="7" s="1"/>
  <c r="X56" i="7" s="1"/>
  <c r="AR20" i="7"/>
  <c r="AS20" i="7" s="1"/>
  <c r="Z63" i="7"/>
  <c r="Z240" i="7" s="1"/>
  <c r="Z254" i="7"/>
  <c r="AQ250" i="7"/>
  <c r="AA28" i="7"/>
  <c r="AA64" i="7" s="1"/>
  <c r="AA26" i="7"/>
  <c r="AA62" i="7" s="1"/>
  <c r="AA25" i="7"/>
  <c r="AA61" i="7" s="1"/>
  <c r="AA27" i="7"/>
  <c r="AA30" i="7"/>
  <c r="AA51" i="7" s="1"/>
  <c r="AA29" i="7"/>
  <c r="AB21" i="7" s="1"/>
  <c r="AB24" i="7" s="1"/>
  <c r="W55" i="7"/>
  <c r="W54" i="7"/>
  <c r="W53" i="7"/>
  <c r="W57" i="7"/>
  <c r="V81" i="7"/>
  <c r="V68" i="7"/>
  <c r="AY49" i="7"/>
  <c r="AC14" i="12"/>
  <c r="AC33" i="11"/>
  <c r="Z18" i="12"/>
  <c r="Z37" i="11"/>
  <c r="T32" i="11"/>
  <c r="S13" i="12"/>
  <c r="AF3" i="8"/>
  <c r="AF3" i="9"/>
  <c r="AF1" i="8"/>
  <c r="AF1" i="9"/>
  <c r="AE96" i="12"/>
  <c r="AE8" i="8" s="1"/>
  <c r="AH2" i="8"/>
  <c r="AH2" i="9"/>
  <c r="AG22" i="9"/>
  <c r="AG6" i="8"/>
  <c r="AD114" i="12"/>
  <c r="AC115" i="12"/>
  <c r="AD116" i="12"/>
  <c r="AF12" i="9"/>
  <c r="AF11" i="9"/>
  <c r="AF10" i="9"/>
  <c r="AB29" i="7" l="1"/>
  <c r="AB28" i="7"/>
  <c r="AB64" i="7" s="1"/>
  <c r="AB27" i="7"/>
  <c r="AB26" i="7"/>
  <c r="AB62" i="7" s="1"/>
  <c r="AB25" i="7"/>
  <c r="AB61" i="7" s="1"/>
  <c r="AB30" i="7"/>
  <c r="AB51" i="7" s="1"/>
  <c r="AZ49" i="7"/>
  <c r="BA49" i="7" s="1"/>
  <c r="AT20" i="7"/>
  <c r="AA63" i="7"/>
  <c r="AA240" i="7" s="1"/>
  <c r="AA254" i="7"/>
  <c r="W120" i="7"/>
  <c r="W65" i="7"/>
  <c r="W172" i="7"/>
  <c r="W66" i="7"/>
  <c r="W134" i="7" s="1"/>
  <c r="Y50" i="7"/>
  <c r="Y52" i="7" s="1"/>
  <c r="Y56" i="7" s="1"/>
  <c r="W225" i="7"/>
  <c r="W214" i="7"/>
  <c r="W67" i="7"/>
  <c r="W186" i="7" s="1"/>
  <c r="AR250" i="7"/>
  <c r="X54" i="7"/>
  <c r="X55" i="7"/>
  <c r="X53" i="7"/>
  <c r="X57" i="7"/>
  <c r="AD14" i="12"/>
  <c r="AD33" i="11"/>
  <c r="AC12" i="12"/>
  <c r="AC31" i="11"/>
  <c r="AB12" i="12"/>
  <c r="AB31" i="11"/>
  <c r="AA18" i="12"/>
  <c r="AA37" i="11"/>
  <c r="U32" i="11"/>
  <c r="T13" i="12"/>
  <c r="AF96" i="12"/>
  <c r="AF8" i="8" s="1"/>
  <c r="AG3" i="8"/>
  <c r="AG3" i="9"/>
  <c r="AG1" i="8"/>
  <c r="AG1" i="9"/>
  <c r="AI2" i="8"/>
  <c r="AI2" i="9"/>
  <c r="AH22" i="9"/>
  <c r="AH6" i="8"/>
  <c r="AE116" i="12"/>
  <c r="AD115" i="12"/>
  <c r="AG11" i="9"/>
  <c r="AG10" i="9"/>
  <c r="AG12" i="9"/>
  <c r="Z50" i="7" l="1"/>
  <c r="Z52" i="7" s="1"/>
  <c r="Z56" i="7" s="1"/>
  <c r="AA50" i="7" s="1"/>
  <c r="AA52" i="7" s="1"/>
  <c r="X65" i="7"/>
  <c r="X120" i="7"/>
  <c r="AU20" i="7"/>
  <c r="AB254" i="7"/>
  <c r="AB63" i="7"/>
  <c r="AB240" i="7" s="1"/>
  <c r="X67" i="7"/>
  <c r="X186" i="7" s="1"/>
  <c r="X214" i="7"/>
  <c r="X225" i="7"/>
  <c r="Y55" i="7"/>
  <c r="Y53" i="7"/>
  <c r="Y54" i="7"/>
  <c r="Y57" i="7"/>
  <c r="X172" i="7"/>
  <c r="X66" i="7"/>
  <c r="X134" i="7" s="1"/>
  <c r="AS250" i="7"/>
  <c r="AC21" i="7"/>
  <c r="AC24" i="7" s="1"/>
  <c r="AC29" i="7" s="1"/>
  <c r="W81" i="7"/>
  <c r="W68" i="7"/>
  <c r="BB49" i="7"/>
  <c r="AE14" i="12"/>
  <c r="AE33" i="11"/>
  <c r="AB18" i="12"/>
  <c r="AB37" i="11"/>
  <c r="V32" i="11"/>
  <c r="U13" i="12"/>
  <c r="AG96" i="12"/>
  <c r="AG8" i="8" s="1"/>
  <c r="AI22" i="9"/>
  <c r="AI6" i="8"/>
  <c r="AJ2" i="8"/>
  <c r="AJ2" i="9"/>
  <c r="AH3" i="8"/>
  <c r="AH3" i="9"/>
  <c r="AH1" i="8"/>
  <c r="AH1" i="9"/>
  <c r="AE114" i="12"/>
  <c r="AF114" i="12"/>
  <c r="AF116" i="12"/>
  <c r="AE115" i="12"/>
  <c r="AH12" i="9"/>
  <c r="AH11" i="9"/>
  <c r="AH10" i="9"/>
  <c r="AD21" i="7" l="1"/>
  <c r="AD24" i="7" s="1"/>
  <c r="AD29" i="7" s="1"/>
  <c r="Y65" i="7"/>
  <c r="Y120" i="7"/>
  <c r="AT250" i="7"/>
  <c r="AC25" i="7"/>
  <c r="AC61" i="7" s="1"/>
  <c r="AC27" i="7"/>
  <c r="AC28" i="7"/>
  <c r="AC64" i="7" s="1"/>
  <c r="AC26" i="7"/>
  <c r="AC62" i="7" s="1"/>
  <c r="AC30" i="7"/>
  <c r="AC51" i="7" s="1"/>
  <c r="Y214" i="7"/>
  <c r="Y67" i="7"/>
  <c r="Y186" i="7" s="1"/>
  <c r="Y225" i="7"/>
  <c r="AV20" i="7"/>
  <c r="BC49" i="7"/>
  <c r="X81" i="7"/>
  <c r="X68" i="7"/>
  <c r="AA56" i="7"/>
  <c r="AA54" i="7"/>
  <c r="AA55" i="7"/>
  <c r="AA53" i="7"/>
  <c r="AA57" i="7"/>
  <c r="Y172" i="7"/>
  <c r="Y66" i="7"/>
  <c r="Y134" i="7" s="1"/>
  <c r="Z53" i="7"/>
  <c r="Z55" i="7"/>
  <c r="Z54" i="7"/>
  <c r="Z57" i="7"/>
  <c r="AF14" i="12"/>
  <c r="AF33" i="11"/>
  <c r="AD31" i="11"/>
  <c r="AD12" i="12"/>
  <c r="AC18" i="12"/>
  <c r="AC37" i="11"/>
  <c r="W32" i="11"/>
  <c r="V13" i="12"/>
  <c r="AH96" i="12"/>
  <c r="AH8" i="8" s="1"/>
  <c r="AK2" i="8"/>
  <c r="AK2" i="9"/>
  <c r="AI1" i="8"/>
  <c r="AI1" i="9"/>
  <c r="AJ22" i="9"/>
  <c r="AJ6" i="8"/>
  <c r="AI3" i="8"/>
  <c r="AI3" i="9"/>
  <c r="AG114" i="12"/>
  <c r="AF115" i="12"/>
  <c r="AI12" i="9"/>
  <c r="AI11" i="9"/>
  <c r="AI10" i="9"/>
  <c r="Z66" i="7" l="1"/>
  <c r="Z134" i="7" s="1"/>
  <c r="Z172" i="7"/>
  <c r="AU250" i="7"/>
  <c r="AW20" i="7"/>
  <c r="Z225" i="7"/>
  <c r="Z214" i="7"/>
  <c r="Z67" i="7"/>
  <c r="Z186" i="7" s="1"/>
  <c r="Z65" i="7"/>
  <c r="Z120" i="7"/>
  <c r="Y81" i="7"/>
  <c r="Y68" i="7"/>
  <c r="AA67" i="7"/>
  <c r="AA186" i="7" s="1"/>
  <c r="AA225" i="7"/>
  <c r="AA214" i="7"/>
  <c r="AA172" i="7"/>
  <c r="AA66" i="7"/>
  <c r="AA134" i="7" s="1"/>
  <c r="AB50" i="7"/>
  <c r="AB52" i="7" s="1"/>
  <c r="AB56" i="7" s="1"/>
  <c r="AE21" i="7"/>
  <c r="AE24" i="7" s="1"/>
  <c r="AE29" i="7" s="1"/>
  <c r="AF21" i="7" s="1"/>
  <c r="AF24" i="7" s="1"/>
  <c r="BD49" i="7"/>
  <c r="BE49" i="7" s="1"/>
  <c r="AA120" i="7"/>
  <c r="AA65" i="7"/>
  <c r="AC63" i="7"/>
  <c r="AC240" i="7" s="1"/>
  <c r="AC254" i="7"/>
  <c r="AD28" i="7"/>
  <c r="AD64" i="7" s="1"/>
  <c r="AD27" i="7"/>
  <c r="AD25" i="7"/>
  <c r="AD61" i="7" s="1"/>
  <c r="AD26" i="7"/>
  <c r="AD62" i="7" s="1"/>
  <c r="AD30" i="7"/>
  <c r="AD51" i="7" s="1"/>
  <c r="AG14" i="12"/>
  <c r="AG33" i="11"/>
  <c r="AE12" i="12"/>
  <c r="AE31" i="11"/>
  <c r="AF12" i="12"/>
  <c r="AF31" i="11"/>
  <c r="AD18" i="12"/>
  <c r="AD37" i="11"/>
  <c r="X32" i="11"/>
  <c r="W13" i="12"/>
  <c r="AI96" i="12"/>
  <c r="AI8" i="8" s="1"/>
  <c r="AJ3" i="8"/>
  <c r="AJ3" i="9"/>
  <c r="AJ1" i="8"/>
  <c r="AJ1" i="9"/>
  <c r="AK22" i="9"/>
  <c r="AK6" i="8"/>
  <c r="AL2" i="8"/>
  <c r="AL2" i="9"/>
  <c r="AG116" i="12"/>
  <c r="AH116" i="12"/>
  <c r="AG115" i="12"/>
  <c r="AH114" i="12"/>
  <c r="AJ12" i="9"/>
  <c r="AJ11" i="9"/>
  <c r="AJ10" i="9"/>
  <c r="AC50" i="7" l="1"/>
  <c r="AC52" i="7" s="1"/>
  <c r="AX20" i="7"/>
  <c r="AV250" i="7"/>
  <c r="AB55" i="7"/>
  <c r="AB54" i="7"/>
  <c r="AB53" i="7"/>
  <c r="AB57" i="7"/>
  <c r="AA81" i="7"/>
  <c r="AA68" i="7"/>
  <c r="AD254" i="7"/>
  <c r="AD63" i="7"/>
  <c r="AD240" i="7" s="1"/>
  <c r="BF49" i="7"/>
  <c r="Z81" i="7"/>
  <c r="Z68" i="7"/>
  <c r="AF29" i="7"/>
  <c r="AF28" i="7"/>
  <c r="AF64" i="7" s="1"/>
  <c r="AF27" i="7"/>
  <c r="AF25" i="7"/>
  <c r="AF61" i="7" s="1"/>
  <c r="AF26" i="7"/>
  <c r="AF62" i="7" s="1"/>
  <c r="AF30" i="7"/>
  <c r="AF51" i="7" s="1"/>
  <c r="AE25" i="7"/>
  <c r="AE61" i="7" s="1"/>
  <c r="AE26" i="7"/>
  <c r="AE62" i="7" s="1"/>
  <c r="AE28" i="7"/>
  <c r="AE64" i="7" s="1"/>
  <c r="AE27" i="7"/>
  <c r="AE30" i="7"/>
  <c r="AE51" i="7" s="1"/>
  <c r="AH14" i="12"/>
  <c r="AH33" i="11"/>
  <c r="AE18" i="12"/>
  <c r="AE37" i="11"/>
  <c r="Y32" i="11"/>
  <c r="X13" i="12"/>
  <c r="AL22" i="9"/>
  <c r="AL6" i="8"/>
  <c r="AJ96" i="12"/>
  <c r="AJ8" i="8" s="1"/>
  <c r="AM2" i="8"/>
  <c r="AM2" i="9"/>
  <c r="AK3" i="8"/>
  <c r="AK3" i="9"/>
  <c r="AK1" i="8"/>
  <c r="AK1" i="9"/>
  <c r="AI116" i="12"/>
  <c r="AI114" i="12"/>
  <c r="AH115" i="12"/>
  <c r="AK12" i="9"/>
  <c r="AK11" i="9"/>
  <c r="AK10" i="9"/>
  <c r="AE254" i="7" l="1"/>
  <c r="AE63" i="7"/>
  <c r="AE240" i="7" s="1"/>
  <c r="AW250" i="7"/>
  <c r="AY20" i="7"/>
  <c r="BG49" i="7"/>
  <c r="AB225" i="7"/>
  <c r="AB67" i="7"/>
  <c r="AB186" i="7" s="1"/>
  <c r="AB214" i="7"/>
  <c r="AG21" i="7"/>
  <c r="AG24" i="7" s="1"/>
  <c r="AG29" i="7" s="1"/>
  <c r="AH21" i="7" s="1"/>
  <c r="AH24" i="7" s="1"/>
  <c r="AB120" i="7"/>
  <c r="AB65" i="7"/>
  <c r="AC55" i="7"/>
  <c r="AC54" i="7"/>
  <c r="AC53" i="7"/>
  <c r="AC57" i="7"/>
  <c r="AF254" i="7"/>
  <c r="AF63" i="7"/>
  <c r="AB172" i="7"/>
  <c r="AB66" i="7"/>
  <c r="AB134" i="7" s="1"/>
  <c r="AC56" i="7"/>
  <c r="AI14" i="12"/>
  <c r="AI33" i="11"/>
  <c r="AH12" i="12"/>
  <c r="AH31" i="11"/>
  <c r="AG12" i="12"/>
  <c r="AG31" i="11"/>
  <c r="AF18" i="12"/>
  <c r="AF37" i="11"/>
  <c r="Z32" i="11"/>
  <c r="Y13" i="12"/>
  <c r="AN2" i="8"/>
  <c r="AN2" i="9"/>
  <c r="AL3" i="8"/>
  <c r="AL3" i="9"/>
  <c r="AL1" i="8"/>
  <c r="AL1" i="9"/>
  <c r="AM22" i="9"/>
  <c r="AM6" i="8"/>
  <c r="AK96" i="12"/>
  <c r="AK8" i="8" s="1"/>
  <c r="AJ116" i="12"/>
  <c r="AJ114" i="12"/>
  <c r="AI115" i="12"/>
  <c r="AL12" i="9"/>
  <c r="AL11" i="9"/>
  <c r="AL10" i="9"/>
  <c r="AF240" i="7" l="1"/>
  <c r="AH29" i="7"/>
  <c r="AH26" i="7"/>
  <c r="AH62" i="7" s="1"/>
  <c r="AH25" i="7"/>
  <c r="AH61" i="7" s="1"/>
  <c r="AH27" i="7"/>
  <c r="AH28" i="7"/>
  <c r="AH64" i="7" s="1"/>
  <c r="AH30" i="7"/>
  <c r="AH51" i="7" s="1"/>
  <c r="AC65" i="7"/>
  <c r="AC120" i="7"/>
  <c r="AD50" i="7"/>
  <c r="AD52" i="7" s="1"/>
  <c r="AZ20" i="7"/>
  <c r="AX250" i="7"/>
  <c r="AG26" i="7"/>
  <c r="AG62" i="7" s="1"/>
  <c r="AG27" i="7"/>
  <c r="AG28" i="7"/>
  <c r="AG64" i="7" s="1"/>
  <c r="AG25" i="7"/>
  <c r="AG61" i="7" s="1"/>
  <c r="AG30" i="7"/>
  <c r="AG51" i="7" s="1"/>
  <c r="AC172" i="7"/>
  <c r="AC66" i="7"/>
  <c r="AC134" i="7" s="1"/>
  <c r="AC225" i="7"/>
  <c r="AC214" i="7"/>
  <c r="AC67" i="7"/>
  <c r="AC186" i="7" s="1"/>
  <c r="BH49" i="7"/>
  <c r="BI49" i="7" s="1"/>
  <c r="AB81" i="7"/>
  <c r="AB68" i="7"/>
  <c r="AJ14" i="12"/>
  <c r="AJ33" i="11"/>
  <c r="AI12" i="12"/>
  <c r="AI31" i="11"/>
  <c r="AG18" i="12"/>
  <c r="AG37" i="11"/>
  <c r="AA32" i="11"/>
  <c r="Z13" i="12"/>
  <c r="AL96" i="12"/>
  <c r="AL8" i="8" s="1"/>
  <c r="AM3" i="8"/>
  <c r="AM3" i="9"/>
  <c r="AN22" i="9"/>
  <c r="AN6" i="8"/>
  <c r="AM1" i="8"/>
  <c r="AM1" i="9"/>
  <c r="AO2" i="8"/>
  <c r="AO2" i="9"/>
  <c r="AK116" i="12"/>
  <c r="AK114" i="12"/>
  <c r="AJ115" i="12"/>
  <c r="AM12" i="9"/>
  <c r="AM11" i="9"/>
  <c r="AM10" i="9"/>
  <c r="BA20" i="7" l="1"/>
  <c r="AH254" i="7"/>
  <c r="AH63" i="7"/>
  <c r="AC81" i="7"/>
  <c r="AC68" i="7"/>
  <c r="AD55" i="7"/>
  <c r="AD53" i="7"/>
  <c r="AD54" i="7"/>
  <c r="AD57" i="7"/>
  <c r="AD56" i="7"/>
  <c r="AE50" i="7" s="1"/>
  <c r="AE52" i="7" s="1"/>
  <c r="AY250" i="7"/>
  <c r="BJ49" i="7"/>
  <c r="AG254" i="7"/>
  <c r="AG63" i="7"/>
  <c r="AG240" i="7" s="1"/>
  <c r="AI21" i="7"/>
  <c r="AI24" i="7" s="1"/>
  <c r="AK14" i="12"/>
  <c r="AK33" i="11"/>
  <c r="AH18" i="12"/>
  <c r="AH37" i="11"/>
  <c r="AB32" i="11"/>
  <c r="AA13" i="12"/>
  <c r="AM96" i="12"/>
  <c r="AM8" i="8" s="1"/>
  <c r="AN3" i="8"/>
  <c r="AN3" i="9"/>
  <c r="AP2" i="8"/>
  <c r="AP2" i="9"/>
  <c r="AO22" i="9"/>
  <c r="AO6" i="8"/>
  <c r="AN1" i="8"/>
  <c r="AN1" i="9"/>
  <c r="AL114" i="12"/>
  <c r="AL116" i="12"/>
  <c r="AK115" i="12"/>
  <c r="AN12" i="9"/>
  <c r="AN11" i="9"/>
  <c r="AN10" i="9"/>
  <c r="AH240" i="7" l="1"/>
  <c r="AZ250" i="7"/>
  <c r="AI28" i="7"/>
  <c r="AI64" i="7" s="1"/>
  <c r="AI27" i="7"/>
  <c r="AI26" i="7"/>
  <c r="AI62" i="7" s="1"/>
  <c r="AI25" i="7"/>
  <c r="AI61" i="7" s="1"/>
  <c r="AI30" i="7"/>
  <c r="AI51" i="7" s="1"/>
  <c r="AI29" i="7"/>
  <c r="AD214" i="7"/>
  <c r="AD225" i="7"/>
  <c r="AD67" i="7"/>
  <c r="AD186" i="7" s="1"/>
  <c r="AE56" i="7"/>
  <c r="AE54" i="7"/>
  <c r="AE53" i="7"/>
  <c r="AE55" i="7"/>
  <c r="AE57" i="7"/>
  <c r="BK49" i="7"/>
  <c r="AD172" i="7"/>
  <c r="AD66" i="7"/>
  <c r="AD134" i="7" s="1"/>
  <c r="BB20" i="7"/>
  <c r="AD65" i="7"/>
  <c r="AD120" i="7"/>
  <c r="AL14" i="12"/>
  <c r="AL33" i="11"/>
  <c r="AJ12" i="12"/>
  <c r="AJ31" i="11"/>
  <c r="AI18" i="12"/>
  <c r="AI37" i="11"/>
  <c r="AC32" i="11"/>
  <c r="AB13" i="12"/>
  <c r="AN96" i="12"/>
  <c r="AN8" i="8" s="1"/>
  <c r="AQ2" i="8"/>
  <c r="AQ2" i="9"/>
  <c r="AO3" i="8"/>
  <c r="AO3" i="9"/>
  <c r="AO1" i="8"/>
  <c r="AO1" i="9"/>
  <c r="AP22" i="9"/>
  <c r="AP6" i="8"/>
  <c r="AM114" i="12"/>
  <c r="AL115" i="12"/>
  <c r="AO12" i="9"/>
  <c r="AO11" i="9"/>
  <c r="AO10" i="9"/>
  <c r="AJ21" i="7" l="1"/>
  <c r="AJ24" i="7" s="1"/>
  <c r="AE67" i="7"/>
  <c r="AE186" i="7" s="1"/>
  <c r="AE225" i="7"/>
  <c r="AE214" i="7"/>
  <c r="BC20" i="7"/>
  <c r="AF50" i="7"/>
  <c r="AF52" i="7" s="1"/>
  <c r="AF56" i="7" s="1"/>
  <c r="AG50" i="7" s="1"/>
  <c r="AG52" i="7" s="1"/>
  <c r="AI63" i="7"/>
  <c r="AI240" i="7" s="1"/>
  <c r="AI254" i="7"/>
  <c r="AE120" i="7"/>
  <c r="AE65" i="7"/>
  <c r="BA250" i="7"/>
  <c r="AE172" i="7"/>
  <c r="AE66" i="7"/>
  <c r="AE134" i="7" s="1"/>
  <c r="AD81" i="7"/>
  <c r="AD68" i="7"/>
  <c r="BL49" i="7"/>
  <c r="AM14" i="12"/>
  <c r="AM33" i="11"/>
  <c r="AK12" i="12"/>
  <c r="AK31" i="11"/>
  <c r="AL12" i="12"/>
  <c r="AL31" i="11"/>
  <c r="AJ18" i="12"/>
  <c r="AJ37" i="11"/>
  <c r="AD32" i="11"/>
  <c r="AC13" i="12"/>
  <c r="AP3" i="8"/>
  <c r="AP3" i="9"/>
  <c r="AP1" i="8"/>
  <c r="AP1" i="9"/>
  <c r="AQ22" i="9"/>
  <c r="AQ6" i="8"/>
  <c r="AO96" i="12"/>
  <c r="AO8" i="8" s="1"/>
  <c r="AR2" i="8"/>
  <c r="AR2" i="9"/>
  <c r="AM116" i="12"/>
  <c r="AN114" i="12"/>
  <c r="AN116" i="12"/>
  <c r="AM115" i="12"/>
  <c r="AP12" i="9"/>
  <c r="AP11" i="9"/>
  <c r="AP10" i="9"/>
  <c r="BD20" i="7" l="1"/>
  <c r="AG56" i="7"/>
  <c r="AG55" i="7"/>
  <c r="AG54" i="7"/>
  <c r="AG53" i="7"/>
  <c r="AG57" i="7"/>
  <c r="AJ26" i="7"/>
  <c r="AJ62" i="7" s="1"/>
  <c r="AJ25" i="7"/>
  <c r="AJ61" i="7" s="1"/>
  <c r="AJ27" i="7"/>
  <c r="AJ28" i="7"/>
  <c r="AJ64" i="7" s="1"/>
  <c r="AJ30" i="7"/>
  <c r="AJ51" i="7" s="1"/>
  <c r="BM49" i="7"/>
  <c r="AE81" i="7"/>
  <c r="AE68" i="7"/>
  <c r="BB250" i="7"/>
  <c r="AF54" i="7"/>
  <c r="AF55" i="7"/>
  <c r="AF53" i="7"/>
  <c r="AF57" i="7"/>
  <c r="AJ29" i="7"/>
  <c r="AN14" i="12"/>
  <c r="AN33" i="11"/>
  <c r="AK18" i="12"/>
  <c r="AK37" i="11"/>
  <c r="AE32" i="11"/>
  <c r="AD13" i="12"/>
  <c r="AQ3" i="8"/>
  <c r="AQ3" i="9"/>
  <c r="AQ1" i="8"/>
  <c r="AQ1" i="9"/>
  <c r="AR22" i="9"/>
  <c r="AR6" i="8"/>
  <c r="AS2" i="8"/>
  <c r="AS2" i="9"/>
  <c r="AP96" i="12"/>
  <c r="AP8" i="8" s="1"/>
  <c r="AO116" i="12"/>
  <c r="AO114" i="12"/>
  <c r="AN115" i="12"/>
  <c r="AQ12" i="9"/>
  <c r="AQ10" i="9"/>
  <c r="AQ11" i="9"/>
  <c r="BN49" i="7" l="1"/>
  <c r="BO49" i="7" s="1"/>
  <c r="AG66" i="7"/>
  <c r="AG134" i="7" s="1"/>
  <c r="AG172" i="7"/>
  <c r="AG67" i="7"/>
  <c r="AG186" i="7" s="1"/>
  <c r="AG225" i="7"/>
  <c r="AG214" i="7"/>
  <c r="AF120" i="7"/>
  <c r="AF65" i="7"/>
  <c r="AF66" i="7"/>
  <c r="AF134" i="7" s="1"/>
  <c r="AF172" i="7"/>
  <c r="AH50" i="7"/>
  <c r="AH52" i="7" s="1"/>
  <c r="BC250" i="7"/>
  <c r="AJ63" i="7"/>
  <c r="AJ240" i="7" s="1"/>
  <c r="AJ254" i="7"/>
  <c r="AK21" i="7"/>
  <c r="AK24" i="7" s="1"/>
  <c r="AK29" i="7" s="1"/>
  <c r="AG65" i="7"/>
  <c r="AG120" i="7"/>
  <c r="AF214" i="7"/>
  <c r="AF225" i="7"/>
  <c r="AF67" i="7"/>
  <c r="AF186" i="7" s="1"/>
  <c r="BE20" i="7"/>
  <c r="AO14" i="12"/>
  <c r="AO33" i="11"/>
  <c r="AN12" i="12"/>
  <c r="AN31" i="11"/>
  <c r="AM12" i="12"/>
  <c r="AM31" i="11"/>
  <c r="AL18" i="12"/>
  <c r="AL37" i="11"/>
  <c r="AF32" i="11"/>
  <c r="AE13" i="12"/>
  <c r="AS22" i="9"/>
  <c r="AS6" i="8"/>
  <c r="AT2" i="8"/>
  <c r="AT2" i="9"/>
  <c r="AQ96" i="12"/>
  <c r="AQ8" i="8" s="1"/>
  <c r="AR3" i="8"/>
  <c r="AR3" i="9"/>
  <c r="AR1" i="8"/>
  <c r="AR1" i="9"/>
  <c r="AP114" i="12"/>
  <c r="AO115" i="12"/>
  <c r="AR12" i="9"/>
  <c r="AR11" i="9"/>
  <c r="AR10" i="9"/>
  <c r="AL21" i="7" l="1"/>
  <c r="AL24" i="7" s="1"/>
  <c r="BF20" i="7"/>
  <c r="AG81" i="7"/>
  <c r="AG68" i="7"/>
  <c r="AH55" i="7"/>
  <c r="AH54" i="7"/>
  <c r="AH53" i="7"/>
  <c r="AH57" i="7"/>
  <c r="AF81" i="7"/>
  <c r="AF68" i="7"/>
  <c r="AH56" i="7"/>
  <c r="AI50" i="7" s="1"/>
  <c r="AI52" i="7" s="1"/>
  <c r="AK27" i="7"/>
  <c r="AK26" i="7"/>
  <c r="AK62" i="7" s="1"/>
  <c r="AK25" i="7"/>
  <c r="AK61" i="7" s="1"/>
  <c r="AK28" i="7"/>
  <c r="AK64" i="7" s="1"/>
  <c r="AK30" i="7"/>
  <c r="AK51" i="7" s="1"/>
  <c r="BD250" i="7"/>
  <c r="BP49" i="7"/>
  <c r="BQ49" i="7" s="1"/>
  <c r="AP14" i="12"/>
  <c r="AP33" i="11"/>
  <c r="AM18" i="12"/>
  <c r="AM37" i="11"/>
  <c r="AG32" i="11"/>
  <c r="AF13" i="12"/>
  <c r="AS1" i="8"/>
  <c r="AS1" i="9"/>
  <c r="AR96" i="12"/>
  <c r="AR8" i="8" s="1"/>
  <c r="AT22" i="9"/>
  <c r="AT6" i="8"/>
  <c r="AU2" i="8"/>
  <c r="AU2" i="9"/>
  <c r="AS3" i="8"/>
  <c r="AS3" i="9"/>
  <c r="AQ114" i="12"/>
  <c r="AP116" i="12"/>
  <c r="AQ116" i="12"/>
  <c r="AP115" i="12"/>
  <c r="AS12" i="9"/>
  <c r="AS11" i="9"/>
  <c r="AS10" i="9"/>
  <c r="AI56" i="7" l="1"/>
  <c r="AI55" i="7"/>
  <c r="AI54" i="7"/>
  <c r="AI53" i="7"/>
  <c r="AI57" i="7"/>
  <c r="AH214" i="7"/>
  <c r="AH225" i="7"/>
  <c r="AH67" i="7"/>
  <c r="AH186" i="7" s="1"/>
  <c r="AK254" i="7"/>
  <c r="AK63" i="7"/>
  <c r="AK240" i="7" s="1"/>
  <c r="BE250" i="7"/>
  <c r="BG20" i="7"/>
  <c r="AH172" i="7"/>
  <c r="AH66" i="7"/>
  <c r="AH134" i="7" s="1"/>
  <c r="AL27" i="7"/>
  <c r="AL26" i="7"/>
  <c r="AL62" i="7" s="1"/>
  <c r="AL28" i="7"/>
  <c r="AL64" i="7" s="1"/>
  <c r="AL25" i="7"/>
  <c r="AL61" i="7" s="1"/>
  <c r="AL30" i="7"/>
  <c r="AL51" i="7" s="1"/>
  <c r="BR49" i="7"/>
  <c r="AH65" i="7"/>
  <c r="AH120" i="7"/>
  <c r="AL29" i="7"/>
  <c r="AQ14" i="12"/>
  <c r="AQ33" i="11"/>
  <c r="AO12" i="12"/>
  <c r="AO31" i="11"/>
  <c r="AN18" i="12"/>
  <c r="AN37" i="11"/>
  <c r="AH32" i="11"/>
  <c r="AG13" i="12"/>
  <c r="AT3" i="8"/>
  <c r="AT3" i="9"/>
  <c r="AV2" i="8"/>
  <c r="AV2" i="9"/>
  <c r="AT1" i="8"/>
  <c r="AT1" i="9"/>
  <c r="AS96" i="12"/>
  <c r="AS8" i="8" s="1"/>
  <c r="AU22" i="9"/>
  <c r="AU6" i="8"/>
  <c r="AR114" i="12"/>
  <c r="AQ115" i="12"/>
  <c r="AT12" i="9"/>
  <c r="AT10" i="9"/>
  <c r="AT11" i="9"/>
  <c r="BH20" i="7" l="1"/>
  <c r="BF250" i="7"/>
  <c r="AI65" i="7"/>
  <c r="AI120" i="7"/>
  <c r="AI66" i="7"/>
  <c r="AI134" i="7" s="1"/>
  <c r="AI172" i="7"/>
  <c r="BS49" i="7"/>
  <c r="AM21" i="7"/>
  <c r="AM24" i="7" s="1"/>
  <c r="AI225" i="7"/>
  <c r="AI67" i="7"/>
  <c r="AI186" i="7" s="1"/>
  <c r="AI214" i="7"/>
  <c r="AH81" i="7"/>
  <c r="AH68" i="7"/>
  <c r="AL63" i="7"/>
  <c r="AL240" i="7" s="1"/>
  <c r="AL254" i="7"/>
  <c r="AJ50" i="7"/>
  <c r="AJ52" i="7" s="1"/>
  <c r="AJ56" i="7" s="1"/>
  <c r="AR14" i="12"/>
  <c r="AR33" i="11"/>
  <c r="AP12" i="12"/>
  <c r="AP31" i="11"/>
  <c r="AO18" i="12"/>
  <c r="AO37" i="11"/>
  <c r="AI32" i="11"/>
  <c r="AH13" i="12"/>
  <c r="AU1" i="8"/>
  <c r="AU1" i="9"/>
  <c r="AU3" i="8"/>
  <c r="AU3" i="9"/>
  <c r="AW2" i="8"/>
  <c r="AW2" i="9"/>
  <c r="AV22" i="9"/>
  <c r="AV6" i="8"/>
  <c r="AT96" i="12"/>
  <c r="AT8" i="8" s="1"/>
  <c r="AR116" i="12"/>
  <c r="AS114" i="12"/>
  <c r="AR115" i="12"/>
  <c r="AU11" i="9"/>
  <c r="AU10" i="9"/>
  <c r="AU12" i="9"/>
  <c r="AM25" i="7" l="1"/>
  <c r="AM61" i="7" s="1"/>
  <c r="AM28" i="7"/>
  <c r="AM64" i="7" s="1"/>
  <c r="AM27" i="7"/>
  <c r="AM26" i="7"/>
  <c r="AM62" i="7" s="1"/>
  <c r="AM30" i="7"/>
  <c r="AM51" i="7" s="1"/>
  <c r="AM29" i="7"/>
  <c r="AK50" i="7"/>
  <c r="AK52" i="7" s="1"/>
  <c r="AJ53" i="7"/>
  <c r="AJ54" i="7"/>
  <c r="AJ55" i="7"/>
  <c r="AJ57" i="7"/>
  <c r="AI81" i="7"/>
  <c r="AI68" i="7"/>
  <c r="BT49" i="7"/>
  <c r="BI20" i="7"/>
  <c r="BJ20" i="7" s="1"/>
  <c r="BG250" i="7"/>
  <c r="AS14" i="12"/>
  <c r="AS33" i="11"/>
  <c r="AR12" i="12"/>
  <c r="AR31" i="11"/>
  <c r="AQ12" i="12"/>
  <c r="AQ31" i="11"/>
  <c r="AP18" i="12"/>
  <c r="AP37" i="11"/>
  <c r="AJ32" i="11"/>
  <c r="AI13" i="12"/>
  <c r="AX2" i="8"/>
  <c r="AX2" i="9"/>
  <c r="AV3" i="8"/>
  <c r="AV3" i="9"/>
  <c r="AW22" i="9"/>
  <c r="AW6" i="8"/>
  <c r="AV1" i="8"/>
  <c r="AV1" i="9"/>
  <c r="AU96" i="12"/>
  <c r="AU8" i="8" s="1"/>
  <c r="AS116" i="12"/>
  <c r="AS115" i="12"/>
  <c r="AV12" i="9"/>
  <c r="AV11" i="9"/>
  <c r="AV10" i="9"/>
  <c r="AN21" i="7" l="1"/>
  <c r="AN24" i="7" s="1"/>
  <c r="AK55" i="7"/>
  <c r="AK54" i="7"/>
  <c r="AK53" i="7"/>
  <c r="AK57" i="7"/>
  <c r="AJ225" i="7"/>
  <c r="AJ67" i="7"/>
  <c r="AJ186" i="7" s="1"/>
  <c r="AJ214" i="7"/>
  <c r="AM254" i="7"/>
  <c r="AM63" i="7"/>
  <c r="AM240" i="7" s="1"/>
  <c r="BH250" i="7"/>
  <c r="AJ172" i="7"/>
  <c r="AJ66" i="7"/>
  <c r="AJ134" i="7" s="1"/>
  <c r="BU49" i="7"/>
  <c r="AK56" i="7"/>
  <c r="BK20" i="7"/>
  <c r="AJ65" i="7"/>
  <c r="AJ120" i="7"/>
  <c r="AT33" i="11"/>
  <c r="AT14" i="12"/>
  <c r="AS12" i="12"/>
  <c r="AS31" i="11"/>
  <c r="AQ18" i="12"/>
  <c r="AQ37" i="11"/>
  <c r="AK32" i="11"/>
  <c r="AJ13" i="12"/>
  <c r="AW1" i="8"/>
  <c r="AW1" i="9"/>
  <c r="AY2" i="8"/>
  <c r="AY2" i="9"/>
  <c r="AW3" i="8"/>
  <c r="AW3" i="9"/>
  <c r="AX22" i="9"/>
  <c r="AX6" i="8"/>
  <c r="AV96" i="12"/>
  <c r="AV8" i="8" s="1"/>
  <c r="AT116" i="12"/>
  <c r="AT114" i="12"/>
  <c r="AU114" i="12"/>
  <c r="AT115" i="12"/>
  <c r="AW11" i="9"/>
  <c r="AW12" i="9"/>
  <c r="AW10" i="9"/>
  <c r="AJ81" i="7" l="1"/>
  <c r="AJ68" i="7"/>
  <c r="AK120" i="7"/>
  <c r="AK65" i="7"/>
  <c r="AK172" i="7"/>
  <c r="AK66" i="7"/>
  <c r="AK134" i="7" s="1"/>
  <c r="BI250" i="7"/>
  <c r="BL20" i="7"/>
  <c r="BM20" i="7" s="1"/>
  <c r="AL50" i="7"/>
  <c r="AL52" i="7" s="1"/>
  <c r="AL56" i="7" s="1"/>
  <c r="AK67" i="7"/>
  <c r="AK186" i="7" s="1"/>
  <c r="AK225" i="7"/>
  <c r="AK214" i="7"/>
  <c r="AN28" i="7"/>
  <c r="AN64" i="7" s="1"/>
  <c r="AN27" i="7"/>
  <c r="AN25" i="7"/>
  <c r="AN61" i="7" s="1"/>
  <c r="AN26" i="7"/>
  <c r="AN62" i="7" s="1"/>
  <c r="AN30" i="7"/>
  <c r="AN51" i="7" s="1"/>
  <c r="BV49" i="7"/>
  <c r="AN29" i="7"/>
  <c r="AU14" i="12"/>
  <c r="AU33" i="11"/>
  <c r="AT31" i="11"/>
  <c r="AT12" i="12"/>
  <c r="AR18" i="12"/>
  <c r="AR37" i="11"/>
  <c r="AL32" i="11"/>
  <c r="AK13" i="12"/>
  <c r="AX3" i="8"/>
  <c r="AX3" i="9"/>
  <c r="AY22" i="9"/>
  <c r="AY6" i="8"/>
  <c r="AW96" i="12"/>
  <c r="AW8" i="8" s="1"/>
  <c r="AZ2" i="9"/>
  <c r="AZ2" i="8"/>
  <c r="AX1" i="8"/>
  <c r="AX1" i="9"/>
  <c r="AU116" i="12"/>
  <c r="AU115" i="12"/>
  <c r="AV116" i="12"/>
  <c r="AX12" i="9"/>
  <c r="AX11" i="9"/>
  <c r="AX10" i="9"/>
  <c r="AM50" i="7" l="1"/>
  <c r="AM52" i="7" s="1"/>
  <c r="BW49" i="7"/>
  <c r="AK81" i="7"/>
  <c r="AK68" i="7"/>
  <c r="AN254" i="7"/>
  <c r="AN63" i="7"/>
  <c r="AN240" i="7" s="1"/>
  <c r="BN20" i="7"/>
  <c r="BO20" i="7" s="1"/>
  <c r="AL55" i="7"/>
  <c r="AL54" i="7"/>
  <c r="AL53" i="7"/>
  <c r="AL57" i="7"/>
  <c r="AO21" i="7"/>
  <c r="AO24" i="7" s="1"/>
  <c r="BJ250" i="7"/>
  <c r="AV14" i="12"/>
  <c r="AV33" i="11"/>
  <c r="AU12" i="12"/>
  <c r="AU31" i="11"/>
  <c r="AS18" i="12"/>
  <c r="AS37" i="11"/>
  <c r="AM32" i="11"/>
  <c r="AL13" i="12"/>
  <c r="AY3" i="8"/>
  <c r="AY3" i="9"/>
  <c r="AZ22" i="9"/>
  <c r="AZ6" i="8"/>
  <c r="AY1" i="8"/>
  <c r="AY1" i="9"/>
  <c r="BA2" i="8"/>
  <c r="BA2" i="9"/>
  <c r="AX96" i="12"/>
  <c r="AX8" i="8" s="1"/>
  <c r="AW114" i="12"/>
  <c r="AW116" i="12"/>
  <c r="AV114" i="12"/>
  <c r="AV115" i="12"/>
  <c r="AY12" i="9"/>
  <c r="AY11" i="9"/>
  <c r="AY10" i="9"/>
  <c r="AL120" i="7" l="1"/>
  <c r="AL65" i="7"/>
  <c r="AL67" i="7"/>
  <c r="AL186" i="7" s="1"/>
  <c r="AL214" i="7"/>
  <c r="AL225" i="7"/>
  <c r="BP20" i="7"/>
  <c r="BQ20" i="7" s="1"/>
  <c r="BX49" i="7"/>
  <c r="AL66" i="7"/>
  <c r="AL134" i="7" s="1"/>
  <c r="AL172" i="7"/>
  <c r="BK250" i="7"/>
  <c r="AO27" i="7"/>
  <c r="AO26" i="7"/>
  <c r="AO62" i="7" s="1"/>
  <c r="AO28" i="7"/>
  <c r="AO64" i="7" s="1"/>
  <c r="AO25" i="7"/>
  <c r="AO61" i="7" s="1"/>
  <c r="AO30" i="7"/>
  <c r="AO51" i="7" s="1"/>
  <c r="AM54" i="7"/>
  <c r="AM53" i="7"/>
  <c r="AM55" i="7"/>
  <c r="AM57" i="7"/>
  <c r="AO29" i="7"/>
  <c r="AM56" i="7"/>
  <c r="AW14" i="12"/>
  <c r="AW33" i="11"/>
  <c r="AV12" i="12"/>
  <c r="AV31" i="11"/>
  <c r="AT18" i="12"/>
  <c r="AT37" i="11"/>
  <c r="AN32" i="11"/>
  <c r="AM13" i="12"/>
  <c r="AY96" i="12"/>
  <c r="AY8" i="8" s="1"/>
  <c r="AZ3" i="8"/>
  <c r="AZ3" i="9"/>
  <c r="AZ1" i="8"/>
  <c r="AZ1" i="9"/>
  <c r="BA22" i="9"/>
  <c r="BA6" i="8"/>
  <c r="BB2" i="8"/>
  <c r="BB2" i="9"/>
  <c r="AW115" i="12"/>
  <c r="AZ12" i="9"/>
  <c r="AZ11" i="9"/>
  <c r="AZ10" i="9"/>
  <c r="BL250" i="7" l="1"/>
  <c r="AP21" i="7"/>
  <c r="AP24" i="7" s="1"/>
  <c r="BR20" i="7"/>
  <c r="BS20" i="7" s="1"/>
  <c r="AM214" i="7"/>
  <c r="AM67" i="7"/>
  <c r="AM186" i="7" s="1"/>
  <c r="AM225" i="7"/>
  <c r="AL81" i="7"/>
  <c r="AL68" i="7"/>
  <c r="AO63" i="7"/>
  <c r="AO240" i="7" s="1"/>
  <c r="AO254" i="7"/>
  <c r="AM120" i="7"/>
  <c r="AM65" i="7"/>
  <c r="AM66" i="7"/>
  <c r="AM134" i="7" s="1"/>
  <c r="AM172" i="7"/>
  <c r="AN50" i="7"/>
  <c r="AN52" i="7" s="1"/>
  <c r="AN56" i="7" s="1"/>
  <c r="BY49" i="7"/>
  <c r="AX14" i="12"/>
  <c r="AX33" i="11"/>
  <c r="AU18" i="12"/>
  <c r="AU37" i="11"/>
  <c r="AO32" i="11"/>
  <c r="AN13" i="12"/>
  <c r="BC2" i="8"/>
  <c r="BC2" i="9"/>
  <c r="BA1" i="8"/>
  <c r="BA1" i="9"/>
  <c r="AZ96" i="12"/>
  <c r="AZ8" i="8" s="1"/>
  <c r="BB22" i="9"/>
  <c r="BB6" i="8"/>
  <c r="BA3" i="8"/>
  <c r="BA3" i="9"/>
  <c r="AX114" i="12"/>
  <c r="AX116" i="12"/>
  <c r="AY114" i="12"/>
  <c r="AX115" i="12"/>
  <c r="BA12" i="9"/>
  <c r="BA11" i="9"/>
  <c r="BA10" i="9"/>
  <c r="AO50" i="7" l="1"/>
  <c r="AO52" i="7" s="1"/>
  <c r="BZ49" i="7"/>
  <c r="AN53" i="7"/>
  <c r="AN55" i="7"/>
  <c r="AN54" i="7"/>
  <c r="AN57" i="7"/>
  <c r="BT20" i="7"/>
  <c r="AP26" i="7"/>
  <c r="AP62" i="7" s="1"/>
  <c r="AP25" i="7"/>
  <c r="AP61" i="7" s="1"/>
  <c r="AP27" i="7"/>
  <c r="AP28" i="7"/>
  <c r="AP64" i="7" s="1"/>
  <c r="AP30" i="7"/>
  <c r="AP51" i="7" s="1"/>
  <c r="BM250" i="7"/>
  <c r="AP29" i="7"/>
  <c r="AM81" i="7"/>
  <c r="AM68" i="7"/>
  <c r="AY14" i="12"/>
  <c r="AY33" i="11"/>
  <c r="AW12" i="12"/>
  <c r="AW31" i="11"/>
  <c r="AX12" i="12"/>
  <c r="AX31" i="11"/>
  <c r="AV18" i="12"/>
  <c r="AV37" i="11"/>
  <c r="AP32" i="11"/>
  <c r="AO13" i="12"/>
  <c r="BA96" i="12"/>
  <c r="BA8" i="8" s="1"/>
  <c r="BC22" i="9"/>
  <c r="BC6" i="8"/>
  <c r="BB1" i="8"/>
  <c r="BB1" i="9"/>
  <c r="BB3" i="8"/>
  <c r="BB3" i="9"/>
  <c r="BD2" i="8"/>
  <c r="BD2" i="9"/>
  <c r="AY116" i="12"/>
  <c r="AY115" i="12"/>
  <c r="AZ116" i="12"/>
  <c r="BB12" i="9"/>
  <c r="BB11" i="9"/>
  <c r="BB10" i="9"/>
  <c r="AN65" i="7" l="1"/>
  <c r="AN120" i="7"/>
  <c r="AN172" i="7"/>
  <c r="AN66" i="7"/>
  <c r="AN134" i="7" s="1"/>
  <c r="AP254" i="7"/>
  <c r="AP63" i="7"/>
  <c r="AP240" i="7" s="1"/>
  <c r="AQ21" i="7"/>
  <c r="AQ24" i="7" s="1"/>
  <c r="CA49" i="7"/>
  <c r="AN225" i="7"/>
  <c r="AN214" i="7"/>
  <c r="AN67" i="7"/>
  <c r="AN186" i="7" s="1"/>
  <c r="AO53" i="7"/>
  <c r="AO55" i="7"/>
  <c r="AO54" i="7"/>
  <c r="AO57" i="7"/>
  <c r="BN250" i="7"/>
  <c r="BU20" i="7"/>
  <c r="AO56" i="7"/>
  <c r="AZ14" i="12"/>
  <c r="AZ33" i="11"/>
  <c r="AY12" i="12"/>
  <c r="AY31" i="11"/>
  <c r="AW18" i="12"/>
  <c r="AW37" i="11"/>
  <c r="AQ32" i="11"/>
  <c r="AP13" i="12"/>
  <c r="BE2" i="8"/>
  <c r="BE2" i="9"/>
  <c r="BC1" i="8"/>
  <c r="BC1" i="9"/>
  <c r="BC3" i="8"/>
  <c r="BC3" i="9"/>
  <c r="BD22" i="9"/>
  <c r="BD6" i="8"/>
  <c r="BB96" i="12"/>
  <c r="BB8" i="8" s="1"/>
  <c r="AZ114" i="12"/>
  <c r="AZ115" i="12"/>
  <c r="BA116" i="12"/>
  <c r="BC11" i="9"/>
  <c r="BC10" i="9"/>
  <c r="BC12" i="9"/>
  <c r="BV20" i="7" l="1"/>
  <c r="AO65" i="7"/>
  <c r="AO120" i="7"/>
  <c r="BO250" i="7"/>
  <c r="CB49" i="7"/>
  <c r="AQ25" i="7"/>
  <c r="AQ61" i="7" s="1"/>
  <c r="AQ26" i="7"/>
  <c r="AQ62" i="7" s="1"/>
  <c r="AQ27" i="7"/>
  <c r="AQ28" i="7"/>
  <c r="AQ64" i="7" s="1"/>
  <c r="AQ30" i="7"/>
  <c r="AQ51" i="7" s="1"/>
  <c r="AO172" i="7"/>
  <c r="AO66" i="7"/>
  <c r="AO134" i="7" s="1"/>
  <c r="AP50" i="7"/>
  <c r="AP52" i="7" s="1"/>
  <c r="AO214" i="7"/>
  <c r="AO225" i="7"/>
  <c r="AO67" i="7"/>
  <c r="AO186" i="7" s="1"/>
  <c r="AQ29" i="7"/>
  <c r="AN81" i="7"/>
  <c r="AN68" i="7"/>
  <c r="BA14" i="12"/>
  <c r="BA33" i="11"/>
  <c r="AZ12" i="12"/>
  <c r="AZ31" i="11"/>
  <c r="AX18" i="12"/>
  <c r="AX37" i="11"/>
  <c r="AR32" i="11"/>
  <c r="AQ13" i="12"/>
  <c r="BC96" i="12"/>
  <c r="BC8" i="8" s="1"/>
  <c r="BD3" i="8"/>
  <c r="BD3" i="9"/>
  <c r="BE22" i="9"/>
  <c r="BE6" i="8"/>
  <c r="BD1" i="8"/>
  <c r="BD1" i="9"/>
  <c r="BF2" i="8"/>
  <c r="BF2" i="9"/>
  <c r="BA114" i="12"/>
  <c r="BB114" i="12"/>
  <c r="BA115" i="12"/>
  <c r="BB116" i="12"/>
  <c r="BD12" i="9"/>
  <c r="BD11" i="9"/>
  <c r="BD10" i="9"/>
  <c r="AQ254" i="7" l="1"/>
  <c r="AQ63" i="7"/>
  <c r="AQ240" i="7" s="1"/>
  <c r="BP250" i="7"/>
  <c r="AO81" i="7"/>
  <c r="AO68" i="7"/>
  <c r="AR21" i="7"/>
  <c r="AR24" i="7" s="1"/>
  <c r="AP54" i="7"/>
  <c r="AP53" i="7"/>
  <c r="AP55" i="7"/>
  <c r="AP57" i="7"/>
  <c r="AP56" i="7"/>
  <c r="CC49" i="7"/>
  <c r="BW20" i="7"/>
  <c r="BB14" i="12"/>
  <c r="BB33" i="11"/>
  <c r="AY37" i="11"/>
  <c r="AY18" i="12"/>
  <c r="AS32" i="11"/>
  <c r="AR13" i="12"/>
  <c r="BG2" i="8"/>
  <c r="BG2" i="9"/>
  <c r="BF22" i="9"/>
  <c r="BF6" i="8"/>
  <c r="BE1" i="8"/>
  <c r="BE1" i="9"/>
  <c r="BE3" i="8"/>
  <c r="BE3" i="9"/>
  <c r="BD96" i="12"/>
  <c r="BD8" i="8" s="1"/>
  <c r="BC114" i="12"/>
  <c r="BC116" i="12"/>
  <c r="BB115" i="12"/>
  <c r="BE11" i="9"/>
  <c r="BE12" i="9"/>
  <c r="BE10" i="9"/>
  <c r="CD49" i="7" l="1"/>
  <c r="AP67" i="7"/>
  <c r="AP186" i="7" s="1"/>
  <c r="AP225" i="7"/>
  <c r="AP214" i="7"/>
  <c r="AP120" i="7"/>
  <c r="AP65" i="7"/>
  <c r="AR26" i="7"/>
  <c r="AR62" i="7" s="1"/>
  <c r="AR27" i="7"/>
  <c r="AR28" i="7"/>
  <c r="AR64" i="7" s="1"/>
  <c r="AR25" i="7"/>
  <c r="AR61" i="7" s="1"/>
  <c r="AR30" i="7"/>
  <c r="AR51" i="7" s="1"/>
  <c r="AQ50" i="7"/>
  <c r="AQ52" i="7" s="1"/>
  <c r="BQ250" i="7"/>
  <c r="AP172" i="7"/>
  <c r="AP66" i="7"/>
  <c r="AP134" i="7" s="1"/>
  <c r="BX20" i="7"/>
  <c r="AR29" i="7"/>
  <c r="AS21" i="7" s="1"/>
  <c r="AS24" i="7" s="1"/>
  <c r="BC14" i="12"/>
  <c r="BC33" i="11"/>
  <c r="BB12" i="12"/>
  <c r="BB31" i="11"/>
  <c r="BA12" i="12"/>
  <c r="BA31" i="11"/>
  <c r="AZ18" i="12"/>
  <c r="AZ37" i="11"/>
  <c r="AT32" i="11"/>
  <c r="AS13" i="12"/>
  <c r="BH2" i="8"/>
  <c r="BH2" i="9"/>
  <c r="BF3" i="8"/>
  <c r="BF3" i="9"/>
  <c r="BE96" i="12"/>
  <c r="BE8" i="8" s="1"/>
  <c r="BF1" i="8"/>
  <c r="BF1" i="9"/>
  <c r="BG22" i="9"/>
  <c r="BG6" i="8"/>
  <c r="BD114" i="12"/>
  <c r="BD116" i="12"/>
  <c r="BC115" i="12"/>
  <c r="BF12" i="9"/>
  <c r="BF10" i="9"/>
  <c r="BF11" i="9"/>
  <c r="AS29" i="7" l="1"/>
  <c r="AS28" i="7"/>
  <c r="AS64" i="7" s="1"/>
  <c r="AS27" i="7"/>
  <c r="AS25" i="7"/>
  <c r="AS61" i="7" s="1"/>
  <c r="AS26" i="7"/>
  <c r="AS62" i="7" s="1"/>
  <c r="AS30" i="7"/>
  <c r="AS51" i="7" s="1"/>
  <c r="AP81" i="7"/>
  <c r="AP68" i="7"/>
  <c r="AR254" i="7"/>
  <c r="AR63" i="7"/>
  <c r="AR240" i="7" s="1"/>
  <c r="AQ57" i="7"/>
  <c r="AQ55" i="7"/>
  <c r="AQ54" i="7"/>
  <c r="AQ53" i="7"/>
  <c r="AQ56" i="7"/>
  <c r="BY20" i="7"/>
  <c r="BR250" i="7"/>
  <c r="CE49" i="7"/>
  <c r="BD14" i="12"/>
  <c r="BD33" i="11"/>
  <c r="BC12" i="12"/>
  <c r="BC31" i="11"/>
  <c r="BA18" i="12"/>
  <c r="BA37" i="11"/>
  <c r="AU32" i="11"/>
  <c r="AT13" i="12"/>
  <c r="BI2" i="8"/>
  <c r="BI2" i="9"/>
  <c r="BF96" i="12"/>
  <c r="BF8" i="8" s="1"/>
  <c r="BG3" i="8"/>
  <c r="BG3" i="9"/>
  <c r="BG1" i="8"/>
  <c r="BG1" i="9"/>
  <c r="BH22" i="9"/>
  <c r="BH6" i="8"/>
  <c r="BD115" i="12"/>
  <c r="BG12" i="9"/>
  <c r="BG11" i="9"/>
  <c r="BG10" i="9"/>
  <c r="CF49" i="7" l="1"/>
  <c r="AQ120" i="7"/>
  <c r="AQ65" i="7"/>
  <c r="AQ225" i="7"/>
  <c r="AQ214" i="7"/>
  <c r="AQ67" i="7"/>
  <c r="AQ186" i="7" s="1"/>
  <c r="BS250" i="7"/>
  <c r="AQ66" i="7"/>
  <c r="AQ134" i="7" s="1"/>
  <c r="AQ172" i="7"/>
  <c r="AT21" i="7"/>
  <c r="AT24" i="7" s="1"/>
  <c r="AS254" i="7"/>
  <c r="AS63" i="7"/>
  <c r="AS240" i="7" s="1"/>
  <c r="BZ20" i="7"/>
  <c r="CA20" i="7" s="1"/>
  <c r="AR50" i="7"/>
  <c r="AR52" i="7" s="1"/>
  <c r="BE14" i="12"/>
  <c r="BE33" i="11"/>
  <c r="BD12" i="12"/>
  <c r="BD31" i="11"/>
  <c r="BB18" i="12"/>
  <c r="BB37" i="11"/>
  <c r="AV32" i="11"/>
  <c r="AU13" i="12"/>
  <c r="BH1" i="8"/>
  <c r="BH1" i="9"/>
  <c r="BH3" i="8"/>
  <c r="BH3" i="9"/>
  <c r="BG96" i="12"/>
  <c r="BG8" i="8" s="1"/>
  <c r="BI22" i="9"/>
  <c r="BI6" i="8"/>
  <c r="BJ2" i="8"/>
  <c r="BJ2" i="9"/>
  <c r="BE116" i="12"/>
  <c r="BE114" i="12"/>
  <c r="BE115" i="12"/>
  <c r="BF116" i="12"/>
  <c r="BH12" i="9"/>
  <c r="BH11" i="9"/>
  <c r="BH10" i="9"/>
  <c r="AT28" i="7" l="1"/>
  <c r="AT64" i="7" s="1"/>
  <c r="AT26" i="7"/>
  <c r="AT62" i="7" s="1"/>
  <c r="AT25" i="7"/>
  <c r="AT61" i="7" s="1"/>
  <c r="AT27" i="7"/>
  <c r="AT30" i="7"/>
  <c r="AT51" i="7" s="1"/>
  <c r="AT29" i="7"/>
  <c r="AR54" i="7"/>
  <c r="AR53" i="7"/>
  <c r="AR55" i="7"/>
  <c r="AR57" i="7"/>
  <c r="BT250" i="7"/>
  <c r="CB20" i="7"/>
  <c r="AR56" i="7"/>
  <c r="AQ81" i="7"/>
  <c r="AQ68" i="7"/>
  <c r="CG49" i="7"/>
  <c r="BF33" i="11"/>
  <c r="BF14" i="12"/>
  <c r="BC18" i="12"/>
  <c r="BC37" i="11"/>
  <c r="AW32" i="11"/>
  <c r="AV13" i="12"/>
  <c r="BI1" i="8"/>
  <c r="BI1" i="9"/>
  <c r="BJ22" i="9"/>
  <c r="BJ6" i="8"/>
  <c r="BK2" i="8"/>
  <c r="BK2" i="9"/>
  <c r="BH96" i="12"/>
  <c r="BH8" i="8" s="1"/>
  <c r="BI3" i="8"/>
  <c r="BI3" i="9"/>
  <c r="BF114" i="12"/>
  <c r="BF115" i="12"/>
  <c r="BG114" i="12"/>
  <c r="BI12" i="9"/>
  <c r="BI11" i="9"/>
  <c r="BI10" i="9"/>
  <c r="AT254" i="7" l="1"/>
  <c r="AT63" i="7"/>
  <c r="AT240" i="7" s="1"/>
  <c r="AR172" i="7"/>
  <c r="AR66" i="7"/>
  <c r="AR134" i="7" s="1"/>
  <c r="CC20" i="7"/>
  <c r="CH49" i="7"/>
  <c r="AR120" i="7"/>
  <c r="AR65" i="7"/>
  <c r="AU21" i="7"/>
  <c r="AU24" i="7" s="1"/>
  <c r="AU29" i="7" s="1"/>
  <c r="AS50" i="7"/>
  <c r="AS52" i="7" s="1"/>
  <c r="AS56" i="7" s="1"/>
  <c r="BU250" i="7"/>
  <c r="AR225" i="7"/>
  <c r="AR214" i="7"/>
  <c r="AR67" i="7"/>
  <c r="AR186" i="7" s="1"/>
  <c r="BG14" i="12"/>
  <c r="BG33" i="11"/>
  <c r="BE12" i="12"/>
  <c r="BE31" i="11"/>
  <c r="BD18" i="12"/>
  <c r="BD37" i="11"/>
  <c r="AX32" i="11"/>
  <c r="AW13" i="12"/>
  <c r="BL2" i="8"/>
  <c r="BL2" i="9"/>
  <c r="BJ3" i="8"/>
  <c r="BJ3" i="9"/>
  <c r="BJ1" i="8"/>
  <c r="BJ1" i="9"/>
  <c r="BK22" i="9"/>
  <c r="BK6" i="8"/>
  <c r="BI96" i="12"/>
  <c r="BI8" i="8" s="1"/>
  <c r="BG116" i="12"/>
  <c r="BG115" i="12"/>
  <c r="BH114" i="12"/>
  <c r="BJ12" i="9"/>
  <c r="BJ11" i="9"/>
  <c r="BJ10" i="9"/>
  <c r="AV21" i="7" l="1"/>
  <c r="AV24" i="7" s="1"/>
  <c r="CI49" i="7"/>
  <c r="AU28" i="7"/>
  <c r="AU64" i="7" s="1"/>
  <c r="AU27" i="7"/>
  <c r="AU26" i="7"/>
  <c r="AU62" i="7" s="1"/>
  <c r="AU25" i="7"/>
  <c r="AU61" i="7" s="1"/>
  <c r="AU30" i="7"/>
  <c r="AU51" i="7" s="1"/>
  <c r="CD20" i="7"/>
  <c r="AR81" i="7"/>
  <c r="AR68" i="7"/>
  <c r="AT50" i="7"/>
  <c r="AT52" i="7" s="1"/>
  <c r="BV250" i="7"/>
  <c r="AS55" i="7"/>
  <c r="AS53" i="7"/>
  <c r="AS54" i="7"/>
  <c r="AS57" i="7"/>
  <c r="BH14" i="12"/>
  <c r="BH33" i="11"/>
  <c r="BF12" i="12"/>
  <c r="BF31" i="11"/>
  <c r="BE18" i="12"/>
  <c r="BE37" i="11"/>
  <c r="AY32" i="11"/>
  <c r="AX13" i="12"/>
  <c r="BL22" i="9"/>
  <c r="BL6" i="8"/>
  <c r="BJ96" i="12"/>
  <c r="BJ8" i="8" s="1"/>
  <c r="BK3" i="8"/>
  <c r="BK3" i="9"/>
  <c r="BM2" i="8"/>
  <c r="BM2" i="9"/>
  <c r="BK1" i="8"/>
  <c r="BK1" i="9"/>
  <c r="BH116" i="12"/>
  <c r="BH115" i="12"/>
  <c r="BI116" i="12"/>
  <c r="BK12" i="9"/>
  <c r="BK11" i="9"/>
  <c r="BK10" i="9"/>
  <c r="CJ49" i="7" l="1"/>
  <c r="AT55" i="7"/>
  <c r="AT54" i="7"/>
  <c r="AT53" i="7"/>
  <c r="AT57" i="7"/>
  <c r="AT56" i="7"/>
  <c r="AU50" i="7" s="1"/>
  <c r="AU52" i="7" s="1"/>
  <c r="AV27" i="7"/>
  <c r="AV26" i="7"/>
  <c r="AV62" i="7" s="1"/>
  <c r="AV25" i="7"/>
  <c r="AV61" i="7" s="1"/>
  <c r="AV28" i="7"/>
  <c r="AV64" i="7" s="1"/>
  <c r="AV30" i="7"/>
  <c r="AV51" i="7" s="1"/>
  <c r="AU63" i="7"/>
  <c r="AU240" i="7" s="1"/>
  <c r="AU254" i="7"/>
  <c r="AS172" i="7"/>
  <c r="AS66" i="7"/>
  <c r="AS134" i="7" s="1"/>
  <c r="AS65" i="7"/>
  <c r="AS120" i="7"/>
  <c r="AS214" i="7"/>
  <c r="AS225" i="7"/>
  <c r="AS67" i="7"/>
  <c r="AS186" i="7" s="1"/>
  <c r="CE20" i="7"/>
  <c r="BW250" i="7"/>
  <c r="AV29" i="7"/>
  <c r="AW21" i="7" s="1"/>
  <c r="AW24" i="7" s="1"/>
  <c r="BI14" i="12"/>
  <c r="BI33" i="11"/>
  <c r="BG12" i="12"/>
  <c r="BG31" i="11"/>
  <c r="BF18" i="12"/>
  <c r="BF37" i="11"/>
  <c r="AZ32" i="11"/>
  <c r="AY13" i="12"/>
  <c r="BM22" i="9"/>
  <c r="BM6" i="8"/>
  <c r="BL1" i="8"/>
  <c r="BL1" i="9"/>
  <c r="BK96" i="12"/>
  <c r="BK8" i="8" s="1"/>
  <c r="BN2" i="8"/>
  <c r="BN2" i="9"/>
  <c r="BL3" i="8"/>
  <c r="BL3" i="9"/>
  <c r="BI114" i="12"/>
  <c r="BI115" i="12"/>
  <c r="BL12" i="9"/>
  <c r="BL11" i="9"/>
  <c r="BL10" i="9"/>
  <c r="CF20" i="7" l="1"/>
  <c r="AT120" i="7"/>
  <c r="AT65" i="7"/>
  <c r="AT66" i="7"/>
  <c r="AT134" i="7" s="1"/>
  <c r="AT172" i="7"/>
  <c r="AT214" i="7"/>
  <c r="AT225" i="7"/>
  <c r="AT67" i="7"/>
  <c r="AT186" i="7" s="1"/>
  <c r="AU56" i="7"/>
  <c r="AU54" i="7"/>
  <c r="AU53" i="7"/>
  <c r="AU55" i="7"/>
  <c r="AU57" i="7"/>
  <c r="BX250" i="7"/>
  <c r="AW29" i="7"/>
  <c r="AW26" i="7"/>
  <c r="AW62" i="7" s="1"/>
  <c r="AW28" i="7"/>
  <c r="AW64" i="7" s="1"/>
  <c r="AW25" i="7"/>
  <c r="AW61" i="7" s="1"/>
  <c r="AW27" i="7"/>
  <c r="AW30" i="7"/>
  <c r="AW51" i="7" s="1"/>
  <c r="AS81" i="7"/>
  <c r="AS68" i="7"/>
  <c r="CK49" i="7"/>
  <c r="AV63" i="7"/>
  <c r="AV240" i="7" s="1"/>
  <c r="AV254" i="7"/>
  <c r="BJ14" i="12"/>
  <c r="BJ33" i="11"/>
  <c r="BI12" i="12"/>
  <c r="BI31" i="11"/>
  <c r="BH12" i="12"/>
  <c r="BH31" i="11"/>
  <c r="BG18" i="12"/>
  <c r="BG37" i="11"/>
  <c r="BA32" i="11"/>
  <c r="AZ13" i="12"/>
  <c r="BM1" i="8"/>
  <c r="BM1" i="9"/>
  <c r="BN22" i="9"/>
  <c r="BN6" i="8"/>
  <c r="BM3" i="8"/>
  <c r="BM3" i="9"/>
  <c r="BO2" i="8"/>
  <c r="BO2" i="9"/>
  <c r="BL96" i="12"/>
  <c r="BL8" i="8" s="1"/>
  <c r="BK116" i="12"/>
  <c r="BJ114" i="12"/>
  <c r="BJ116" i="12"/>
  <c r="BJ115" i="12"/>
  <c r="BM12" i="9"/>
  <c r="BM11" i="9"/>
  <c r="BM10" i="9"/>
  <c r="AU172" i="7" l="1"/>
  <c r="AU66" i="7"/>
  <c r="AU134" i="7" s="1"/>
  <c r="AT81" i="7"/>
  <c r="AT68" i="7"/>
  <c r="AU214" i="7"/>
  <c r="AU67" i="7"/>
  <c r="AU186" i="7" s="1"/>
  <c r="AU225" i="7"/>
  <c r="AU65" i="7"/>
  <c r="AU120" i="7"/>
  <c r="AW63" i="7"/>
  <c r="AW240" i="7" s="1"/>
  <c r="AW254" i="7"/>
  <c r="CL49" i="7"/>
  <c r="AV50" i="7"/>
  <c r="AV52" i="7" s="1"/>
  <c r="BY250" i="7"/>
  <c r="AX21" i="7"/>
  <c r="AX24" i="7" s="1"/>
  <c r="CG20" i="7"/>
  <c r="BK14" i="12"/>
  <c r="BK33" i="11"/>
  <c r="BH18" i="12"/>
  <c r="BH37" i="11"/>
  <c r="BB32" i="11"/>
  <c r="BA13" i="12"/>
  <c r="BO22" i="9"/>
  <c r="BO6" i="8"/>
  <c r="BM96" i="12"/>
  <c r="BM8" i="8" s="1"/>
  <c r="BN3" i="8"/>
  <c r="BN3" i="9"/>
  <c r="BN1" i="8"/>
  <c r="BN1" i="9"/>
  <c r="BP2" i="8"/>
  <c r="BP2" i="9"/>
  <c r="BK114" i="12"/>
  <c r="BL114" i="12"/>
  <c r="BL116" i="12"/>
  <c r="BK115" i="12"/>
  <c r="BN12" i="9"/>
  <c r="BN10" i="9"/>
  <c r="BN11" i="9"/>
  <c r="AV55" i="7" l="1"/>
  <c r="AV54" i="7"/>
  <c r="AV53" i="7"/>
  <c r="AV57" i="7"/>
  <c r="AX26" i="7"/>
  <c r="AX62" i="7" s="1"/>
  <c r="AX25" i="7"/>
  <c r="AX61" i="7" s="1"/>
  <c r="AX28" i="7"/>
  <c r="AX64" i="7" s="1"/>
  <c r="AX27" i="7"/>
  <c r="AX30" i="7"/>
  <c r="AX51" i="7" s="1"/>
  <c r="CM49" i="7"/>
  <c r="AX29" i="7"/>
  <c r="AY21" i="7" s="1"/>
  <c r="AY24" i="7" s="1"/>
  <c r="AU81" i="7"/>
  <c r="AU68" i="7"/>
  <c r="AV56" i="7"/>
  <c r="CH20" i="7"/>
  <c r="CI20" i="7" s="1"/>
  <c r="BZ250" i="7"/>
  <c r="BL14" i="12"/>
  <c r="BL33" i="11"/>
  <c r="BJ31" i="11"/>
  <c r="BJ12" i="12"/>
  <c r="BK12" i="12"/>
  <c r="BK31" i="11"/>
  <c r="BI18" i="12"/>
  <c r="BI37" i="11"/>
  <c r="BC32" i="11"/>
  <c r="BB13" i="12"/>
  <c r="BO1" i="8"/>
  <c r="BO1" i="9"/>
  <c r="BP22" i="9"/>
  <c r="BP6" i="8"/>
  <c r="BN96" i="12"/>
  <c r="BN8" i="8" s="1"/>
  <c r="BO3" i="8"/>
  <c r="BO3" i="9"/>
  <c r="BQ2" i="8"/>
  <c r="BQ2" i="9"/>
  <c r="BM116" i="12"/>
  <c r="BL115" i="12"/>
  <c r="BO12" i="9"/>
  <c r="BO10" i="9"/>
  <c r="BO11" i="9"/>
  <c r="AY29" i="7" l="1"/>
  <c r="AY25" i="7"/>
  <c r="AY61" i="7" s="1"/>
  <c r="AY27" i="7"/>
  <c r="AY26" i="7"/>
  <c r="AY62" i="7" s="1"/>
  <c r="AY28" i="7"/>
  <c r="AY64" i="7" s="1"/>
  <c r="AY30" i="7"/>
  <c r="AY51" i="7" s="1"/>
  <c r="AV65" i="7"/>
  <c r="AV120" i="7"/>
  <c r="AV66" i="7"/>
  <c r="AV134" i="7" s="1"/>
  <c r="AV172" i="7"/>
  <c r="AW50" i="7"/>
  <c r="AW52" i="7" s="1"/>
  <c r="AX254" i="7"/>
  <c r="AX63" i="7"/>
  <c r="AX240" i="7" s="1"/>
  <c r="CA250" i="7"/>
  <c r="CN49" i="7"/>
  <c r="CJ20" i="7"/>
  <c r="AV214" i="7"/>
  <c r="AV225" i="7"/>
  <c r="AV67" i="7"/>
  <c r="AV186" i="7" s="1"/>
  <c r="BM14" i="12"/>
  <c r="BM33" i="11"/>
  <c r="BJ18" i="12"/>
  <c r="BJ37" i="11"/>
  <c r="BD32" i="11"/>
  <c r="BC13" i="12"/>
  <c r="BO96" i="12"/>
  <c r="BO8" i="8" s="1"/>
  <c r="BP3" i="8"/>
  <c r="BP3" i="9"/>
  <c r="BP1" i="8"/>
  <c r="BP1" i="9"/>
  <c r="BR2" i="8"/>
  <c r="BR2" i="9"/>
  <c r="BQ22" i="9"/>
  <c r="BQ6" i="8"/>
  <c r="BM114" i="12"/>
  <c r="BN114" i="12"/>
  <c r="BN116" i="12"/>
  <c r="BM115" i="12"/>
  <c r="BP12" i="9"/>
  <c r="BP11" i="9"/>
  <c r="BP10" i="9"/>
  <c r="AV81" i="7" l="1"/>
  <c r="AV68" i="7"/>
  <c r="CO49" i="7"/>
  <c r="AY254" i="7"/>
  <c r="AY63" i="7"/>
  <c r="AY240" i="7" s="1"/>
  <c r="AW54" i="7"/>
  <c r="AW53" i="7"/>
  <c r="AW55" i="7"/>
  <c r="AW57" i="7"/>
  <c r="AW56" i="7"/>
  <c r="CB250" i="7"/>
  <c r="CK20" i="7"/>
  <c r="AZ21" i="7"/>
  <c r="AZ24" i="7" s="1"/>
  <c r="BN14" i="12"/>
  <c r="BN33" i="11"/>
  <c r="BM12" i="12"/>
  <c r="BM31" i="11"/>
  <c r="BL12" i="12"/>
  <c r="BL31" i="11"/>
  <c r="BK18" i="12"/>
  <c r="BK37" i="11"/>
  <c r="BE32" i="11"/>
  <c r="BD13" i="12"/>
  <c r="BR22" i="9"/>
  <c r="BR6" i="8"/>
  <c r="BQ3" i="8"/>
  <c r="BQ3" i="9"/>
  <c r="BQ1" i="8"/>
  <c r="BQ1" i="9"/>
  <c r="BS2" i="8"/>
  <c r="BS2" i="9"/>
  <c r="BP96" i="12"/>
  <c r="BP8" i="8" s="1"/>
  <c r="BO116" i="12"/>
  <c r="BO114" i="12"/>
  <c r="BN115" i="12"/>
  <c r="BQ11" i="9"/>
  <c r="BQ10" i="9"/>
  <c r="BQ12" i="9"/>
  <c r="AW66" i="7" l="1"/>
  <c r="AW134" i="7" s="1"/>
  <c r="AW172" i="7"/>
  <c r="AZ25" i="7"/>
  <c r="AZ61" i="7" s="1"/>
  <c r="AZ27" i="7"/>
  <c r="AZ26" i="7"/>
  <c r="AZ62" i="7" s="1"/>
  <c r="AZ28" i="7"/>
  <c r="AZ64" i="7" s="1"/>
  <c r="AZ30" i="7"/>
  <c r="AZ51" i="7" s="1"/>
  <c r="CL20" i="7"/>
  <c r="CC250" i="7"/>
  <c r="AX50" i="7"/>
  <c r="AX52" i="7" s="1"/>
  <c r="AZ29" i="7"/>
  <c r="AW214" i="7"/>
  <c r="AW225" i="7"/>
  <c r="AW67" i="7"/>
  <c r="AW186" i="7" s="1"/>
  <c r="CP49" i="7"/>
  <c r="AW120" i="7"/>
  <c r="AW65" i="7"/>
  <c r="BO33" i="11"/>
  <c r="BO14" i="12"/>
  <c r="BL18" i="12"/>
  <c r="BL37" i="11"/>
  <c r="BF32" i="11"/>
  <c r="BE13" i="12"/>
  <c r="BS22" i="9"/>
  <c r="BS6" i="8"/>
  <c r="BQ96" i="12"/>
  <c r="BQ8" i="8" s="1"/>
  <c r="BT2" i="8"/>
  <c r="BT2" i="9"/>
  <c r="BR3" i="8"/>
  <c r="BR3" i="9"/>
  <c r="BR1" i="8"/>
  <c r="BR1" i="9"/>
  <c r="BP114" i="12"/>
  <c r="BP116" i="12"/>
  <c r="BO115" i="12"/>
  <c r="BR12" i="9"/>
  <c r="BR10" i="9"/>
  <c r="BR11" i="9"/>
  <c r="AW81" i="7" l="1"/>
  <c r="AW68" i="7"/>
  <c r="BA21" i="7"/>
  <c r="BA24" i="7" s="1"/>
  <c r="BA29" i="7" s="1"/>
  <c r="AX57" i="7"/>
  <c r="AX55" i="7"/>
  <c r="AX54" i="7"/>
  <c r="AX53" i="7"/>
  <c r="AZ254" i="7"/>
  <c r="AZ63" i="7"/>
  <c r="AZ240" i="7" s="1"/>
  <c r="CM20" i="7"/>
  <c r="AX56" i="7"/>
  <c r="CD250" i="7"/>
  <c r="CQ49" i="7"/>
  <c r="BP14" i="12"/>
  <c r="BP33" i="11"/>
  <c r="BN12" i="12"/>
  <c r="BN31" i="11"/>
  <c r="BM18" i="12"/>
  <c r="BM37" i="11"/>
  <c r="BG32" i="11"/>
  <c r="BF13" i="12"/>
  <c r="BR96" i="12"/>
  <c r="BR8" i="8" s="1"/>
  <c r="BU2" i="8"/>
  <c r="BU2" i="9"/>
  <c r="BT22" i="9"/>
  <c r="BT6" i="8"/>
  <c r="BS3" i="8"/>
  <c r="BS3" i="9"/>
  <c r="BS1" i="8"/>
  <c r="BS1" i="9"/>
  <c r="BP115" i="12"/>
  <c r="BQ116" i="12"/>
  <c r="BS11" i="9"/>
  <c r="BS12" i="9"/>
  <c r="BS10" i="9"/>
  <c r="BB21" i="7" l="1"/>
  <c r="BB24" i="7" s="1"/>
  <c r="AY50" i="7"/>
  <c r="AY52" i="7" s="1"/>
  <c r="CN20" i="7"/>
  <c r="CR49" i="7"/>
  <c r="AX67" i="7"/>
  <c r="AX186" i="7" s="1"/>
  <c r="AX214" i="7"/>
  <c r="AX225" i="7"/>
  <c r="BA28" i="7"/>
  <c r="BA64" i="7" s="1"/>
  <c r="BA27" i="7"/>
  <c r="BA25" i="7"/>
  <c r="BA61" i="7" s="1"/>
  <c r="BA26" i="7"/>
  <c r="BA62" i="7" s="1"/>
  <c r="BA30" i="7"/>
  <c r="BA51" i="7" s="1"/>
  <c r="AX120" i="7"/>
  <c r="AX65" i="7"/>
  <c r="CE250" i="7"/>
  <c r="AX66" i="7"/>
  <c r="AX134" i="7" s="1"/>
  <c r="AX172" i="7"/>
  <c r="BQ14" i="12"/>
  <c r="BQ33" i="11"/>
  <c r="BP12" i="12"/>
  <c r="BP31" i="11"/>
  <c r="BO12" i="12"/>
  <c r="BO31" i="11"/>
  <c r="BN18" i="12"/>
  <c r="BN37" i="11"/>
  <c r="BH32" i="11"/>
  <c r="BG13" i="12"/>
  <c r="BU22" i="9"/>
  <c r="BU6" i="8"/>
  <c r="BT1" i="8"/>
  <c r="BT1" i="9"/>
  <c r="BT3" i="8"/>
  <c r="BT3" i="9"/>
  <c r="BS96" i="12"/>
  <c r="BS8" i="8" s="1"/>
  <c r="BV2" i="8"/>
  <c r="BV2" i="9"/>
  <c r="BQ114" i="12"/>
  <c r="BR114" i="12"/>
  <c r="BQ115" i="12"/>
  <c r="BT12" i="9"/>
  <c r="BT11" i="9"/>
  <c r="BT10" i="9"/>
  <c r="AY55" i="7" l="1"/>
  <c r="AY54" i="7"/>
  <c r="AY53" i="7"/>
  <c r="AY57" i="7"/>
  <c r="CS49" i="7"/>
  <c r="CT49" i="7" s="1"/>
  <c r="CF250" i="7"/>
  <c r="CO20" i="7"/>
  <c r="AY56" i="7"/>
  <c r="AX81" i="7"/>
  <c r="AX68" i="7"/>
  <c r="BA63" i="7"/>
  <c r="BA240" i="7" s="1"/>
  <c r="BA254" i="7"/>
  <c r="BB26" i="7"/>
  <c r="BB62" i="7" s="1"/>
  <c r="BB25" i="7"/>
  <c r="BB61" i="7" s="1"/>
  <c r="BB28" i="7"/>
  <c r="BB64" i="7" s="1"/>
  <c r="BB27" i="7"/>
  <c r="BB30" i="7"/>
  <c r="BB51" i="7" s="1"/>
  <c r="BB29" i="7"/>
  <c r="BC21" i="7" s="1"/>
  <c r="BC24" i="7" s="1"/>
  <c r="BR14" i="12"/>
  <c r="BR33" i="11"/>
  <c r="BQ12" i="12"/>
  <c r="BQ31" i="11"/>
  <c r="BO18" i="12"/>
  <c r="BO37" i="11"/>
  <c r="BI32" i="11"/>
  <c r="BH13" i="12"/>
  <c r="BW2" i="8"/>
  <c r="BW2" i="9"/>
  <c r="BU1" i="8"/>
  <c r="BU1" i="9"/>
  <c r="BV22" i="9"/>
  <c r="BV6" i="8"/>
  <c r="BU3" i="8"/>
  <c r="BU3" i="9"/>
  <c r="BT96" i="12"/>
  <c r="BT8" i="8" s="1"/>
  <c r="BS114" i="12"/>
  <c r="BS116" i="12"/>
  <c r="BR116" i="12"/>
  <c r="BR115" i="12"/>
  <c r="BU11" i="9"/>
  <c r="BU12" i="9"/>
  <c r="BU10" i="9"/>
  <c r="AZ50" i="7" l="1"/>
  <c r="AZ52" i="7" s="1"/>
  <c r="AZ56" i="7" s="1"/>
  <c r="CU49" i="7"/>
  <c r="AY172" i="7"/>
  <c r="AY66" i="7"/>
  <c r="AY134" i="7" s="1"/>
  <c r="BC29" i="7"/>
  <c r="BC26" i="7"/>
  <c r="BC62" i="7" s="1"/>
  <c r="BC25" i="7"/>
  <c r="BC61" i="7" s="1"/>
  <c r="BC27" i="7"/>
  <c r="BC28" i="7"/>
  <c r="BC64" i="7" s="1"/>
  <c r="BC30" i="7"/>
  <c r="BC51" i="7" s="1"/>
  <c r="CP20" i="7"/>
  <c r="AY225" i="7"/>
  <c r="AY214" i="7"/>
  <c r="AY67" i="7"/>
  <c r="AY186" i="7" s="1"/>
  <c r="BB63" i="7"/>
  <c r="BB240" i="7" s="1"/>
  <c r="BB254" i="7"/>
  <c r="AY65" i="7"/>
  <c r="AY120" i="7"/>
  <c r="CG250" i="7"/>
  <c r="BS14" i="12"/>
  <c r="BS33" i="11"/>
  <c r="BP18" i="12"/>
  <c r="BP37" i="11"/>
  <c r="BJ32" i="11"/>
  <c r="BI13" i="12"/>
  <c r="BV3" i="8"/>
  <c r="BV3" i="9"/>
  <c r="BV1" i="8"/>
  <c r="BV1" i="9"/>
  <c r="BU96" i="12"/>
  <c r="BU8" i="8" s="1"/>
  <c r="BW22" i="9"/>
  <c r="BW6" i="8"/>
  <c r="BX2" i="8"/>
  <c r="BX2" i="9"/>
  <c r="BT116" i="12"/>
  <c r="BT114" i="12"/>
  <c r="BS115" i="12"/>
  <c r="BV12" i="9"/>
  <c r="BV11" i="9"/>
  <c r="BV10" i="9"/>
  <c r="BD21" i="7" l="1"/>
  <c r="BD24" i="7" s="1"/>
  <c r="CQ20" i="7"/>
  <c r="AY81" i="7"/>
  <c r="AY68" i="7"/>
  <c r="CV49" i="7"/>
  <c r="BC254" i="7"/>
  <c r="BC63" i="7"/>
  <c r="BC240" i="7" s="1"/>
  <c r="BA50" i="7"/>
  <c r="BA52" i="7" s="1"/>
  <c r="CH250" i="7"/>
  <c r="AZ54" i="7"/>
  <c r="AZ53" i="7"/>
  <c r="AZ55" i="7"/>
  <c r="AZ57" i="7"/>
  <c r="BT14" i="12"/>
  <c r="BT33" i="11"/>
  <c r="BR12" i="12"/>
  <c r="BR31" i="11"/>
  <c r="BS12" i="12"/>
  <c r="BS31" i="11"/>
  <c r="BQ18" i="12"/>
  <c r="BQ37" i="11"/>
  <c r="BK32" i="11"/>
  <c r="BJ13" i="12"/>
  <c r="BW3" i="8"/>
  <c r="BW3" i="9"/>
  <c r="BV96" i="12"/>
  <c r="BV8" i="8" s="1"/>
  <c r="BW1" i="8"/>
  <c r="BW1" i="9"/>
  <c r="BX22" i="9"/>
  <c r="BX6" i="8"/>
  <c r="BY2" i="8"/>
  <c r="BY2" i="9"/>
  <c r="BU116" i="12"/>
  <c r="BU114" i="12"/>
  <c r="BT115" i="12"/>
  <c r="BW12" i="9"/>
  <c r="BW11" i="9"/>
  <c r="BW10" i="9"/>
  <c r="CR20" i="7" l="1"/>
  <c r="CI250" i="7"/>
  <c r="BA53" i="7"/>
  <c r="BA54" i="7"/>
  <c r="BA55" i="7"/>
  <c r="BA57" i="7"/>
  <c r="BA56" i="7"/>
  <c r="AZ225" i="7"/>
  <c r="AZ214" i="7"/>
  <c r="AZ67" i="7"/>
  <c r="AZ186" i="7" s="1"/>
  <c r="BD28" i="7"/>
  <c r="BD64" i="7" s="1"/>
  <c r="BD26" i="7"/>
  <c r="BD62" i="7" s="1"/>
  <c r="BD25" i="7"/>
  <c r="BD61" i="7" s="1"/>
  <c r="BD27" i="7"/>
  <c r="BD30" i="7"/>
  <c r="BD51" i="7" s="1"/>
  <c r="AZ120" i="7"/>
  <c r="AZ65" i="7"/>
  <c r="AZ172" i="7"/>
  <c r="AZ66" i="7"/>
  <c r="AZ134" i="7" s="1"/>
  <c r="CW49" i="7"/>
  <c r="BD29" i="7"/>
  <c r="BU14" i="12"/>
  <c r="BU33" i="11"/>
  <c r="BT12" i="12"/>
  <c r="BT31" i="11"/>
  <c r="BR18" i="12"/>
  <c r="BR37" i="11"/>
  <c r="BL32" i="11"/>
  <c r="BK13" i="12"/>
  <c r="BZ2" i="8"/>
  <c r="BZ2" i="9"/>
  <c r="BW96" i="12"/>
  <c r="BW8" i="8" s="1"/>
  <c r="BX3" i="8"/>
  <c r="BX3" i="9"/>
  <c r="BY22" i="9"/>
  <c r="BY6" i="8"/>
  <c r="BX1" i="8"/>
  <c r="BX1" i="9"/>
  <c r="BV116" i="12"/>
  <c r="BV114" i="12"/>
  <c r="BU115" i="12"/>
  <c r="BX12" i="9"/>
  <c r="BX11" i="9"/>
  <c r="BX10" i="9"/>
  <c r="BA65" i="7" l="1"/>
  <c r="BA120" i="7"/>
  <c r="CX49" i="7"/>
  <c r="CJ250" i="7"/>
  <c r="BD63" i="7"/>
  <c r="BD240" i="7" s="1"/>
  <c r="BD254" i="7"/>
  <c r="AZ81" i="7"/>
  <c r="AZ68" i="7"/>
  <c r="BA225" i="7"/>
  <c r="BA214" i="7"/>
  <c r="BA67" i="7"/>
  <c r="BA186" i="7" s="1"/>
  <c r="BA66" i="7"/>
  <c r="BA134" i="7" s="1"/>
  <c r="BA172" i="7"/>
  <c r="BE21" i="7"/>
  <c r="BE24" i="7" s="1"/>
  <c r="BB50" i="7"/>
  <c r="BB52" i="7" s="1"/>
  <c r="CS20" i="7"/>
  <c r="BV14" i="12"/>
  <c r="BV33" i="11"/>
  <c r="BS18" i="12"/>
  <c r="BS37" i="11"/>
  <c r="BM32" i="11"/>
  <c r="BL13" i="12"/>
  <c r="BZ22" i="9"/>
  <c r="BZ6" i="8"/>
  <c r="BX96" i="12"/>
  <c r="BX8" i="8" s="1"/>
  <c r="CA2" i="8"/>
  <c r="CA2" i="9"/>
  <c r="BY3" i="8"/>
  <c r="BY3" i="9"/>
  <c r="BY1" i="9"/>
  <c r="BY1" i="8"/>
  <c r="BW116" i="12"/>
  <c r="BW114" i="12"/>
  <c r="BV115" i="12"/>
  <c r="BY11" i="9"/>
  <c r="BY10" i="9"/>
  <c r="BY12" i="9"/>
  <c r="CK250" i="7" l="1"/>
  <c r="CT20" i="7"/>
  <c r="BB55" i="7"/>
  <c r="BB54" i="7"/>
  <c r="BB53" i="7"/>
  <c r="BB57" i="7"/>
  <c r="CY49" i="7"/>
  <c r="BB56" i="7"/>
  <c r="BE27" i="7"/>
  <c r="BE26" i="7"/>
  <c r="BE62" i="7" s="1"/>
  <c r="BE25" i="7"/>
  <c r="BE61" i="7" s="1"/>
  <c r="BE28" i="7"/>
  <c r="BE64" i="7" s="1"/>
  <c r="BE30" i="7"/>
  <c r="BE51" i="7" s="1"/>
  <c r="BE29" i="7"/>
  <c r="BF21" i="7" s="1"/>
  <c r="BF24" i="7" s="1"/>
  <c r="BA81" i="7"/>
  <c r="BA68" i="7"/>
  <c r="BW14" i="12"/>
  <c r="BW33" i="11"/>
  <c r="BU12" i="12"/>
  <c r="BU31" i="11"/>
  <c r="BT18" i="12"/>
  <c r="BT37" i="11"/>
  <c r="BN32" i="11"/>
  <c r="BM13" i="12"/>
  <c r="BZ3" i="8"/>
  <c r="BZ3" i="9"/>
  <c r="BZ1" i="8"/>
  <c r="BZ1" i="9"/>
  <c r="CA22" i="9"/>
  <c r="CA6" i="8"/>
  <c r="BY96" i="12"/>
  <c r="BY8" i="8" s="1"/>
  <c r="CB2" i="8"/>
  <c r="CB2" i="9"/>
  <c r="BX116" i="12"/>
  <c r="BX114" i="12"/>
  <c r="BW115" i="12"/>
  <c r="BZ12" i="9"/>
  <c r="BZ11" i="9"/>
  <c r="BZ10" i="9"/>
  <c r="BE63" i="7" l="1"/>
  <c r="BE240" i="7" s="1"/>
  <c r="BE254" i="7"/>
  <c r="BC50" i="7"/>
  <c r="BC52" i="7" s="1"/>
  <c r="BB172" i="7"/>
  <c r="BB66" i="7"/>
  <c r="BB134" i="7" s="1"/>
  <c r="CU20" i="7"/>
  <c r="CV20" i="7" s="1"/>
  <c r="BF29" i="7"/>
  <c r="BF27" i="7"/>
  <c r="BF25" i="7"/>
  <c r="BF61" i="7" s="1"/>
  <c r="BF26" i="7"/>
  <c r="BF62" i="7" s="1"/>
  <c r="BF28" i="7"/>
  <c r="BF64" i="7" s="1"/>
  <c r="BF30" i="7"/>
  <c r="BF51" i="7" s="1"/>
  <c r="CZ49" i="7"/>
  <c r="CL250" i="7"/>
  <c r="BB120" i="7"/>
  <c r="BB65" i="7"/>
  <c r="BB214" i="7"/>
  <c r="BB225" i="7"/>
  <c r="BB67" i="7"/>
  <c r="BB186" i="7" s="1"/>
  <c r="BX14" i="12"/>
  <c r="BX33" i="11"/>
  <c r="BV12" i="12"/>
  <c r="BV31" i="11"/>
  <c r="BW12" i="12"/>
  <c r="BW31" i="11"/>
  <c r="BU18" i="12"/>
  <c r="BU37" i="11"/>
  <c r="BO32" i="11"/>
  <c r="BN13" i="12"/>
  <c r="BZ96" i="12"/>
  <c r="BZ8" i="8" s="1"/>
  <c r="CB22" i="9"/>
  <c r="CB6" i="8"/>
  <c r="CA3" i="8"/>
  <c r="CA3" i="9"/>
  <c r="CC2" i="8"/>
  <c r="CC2" i="9"/>
  <c r="CA1" i="8"/>
  <c r="CA1" i="9"/>
  <c r="BY116" i="12"/>
  <c r="BX115" i="12"/>
  <c r="CA12" i="9"/>
  <c r="CA11" i="9"/>
  <c r="CA10" i="9"/>
  <c r="DA49" i="7" l="1"/>
  <c r="DB49" i="7" s="1"/>
  <c r="BC53" i="7"/>
  <c r="BC54" i="7"/>
  <c r="BC55" i="7"/>
  <c r="BC57" i="7"/>
  <c r="CW20" i="7"/>
  <c r="CM250" i="7"/>
  <c r="BF254" i="7"/>
  <c r="BF63" i="7"/>
  <c r="BF240" i="7" s="1"/>
  <c r="BC56" i="7"/>
  <c r="BG21" i="7"/>
  <c r="BG24" i="7" s="1"/>
  <c r="BG29" i="7" s="1"/>
  <c r="BB81" i="7"/>
  <c r="BB68" i="7"/>
  <c r="BY14" i="12"/>
  <c r="BY33" i="11"/>
  <c r="BX12" i="12"/>
  <c r="BX31" i="11"/>
  <c r="BV18" i="12"/>
  <c r="BV37" i="11"/>
  <c r="BP32" i="11"/>
  <c r="BO13" i="12"/>
  <c r="CA96" i="12"/>
  <c r="CA8" i="8" s="1"/>
  <c r="CC22" i="9"/>
  <c r="CC6" i="8"/>
  <c r="CD2" i="8"/>
  <c r="CD2" i="9"/>
  <c r="CB3" i="8"/>
  <c r="CB3" i="9"/>
  <c r="CB1" i="8"/>
  <c r="CB1" i="9"/>
  <c r="BY114" i="12"/>
  <c r="BZ116" i="12"/>
  <c r="BY115" i="12"/>
  <c r="CB12" i="9"/>
  <c r="CB11" i="9"/>
  <c r="CB10" i="9"/>
  <c r="BD50" i="7" l="1"/>
  <c r="BD52" i="7" s="1"/>
  <c r="BD56" i="7" s="1"/>
  <c r="BC120" i="7"/>
  <c r="BC65" i="7"/>
  <c r="CN250" i="7"/>
  <c r="BH21" i="7"/>
  <c r="BH24" i="7" s="1"/>
  <c r="BH29" i="7" s="1"/>
  <c r="CX20" i="7"/>
  <c r="BC214" i="7"/>
  <c r="BC67" i="7"/>
  <c r="BC186" i="7" s="1"/>
  <c r="BC225" i="7"/>
  <c r="BC66" i="7"/>
  <c r="BC134" i="7" s="1"/>
  <c r="BC172" i="7"/>
  <c r="BG26" i="7"/>
  <c r="BG62" i="7" s="1"/>
  <c r="BG28" i="7"/>
  <c r="BG64" i="7" s="1"/>
  <c r="BG25" i="7"/>
  <c r="BG61" i="7" s="1"/>
  <c r="BG27" i="7"/>
  <c r="BG30" i="7"/>
  <c r="BG51" i="7" s="1"/>
  <c r="DC49" i="7"/>
  <c r="BZ14" i="12"/>
  <c r="BZ33" i="11"/>
  <c r="BW18" i="12"/>
  <c r="BW37" i="11"/>
  <c r="BQ32" i="11"/>
  <c r="BP13" i="12"/>
  <c r="CB96" i="12"/>
  <c r="CB8" i="8" s="1"/>
  <c r="CC3" i="8"/>
  <c r="CC3" i="9"/>
  <c r="CC1" i="8"/>
  <c r="CC1" i="9"/>
  <c r="CD22" i="9"/>
  <c r="CD6" i="8"/>
  <c r="CE2" i="8"/>
  <c r="CE2" i="9"/>
  <c r="BZ114" i="12"/>
  <c r="CA114" i="12"/>
  <c r="BZ115" i="12"/>
  <c r="CC11" i="9"/>
  <c r="CC12" i="9"/>
  <c r="CC10" i="9"/>
  <c r="BC81" i="7" l="1"/>
  <c r="BC68" i="7"/>
  <c r="DD49" i="7"/>
  <c r="DE49" i="7" s="1"/>
  <c r="BI21" i="7"/>
  <c r="BI24" i="7" s="1"/>
  <c r="BI29" i="7" s="1"/>
  <c r="CY20" i="7"/>
  <c r="CZ20" i="7" s="1"/>
  <c r="BE50" i="7"/>
  <c r="BE52" i="7" s="1"/>
  <c r="CO250" i="7"/>
  <c r="BG63" i="7"/>
  <c r="BG240" i="7" s="1"/>
  <c r="BG254" i="7"/>
  <c r="BH25" i="7"/>
  <c r="BH61" i="7" s="1"/>
  <c r="BH28" i="7"/>
  <c r="BH64" i="7" s="1"/>
  <c r="BH26" i="7"/>
  <c r="BH62" i="7" s="1"/>
  <c r="BH27" i="7"/>
  <c r="BH30" i="7"/>
  <c r="BH51" i="7" s="1"/>
  <c r="BD53" i="7"/>
  <c r="BD54" i="7"/>
  <c r="BD55" i="7"/>
  <c r="BD57" i="7"/>
  <c r="CA14" i="12"/>
  <c r="CA33" i="11"/>
  <c r="BY12" i="12"/>
  <c r="BY31" i="11"/>
  <c r="BX18" i="12"/>
  <c r="BX37" i="11"/>
  <c r="BR32" i="11"/>
  <c r="BQ13" i="12"/>
  <c r="CC96" i="12"/>
  <c r="CC8" i="8" s="1"/>
  <c r="CF2" i="8"/>
  <c r="CF2" i="9"/>
  <c r="CD3" i="8"/>
  <c r="CD3" i="9"/>
  <c r="CE22" i="9"/>
  <c r="CE6" i="8"/>
  <c r="CD1" i="8"/>
  <c r="CD1" i="9"/>
  <c r="CA116" i="12"/>
  <c r="CB114" i="12"/>
  <c r="CA115" i="12"/>
  <c r="CD12" i="9"/>
  <c r="CD11" i="9"/>
  <c r="CD10" i="9"/>
  <c r="BJ21" i="7" l="1"/>
  <c r="BJ24" i="7" s="1"/>
  <c r="BD65" i="7"/>
  <c r="BD120" i="7"/>
  <c r="BE54" i="7"/>
  <c r="BE53" i="7"/>
  <c r="BE55" i="7"/>
  <c r="BE57" i="7"/>
  <c r="BE56" i="7"/>
  <c r="BF50" i="7" s="1"/>
  <c r="BF52" i="7" s="1"/>
  <c r="DF49" i="7"/>
  <c r="BI28" i="7"/>
  <c r="BI64" i="7" s="1"/>
  <c r="BI25" i="7"/>
  <c r="BI61" i="7" s="1"/>
  <c r="BI26" i="7"/>
  <c r="BI62" i="7" s="1"/>
  <c r="BI27" i="7"/>
  <c r="BI30" i="7"/>
  <c r="BI51" i="7" s="1"/>
  <c r="BD214" i="7"/>
  <c r="BD225" i="7"/>
  <c r="BD67" i="7"/>
  <c r="BD186" i="7" s="1"/>
  <c r="BD66" i="7"/>
  <c r="BD134" i="7" s="1"/>
  <c r="BD172" i="7"/>
  <c r="CP250" i="7"/>
  <c r="BH254" i="7"/>
  <c r="BH63" i="7"/>
  <c r="BH240" i="7" s="1"/>
  <c r="DA20" i="7"/>
  <c r="CB14" i="12"/>
  <c r="CB33" i="11"/>
  <c r="BZ31" i="11"/>
  <c r="BZ12" i="12"/>
  <c r="BY18" i="12"/>
  <c r="BY37" i="11"/>
  <c r="BS32" i="11"/>
  <c r="BR13" i="12"/>
  <c r="CD96" i="12"/>
  <c r="CD8" i="8" s="1"/>
  <c r="CG2" i="8"/>
  <c r="CG2" i="9"/>
  <c r="CE1" i="8"/>
  <c r="CE1" i="9"/>
  <c r="CF22" i="9"/>
  <c r="CF6" i="8"/>
  <c r="CE3" i="8"/>
  <c r="CE3" i="9"/>
  <c r="CB116" i="12"/>
  <c r="CC116" i="12"/>
  <c r="CC114" i="12"/>
  <c r="CB115" i="12"/>
  <c r="CE11" i="9"/>
  <c r="CE12" i="9"/>
  <c r="CE10" i="9"/>
  <c r="BE172" i="7" l="1"/>
  <c r="BE66" i="7"/>
  <c r="BE134" i="7" s="1"/>
  <c r="DB20" i="7"/>
  <c r="DG49" i="7"/>
  <c r="BF56" i="7"/>
  <c r="BF54" i="7"/>
  <c r="BF53" i="7"/>
  <c r="BF55" i="7"/>
  <c r="BF57" i="7"/>
  <c r="BD81" i="7"/>
  <c r="BD68" i="7"/>
  <c r="CQ250" i="7"/>
  <c r="BI254" i="7"/>
  <c r="BI63" i="7"/>
  <c r="BI240" i="7" s="1"/>
  <c r="BE214" i="7"/>
  <c r="BE67" i="7"/>
  <c r="BE186" i="7" s="1"/>
  <c r="BE225" i="7"/>
  <c r="BJ25" i="7"/>
  <c r="BJ61" i="7" s="1"/>
  <c r="BJ27" i="7"/>
  <c r="BJ26" i="7"/>
  <c r="BJ62" i="7" s="1"/>
  <c r="BJ28" i="7"/>
  <c r="BJ64" i="7" s="1"/>
  <c r="BJ30" i="7"/>
  <c r="BJ51" i="7" s="1"/>
  <c r="BE65" i="7"/>
  <c r="BE120" i="7"/>
  <c r="BJ29" i="7"/>
  <c r="CC14" i="12"/>
  <c r="CC33" i="11"/>
  <c r="CA12" i="12"/>
  <c r="CA31" i="11"/>
  <c r="CB12" i="12"/>
  <c r="CB31" i="11"/>
  <c r="BZ18" i="12"/>
  <c r="BZ37" i="11"/>
  <c r="BT32" i="11"/>
  <c r="BS13" i="12"/>
  <c r="CH2" i="8"/>
  <c r="CH2" i="9"/>
  <c r="CG22" i="9"/>
  <c r="CG6" i="8"/>
  <c r="CF3" i="8"/>
  <c r="CF3" i="9"/>
  <c r="CF1" i="8"/>
  <c r="CF1" i="9"/>
  <c r="CE96" i="12"/>
  <c r="CE8" i="8" s="1"/>
  <c r="CD116" i="12"/>
  <c r="CD114" i="12"/>
  <c r="CC115" i="12"/>
  <c r="CF12" i="9"/>
  <c r="CF10" i="9"/>
  <c r="CF11" i="9"/>
  <c r="BF172" i="7" l="1"/>
  <c r="BF66" i="7"/>
  <c r="BF134" i="7" s="1"/>
  <c r="BJ63" i="7"/>
  <c r="BJ240" i="7" s="1"/>
  <c r="BJ254" i="7"/>
  <c r="DH49" i="7"/>
  <c r="CR250" i="7"/>
  <c r="DC20" i="7"/>
  <c r="BE81" i="7"/>
  <c r="BE68" i="7"/>
  <c r="BF67" i="7"/>
  <c r="BF186" i="7" s="1"/>
  <c r="BF225" i="7"/>
  <c r="BF214" i="7"/>
  <c r="BK21" i="7"/>
  <c r="BK24" i="7" s="1"/>
  <c r="BG50" i="7"/>
  <c r="BG52" i="7" s="1"/>
  <c r="BF120" i="7"/>
  <c r="BF65" i="7"/>
  <c r="CD14" i="12"/>
  <c r="CD33" i="11"/>
  <c r="CC12" i="12"/>
  <c r="CC31" i="11"/>
  <c r="CA18" i="12"/>
  <c r="CA37" i="11"/>
  <c r="BU32" i="11"/>
  <c r="BT13" i="12"/>
  <c r="CG3" i="8"/>
  <c r="CG3" i="9"/>
  <c r="CF96" i="12"/>
  <c r="CF8" i="8" s="1"/>
  <c r="CG1" i="8"/>
  <c r="CG1" i="9"/>
  <c r="CI2" i="8"/>
  <c r="CI2" i="9"/>
  <c r="CH22" i="9"/>
  <c r="CH6" i="8"/>
  <c r="CE116" i="12"/>
  <c r="CD115" i="12"/>
  <c r="CG12" i="9"/>
  <c r="CG10" i="9"/>
  <c r="CG11" i="9"/>
  <c r="CS250" i="7" l="1"/>
  <c r="BF81" i="7"/>
  <c r="BF68" i="7"/>
  <c r="DI49" i="7"/>
  <c r="BG55" i="7"/>
  <c r="BG53" i="7"/>
  <c r="BG54" i="7"/>
  <c r="BG57" i="7"/>
  <c r="BG56" i="7"/>
  <c r="BK27" i="7"/>
  <c r="BK28" i="7"/>
  <c r="BK64" i="7" s="1"/>
  <c r="BK26" i="7"/>
  <c r="BK62" i="7" s="1"/>
  <c r="BK25" i="7"/>
  <c r="BK61" i="7" s="1"/>
  <c r="BK30" i="7"/>
  <c r="BK51" i="7" s="1"/>
  <c r="BK29" i="7"/>
  <c r="DD20" i="7"/>
  <c r="CE33" i="11"/>
  <c r="CE14" i="12"/>
  <c r="CD12" i="12"/>
  <c r="CD31" i="11"/>
  <c r="CB18" i="12"/>
  <c r="CB37" i="11"/>
  <c r="BV32" i="11"/>
  <c r="BU13" i="12"/>
  <c r="CI22" i="9"/>
  <c r="CI6" i="8"/>
  <c r="CJ2" i="8"/>
  <c r="CJ2" i="9"/>
  <c r="CG96" i="12"/>
  <c r="CG8" i="8" s="1"/>
  <c r="CH3" i="8"/>
  <c r="CH3" i="9"/>
  <c r="CH1" i="8"/>
  <c r="CH1" i="9"/>
  <c r="CF116" i="12"/>
  <c r="CF114" i="12"/>
  <c r="CE114" i="12"/>
  <c r="CE115" i="12"/>
  <c r="CH12" i="9"/>
  <c r="CH11" i="9"/>
  <c r="CH10" i="9"/>
  <c r="BK254" i="7" l="1"/>
  <c r="BK63" i="7"/>
  <c r="BK240" i="7" s="1"/>
  <c r="BG120" i="7"/>
  <c r="BG65" i="7"/>
  <c r="BG225" i="7"/>
  <c r="BG67" i="7"/>
  <c r="BG186" i="7" s="1"/>
  <c r="BG214" i="7"/>
  <c r="DJ49" i="7"/>
  <c r="DE20" i="7"/>
  <c r="BL21" i="7"/>
  <c r="BL24" i="7" s="1"/>
  <c r="CT250" i="7"/>
  <c r="BH50" i="7"/>
  <c r="BH52" i="7" s="1"/>
  <c r="BH56" i="7" s="1"/>
  <c r="BG172" i="7"/>
  <c r="BG66" i="7"/>
  <c r="BG134" i="7" s="1"/>
  <c r="CF14" i="12"/>
  <c r="CF33" i="11"/>
  <c r="CC18" i="12"/>
  <c r="CC37" i="11"/>
  <c r="BW32" i="11"/>
  <c r="BV13" i="12"/>
  <c r="CJ22" i="9"/>
  <c r="CJ6" i="8"/>
  <c r="CI1" i="8"/>
  <c r="CI1" i="9"/>
  <c r="CI3" i="8"/>
  <c r="CI3" i="9"/>
  <c r="CH96" i="12"/>
  <c r="CH8" i="8" s="1"/>
  <c r="CK2" i="8"/>
  <c r="CK2" i="9"/>
  <c r="CG116" i="12"/>
  <c r="CF115" i="12"/>
  <c r="CI12" i="9"/>
  <c r="CI11" i="9"/>
  <c r="CI10" i="9"/>
  <c r="BL28" i="7" l="1"/>
  <c r="BL64" i="7" s="1"/>
  <c r="BL27" i="7"/>
  <c r="BL26" i="7"/>
  <c r="BL62" i="7" s="1"/>
  <c r="BL25" i="7"/>
  <c r="BL61" i="7" s="1"/>
  <c r="BL30" i="7"/>
  <c r="BL51" i="7" s="1"/>
  <c r="BG81" i="7"/>
  <c r="BG68" i="7"/>
  <c r="BI50" i="7"/>
  <c r="BI52" i="7" s="1"/>
  <c r="BI56" i="7" s="1"/>
  <c r="BL29" i="7"/>
  <c r="BM21" i="7" s="1"/>
  <c r="BM24" i="7" s="1"/>
  <c r="DF20" i="7"/>
  <c r="BH53" i="7"/>
  <c r="BH55" i="7"/>
  <c r="BH54" i="7"/>
  <c r="BH57" i="7"/>
  <c r="DK49" i="7"/>
  <c r="CU250" i="7"/>
  <c r="CG14" i="12"/>
  <c r="CG33" i="11"/>
  <c r="CE12" i="12"/>
  <c r="CE31" i="11"/>
  <c r="CF12" i="12"/>
  <c r="CF31" i="11"/>
  <c r="CD18" i="12"/>
  <c r="CD37" i="11"/>
  <c r="BX32" i="11"/>
  <c r="BW13" i="12"/>
  <c r="CI96" i="12"/>
  <c r="CI8" i="8" s="1"/>
  <c r="CK22" i="9"/>
  <c r="CK6" i="8"/>
  <c r="CJ3" i="8"/>
  <c r="CJ3" i="9"/>
  <c r="CJ1" i="8"/>
  <c r="CJ1" i="9"/>
  <c r="CL2" i="8"/>
  <c r="CL2" i="9"/>
  <c r="CG114" i="12"/>
  <c r="CH114" i="12"/>
  <c r="CG115" i="12"/>
  <c r="CH116" i="12"/>
  <c r="CJ12" i="9"/>
  <c r="CJ10" i="9"/>
  <c r="CJ11" i="9"/>
  <c r="BJ50" i="7" l="1"/>
  <c r="BJ52" i="7" s="1"/>
  <c r="BH225" i="7"/>
  <c r="BH214" i="7"/>
  <c r="BH67" i="7"/>
  <c r="BH186" i="7" s="1"/>
  <c r="BH66" i="7"/>
  <c r="BH134" i="7" s="1"/>
  <c r="BH172" i="7"/>
  <c r="BH65" i="7"/>
  <c r="BH120" i="7"/>
  <c r="DG20" i="7"/>
  <c r="DH20" i="7" s="1"/>
  <c r="BL254" i="7"/>
  <c r="BL63" i="7"/>
  <c r="BL240" i="7" s="1"/>
  <c r="CV250" i="7"/>
  <c r="BM29" i="7"/>
  <c r="BM27" i="7"/>
  <c r="BM26" i="7"/>
  <c r="BM62" i="7" s="1"/>
  <c r="BM28" i="7"/>
  <c r="BM64" i="7" s="1"/>
  <c r="BM25" i="7"/>
  <c r="BM61" i="7" s="1"/>
  <c r="BM30" i="7"/>
  <c r="BM51" i="7" s="1"/>
  <c r="DL49" i="7"/>
  <c r="BI55" i="7"/>
  <c r="BI53" i="7"/>
  <c r="BI54" i="7"/>
  <c r="BI57" i="7"/>
  <c r="CH14" i="12"/>
  <c r="CH33" i="11"/>
  <c r="CG12" i="12"/>
  <c r="CG31" i="11"/>
  <c r="CE18" i="12"/>
  <c r="CE37" i="11"/>
  <c r="BY32" i="11"/>
  <c r="BX13" i="12"/>
  <c r="CM2" i="8"/>
  <c r="CM2" i="9"/>
  <c r="CK3" i="8"/>
  <c r="CK3" i="9"/>
  <c r="CK1" i="8"/>
  <c r="CK1" i="9"/>
  <c r="CL22" i="9"/>
  <c r="CL6" i="8"/>
  <c r="CJ96" i="12"/>
  <c r="CJ8" i="8" s="1"/>
  <c r="CI114" i="12"/>
  <c r="CH115" i="12"/>
  <c r="CK11" i="9"/>
  <c r="CK12" i="9"/>
  <c r="CK10" i="9"/>
  <c r="BH81" i="7" l="1"/>
  <c r="BH68" i="7"/>
  <c r="DI20" i="7"/>
  <c r="BM254" i="7"/>
  <c r="BM63" i="7"/>
  <c r="BM240" i="7" s="1"/>
  <c r="BI225" i="7"/>
  <c r="BI67" i="7"/>
  <c r="BI186" i="7" s="1"/>
  <c r="BI214" i="7"/>
  <c r="CW250" i="7"/>
  <c r="BJ54" i="7"/>
  <c r="BJ55" i="7"/>
  <c r="BJ53" i="7"/>
  <c r="BJ57" i="7"/>
  <c r="BI172" i="7"/>
  <c r="BI66" i="7"/>
  <c r="BI134" i="7" s="1"/>
  <c r="BI120" i="7"/>
  <c r="BI65" i="7"/>
  <c r="BN21" i="7"/>
  <c r="BN24" i="7" s="1"/>
  <c r="DM49" i="7"/>
  <c r="BJ56" i="7"/>
  <c r="BK50" i="7" s="1"/>
  <c r="BK52" i="7" s="1"/>
  <c r="CI14" i="12"/>
  <c r="CI33" i="11"/>
  <c r="CF18" i="12"/>
  <c r="CF37" i="11"/>
  <c r="BZ32" i="11"/>
  <c r="BY13" i="12"/>
  <c r="CN2" i="8"/>
  <c r="CN2" i="9"/>
  <c r="CL3" i="8"/>
  <c r="CL3" i="9"/>
  <c r="CL1" i="8"/>
  <c r="CL1" i="9"/>
  <c r="CM22" i="9"/>
  <c r="CM6" i="8"/>
  <c r="CK96" i="12"/>
  <c r="CK8" i="8" s="1"/>
  <c r="CI116" i="12"/>
  <c r="CI115" i="12"/>
  <c r="CL12" i="9"/>
  <c r="CL11" i="9"/>
  <c r="CL10" i="9"/>
  <c r="CX250" i="7" l="1"/>
  <c r="BN25" i="7"/>
  <c r="BN61" i="7" s="1"/>
  <c r="BN28" i="7"/>
  <c r="BN64" i="7" s="1"/>
  <c r="BN27" i="7"/>
  <c r="BN26" i="7"/>
  <c r="BN62" i="7" s="1"/>
  <c r="BN30" i="7"/>
  <c r="BN51" i="7" s="1"/>
  <c r="BI81" i="7"/>
  <c r="BI68" i="7"/>
  <c r="BJ225" i="7"/>
  <c r="BJ67" i="7"/>
  <c r="BJ186" i="7" s="1"/>
  <c r="BJ214" i="7"/>
  <c r="BJ172" i="7"/>
  <c r="BJ66" i="7"/>
  <c r="BJ134" i="7" s="1"/>
  <c r="DJ20" i="7"/>
  <c r="BK56" i="7"/>
  <c r="BK54" i="7"/>
  <c r="BK53" i="7"/>
  <c r="BK55" i="7"/>
  <c r="BK57" i="7"/>
  <c r="DN49" i="7"/>
  <c r="BN29" i="7"/>
  <c r="BO21" i="7" s="1"/>
  <c r="BO24" i="7" s="1"/>
  <c r="BJ120" i="7"/>
  <c r="BJ65" i="7"/>
  <c r="CJ14" i="12"/>
  <c r="CJ33" i="11"/>
  <c r="CH12" i="12"/>
  <c r="CH31" i="11"/>
  <c r="CG18" i="12"/>
  <c r="CG37" i="11"/>
  <c r="CA32" i="11"/>
  <c r="BZ13" i="12"/>
  <c r="CL96" i="12"/>
  <c r="CL8" i="8" s="1"/>
  <c r="CM1" i="8"/>
  <c r="CM1" i="9"/>
  <c r="CM3" i="8"/>
  <c r="CM3" i="9"/>
  <c r="CO2" i="8"/>
  <c r="CO2" i="9"/>
  <c r="CN22" i="9"/>
  <c r="CN6" i="8"/>
  <c r="CJ116" i="12"/>
  <c r="CJ114" i="12"/>
  <c r="CK116" i="12"/>
  <c r="CJ115" i="12"/>
  <c r="CM11" i="9"/>
  <c r="CM12" i="9"/>
  <c r="CM10" i="9"/>
  <c r="DO49" i="7" l="1"/>
  <c r="DP49" i="7" s="1"/>
  <c r="DK20" i="7"/>
  <c r="DL20" i="7" s="1"/>
  <c r="BN254" i="7"/>
  <c r="BN63" i="7"/>
  <c r="BN240" i="7" s="1"/>
  <c r="BJ81" i="7"/>
  <c r="BJ68" i="7"/>
  <c r="BK120" i="7"/>
  <c r="BK65" i="7"/>
  <c r="BK172" i="7"/>
  <c r="BK66" i="7"/>
  <c r="BK134" i="7" s="1"/>
  <c r="CY250" i="7"/>
  <c r="BK225" i="7"/>
  <c r="BK214" i="7"/>
  <c r="BK67" i="7"/>
  <c r="BK186" i="7" s="1"/>
  <c r="BO29" i="7"/>
  <c r="BO26" i="7"/>
  <c r="BO62" i="7" s="1"/>
  <c r="BO25" i="7"/>
  <c r="BO61" i="7" s="1"/>
  <c r="BO27" i="7"/>
  <c r="BO28" i="7"/>
  <c r="BO64" i="7" s="1"/>
  <c r="BO30" i="7"/>
  <c r="BO51" i="7" s="1"/>
  <c r="BL50" i="7"/>
  <c r="BL52" i="7" s="1"/>
  <c r="CK14" i="12"/>
  <c r="CK33" i="11"/>
  <c r="CI12" i="12"/>
  <c r="CI31" i="11"/>
  <c r="CJ12" i="12"/>
  <c r="CJ31" i="11"/>
  <c r="CH18" i="12"/>
  <c r="CH37" i="11"/>
  <c r="CB32" i="11"/>
  <c r="CA13" i="12"/>
  <c r="CN1" i="8"/>
  <c r="CN1" i="9"/>
  <c r="CN3" i="8"/>
  <c r="CN3" i="9"/>
  <c r="CM96" i="12"/>
  <c r="CM8" i="8" s="1"/>
  <c r="CP2" i="8"/>
  <c r="CP2" i="9"/>
  <c r="CO22" i="9"/>
  <c r="CO6" i="8"/>
  <c r="CK114" i="12"/>
  <c r="CL116" i="12"/>
  <c r="CK115" i="12"/>
  <c r="CN12" i="9"/>
  <c r="CN11" i="9"/>
  <c r="CN10" i="9"/>
  <c r="CZ250" i="7" l="1"/>
  <c r="BO254" i="7"/>
  <c r="BO63" i="7"/>
  <c r="BO240" i="7" s="1"/>
  <c r="BP21" i="7"/>
  <c r="BP24" i="7" s="1"/>
  <c r="DM20" i="7"/>
  <c r="BK81" i="7"/>
  <c r="BK68" i="7"/>
  <c r="DQ49" i="7"/>
  <c r="DR49" i="7" s="1"/>
  <c r="BL54" i="7"/>
  <c r="BL53" i="7"/>
  <c r="BL55" i="7"/>
  <c r="BL57" i="7"/>
  <c r="BL56" i="7"/>
  <c r="CL14" i="12"/>
  <c r="CL33" i="11"/>
  <c r="CI18" i="12"/>
  <c r="CI37" i="11"/>
  <c r="CC32" i="11"/>
  <c r="CB13" i="12"/>
  <c r="CO3" i="8"/>
  <c r="CO3" i="9"/>
  <c r="CO1" i="8"/>
  <c r="CO1" i="9"/>
  <c r="CQ2" i="8"/>
  <c r="CQ2" i="9"/>
  <c r="CN96" i="12"/>
  <c r="CN8" i="8" s="1"/>
  <c r="CP22" i="9"/>
  <c r="CP6" i="8"/>
  <c r="CM116" i="12"/>
  <c r="CM114" i="12"/>
  <c r="CL114" i="12"/>
  <c r="CL115" i="12"/>
  <c r="CO11" i="9"/>
  <c r="CO10" i="9"/>
  <c r="CO12" i="9"/>
  <c r="BP25" i="7" l="1"/>
  <c r="BP61" i="7" s="1"/>
  <c r="BP28" i="7"/>
  <c r="BP64" i="7" s="1"/>
  <c r="BP27" i="7"/>
  <c r="BP26" i="7"/>
  <c r="BP62" i="7" s="1"/>
  <c r="BP30" i="7"/>
  <c r="BP51" i="7" s="1"/>
  <c r="DS49" i="7"/>
  <c r="BM50" i="7"/>
  <c r="BM52" i="7" s="1"/>
  <c r="BM56" i="7" s="1"/>
  <c r="BL67" i="7"/>
  <c r="BL186" i="7" s="1"/>
  <c r="BL214" i="7"/>
  <c r="BL225" i="7"/>
  <c r="DA250" i="7"/>
  <c r="BL172" i="7"/>
  <c r="BL66" i="7"/>
  <c r="BL134" i="7" s="1"/>
  <c r="BP29" i="7"/>
  <c r="BQ21" i="7" s="1"/>
  <c r="BQ24" i="7" s="1"/>
  <c r="BL65" i="7"/>
  <c r="BL120" i="7"/>
  <c r="DN20" i="7"/>
  <c r="CM14" i="12"/>
  <c r="CM33" i="11"/>
  <c r="CK12" i="12"/>
  <c r="CK31" i="11"/>
  <c r="CL12" i="12"/>
  <c r="CL31" i="11"/>
  <c r="CJ18" i="12"/>
  <c r="CJ37" i="11"/>
  <c r="CD32" i="11"/>
  <c r="CC13" i="12"/>
  <c r="CR2" i="8"/>
  <c r="CR2" i="9"/>
  <c r="CO96" i="12"/>
  <c r="CO8" i="8" s="1"/>
  <c r="CP3" i="8"/>
  <c r="CP3" i="9"/>
  <c r="CQ22" i="9"/>
  <c r="CQ6" i="8"/>
  <c r="CP1" i="8"/>
  <c r="CP1" i="9"/>
  <c r="CN114" i="12"/>
  <c r="CN116" i="12"/>
  <c r="CM115" i="12"/>
  <c r="CP12" i="9"/>
  <c r="CP10" i="9"/>
  <c r="CP11" i="9"/>
  <c r="DT49" i="7" l="1"/>
  <c r="DB250" i="7"/>
  <c r="BP254" i="7"/>
  <c r="BP63" i="7"/>
  <c r="BP240" i="7" s="1"/>
  <c r="BL81" i="7"/>
  <c r="BL68" i="7"/>
  <c r="BN50" i="7"/>
  <c r="BN52" i="7" s="1"/>
  <c r="BN56" i="7" s="1"/>
  <c r="DO20" i="7"/>
  <c r="DP20" i="7" s="1"/>
  <c r="BQ29" i="7"/>
  <c r="BQ28" i="7"/>
  <c r="BQ64" i="7" s="1"/>
  <c r="BQ26" i="7"/>
  <c r="BQ62" i="7" s="1"/>
  <c r="BQ27" i="7"/>
  <c r="BQ25" i="7"/>
  <c r="BQ61" i="7" s="1"/>
  <c r="BQ30" i="7"/>
  <c r="BQ51" i="7" s="1"/>
  <c r="BM54" i="7"/>
  <c r="BM55" i="7"/>
  <c r="BM53" i="7"/>
  <c r="BM57" i="7"/>
  <c r="CN14" i="12"/>
  <c r="CN33" i="11"/>
  <c r="CK18" i="12"/>
  <c r="CK37" i="11"/>
  <c r="CE32" i="11"/>
  <c r="CD13" i="12"/>
  <c r="CP96" i="12"/>
  <c r="CP8" i="8" s="1"/>
  <c r="CR22" i="9"/>
  <c r="CR6" i="8"/>
  <c r="CS2" i="8"/>
  <c r="CS2" i="9"/>
  <c r="CQ3" i="8"/>
  <c r="CQ3" i="9"/>
  <c r="CQ1" i="8"/>
  <c r="CQ1" i="9"/>
  <c r="CO114" i="12"/>
  <c r="CO116" i="12"/>
  <c r="CN115" i="12"/>
  <c r="CQ12" i="9"/>
  <c r="CQ10" i="9"/>
  <c r="CQ11" i="9"/>
  <c r="BO50" i="7" l="1"/>
  <c r="BO52" i="7" s="1"/>
  <c r="BM120" i="7"/>
  <c r="BM65" i="7"/>
  <c r="BM67" i="7"/>
  <c r="BM186" i="7" s="1"/>
  <c r="BM214" i="7"/>
  <c r="BM225" i="7"/>
  <c r="BM172" i="7"/>
  <c r="BM66" i="7"/>
  <c r="BM134" i="7" s="1"/>
  <c r="BR21" i="7"/>
  <c r="BR24" i="7" s="1"/>
  <c r="BR29" i="7" s="1"/>
  <c r="BS21" i="7" s="1"/>
  <c r="BS24" i="7" s="1"/>
  <c r="BN54" i="7"/>
  <c r="BN55" i="7"/>
  <c r="BN53" i="7"/>
  <c r="BN57" i="7"/>
  <c r="DC250" i="7"/>
  <c r="DQ20" i="7"/>
  <c r="BQ254" i="7"/>
  <c r="BQ63" i="7"/>
  <c r="BQ240" i="7" s="1"/>
  <c r="DU49" i="7"/>
  <c r="CO14" i="12"/>
  <c r="CO33" i="11"/>
  <c r="CM12" i="12"/>
  <c r="CM31" i="11"/>
  <c r="CL18" i="12"/>
  <c r="CL37" i="11"/>
  <c r="CF32" i="11"/>
  <c r="CE13" i="12"/>
  <c r="CR1" i="8"/>
  <c r="CR1" i="9"/>
  <c r="CT2" i="8"/>
  <c r="CT2" i="9"/>
  <c r="CS22" i="9"/>
  <c r="CS6" i="8"/>
  <c r="CR3" i="8"/>
  <c r="CR3" i="9"/>
  <c r="CQ96" i="12"/>
  <c r="CQ8" i="8" s="1"/>
  <c r="CP114" i="12"/>
  <c r="CO115" i="12"/>
  <c r="CP116" i="12"/>
  <c r="CR12" i="9"/>
  <c r="CR10" i="9"/>
  <c r="CR11" i="9"/>
  <c r="BS29" i="7" l="1"/>
  <c r="BT21" i="7" s="1"/>
  <c r="BT24" i="7" s="1"/>
  <c r="BS27" i="7"/>
  <c r="BS28" i="7"/>
  <c r="BS64" i="7" s="1"/>
  <c r="BS25" i="7"/>
  <c r="BS61" i="7" s="1"/>
  <c r="BS26" i="7"/>
  <c r="BS62" i="7" s="1"/>
  <c r="BS30" i="7"/>
  <c r="BS51" i="7" s="1"/>
  <c r="BN66" i="7"/>
  <c r="BN134" i="7" s="1"/>
  <c r="BN172" i="7"/>
  <c r="BM81" i="7"/>
  <c r="BM68" i="7"/>
  <c r="BN214" i="7"/>
  <c r="BN225" i="7"/>
  <c r="BN67" i="7"/>
  <c r="BN186" i="7" s="1"/>
  <c r="BR28" i="7"/>
  <c r="BR64" i="7" s="1"/>
  <c r="BR26" i="7"/>
  <c r="BR62" i="7" s="1"/>
  <c r="BR25" i="7"/>
  <c r="BR61" i="7" s="1"/>
  <c r="BR27" i="7"/>
  <c r="BR30" i="7"/>
  <c r="BR51" i="7" s="1"/>
  <c r="DR20" i="7"/>
  <c r="DD250" i="7"/>
  <c r="BO53" i="7"/>
  <c r="BO55" i="7"/>
  <c r="BO54" i="7"/>
  <c r="BO57" i="7"/>
  <c r="BN120" i="7"/>
  <c r="BN65" i="7"/>
  <c r="BO56" i="7"/>
  <c r="CP14" i="12"/>
  <c r="CP33" i="11"/>
  <c r="CN12" i="12"/>
  <c r="CN31" i="11"/>
  <c r="CM18" i="12"/>
  <c r="CM37" i="11"/>
  <c r="CG32" i="11"/>
  <c r="CF13" i="12"/>
  <c r="CT22" i="9"/>
  <c r="CT6" i="8"/>
  <c r="CS3" i="8"/>
  <c r="CS3" i="9"/>
  <c r="CS1" i="8"/>
  <c r="CS1" i="9"/>
  <c r="CR96" i="12"/>
  <c r="CR8" i="8" s="1"/>
  <c r="CU2" i="8"/>
  <c r="CU2" i="9"/>
  <c r="CQ116" i="12"/>
  <c r="CQ114" i="12"/>
  <c r="CP115" i="12"/>
  <c r="CS11" i="9"/>
  <c r="CS12" i="9"/>
  <c r="CS10" i="9"/>
  <c r="BO225" i="7" l="1"/>
  <c r="BO67" i="7"/>
  <c r="BO186" i="7" s="1"/>
  <c r="BO214" i="7"/>
  <c r="BO65" i="7"/>
  <c r="BO120" i="7"/>
  <c r="BN81" i="7"/>
  <c r="BN68" i="7"/>
  <c r="DS20" i="7"/>
  <c r="DE250" i="7"/>
  <c r="BS63" i="7"/>
  <c r="BS254" i="7"/>
  <c r="BP50" i="7"/>
  <c r="BP52" i="7" s="1"/>
  <c r="BP56" i="7" s="1"/>
  <c r="BO66" i="7"/>
  <c r="BO134" i="7" s="1"/>
  <c r="BO172" i="7"/>
  <c r="BR63" i="7"/>
  <c r="BR240" i="7" s="1"/>
  <c r="BR254" i="7"/>
  <c r="BT29" i="7"/>
  <c r="BT27" i="7"/>
  <c r="BT28" i="7"/>
  <c r="BT64" i="7" s="1"/>
  <c r="BT25" i="7"/>
  <c r="BT61" i="7" s="1"/>
  <c r="BT26" i="7"/>
  <c r="BT62" i="7" s="1"/>
  <c r="BT30" i="7"/>
  <c r="BT51" i="7" s="1"/>
  <c r="CQ14" i="12"/>
  <c r="CQ33" i="11"/>
  <c r="CP12" i="12"/>
  <c r="CP31" i="11"/>
  <c r="CO12" i="12"/>
  <c r="CO31" i="11"/>
  <c r="CN18" i="12"/>
  <c r="CN37" i="11"/>
  <c r="CH32" i="11"/>
  <c r="CG13" i="12"/>
  <c r="CS96" i="12"/>
  <c r="CS8" i="8" s="1"/>
  <c r="CU22" i="9"/>
  <c r="CU6" i="8"/>
  <c r="CT3" i="8"/>
  <c r="CT3" i="9"/>
  <c r="CV2" i="8"/>
  <c r="CV2" i="9"/>
  <c r="CT1" i="8"/>
  <c r="CT1" i="9"/>
  <c r="CR114" i="12"/>
  <c r="CR116" i="12"/>
  <c r="CQ115" i="12"/>
  <c r="CT12" i="9"/>
  <c r="CT11" i="9"/>
  <c r="CT10" i="9"/>
  <c r="BQ50" i="7" l="1"/>
  <c r="BQ52" i="7" s="1"/>
  <c r="DT20" i="7"/>
  <c r="DF250" i="7"/>
  <c r="BP54" i="7"/>
  <c r="BP53" i="7"/>
  <c r="BP55" i="7"/>
  <c r="BP57" i="7"/>
  <c r="BT254" i="7"/>
  <c r="BT63" i="7"/>
  <c r="BO81" i="7"/>
  <c r="BO68" i="7"/>
  <c r="BU21" i="7"/>
  <c r="BU24" i="7" s="1"/>
  <c r="BS240" i="7"/>
  <c r="CR14" i="12"/>
  <c r="CR33" i="11"/>
  <c r="CO18" i="12"/>
  <c r="CO37" i="11"/>
  <c r="CI32" i="11"/>
  <c r="CH13" i="12"/>
  <c r="CU3" i="8"/>
  <c r="CU3" i="9"/>
  <c r="CU1" i="8"/>
  <c r="CU1" i="9"/>
  <c r="CT96" i="12"/>
  <c r="CT8" i="8" s="1"/>
  <c r="CV22" i="9"/>
  <c r="CV6" i="8"/>
  <c r="CW2" i="8"/>
  <c r="CW2" i="9"/>
  <c r="CS116" i="12"/>
  <c r="CS114" i="12"/>
  <c r="CR115" i="12"/>
  <c r="CU11" i="9"/>
  <c r="CU12" i="9"/>
  <c r="CU10" i="9"/>
  <c r="BT240" i="7" l="1"/>
  <c r="BU27" i="7"/>
  <c r="BU26" i="7"/>
  <c r="BU62" i="7" s="1"/>
  <c r="BU25" i="7"/>
  <c r="BU61" i="7" s="1"/>
  <c r="BU28" i="7"/>
  <c r="BU64" i="7" s="1"/>
  <c r="BU30" i="7"/>
  <c r="BU51" i="7" s="1"/>
  <c r="DU20" i="7"/>
  <c r="BP66" i="7"/>
  <c r="BP134" i="7" s="1"/>
  <c r="BP172" i="7"/>
  <c r="BQ53" i="7"/>
  <c r="BQ55" i="7"/>
  <c r="BQ54" i="7"/>
  <c r="BQ57" i="7"/>
  <c r="BP214" i="7"/>
  <c r="BP67" i="7"/>
  <c r="BP186" i="7" s="1"/>
  <c r="BP225" i="7"/>
  <c r="BP120" i="7"/>
  <c r="BP65" i="7"/>
  <c r="BU29" i="7"/>
  <c r="BV21" i="7" s="1"/>
  <c r="BV24" i="7" s="1"/>
  <c r="DG250" i="7"/>
  <c r="BQ56" i="7"/>
  <c r="BR50" i="7" s="1"/>
  <c r="BR52" i="7" s="1"/>
  <c r="CS14" i="12"/>
  <c r="CS33" i="11"/>
  <c r="CQ12" i="12"/>
  <c r="CQ31" i="11"/>
  <c r="CP18" i="12"/>
  <c r="CP37" i="11"/>
  <c r="CJ32" i="11"/>
  <c r="CI13" i="12"/>
  <c r="CV3" i="8"/>
  <c r="CV3" i="9"/>
  <c r="CV1" i="8"/>
  <c r="CV1" i="9"/>
  <c r="CW22" i="9"/>
  <c r="CW6" i="8"/>
  <c r="CX2" i="8"/>
  <c r="CX2" i="9"/>
  <c r="CU96" i="12"/>
  <c r="CU8" i="8" s="1"/>
  <c r="CT116" i="12"/>
  <c r="CS115" i="12"/>
  <c r="CV12" i="9"/>
  <c r="CV10" i="9"/>
  <c r="CV11" i="9"/>
  <c r="BR56" i="7" l="1"/>
  <c r="BR55" i="7"/>
  <c r="BR54" i="7"/>
  <c r="BR53" i="7"/>
  <c r="BR57" i="7"/>
  <c r="BV29" i="7"/>
  <c r="BV27" i="7"/>
  <c r="BV26" i="7"/>
  <c r="BV62" i="7" s="1"/>
  <c r="BV28" i="7"/>
  <c r="BV64" i="7" s="1"/>
  <c r="BV25" i="7"/>
  <c r="BV61" i="7" s="1"/>
  <c r="BV30" i="7"/>
  <c r="BV51" i="7" s="1"/>
  <c r="DH250" i="7"/>
  <c r="BQ66" i="7"/>
  <c r="BQ134" i="7" s="1"/>
  <c r="BQ172" i="7"/>
  <c r="BU254" i="7"/>
  <c r="BU63" i="7"/>
  <c r="BU240" i="7" s="1"/>
  <c r="BQ225" i="7"/>
  <c r="BQ67" i="7"/>
  <c r="BQ186" i="7" s="1"/>
  <c r="BQ214" i="7"/>
  <c r="BP81" i="7"/>
  <c r="BP68" i="7"/>
  <c r="BQ65" i="7"/>
  <c r="BQ120" i="7"/>
  <c r="CT14" i="12"/>
  <c r="CT33" i="11"/>
  <c r="CR12" i="12"/>
  <c r="CR31" i="11"/>
  <c r="CQ18" i="12"/>
  <c r="CQ37" i="11"/>
  <c r="CK32" i="11"/>
  <c r="CJ13" i="12"/>
  <c r="CW1" i="9"/>
  <c r="CY2" i="8"/>
  <c r="CY2" i="9"/>
  <c r="CW1" i="8"/>
  <c r="CV96" i="12"/>
  <c r="CV8" i="8" s="1"/>
  <c r="CX22" i="9"/>
  <c r="CX6" i="8"/>
  <c r="CW3" i="8"/>
  <c r="CW3" i="9"/>
  <c r="CT114" i="12"/>
  <c r="CU114" i="12"/>
  <c r="CT115" i="12"/>
  <c r="CU116" i="12"/>
  <c r="CW12" i="9"/>
  <c r="CW11" i="9"/>
  <c r="CW10" i="9"/>
  <c r="BW21" i="7" l="1"/>
  <c r="BW24" i="7" s="1"/>
  <c r="DI250" i="7"/>
  <c r="BR120" i="7"/>
  <c r="BR65" i="7"/>
  <c r="BR66" i="7"/>
  <c r="BR134" i="7" s="1"/>
  <c r="BR172" i="7"/>
  <c r="BQ81" i="7"/>
  <c r="BQ68" i="7"/>
  <c r="BR67" i="7"/>
  <c r="BR186" i="7" s="1"/>
  <c r="BR214" i="7"/>
  <c r="BR225" i="7"/>
  <c r="BV63" i="7"/>
  <c r="BV240" i="7" s="1"/>
  <c r="BV254" i="7"/>
  <c r="BS50" i="7"/>
  <c r="BS52" i="7" s="1"/>
  <c r="BS56" i="7" s="1"/>
  <c r="BT50" i="7" s="1"/>
  <c r="BT52" i="7" s="1"/>
  <c r="CU14" i="12"/>
  <c r="CU33" i="11"/>
  <c r="CS12" i="12"/>
  <c r="CS31" i="11"/>
  <c r="CR18" i="12"/>
  <c r="CR37" i="11"/>
  <c r="CL32" i="11"/>
  <c r="CK13" i="12"/>
  <c r="CW96" i="12"/>
  <c r="CW8" i="8" s="1"/>
  <c r="CZ2" i="8"/>
  <c r="CZ2" i="9"/>
  <c r="CX3" i="8"/>
  <c r="CX3" i="9"/>
  <c r="CY22" i="9"/>
  <c r="CY6" i="8"/>
  <c r="CV116" i="12"/>
  <c r="CU115" i="12"/>
  <c r="CX12" i="9"/>
  <c r="CX11" i="9"/>
  <c r="CX10" i="9"/>
  <c r="BT56" i="7" l="1"/>
  <c r="BT53" i="7"/>
  <c r="BT55" i="7"/>
  <c r="BT54" i="7"/>
  <c r="BT57" i="7"/>
  <c r="DJ250" i="7"/>
  <c r="BS55" i="7"/>
  <c r="BS53" i="7"/>
  <c r="BS54" i="7"/>
  <c r="BS57" i="7"/>
  <c r="BW26" i="7"/>
  <c r="BW62" i="7" s="1"/>
  <c r="BW28" i="7"/>
  <c r="BW64" i="7" s="1"/>
  <c r="BW27" i="7"/>
  <c r="BW25" i="7"/>
  <c r="BW61" i="7" s="1"/>
  <c r="BW30" i="7"/>
  <c r="BW51" i="7" s="1"/>
  <c r="BR81" i="7"/>
  <c r="BR68" i="7"/>
  <c r="BW29" i="7"/>
  <c r="CV14" i="12"/>
  <c r="CV33" i="11"/>
  <c r="CU12" i="12"/>
  <c r="CU31" i="11"/>
  <c r="CT12" i="12"/>
  <c r="CT31" i="11"/>
  <c r="CS18" i="12"/>
  <c r="CS37" i="11"/>
  <c r="CM32" i="11"/>
  <c r="CL13" i="12"/>
  <c r="CW114" i="12"/>
  <c r="CX96" i="12"/>
  <c r="CX8" i="8" s="1"/>
  <c r="CY3" i="8"/>
  <c r="CY3" i="9"/>
  <c r="CZ22" i="9"/>
  <c r="CZ6" i="8"/>
  <c r="CX1" i="8"/>
  <c r="CX1" i="9"/>
  <c r="DA2" i="8"/>
  <c r="DA2" i="9"/>
  <c r="CV114" i="12"/>
  <c r="CV115" i="12"/>
  <c r="CY11" i="9"/>
  <c r="CY12" i="9"/>
  <c r="CY10" i="9"/>
  <c r="BS225" i="7" l="1"/>
  <c r="BS67" i="7"/>
  <c r="BS186" i="7" s="1"/>
  <c r="BS214" i="7"/>
  <c r="BT172" i="7"/>
  <c r="BT66" i="7"/>
  <c r="BT134" i="7" s="1"/>
  <c r="BX21" i="7"/>
  <c r="BX24" i="7" s="1"/>
  <c r="BX29" i="7" s="1"/>
  <c r="BT214" i="7"/>
  <c r="BT67" i="7"/>
  <c r="BT186" i="7" s="1"/>
  <c r="BT225" i="7"/>
  <c r="DK250" i="7"/>
  <c r="BT65" i="7"/>
  <c r="BT120" i="7"/>
  <c r="BW63" i="7"/>
  <c r="BW240" i="7" s="1"/>
  <c r="BW254" i="7"/>
  <c r="BS172" i="7"/>
  <c r="BS66" i="7"/>
  <c r="BS134" i="7" s="1"/>
  <c r="BS120" i="7"/>
  <c r="BS65" i="7"/>
  <c r="BU50" i="7"/>
  <c r="BU52" i="7" s="1"/>
  <c r="CW14" i="12"/>
  <c r="CW33" i="11"/>
  <c r="CT18" i="12"/>
  <c r="CT37" i="11"/>
  <c r="CN32" i="11"/>
  <c r="CM13" i="12"/>
  <c r="CZ3" i="8"/>
  <c r="CZ3" i="9"/>
  <c r="DB2" i="8"/>
  <c r="DB2" i="9"/>
  <c r="CY1" i="8"/>
  <c r="CY1" i="9"/>
  <c r="CY96" i="12"/>
  <c r="CY8" i="8" s="1"/>
  <c r="DA22" i="9"/>
  <c r="DA6" i="8"/>
  <c r="CW116" i="12"/>
  <c r="CW115" i="12"/>
  <c r="CZ12" i="9"/>
  <c r="CZ10" i="9"/>
  <c r="CZ11" i="9"/>
  <c r="BY21" i="7" l="1"/>
  <c r="BY24" i="7" s="1"/>
  <c r="BS81" i="7"/>
  <c r="BS68" i="7"/>
  <c r="BT81" i="7"/>
  <c r="BT68" i="7"/>
  <c r="BX27" i="7"/>
  <c r="BX25" i="7"/>
  <c r="BX61" i="7" s="1"/>
  <c r="BX26" i="7"/>
  <c r="BX62" i="7" s="1"/>
  <c r="BX28" i="7"/>
  <c r="BX64" i="7" s="1"/>
  <c r="BX30" i="7"/>
  <c r="BX51" i="7" s="1"/>
  <c r="DL250" i="7"/>
  <c r="BU53" i="7"/>
  <c r="BU54" i="7"/>
  <c r="BU55" i="7"/>
  <c r="BU57" i="7"/>
  <c r="BU56" i="7"/>
  <c r="CV12" i="12"/>
  <c r="CV31" i="11"/>
  <c r="CW12" i="12"/>
  <c r="CW31" i="11"/>
  <c r="CU18" i="12"/>
  <c r="CU37" i="11"/>
  <c r="CO32" i="11"/>
  <c r="CN13" i="12"/>
  <c r="DC2" i="8"/>
  <c r="DC2" i="9"/>
  <c r="DA3" i="8"/>
  <c r="DA3" i="9"/>
  <c r="CZ1" i="8"/>
  <c r="CZ1" i="9"/>
  <c r="DB22" i="9"/>
  <c r="DB6" i="8"/>
  <c r="CZ96" i="12"/>
  <c r="CZ8" i="8" s="1"/>
  <c r="CX114" i="12"/>
  <c r="CX116" i="12"/>
  <c r="CX115" i="12"/>
  <c r="DA11" i="9"/>
  <c r="DA12" i="9"/>
  <c r="DA10" i="9"/>
  <c r="DM250" i="7" l="1"/>
  <c r="BU225" i="7"/>
  <c r="BU214" i="7"/>
  <c r="BU67" i="7"/>
  <c r="BU186" i="7" s="1"/>
  <c r="BU65" i="7"/>
  <c r="BU120" i="7"/>
  <c r="BU172" i="7"/>
  <c r="BU66" i="7"/>
  <c r="BU134" i="7" s="1"/>
  <c r="BX254" i="7"/>
  <c r="BX63" i="7"/>
  <c r="BX240" i="7" s="1"/>
  <c r="BV50" i="7"/>
  <c r="BV52" i="7" s="1"/>
  <c r="BV56" i="7" s="1"/>
  <c r="BY25" i="7"/>
  <c r="BY61" i="7" s="1"/>
  <c r="BY27" i="7"/>
  <c r="BY26" i="7"/>
  <c r="BY62" i="7" s="1"/>
  <c r="BY28" i="7"/>
  <c r="BY64" i="7" s="1"/>
  <c r="BY30" i="7"/>
  <c r="BY51" i="7" s="1"/>
  <c r="BY29" i="7"/>
  <c r="CX14" i="12"/>
  <c r="CX33" i="11"/>
  <c r="CV18" i="12"/>
  <c r="CV37" i="11"/>
  <c r="CP32" i="11"/>
  <c r="CO13" i="12"/>
  <c r="DB3" i="8"/>
  <c r="DB3" i="9"/>
  <c r="DA1" i="8"/>
  <c r="DA1" i="9"/>
  <c r="DD2" i="8"/>
  <c r="DD2" i="9"/>
  <c r="DA96" i="12"/>
  <c r="DA8" i="8" s="1"/>
  <c r="DC22" i="9"/>
  <c r="DC6" i="8"/>
  <c r="CY116" i="12"/>
  <c r="CY115" i="12"/>
  <c r="CY114" i="12"/>
  <c r="DB12" i="9"/>
  <c r="DB11" i="9"/>
  <c r="DB10" i="9"/>
  <c r="BW50" i="7" l="1"/>
  <c r="BW52" i="7" s="1"/>
  <c r="BU81" i="7"/>
  <c r="BU68" i="7"/>
  <c r="BV53" i="7"/>
  <c r="BV55" i="7"/>
  <c r="BV54" i="7"/>
  <c r="BV57" i="7"/>
  <c r="BZ21" i="7"/>
  <c r="BZ24" i="7" s="1"/>
  <c r="BZ29" i="7" s="1"/>
  <c r="CA21" i="7" s="1"/>
  <c r="CA24" i="7" s="1"/>
  <c r="DN250" i="7"/>
  <c r="BY63" i="7"/>
  <c r="BY240" i="7" s="1"/>
  <c r="BY254" i="7"/>
  <c r="CY14" i="12"/>
  <c r="CY33" i="11"/>
  <c r="CW18" i="12"/>
  <c r="CW37" i="11"/>
  <c r="CP13" i="12"/>
  <c r="DB1" i="8"/>
  <c r="DB1" i="9"/>
  <c r="DB96" i="12"/>
  <c r="DB8" i="8" s="1"/>
  <c r="DD22" i="9"/>
  <c r="DD6" i="8"/>
  <c r="DE2" i="8"/>
  <c r="DE2" i="9"/>
  <c r="DC3" i="8"/>
  <c r="DC3" i="9"/>
  <c r="CZ114" i="12"/>
  <c r="CZ115" i="12"/>
  <c r="DC11" i="9"/>
  <c r="DC12" i="9"/>
  <c r="DC10" i="9"/>
  <c r="BV172" i="7" l="1"/>
  <c r="BV66" i="7"/>
  <c r="BV134" i="7" s="1"/>
  <c r="CA29" i="7"/>
  <c r="CA25" i="7"/>
  <c r="CA61" i="7" s="1"/>
  <c r="CA26" i="7"/>
  <c r="CA62" i="7" s="1"/>
  <c r="CA28" i="7"/>
  <c r="CA64" i="7" s="1"/>
  <c r="CA27" i="7"/>
  <c r="CA30" i="7"/>
  <c r="CA51" i="7" s="1"/>
  <c r="BV214" i="7"/>
  <c r="BV225" i="7"/>
  <c r="BV67" i="7"/>
  <c r="BV186" i="7" s="1"/>
  <c r="BW54" i="7"/>
  <c r="BW53" i="7"/>
  <c r="BW55" i="7"/>
  <c r="BW57" i="7"/>
  <c r="DO250" i="7"/>
  <c r="BV65" i="7"/>
  <c r="BV120" i="7"/>
  <c r="BZ25" i="7"/>
  <c r="BZ61" i="7" s="1"/>
  <c r="BZ26" i="7"/>
  <c r="BZ62" i="7" s="1"/>
  <c r="BZ28" i="7"/>
  <c r="BZ64" i="7" s="1"/>
  <c r="BZ27" i="7"/>
  <c r="BZ30" i="7"/>
  <c r="BZ51" i="7" s="1"/>
  <c r="BW56" i="7"/>
  <c r="CZ14" i="12"/>
  <c r="CZ33" i="11"/>
  <c r="CY12" i="12"/>
  <c r="CY31" i="11"/>
  <c r="CX12" i="12"/>
  <c r="CX31" i="11"/>
  <c r="CX18" i="12"/>
  <c r="CX37" i="11"/>
  <c r="CQ32" i="11"/>
  <c r="DF2" i="8"/>
  <c r="DF2" i="9"/>
  <c r="DD3" i="8"/>
  <c r="DD3" i="9"/>
  <c r="DE22" i="9"/>
  <c r="DE6" i="8"/>
  <c r="DC1" i="8"/>
  <c r="DC1" i="9"/>
  <c r="DC96" i="12"/>
  <c r="DC8" i="8" s="1"/>
  <c r="CZ116" i="12"/>
  <c r="DA115" i="12"/>
  <c r="DD12" i="9"/>
  <c r="DD11" i="9"/>
  <c r="DD10" i="9"/>
  <c r="BZ254" i="7" l="1"/>
  <c r="BZ63" i="7"/>
  <c r="BZ240" i="7" s="1"/>
  <c r="CB21" i="7"/>
  <c r="CB24" i="7" s="1"/>
  <c r="BW66" i="7"/>
  <c r="BW134" i="7" s="1"/>
  <c r="BW172" i="7"/>
  <c r="BV81" i="7"/>
  <c r="BV68" i="7"/>
  <c r="CA63" i="7"/>
  <c r="CA254" i="7"/>
  <c r="BW67" i="7"/>
  <c r="BW186" i="7" s="1"/>
  <c r="BW214" i="7"/>
  <c r="BW225" i="7"/>
  <c r="BW120" i="7"/>
  <c r="BW65" i="7"/>
  <c r="BX50" i="7"/>
  <c r="BX52" i="7" s="1"/>
  <c r="DP250" i="7"/>
  <c r="DA14" i="12"/>
  <c r="DA33" i="11"/>
  <c r="CZ12" i="12"/>
  <c r="CZ31" i="11"/>
  <c r="CR32" i="11"/>
  <c r="CS32" i="11"/>
  <c r="CQ13" i="12"/>
  <c r="DG2" i="8"/>
  <c r="DG2" i="9"/>
  <c r="DD1" i="8"/>
  <c r="DD1" i="9"/>
  <c r="DF22" i="9"/>
  <c r="DF6" i="8"/>
  <c r="DD96" i="12"/>
  <c r="DD8" i="8" s="1"/>
  <c r="DE3" i="8"/>
  <c r="DE3" i="9"/>
  <c r="DA116" i="12"/>
  <c r="DB115" i="12"/>
  <c r="DA114" i="12"/>
  <c r="DB114" i="12"/>
  <c r="DE12" i="9"/>
  <c r="DE11" i="9"/>
  <c r="DE10" i="9"/>
  <c r="CA240" i="7" l="1"/>
  <c r="DQ250" i="7"/>
  <c r="CB25" i="7"/>
  <c r="CB61" i="7" s="1"/>
  <c r="CB28" i="7"/>
  <c r="CB64" i="7" s="1"/>
  <c r="CB27" i="7"/>
  <c r="CB26" i="7"/>
  <c r="CB62" i="7" s="1"/>
  <c r="CB30" i="7"/>
  <c r="CB51" i="7" s="1"/>
  <c r="BX54" i="7"/>
  <c r="BX55" i="7"/>
  <c r="BX53" i="7"/>
  <c r="BX57" i="7"/>
  <c r="CB29" i="7"/>
  <c r="CC21" i="7" s="1"/>
  <c r="CC24" i="7" s="1"/>
  <c r="BX56" i="7"/>
  <c r="BW81" i="7"/>
  <c r="BW68" i="7"/>
  <c r="DB14" i="12"/>
  <c r="DB33" i="11"/>
  <c r="CY18" i="12"/>
  <c r="CY37" i="11"/>
  <c r="CS13" i="12"/>
  <c r="CR13" i="12"/>
  <c r="DE1" i="8"/>
  <c r="DE1" i="9"/>
  <c r="DF3" i="8"/>
  <c r="DF3" i="9"/>
  <c r="DG22" i="9"/>
  <c r="DG6" i="8"/>
  <c r="DE96" i="12"/>
  <c r="DE8" i="8" s="1"/>
  <c r="DH2" i="8"/>
  <c r="DH2" i="9"/>
  <c r="DB116" i="12"/>
  <c r="DC114" i="12"/>
  <c r="DC115" i="12"/>
  <c r="DC116" i="12"/>
  <c r="DF12" i="9"/>
  <c r="DF10" i="9"/>
  <c r="DF11" i="9"/>
  <c r="CC29" i="7" l="1"/>
  <c r="CC28" i="7"/>
  <c r="CC64" i="7" s="1"/>
  <c r="CC25" i="7"/>
  <c r="CC61" i="7" s="1"/>
  <c r="CC27" i="7"/>
  <c r="CC26" i="7"/>
  <c r="CC62" i="7" s="1"/>
  <c r="CC30" i="7"/>
  <c r="CC51" i="7" s="1"/>
  <c r="BY50" i="7"/>
  <c r="BY52" i="7" s="1"/>
  <c r="BY56" i="7" s="1"/>
  <c r="BZ50" i="7" s="1"/>
  <c r="BZ52" i="7" s="1"/>
  <c r="BX120" i="7"/>
  <c r="BX65" i="7"/>
  <c r="CB254" i="7"/>
  <c r="CB63" i="7"/>
  <c r="CB240" i="7" s="1"/>
  <c r="DR250" i="7"/>
  <c r="BX225" i="7"/>
  <c r="BX214" i="7"/>
  <c r="BX67" i="7"/>
  <c r="BX186" i="7" s="1"/>
  <c r="BX66" i="7"/>
  <c r="BX134" i="7" s="1"/>
  <c r="BX172" i="7"/>
  <c r="DD14" i="12"/>
  <c r="DD33" i="11"/>
  <c r="DC14" i="12"/>
  <c r="DC33" i="11"/>
  <c r="DB12" i="12"/>
  <c r="DB31" i="11"/>
  <c r="DA12" i="12"/>
  <c r="DA31" i="11"/>
  <c r="CZ18" i="12"/>
  <c r="CZ37" i="11"/>
  <c r="DA18" i="12"/>
  <c r="DA37" i="11"/>
  <c r="CT32" i="11"/>
  <c r="DH22" i="9"/>
  <c r="DH6" i="8"/>
  <c r="DF1" i="8"/>
  <c r="DF1" i="9"/>
  <c r="DG3" i="8"/>
  <c r="DG3" i="9"/>
  <c r="DF96" i="12"/>
  <c r="DF8" i="8" s="1"/>
  <c r="DI2" i="8"/>
  <c r="DI2" i="9"/>
  <c r="DD116" i="12"/>
  <c r="DG11" i="9"/>
  <c r="DG12" i="9"/>
  <c r="DG10" i="9"/>
  <c r="BZ56" i="7" l="1"/>
  <c r="BZ55" i="7"/>
  <c r="BZ54" i="7"/>
  <c r="BZ53" i="7"/>
  <c r="BZ57" i="7"/>
  <c r="BX81" i="7"/>
  <c r="BX68" i="7"/>
  <c r="CD21" i="7"/>
  <c r="CD24" i="7" s="1"/>
  <c r="CC254" i="7"/>
  <c r="CC63" i="7"/>
  <c r="CC240" i="7" s="1"/>
  <c r="DS250" i="7"/>
  <c r="BY53" i="7"/>
  <c r="BY55" i="7"/>
  <c r="BY54" i="7"/>
  <c r="BY57" i="7"/>
  <c r="DC12" i="12"/>
  <c r="DC31" i="11"/>
  <c r="DB18" i="12"/>
  <c r="DB37" i="11"/>
  <c r="CU32" i="11"/>
  <c r="CT13" i="12"/>
  <c r="DG1" i="8"/>
  <c r="DG1" i="9"/>
  <c r="DH3" i="8"/>
  <c r="DH3" i="9"/>
  <c r="DJ2" i="8"/>
  <c r="DJ2" i="9"/>
  <c r="DG96" i="12"/>
  <c r="DG8" i="8" s="1"/>
  <c r="DI22" i="9"/>
  <c r="DI6" i="8"/>
  <c r="DD114" i="12"/>
  <c r="DD115" i="12"/>
  <c r="DE114" i="12"/>
  <c r="DE115" i="12"/>
  <c r="DH12" i="9"/>
  <c r="DH11" i="9"/>
  <c r="DH10" i="9"/>
  <c r="DT250" i="7" l="1"/>
  <c r="BZ120" i="7"/>
  <c r="BZ65" i="7"/>
  <c r="BZ66" i="7"/>
  <c r="BZ134" i="7" s="1"/>
  <c r="BZ172" i="7"/>
  <c r="CD25" i="7"/>
  <c r="CD61" i="7" s="1"/>
  <c r="CD28" i="7"/>
  <c r="CD64" i="7" s="1"/>
  <c r="CD27" i="7"/>
  <c r="CD26" i="7"/>
  <c r="CD62" i="7" s="1"/>
  <c r="CD30" i="7"/>
  <c r="CD51" i="7" s="1"/>
  <c r="BZ214" i="7"/>
  <c r="BZ225" i="7"/>
  <c r="BZ67" i="7"/>
  <c r="BZ186" i="7" s="1"/>
  <c r="BY120" i="7"/>
  <c r="BY65" i="7"/>
  <c r="BY172" i="7"/>
  <c r="BY66" i="7"/>
  <c r="BY134" i="7" s="1"/>
  <c r="BY214" i="7"/>
  <c r="BY225" i="7"/>
  <c r="BY67" i="7"/>
  <c r="BY186" i="7" s="1"/>
  <c r="CD29" i="7"/>
  <c r="CA50" i="7"/>
  <c r="CA52" i="7" s="1"/>
  <c r="DE14" i="12"/>
  <c r="DE33" i="11"/>
  <c r="DD12" i="12"/>
  <c r="DD31" i="11"/>
  <c r="DC18" i="12"/>
  <c r="DC37" i="11"/>
  <c r="CV32" i="11"/>
  <c r="CU13" i="12"/>
  <c r="DK2" i="8"/>
  <c r="DK2" i="9"/>
  <c r="DI3" i="8"/>
  <c r="DI3" i="9"/>
  <c r="DH96" i="12"/>
  <c r="DH8" i="8" s="1"/>
  <c r="DH1" i="8"/>
  <c r="DH1" i="9"/>
  <c r="DJ22" i="9"/>
  <c r="DJ6" i="8"/>
  <c r="DF115" i="12"/>
  <c r="DF116" i="12"/>
  <c r="DE116" i="12"/>
  <c r="DI11" i="9"/>
  <c r="DI12" i="9"/>
  <c r="DI10" i="9"/>
  <c r="BZ81" i="7" l="1"/>
  <c r="BZ68" i="7"/>
  <c r="CA54" i="7"/>
  <c r="CA55" i="7"/>
  <c r="CA53" i="7"/>
  <c r="CA57" i="7"/>
  <c r="CD254" i="7"/>
  <c r="CD63" i="7"/>
  <c r="CD240" i="7" s="1"/>
  <c r="DU250" i="7"/>
  <c r="CA56" i="7"/>
  <c r="BY81" i="7"/>
  <c r="BY68" i="7"/>
  <c r="CE21" i="7"/>
  <c r="CE24" i="7" s="1"/>
  <c r="DF14" i="12"/>
  <c r="DF33" i="11"/>
  <c r="CW32" i="11"/>
  <c r="CV13" i="12"/>
  <c r="DK22" i="9"/>
  <c r="DK6" i="8"/>
  <c r="DI96" i="12"/>
  <c r="DI8" i="8" s="1"/>
  <c r="DI1" i="8"/>
  <c r="DI1" i="9"/>
  <c r="DJ3" i="8"/>
  <c r="DJ3" i="9"/>
  <c r="DL2" i="8"/>
  <c r="DL2" i="9"/>
  <c r="DG116" i="12"/>
  <c r="DF114" i="12"/>
  <c r="DG115" i="12"/>
  <c r="DJ12" i="9"/>
  <c r="DJ11" i="9"/>
  <c r="DJ10" i="9"/>
  <c r="CE26" i="7" l="1"/>
  <c r="CE62" i="7" s="1"/>
  <c r="CE25" i="7"/>
  <c r="CE61" i="7" s="1"/>
  <c r="CE27" i="7"/>
  <c r="CE28" i="7"/>
  <c r="CE64" i="7" s="1"/>
  <c r="CE30" i="7"/>
  <c r="CE51" i="7" s="1"/>
  <c r="CA172" i="7"/>
  <c r="CA66" i="7"/>
  <c r="CA134" i="7" s="1"/>
  <c r="CA120" i="7"/>
  <c r="CA65" i="7"/>
  <c r="CA225" i="7"/>
  <c r="CA67" i="7"/>
  <c r="CA186" i="7" s="1"/>
  <c r="CA214" i="7"/>
  <c r="CB50" i="7"/>
  <c r="CB52" i="7" s="1"/>
  <c r="CE29" i="7"/>
  <c r="CF21" i="7" s="1"/>
  <c r="CF24" i="7" s="1"/>
  <c r="DG14" i="12"/>
  <c r="DG33" i="11"/>
  <c r="DH14" i="12"/>
  <c r="DH33" i="11"/>
  <c r="DE12" i="12"/>
  <c r="DE31" i="11"/>
  <c r="DE18" i="12"/>
  <c r="DE37" i="11"/>
  <c r="DD18" i="12"/>
  <c r="DD37" i="11"/>
  <c r="CY32" i="11"/>
  <c r="CX32" i="11"/>
  <c r="CW13" i="12"/>
  <c r="DK3" i="8"/>
  <c r="DK3" i="9"/>
  <c r="DM2" i="8"/>
  <c r="DM2" i="9"/>
  <c r="DJ1" i="8"/>
  <c r="DJ1" i="9"/>
  <c r="DL22" i="9"/>
  <c r="DL6" i="8"/>
  <c r="DJ96" i="12"/>
  <c r="DJ8" i="8" s="1"/>
  <c r="DG114" i="12"/>
  <c r="DH115" i="12"/>
  <c r="DH116" i="12"/>
  <c r="DH114" i="12"/>
  <c r="DK11" i="9"/>
  <c r="DK12" i="9"/>
  <c r="DK10" i="9"/>
  <c r="CB54" i="7" l="1"/>
  <c r="CB53" i="7"/>
  <c r="CB55" i="7"/>
  <c r="CB57" i="7"/>
  <c r="CE63" i="7"/>
  <c r="CE240" i="7" s="1"/>
  <c r="CE254" i="7"/>
  <c r="CB56" i="7"/>
  <c r="CF29" i="7"/>
  <c r="CF27" i="7"/>
  <c r="CF26" i="7"/>
  <c r="CF62" i="7" s="1"/>
  <c r="CF28" i="7"/>
  <c r="CF64" i="7" s="1"/>
  <c r="CF25" i="7"/>
  <c r="CF61" i="7" s="1"/>
  <c r="CF30" i="7"/>
  <c r="CF51" i="7" s="1"/>
  <c r="CA81" i="7"/>
  <c r="CA68" i="7"/>
  <c r="DF12" i="12"/>
  <c r="DF31" i="11"/>
  <c r="DG12" i="12"/>
  <c r="DG31" i="11"/>
  <c r="DF18" i="12"/>
  <c r="DF37" i="11"/>
  <c r="CX13" i="12"/>
  <c r="CY13" i="12"/>
  <c r="DK1" i="8"/>
  <c r="DK1" i="9"/>
  <c r="DM22" i="9"/>
  <c r="DM6" i="8"/>
  <c r="DK96" i="12"/>
  <c r="DK8" i="8" s="1"/>
  <c r="DN2" i="8"/>
  <c r="DN2" i="9"/>
  <c r="DL3" i="8"/>
  <c r="DL3" i="9"/>
  <c r="DI116" i="12"/>
  <c r="DI115" i="12"/>
  <c r="DI114" i="12"/>
  <c r="DL12" i="9"/>
  <c r="DL10" i="9"/>
  <c r="DL11" i="9"/>
  <c r="CB67" i="7" l="1"/>
  <c r="CB186" i="7" s="1"/>
  <c r="CB214" i="7"/>
  <c r="CB225" i="7"/>
  <c r="CG21" i="7"/>
  <c r="CG24" i="7" s="1"/>
  <c r="CG29" i="7" s="1"/>
  <c r="CB120" i="7"/>
  <c r="CB65" i="7"/>
  <c r="CF254" i="7"/>
  <c r="CF63" i="7"/>
  <c r="CF240" i="7" s="1"/>
  <c r="CC50" i="7"/>
  <c r="CC52" i="7" s="1"/>
  <c r="CB66" i="7"/>
  <c r="CB134" i="7" s="1"/>
  <c r="CB172" i="7"/>
  <c r="DI14" i="12"/>
  <c r="DI33" i="11"/>
  <c r="DG18" i="12"/>
  <c r="DG37" i="11"/>
  <c r="CZ32" i="11"/>
  <c r="DL96" i="12"/>
  <c r="DL8" i="8" s="1"/>
  <c r="DL1" i="8"/>
  <c r="DL1" i="9"/>
  <c r="DM3" i="8"/>
  <c r="DM3" i="9"/>
  <c r="DO2" i="8"/>
  <c r="DO2" i="9"/>
  <c r="DN22" i="9"/>
  <c r="DN6" i="8"/>
  <c r="DJ114" i="12"/>
  <c r="DM12" i="9"/>
  <c r="DM10" i="9"/>
  <c r="DM11" i="9"/>
  <c r="CH21" i="7" l="1"/>
  <c r="CH24" i="7" s="1"/>
  <c r="CH29" i="7" s="1"/>
  <c r="CI21" i="7" s="1"/>
  <c r="CI24" i="7" s="1"/>
  <c r="CB81" i="7"/>
  <c r="CB68" i="7"/>
  <c r="CC53" i="7"/>
  <c r="CC54" i="7"/>
  <c r="CC55" i="7"/>
  <c r="CC57" i="7"/>
  <c r="CC56" i="7"/>
  <c r="CD50" i="7" s="1"/>
  <c r="CD52" i="7" s="1"/>
  <c r="CG27" i="7"/>
  <c r="CG28" i="7"/>
  <c r="CG64" i="7" s="1"/>
  <c r="CG25" i="7"/>
  <c r="CG61" i="7" s="1"/>
  <c r="CG26" i="7"/>
  <c r="CG62" i="7" s="1"/>
  <c r="CG30" i="7"/>
  <c r="CG51" i="7" s="1"/>
  <c r="DJ14" i="12"/>
  <c r="DJ33" i="11"/>
  <c r="DH12" i="12"/>
  <c r="DH31" i="11"/>
  <c r="DI12" i="12"/>
  <c r="DI31" i="11"/>
  <c r="DH18" i="12"/>
  <c r="DH37" i="11"/>
  <c r="DA32" i="11"/>
  <c r="CZ13" i="12"/>
  <c r="DN3" i="8"/>
  <c r="DN3" i="9"/>
  <c r="DM96" i="12"/>
  <c r="DM8" i="8" s="1"/>
  <c r="DO22" i="9"/>
  <c r="DO6" i="8"/>
  <c r="DP2" i="8"/>
  <c r="DP2" i="9"/>
  <c r="DM1" i="8"/>
  <c r="DM1" i="9"/>
  <c r="DJ115" i="12"/>
  <c r="DK116" i="12"/>
  <c r="DK115" i="12"/>
  <c r="DJ116" i="12"/>
  <c r="DK114" i="12"/>
  <c r="DN12" i="9"/>
  <c r="DN11" i="9"/>
  <c r="DN10" i="9"/>
  <c r="CC172" i="7" l="1"/>
  <c r="CC66" i="7"/>
  <c r="CC134" i="7" s="1"/>
  <c r="CG254" i="7"/>
  <c r="CG63" i="7"/>
  <c r="CG240" i="7" s="1"/>
  <c r="CC214" i="7"/>
  <c r="CC67" i="7"/>
  <c r="CC186" i="7" s="1"/>
  <c r="CC225" i="7"/>
  <c r="CC120" i="7"/>
  <c r="CC65" i="7"/>
  <c r="CI29" i="7"/>
  <c r="CI25" i="7"/>
  <c r="CI61" i="7" s="1"/>
  <c r="CI26" i="7"/>
  <c r="CI62" i="7" s="1"/>
  <c r="CI27" i="7"/>
  <c r="CI28" i="7"/>
  <c r="CI64" i="7" s="1"/>
  <c r="CI30" i="7"/>
  <c r="CI51" i="7" s="1"/>
  <c r="CD56" i="7"/>
  <c r="CD54" i="7"/>
  <c r="CD53" i="7"/>
  <c r="CD55" i="7"/>
  <c r="CD57" i="7"/>
  <c r="CH25" i="7"/>
  <c r="CH61" i="7" s="1"/>
  <c r="CH27" i="7"/>
  <c r="CH26" i="7"/>
  <c r="CH62" i="7" s="1"/>
  <c r="CH28" i="7"/>
  <c r="CH64" i="7" s="1"/>
  <c r="CH30" i="7"/>
  <c r="CH51" i="7" s="1"/>
  <c r="DK14" i="12"/>
  <c r="DK33" i="11"/>
  <c r="DL14" i="12"/>
  <c r="DL33" i="11"/>
  <c r="DB32" i="11"/>
  <c r="DA13" i="12"/>
  <c r="DQ2" i="8"/>
  <c r="DQ2" i="9"/>
  <c r="DN1" i="8"/>
  <c r="DN1" i="9"/>
  <c r="DN96" i="12"/>
  <c r="DN8" i="8" s="1"/>
  <c r="DP22" i="9"/>
  <c r="DP6" i="8"/>
  <c r="DO3" i="8"/>
  <c r="DO3" i="9"/>
  <c r="DL114" i="12"/>
  <c r="DL115" i="12"/>
  <c r="DL116" i="12"/>
  <c r="DO11" i="9"/>
  <c r="DO10" i="9"/>
  <c r="DO12" i="9"/>
  <c r="CI254" i="7" l="1"/>
  <c r="CI63" i="7"/>
  <c r="CD120" i="7"/>
  <c r="CD65" i="7"/>
  <c r="CD66" i="7"/>
  <c r="CD134" i="7" s="1"/>
  <c r="CD172" i="7"/>
  <c r="CE50" i="7"/>
  <c r="CE52" i="7" s="1"/>
  <c r="CC81" i="7"/>
  <c r="CC68" i="7"/>
  <c r="CJ21" i="7"/>
  <c r="CJ24" i="7" s="1"/>
  <c r="CD225" i="7"/>
  <c r="CD214" i="7"/>
  <c r="CD67" i="7"/>
  <c r="CD186" i="7" s="1"/>
  <c r="CH63" i="7"/>
  <c r="CH240" i="7" s="1"/>
  <c r="CH254" i="7"/>
  <c r="DK12" i="12"/>
  <c r="DK31" i="11"/>
  <c r="DJ12" i="12"/>
  <c r="DJ31" i="11"/>
  <c r="DI18" i="12"/>
  <c r="DI37" i="11"/>
  <c r="DJ18" i="12"/>
  <c r="DJ37" i="11"/>
  <c r="DC32" i="11"/>
  <c r="DB13" i="12"/>
  <c r="DO1" i="8"/>
  <c r="DO1" i="9"/>
  <c r="DP3" i="8"/>
  <c r="DP3" i="9"/>
  <c r="DO96" i="12"/>
  <c r="DO8" i="8" s="1"/>
  <c r="DR2" i="8"/>
  <c r="DR2" i="9"/>
  <c r="DQ22" i="9"/>
  <c r="DQ6" i="8"/>
  <c r="DM114" i="12"/>
  <c r="DP12" i="9"/>
  <c r="DP10" i="9"/>
  <c r="DP11" i="9"/>
  <c r="CJ26" i="7" l="1"/>
  <c r="CJ62" i="7" s="1"/>
  <c r="CJ28" i="7"/>
  <c r="CJ64" i="7" s="1"/>
  <c r="CJ27" i="7"/>
  <c r="CJ25" i="7"/>
  <c r="CJ61" i="7" s="1"/>
  <c r="CJ30" i="7"/>
  <c r="CJ51" i="7" s="1"/>
  <c r="CI240" i="7"/>
  <c r="CJ29" i="7"/>
  <c r="CD81" i="7"/>
  <c r="CD68" i="7"/>
  <c r="CE54" i="7"/>
  <c r="CE55" i="7"/>
  <c r="CE53" i="7"/>
  <c r="CE57" i="7"/>
  <c r="CE56" i="7"/>
  <c r="DM14" i="12"/>
  <c r="DM33" i="11"/>
  <c r="DL12" i="12"/>
  <c r="DL31" i="11"/>
  <c r="DK18" i="12"/>
  <c r="DK37" i="11"/>
  <c r="DD32" i="11"/>
  <c r="DC13" i="12"/>
  <c r="DS2" i="8"/>
  <c r="DS2" i="9"/>
  <c r="DP1" i="8"/>
  <c r="DP1" i="9"/>
  <c r="DP96" i="12"/>
  <c r="DP8" i="8" s="1"/>
  <c r="DR22" i="9"/>
  <c r="DR6" i="8"/>
  <c r="DQ3" i="8"/>
  <c r="DQ3" i="9"/>
  <c r="DM115" i="12"/>
  <c r="DM116" i="12"/>
  <c r="DN116" i="12"/>
  <c r="DN115" i="12"/>
  <c r="DQ11" i="9"/>
  <c r="DQ12" i="9"/>
  <c r="DQ10" i="9"/>
  <c r="CJ63" i="7" l="1"/>
  <c r="CJ240" i="7" s="1"/>
  <c r="CJ254" i="7"/>
  <c r="CF50" i="7"/>
  <c r="CF52" i="7" s="1"/>
  <c r="CF56" i="7" s="1"/>
  <c r="CE120" i="7"/>
  <c r="CE65" i="7"/>
  <c r="CK21" i="7"/>
  <c r="CK24" i="7" s="1"/>
  <c r="CE214" i="7"/>
  <c r="CE225" i="7"/>
  <c r="CE67" i="7"/>
  <c r="CE186" i="7" s="1"/>
  <c r="CE172" i="7"/>
  <c r="CE66" i="7"/>
  <c r="CE134" i="7" s="1"/>
  <c r="DN33" i="11"/>
  <c r="DN14" i="12"/>
  <c r="DM12" i="12"/>
  <c r="DM31" i="11"/>
  <c r="DL18" i="12"/>
  <c r="DL37" i="11"/>
  <c r="DE32" i="11"/>
  <c r="DD13" i="12"/>
  <c r="DT2" i="8"/>
  <c r="DT2" i="9"/>
  <c r="DQ1" i="8"/>
  <c r="DQ1" i="9"/>
  <c r="DR3" i="8"/>
  <c r="DR3" i="9"/>
  <c r="DS22" i="9"/>
  <c r="DS6" i="8"/>
  <c r="DQ96" i="12"/>
  <c r="DQ8" i="8" s="1"/>
  <c r="DN114" i="12"/>
  <c r="DR12" i="9"/>
  <c r="DR11" i="9"/>
  <c r="DR10" i="9"/>
  <c r="CG50" i="7" l="1"/>
  <c r="CG52" i="7" s="1"/>
  <c r="CF54" i="7"/>
  <c r="CF53" i="7"/>
  <c r="CF55" i="7"/>
  <c r="CF57" i="7"/>
  <c r="CE81" i="7"/>
  <c r="CE68" i="7"/>
  <c r="CK26" i="7"/>
  <c r="CK62" i="7" s="1"/>
  <c r="CK28" i="7"/>
  <c r="CK64" i="7" s="1"/>
  <c r="CK25" i="7"/>
  <c r="CK61" i="7" s="1"/>
  <c r="CK27" i="7"/>
  <c r="CK30" i="7"/>
  <c r="CK51" i="7" s="1"/>
  <c r="CK29" i="7"/>
  <c r="DN32" i="11"/>
  <c r="DN13" i="12" s="1"/>
  <c r="DO14" i="12"/>
  <c r="DO33" i="11"/>
  <c r="DN12" i="12"/>
  <c r="DN31" i="11"/>
  <c r="DM18" i="12"/>
  <c r="DM37" i="11"/>
  <c r="DF32" i="11"/>
  <c r="DE13" i="12"/>
  <c r="DR1" i="8"/>
  <c r="DR1" i="9"/>
  <c r="DS3" i="8"/>
  <c r="DS3" i="9"/>
  <c r="DT22" i="9"/>
  <c r="DT6" i="8"/>
  <c r="DU2" i="8"/>
  <c r="DU2" i="9"/>
  <c r="DR96" i="12"/>
  <c r="DR8" i="8" s="1"/>
  <c r="DO115" i="12"/>
  <c r="DO116" i="12"/>
  <c r="DO114" i="12"/>
  <c r="DP116" i="12"/>
  <c r="DS11" i="9"/>
  <c r="DS12" i="9"/>
  <c r="DS10" i="9"/>
  <c r="CF120" i="7" l="1"/>
  <c r="CF65" i="7"/>
  <c r="CF172" i="7"/>
  <c r="CF66" i="7"/>
  <c r="CF134" i="7" s="1"/>
  <c r="CL21" i="7"/>
  <c r="CL24" i="7" s="1"/>
  <c r="CL29" i="7" s="1"/>
  <c r="CG54" i="7"/>
  <c r="CG53" i="7"/>
  <c r="CG55" i="7"/>
  <c r="CG57" i="7"/>
  <c r="CF225" i="7"/>
  <c r="CF214" i="7"/>
  <c r="CF67" i="7"/>
  <c r="CF186" i="7" s="1"/>
  <c r="CK254" i="7"/>
  <c r="CK63" i="7"/>
  <c r="CK240" i="7" s="1"/>
  <c r="CG56" i="7"/>
  <c r="DO32" i="11"/>
  <c r="DO13" i="12" s="1"/>
  <c r="DP14" i="12"/>
  <c r="DP33" i="11"/>
  <c r="DO12" i="12"/>
  <c r="DO31" i="11"/>
  <c r="DN18" i="12"/>
  <c r="DN37" i="11"/>
  <c r="DG32" i="11"/>
  <c r="DF13" i="12"/>
  <c r="DU22" i="9"/>
  <c r="DU6" i="8"/>
  <c r="DS96" i="12"/>
  <c r="DS8" i="8" s="1"/>
  <c r="DT3" i="8"/>
  <c r="DT3" i="9"/>
  <c r="DS1" i="8"/>
  <c r="DS1" i="9"/>
  <c r="DP115" i="12"/>
  <c r="DP114" i="12"/>
  <c r="DQ115" i="12"/>
  <c r="DQ116" i="12"/>
  <c r="DQ114" i="12"/>
  <c r="DT12" i="9"/>
  <c r="DT11" i="9"/>
  <c r="DT10" i="9"/>
  <c r="CG225" i="7" l="1"/>
  <c r="CG67" i="7"/>
  <c r="CG186" i="7" s="1"/>
  <c r="CG214" i="7"/>
  <c r="CM21" i="7"/>
  <c r="CM24" i="7" s="1"/>
  <c r="CH50" i="7"/>
  <c r="CH52" i="7" s="1"/>
  <c r="CG65" i="7"/>
  <c r="CG120" i="7"/>
  <c r="CF81" i="7"/>
  <c r="CF68" i="7"/>
  <c r="CG172" i="7"/>
  <c r="CG66" i="7"/>
  <c r="CG134" i="7" s="1"/>
  <c r="CL28" i="7"/>
  <c r="CL64" i="7" s="1"/>
  <c r="CL26" i="7"/>
  <c r="CL62" i="7" s="1"/>
  <c r="CL25" i="7"/>
  <c r="CL61" i="7" s="1"/>
  <c r="CL27" i="7"/>
  <c r="CL30" i="7"/>
  <c r="CL51" i="7" s="1"/>
  <c r="DP32" i="11"/>
  <c r="DP13" i="12" s="1"/>
  <c r="DQ14" i="12"/>
  <c r="DQ33" i="11"/>
  <c r="DP12" i="12"/>
  <c r="DP31" i="11"/>
  <c r="DH32" i="11"/>
  <c r="DG13" i="12"/>
  <c r="DU3" i="8"/>
  <c r="DU3" i="9"/>
  <c r="DT1" i="8"/>
  <c r="DT1" i="9"/>
  <c r="DT96" i="12"/>
  <c r="DT8" i="8" s="1"/>
  <c r="DR114" i="12"/>
  <c r="DR116" i="12"/>
  <c r="DU11" i="9"/>
  <c r="DU12" i="9"/>
  <c r="DU10" i="9"/>
  <c r="CM26" i="7" l="1"/>
  <c r="CM62" i="7" s="1"/>
  <c r="CM25" i="7"/>
  <c r="CM61" i="7" s="1"/>
  <c r="CM27" i="7"/>
  <c r="CM28" i="7"/>
  <c r="CM64" i="7" s="1"/>
  <c r="CM30" i="7"/>
  <c r="CM51" i="7" s="1"/>
  <c r="CH55" i="7"/>
  <c r="CH54" i="7"/>
  <c r="CH53" i="7"/>
  <c r="CH57" i="7"/>
  <c r="CM29" i="7"/>
  <c r="CL254" i="7"/>
  <c r="CL63" i="7"/>
  <c r="CL240" i="7" s="1"/>
  <c r="CG81" i="7"/>
  <c r="CG68" i="7"/>
  <c r="CH56" i="7"/>
  <c r="DQ32" i="11"/>
  <c r="DQ13" i="12" s="1"/>
  <c r="DR14" i="12"/>
  <c r="DR33" i="11"/>
  <c r="DO18" i="12"/>
  <c r="DO37" i="11"/>
  <c r="DI32" i="11"/>
  <c r="DH13" i="12"/>
  <c r="DU96" i="12"/>
  <c r="DU1" i="8"/>
  <c r="DU1" i="9"/>
  <c r="DS115" i="12"/>
  <c r="DS116" i="12"/>
  <c r="DR115" i="12"/>
  <c r="DS114" i="12"/>
  <c r="CI50" i="7" l="1"/>
  <c r="CI52" i="7" s="1"/>
  <c r="CM63" i="7"/>
  <c r="CM240" i="7" s="1"/>
  <c r="CM254" i="7"/>
  <c r="CH65" i="7"/>
  <c r="CH120" i="7"/>
  <c r="CH66" i="7"/>
  <c r="CH134" i="7" s="1"/>
  <c r="CH172" i="7"/>
  <c r="CH214" i="7"/>
  <c r="CH67" i="7"/>
  <c r="CH186" i="7" s="1"/>
  <c r="CH225" i="7"/>
  <c r="CN21" i="7"/>
  <c r="CN24" i="7" s="1"/>
  <c r="DR32" i="11"/>
  <c r="DR13" i="12" s="1"/>
  <c r="DU8" i="8"/>
  <c r="D96" i="12"/>
  <c r="E30" i="15" s="1"/>
  <c r="DS14" i="12"/>
  <c r="DS33" i="11"/>
  <c r="DQ12" i="12"/>
  <c r="DQ31" i="11"/>
  <c r="DQ18" i="12"/>
  <c r="DQ37" i="11"/>
  <c r="DP18" i="12"/>
  <c r="DP37" i="11"/>
  <c r="DJ32" i="11"/>
  <c r="DI13" i="12"/>
  <c r="DT115" i="12"/>
  <c r="DT114" i="12"/>
  <c r="CN27" i="7" l="1"/>
  <c r="CN25" i="7"/>
  <c r="CN61" i="7" s="1"/>
  <c r="CN28" i="7"/>
  <c r="CN64" i="7" s="1"/>
  <c r="CN26" i="7"/>
  <c r="CN62" i="7" s="1"/>
  <c r="CN30" i="7"/>
  <c r="CN51" i="7" s="1"/>
  <c r="CN29" i="7"/>
  <c r="CI55" i="7"/>
  <c r="CI54" i="7"/>
  <c r="CI53" i="7"/>
  <c r="CI57" i="7"/>
  <c r="CH81" i="7"/>
  <c r="CH68" i="7"/>
  <c r="CI56" i="7"/>
  <c r="DS32" i="11"/>
  <c r="DS13" i="12" s="1"/>
  <c r="DT14" i="12"/>
  <c r="DT33" i="11"/>
  <c r="DS12" i="12"/>
  <c r="DS31" i="11"/>
  <c r="DR12" i="12"/>
  <c r="DR31" i="11"/>
  <c r="DR18" i="12"/>
  <c r="DR37" i="11"/>
  <c r="DK32" i="11"/>
  <c r="DJ13" i="12"/>
  <c r="DT116" i="12"/>
  <c r="CO21" i="7" l="1"/>
  <c r="CO24" i="7" s="1"/>
  <c r="CI172" i="7"/>
  <c r="CI66" i="7"/>
  <c r="CI134" i="7" s="1"/>
  <c r="CJ50" i="7"/>
  <c r="CJ52" i="7" s="1"/>
  <c r="CI225" i="7"/>
  <c r="CI67" i="7"/>
  <c r="CI186" i="7" s="1"/>
  <c r="CI214" i="7"/>
  <c r="CI120" i="7"/>
  <c r="CI65" i="7"/>
  <c r="CN254" i="7"/>
  <c r="CN63" i="7"/>
  <c r="CN240" i="7" s="1"/>
  <c r="DT32" i="11"/>
  <c r="DT13" i="12" s="1"/>
  <c r="DU14" i="12"/>
  <c r="D14" i="12" s="1"/>
  <c r="DU33" i="11"/>
  <c r="D33" i="11" s="1"/>
  <c r="DT12" i="12"/>
  <c r="DT31" i="11"/>
  <c r="DL32" i="11"/>
  <c r="DK13" i="12"/>
  <c r="DU114" i="12"/>
  <c r="DU115" i="12"/>
  <c r="DU116" i="12"/>
  <c r="CJ54" i="7" l="1"/>
  <c r="CJ53" i="7"/>
  <c r="CJ55" i="7"/>
  <c r="CJ57" i="7"/>
  <c r="CI81" i="7"/>
  <c r="CI68" i="7"/>
  <c r="CJ56" i="7"/>
  <c r="CK50" i="7" s="1"/>
  <c r="CK52" i="7" s="1"/>
  <c r="CO25" i="7"/>
  <c r="CO61" i="7" s="1"/>
  <c r="CO26" i="7"/>
  <c r="CO62" i="7" s="1"/>
  <c r="CO27" i="7"/>
  <c r="CO28" i="7"/>
  <c r="CO64" i="7" s="1"/>
  <c r="CO30" i="7"/>
  <c r="CO51" i="7" s="1"/>
  <c r="CO29" i="7"/>
  <c r="DU32" i="11"/>
  <c r="DU13" i="12" s="1"/>
  <c r="D116" i="12"/>
  <c r="J23" i="15" s="1"/>
  <c r="D115" i="12"/>
  <c r="J22" i="15" s="1"/>
  <c r="D114" i="12"/>
  <c r="J21" i="15" s="1"/>
  <c r="DS18" i="12"/>
  <c r="DS37" i="11"/>
  <c r="DM32" i="11"/>
  <c r="DL13" i="12"/>
  <c r="E41" i="15"/>
  <c r="D5" i="8"/>
  <c r="D8" i="8"/>
  <c r="CP21" i="7" l="1"/>
  <c r="CP24" i="7" s="1"/>
  <c r="CJ214" i="7"/>
  <c r="CJ225" i="7"/>
  <c r="CJ67" i="7"/>
  <c r="CJ186" i="7" s="1"/>
  <c r="CK56" i="7"/>
  <c r="CK53" i="7"/>
  <c r="CK55" i="7"/>
  <c r="CK54" i="7"/>
  <c r="CK57" i="7"/>
  <c r="CO254" i="7"/>
  <c r="CO63" i="7"/>
  <c r="CO240" i="7" s="1"/>
  <c r="CJ65" i="7"/>
  <c r="CJ120" i="7"/>
  <c r="CJ66" i="7"/>
  <c r="CJ134" i="7" s="1"/>
  <c r="CJ172" i="7"/>
  <c r="DU12" i="12"/>
  <c r="D12" i="12" s="1"/>
  <c r="DU31" i="11"/>
  <c r="D31" i="11" s="1"/>
  <c r="DT18" i="12"/>
  <c r="DT37" i="11"/>
  <c r="DU18" i="12"/>
  <c r="DU37" i="11"/>
  <c r="DM13" i="12"/>
  <c r="D32" i="11"/>
  <c r="H8" i="5"/>
  <c r="H12" i="5"/>
  <c r="J20" i="15"/>
  <c r="DJ119" i="12"/>
  <c r="BU119" i="12"/>
  <c r="AW119" i="12"/>
  <c r="AG119" i="12"/>
  <c r="Y119" i="12"/>
  <c r="Q119" i="12"/>
  <c r="DQ119" i="12"/>
  <c r="DI119" i="12"/>
  <c r="DA119" i="12"/>
  <c r="CS119" i="12"/>
  <c r="CK119" i="12"/>
  <c r="CC119" i="12"/>
  <c r="BT119" i="12"/>
  <c r="BL119" i="12"/>
  <c r="BD119" i="12"/>
  <c r="AV119" i="12"/>
  <c r="AN119" i="12"/>
  <c r="AF119" i="12"/>
  <c r="X119" i="12"/>
  <c r="P119" i="12"/>
  <c r="H119" i="12"/>
  <c r="DR119" i="12"/>
  <c r="CL119" i="12"/>
  <c r="BM119" i="12"/>
  <c r="AO119" i="12"/>
  <c r="I119" i="12"/>
  <c r="DP119" i="12"/>
  <c r="DH119" i="12"/>
  <c r="CZ119" i="12"/>
  <c r="CR119" i="12"/>
  <c r="CJ119" i="12"/>
  <c r="CB119" i="12"/>
  <c r="BS119" i="12"/>
  <c r="BK119" i="12"/>
  <c r="BC119" i="12"/>
  <c r="AU119" i="12"/>
  <c r="AM119" i="12"/>
  <c r="AE119" i="12"/>
  <c r="W119" i="12"/>
  <c r="O119" i="12"/>
  <c r="DO119" i="12"/>
  <c r="DG119" i="12"/>
  <c r="CY119" i="12"/>
  <c r="CQ119" i="12"/>
  <c r="CI119" i="12"/>
  <c r="CA119" i="12"/>
  <c r="BR119" i="12"/>
  <c r="BJ119" i="12"/>
  <c r="BB119" i="12"/>
  <c r="AT119" i="12"/>
  <c r="AL119" i="12"/>
  <c r="AD119" i="12"/>
  <c r="V119" i="12"/>
  <c r="N119" i="12"/>
  <c r="F119" i="12"/>
  <c r="CT119" i="12"/>
  <c r="DN119" i="12"/>
  <c r="DF119" i="12"/>
  <c r="CX119" i="12"/>
  <c r="CP119" i="12"/>
  <c r="CH119" i="12"/>
  <c r="BY119" i="12"/>
  <c r="BQ119" i="12"/>
  <c r="BI119" i="12"/>
  <c r="BA119" i="12"/>
  <c r="AS119" i="12"/>
  <c r="AK119" i="12"/>
  <c r="AC119" i="12"/>
  <c r="U119" i="12"/>
  <c r="M119" i="12"/>
  <c r="G119" i="12"/>
  <c r="CD119" i="12"/>
  <c r="DM119" i="12"/>
  <c r="DE119" i="12"/>
  <c r="CW119" i="12"/>
  <c r="CO119" i="12"/>
  <c r="CG119" i="12"/>
  <c r="BX119" i="12"/>
  <c r="BP119" i="12"/>
  <c r="BH119" i="12"/>
  <c r="AZ119" i="12"/>
  <c r="AR119" i="12"/>
  <c r="AJ119" i="12"/>
  <c r="AB119" i="12"/>
  <c r="T119" i="12"/>
  <c r="L119" i="12"/>
  <c r="BZ119" i="12"/>
  <c r="DB119" i="12"/>
  <c r="DU119" i="12"/>
  <c r="DT119" i="12"/>
  <c r="DL119" i="12"/>
  <c r="DD119" i="12"/>
  <c r="CV119" i="12"/>
  <c r="CN119" i="12"/>
  <c r="CF119" i="12"/>
  <c r="BW119" i="12"/>
  <c r="BO119" i="12"/>
  <c r="BG119" i="12"/>
  <c r="AY119" i="12"/>
  <c r="AQ119" i="12"/>
  <c r="AI119" i="12"/>
  <c r="AA119" i="12"/>
  <c r="S119" i="12"/>
  <c r="K119" i="12"/>
  <c r="BE119" i="12"/>
  <c r="DS119" i="12"/>
  <c r="DK119" i="12"/>
  <c r="DC119" i="12"/>
  <c r="CU119" i="12"/>
  <c r="CM119" i="12"/>
  <c r="CE119" i="12"/>
  <c r="BV119" i="12"/>
  <c r="BN119" i="12"/>
  <c r="BF119" i="12"/>
  <c r="AX119" i="12"/>
  <c r="AP119" i="12"/>
  <c r="AH119" i="12"/>
  <c r="Z119" i="12"/>
  <c r="R119" i="12"/>
  <c r="J119" i="12"/>
  <c r="CL50" i="7" l="1"/>
  <c r="CL52" i="7" s="1"/>
  <c r="CJ81" i="7"/>
  <c r="CJ68" i="7"/>
  <c r="CP27" i="7"/>
  <c r="CP26" i="7"/>
  <c r="CP62" i="7" s="1"/>
  <c r="CP28" i="7"/>
  <c r="CP64" i="7" s="1"/>
  <c r="CP25" i="7"/>
  <c r="CP61" i="7" s="1"/>
  <c r="CP30" i="7"/>
  <c r="CP51" i="7" s="1"/>
  <c r="CK66" i="7"/>
  <c r="CK134" i="7" s="1"/>
  <c r="CK172" i="7"/>
  <c r="CP29" i="7"/>
  <c r="CK214" i="7"/>
  <c r="CK225" i="7"/>
  <c r="CK67" i="7"/>
  <c r="CK186" i="7" s="1"/>
  <c r="CK65" i="7"/>
  <c r="CK120" i="7"/>
  <c r="H17" i="12"/>
  <c r="H36" i="11"/>
  <c r="AN17" i="12"/>
  <c r="AN36" i="11"/>
  <c r="BT17" i="12"/>
  <c r="BT36" i="11"/>
  <c r="DA17" i="12"/>
  <c r="DA36" i="11"/>
  <c r="W17" i="12"/>
  <c r="W36" i="11"/>
  <c r="Q17" i="12"/>
  <c r="Q36" i="11"/>
  <c r="AG17" i="12"/>
  <c r="AG36" i="11"/>
  <c r="AW17" i="12"/>
  <c r="AW36" i="11"/>
  <c r="BM17" i="12"/>
  <c r="BM36" i="11"/>
  <c r="CC17" i="12"/>
  <c r="CC36" i="11"/>
  <c r="CS17" i="12"/>
  <c r="CS36" i="11"/>
  <c r="DJ17" i="12"/>
  <c r="DJ36" i="11"/>
  <c r="K17" i="12"/>
  <c r="K36" i="11"/>
  <c r="AA17" i="12"/>
  <c r="AA36" i="11"/>
  <c r="AQ17" i="12"/>
  <c r="AQ36" i="11"/>
  <c r="BG17" i="12"/>
  <c r="BG36" i="11"/>
  <c r="BW17" i="12"/>
  <c r="BW36" i="11"/>
  <c r="CM17" i="12"/>
  <c r="CM36" i="11"/>
  <c r="DD17" i="12"/>
  <c r="DD36" i="11"/>
  <c r="DT17" i="12"/>
  <c r="DT36" i="11"/>
  <c r="CQ17" i="12"/>
  <c r="CQ36" i="11"/>
  <c r="AM17" i="12"/>
  <c r="AM36" i="11"/>
  <c r="DP17" i="12"/>
  <c r="DP36" i="11"/>
  <c r="X17" i="12"/>
  <c r="X36" i="11"/>
  <c r="BD17" i="12"/>
  <c r="BD36" i="11"/>
  <c r="CJ17" i="12"/>
  <c r="CJ36" i="11"/>
  <c r="DQ17" i="12"/>
  <c r="DQ36" i="11"/>
  <c r="AE17" i="12"/>
  <c r="AE36" i="11"/>
  <c r="R17" i="12"/>
  <c r="R36" i="11"/>
  <c r="AH17" i="12"/>
  <c r="AH36" i="11"/>
  <c r="AX17" i="12"/>
  <c r="AX36" i="11"/>
  <c r="BN17" i="12"/>
  <c r="BN36" i="11"/>
  <c r="CD17" i="12"/>
  <c r="CD36" i="11"/>
  <c r="CT17" i="12"/>
  <c r="CT36" i="11"/>
  <c r="DK17" i="12"/>
  <c r="DK36" i="11"/>
  <c r="CI17" i="12"/>
  <c r="CI36" i="11"/>
  <c r="CZ17" i="12"/>
  <c r="CZ36" i="11"/>
  <c r="T17" i="12"/>
  <c r="T36" i="11"/>
  <c r="AJ17" i="12"/>
  <c r="AJ36" i="11"/>
  <c r="AZ17" i="12"/>
  <c r="AZ36" i="11"/>
  <c r="BO17" i="12"/>
  <c r="BO36" i="11"/>
  <c r="CF17" i="12"/>
  <c r="CF36" i="11"/>
  <c r="CV17" i="12"/>
  <c r="CV36" i="11"/>
  <c r="DM17" i="12"/>
  <c r="DM36" i="11"/>
  <c r="G17" i="12"/>
  <c r="G36" i="11"/>
  <c r="U17" i="12"/>
  <c r="U36" i="11"/>
  <c r="AK17" i="12"/>
  <c r="AK36" i="11"/>
  <c r="BA17" i="12"/>
  <c r="BA36" i="11"/>
  <c r="BQ17" i="12"/>
  <c r="BQ36" i="11"/>
  <c r="CG17" i="12"/>
  <c r="CG36" i="11"/>
  <c r="CW17" i="12"/>
  <c r="CW36" i="11"/>
  <c r="DN17" i="12"/>
  <c r="DN36" i="11"/>
  <c r="N17" i="12"/>
  <c r="N36" i="11"/>
  <c r="AD17" i="12"/>
  <c r="AD36" i="11"/>
  <c r="AT17" i="12"/>
  <c r="AT36" i="11"/>
  <c r="BJ17" i="12"/>
  <c r="BJ36" i="11"/>
  <c r="BZ17" i="12"/>
  <c r="BZ36" i="11"/>
  <c r="CP17" i="12"/>
  <c r="CP36" i="11"/>
  <c r="DG17" i="12"/>
  <c r="DG36" i="11"/>
  <c r="O17" i="12"/>
  <c r="O36" i="11"/>
  <c r="DH17" i="12"/>
  <c r="DH36" i="11"/>
  <c r="AF17" i="12"/>
  <c r="AF36" i="11"/>
  <c r="BL17" i="12"/>
  <c r="BL36" i="11"/>
  <c r="CR17" i="12"/>
  <c r="CR36" i="11"/>
  <c r="I17" i="12"/>
  <c r="I36" i="11"/>
  <c r="Y17" i="12"/>
  <c r="Y36" i="11"/>
  <c r="AO17" i="12"/>
  <c r="AO36" i="11"/>
  <c r="BE17" i="12"/>
  <c r="BE36" i="11"/>
  <c r="BU17" i="12"/>
  <c r="BU36" i="11"/>
  <c r="CK17" i="12"/>
  <c r="CK36" i="11"/>
  <c r="DB17" i="12"/>
  <c r="DB36" i="11"/>
  <c r="DR17" i="12"/>
  <c r="DR36" i="11"/>
  <c r="DU17" i="12"/>
  <c r="DU36" i="11"/>
  <c r="S17" i="12"/>
  <c r="S36" i="11"/>
  <c r="AI17" i="12"/>
  <c r="AI36" i="11"/>
  <c r="AY17" i="12"/>
  <c r="AY36" i="11"/>
  <c r="BP17" i="12"/>
  <c r="BP36" i="11"/>
  <c r="CE17" i="12"/>
  <c r="CE36" i="11"/>
  <c r="CU17" i="12"/>
  <c r="CU36" i="11"/>
  <c r="DL17" i="12"/>
  <c r="DL36" i="11"/>
  <c r="F17" i="12"/>
  <c r="F36" i="11"/>
  <c r="CA17" i="12"/>
  <c r="CA36" i="11"/>
  <c r="P17" i="12"/>
  <c r="P36" i="11"/>
  <c r="AV17" i="12"/>
  <c r="AV36" i="11"/>
  <c r="CB17" i="12"/>
  <c r="CB36" i="11"/>
  <c r="DI17" i="12"/>
  <c r="DI36" i="11"/>
  <c r="BS17" i="12"/>
  <c r="BS36" i="11"/>
  <c r="CY17" i="12"/>
  <c r="CY36" i="11"/>
  <c r="J17" i="12"/>
  <c r="J36" i="11"/>
  <c r="Z17" i="12"/>
  <c r="Z36" i="11"/>
  <c r="AP17" i="12"/>
  <c r="AP36" i="11"/>
  <c r="BF17" i="12"/>
  <c r="BF36" i="11"/>
  <c r="BV17" i="12"/>
  <c r="BV36" i="11"/>
  <c r="CL17" i="12"/>
  <c r="CL36" i="11"/>
  <c r="DC17" i="12"/>
  <c r="DC36" i="11"/>
  <c r="DS17" i="12"/>
  <c r="DS36" i="11"/>
  <c r="AU17" i="12"/>
  <c r="AU36" i="11"/>
  <c r="L17" i="12"/>
  <c r="L36" i="11"/>
  <c r="AB17" i="12"/>
  <c r="AB36" i="11"/>
  <c r="AR17" i="12"/>
  <c r="AR36" i="11"/>
  <c r="BH17" i="12"/>
  <c r="BH36" i="11"/>
  <c r="BX17" i="12"/>
  <c r="BX36" i="11"/>
  <c r="CN17" i="12"/>
  <c r="CN36" i="11"/>
  <c r="DE17" i="12"/>
  <c r="DE36" i="11"/>
  <c r="BC17" i="12"/>
  <c r="BC36" i="11"/>
  <c r="M17" i="12"/>
  <c r="M36" i="11"/>
  <c r="AC17" i="12"/>
  <c r="AC36" i="11"/>
  <c r="AS17" i="12"/>
  <c r="AS36" i="11"/>
  <c r="BI17" i="12"/>
  <c r="BI36" i="11"/>
  <c r="BY17" i="12"/>
  <c r="BY36" i="11"/>
  <c r="CO17" i="12"/>
  <c r="CO36" i="11"/>
  <c r="DF17" i="12"/>
  <c r="DF36" i="11"/>
  <c r="V17" i="12"/>
  <c r="V36" i="11"/>
  <c r="AL17" i="12"/>
  <c r="AL36" i="11"/>
  <c r="BB17" i="12"/>
  <c r="BB36" i="11"/>
  <c r="BR17" i="12"/>
  <c r="BR36" i="11"/>
  <c r="CH17" i="12"/>
  <c r="CH36" i="11"/>
  <c r="CX17" i="12"/>
  <c r="CX36" i="11"/>
  <c r="DO17" i="12"/>
  <c r="DO36" i="11"/>
  <c r="BK17" i="12"/>
  <c r="BK36" i="11"/>
  <c r="D37" i="11"/>
  <c r="E26" i="15" s="1"/>
  <c r="D18" i="12"/>
  <c r="AQ16" i="12"/>
  <c r="AQ35" i="11"/>
  <c r="CN16" i="12"/>
  <c r="CN35" i="11"/>
  <c r="AP16" i="12"/>
  <c r="AP35" i="11"/>
  <c r="BF16" i="12"/>
  <c r="BF35" i="11"/>
  <c r="BB16" i="12"/>
  <c r="BB35" i="11"/>
  <c r="DU16" i="12"/>
  <c r="DU35" i="11"/>
  <c r="AH16" i="12"/>
  <c r="AH35" i="11"/>
  <c r="AE16" i="12"/>
  <c r="AE35" i="11"/>
  <c r="BK16" i="12"/>
  <c r="BK35" i="11"/>
  <c r="AF35" i="11"/>
  <c r="AF16" i="12"/>
  <c r="BL35" i="11"/>
  <c r="BL16" i="12"/>
  <c r="CR35" i="11"/>
  <c r="CR16" i="12"/>
  <c r="I16" i="12"/>
  <c r="I35" i="11"/>
  <c r="AO16" i="12"/>
  <c r="AO35" i="11"/>
  <c r="BV16" i="12"/>
  <c r="BV35" i="11"/>
  <c r="BW16" i="12"/>
  <c r="BW35" i="11"/>
  <c r="AY16" i="12"/>
  <c r="AY35" i="11"/>
  <c r="CE16" i="12"/>
  <c r="CE35" i="11"/>
  <c r="AJ16" i="12"/>
  <c r="AJ35" i="11"/>
  <c r="BP16" i="12"/>
  <c r="BP35" i="11"/>
  <c r="AK16" i="12"/>
  <c r="AK35" i="11"/>
  <c r="BQ16" i="12"/>
  <c r="BQ35" i="11"/>
  <c r="CW16" i="12"/>
  <c r="CW35" i="11"/>
  <c r="BJ16" i="12"/>
  <c r="BJ35" i="11"/>
  <c r="CQ16" i="12"/>
  <c r="CQ35" i="11"/>
  <c r="Q16" i="12"/>
  <c r="Q35" i="11"/>
  <c r="AW16" i="12"/>
  <c r="AW35" i="11"/>
  <c r="CC16" i="12"/>
  <c r="CC35" i="11"/>
  <c r="DI16" i="12"/>
  <c r="DI35" i="11"/>
  <c r="DB16" i="12"/>
  <c r="DB35" i="11"/>
  <c r="S16" i="12"/>
  <c r="S35" i="11"/>
  <c r="DK16" i="12"/>
  <c r="DK35" i="11"/>
  <c r="CV16" i="12"/>
  <c r="CV35" i="11"/>
  <c r="AD16" i="12"/>
  <c r="AD35" i="11"/>
  <c r="CP16" i="12"/>
  <c r="CP35" i="11"/>
  <c r="G16" i="12"/>
  <c r="G35" i="11"/>
  <c r="AM16" i="12"/>
  <c r="AM35" i="11"/>
  <c r="BS16" i="12"/>
  <c r="BS35" i="11"/>
  <c r="CY16" i="12"/>
  <c r="CY35" i="11"/>
  <c r="H35" i="11"/>
  <c r="H16" i="12"/>
  <c r="AN16" i="12"/>
  <c r="AN35" i="11"/>
  <c r="BT35" i="11"/>
  <c r="BT16" i="12"/>
  <c r="DJ16" i="12"/>
  <c r="DJ35" i="11"/>
  <c r="AA16" i="12"/>
  <c r="AA35" i="11"/>
  <c r="BG16" i="12"/>
  <c r="BG35" i="11"/>
  <c r="CM16" i="12"/>
  <c r="CM35" i="11"/>
  <c r="DS16" i="12"/>
  <c r="DS35" i="11"/>
  <c r="Z16" i="12"/>
  <c r="Z35" i="11"/>
  <c r="L16" i="12"/>
  <c r="L35" i="11"/>
  <c r="BX16" i="12"/>
  <c r="BX35" i="11"/>
  <c r="AS16" i="12"/>
  <c r="AS35" i="11"/>
  <c r="BY16" i="12"/>
  <c r="BY35" i="11"/>
  <c r="DE16" i="12"/>
  <c r="DE35" i="11"/>
  <c r="BR16" i="12"/>
  <c r="BR35" i="11"/>
  <c r="CX16" i="12"/>
  <c r="CX35" i="11"/>
  <c r="CZ35" i="11"/>
  <c r="CZ16" i="12"/>
  <c r="Y16" i="12"/>
  <c r="Y35" i="11"/>
  <c r="BE16" i="12"/>
  <c r="BE35" i="11"/>
  <c r="CK16" i="12"/>
  <c r="CK35" i="11"/>
  <c r="DQ16" i="12"/>
  <c r="DQ35" i="11"/>
  <c r="CD16" i="12"/>
  <c r="CD35" i="11"/>
  <c r="AR16" i="12"/>
  <c r="AR35" i="11"/>
  <c r="DD16" i="12"/>
  <c r="DD35" i="11"/>
  <c r="M16" i="12"/>
  <c r="M35" i="11"/>
  <c r="F16" i="12"/>
  <c r="F35" i="11"/>
  <c r="AL16" i="12"/>
  <c r="AL35" i="11"/>
  <c r="O16" i="12"/>
  <c r="O35" i="11"/>
  <c r="AU16" i="12"/>
  <c r="AU35" i="11"/>
  <c r="DG16" i="12"/>
  <c r="DG35" i="11"/>
  <c r="P16" i="12"/>
  <c r="P35" i="11"/>
  <c r="DH16" i="12"/>
  <c r="DH35" i="11"/>
  <c r="T16" i="12"/>
  <c r="T35" i="11"/>
  <c r="AZ16" i="12"/>
  <c r="AZ35" i="11"/>
  <c r="CF16" i="12"/>
  <c r="CF35" i="11"/>
  <c r="U16" i="12"/>
  <c r="U35" i="11"/>
  <c r="CG16" i="12"/>
  <c r="CG35" i="11"/>
  <c r="DM16" i="12"/>
  <c r="DM35" i="11"/>
  <c r="N16" i="12"/>
  <c r="N35" i="11"/>
  <c r="AT16" i="12"/>
  <c r="AT35" i="11"/>
  <c r="CA16" i="12"/>
  <c r="CA35" i="11"/>
  <c r="AV35" i="11"/>
  <c r="AV16" i="12"/>
  <c r="CB35" i="11"/>
  <c r="CB16" i="12"/>
  <c r="R16" i="12"/>
  <c r="R35" i="11"/>
  <c r="AG16" i="12"/>
  <c r="AG35" i="11"/>
  <c r="BM16" i="12"/>
  <c r="BM35" i="11"/>
  <c r="J16" i="12"/>
  <c r="J35" i="11"/>
  <c r="CL16" i="12"/>
  <c r="CL35" i="11"/>
  <c r="DR16" i="12"/>
  <c r="DR35" i="11"/>
  <c r="BO16" i="12"/>
  <c r="BO35" i="11"/>
  <c r="AI16" i="12"/>
  <c r="AI35" i="11"/>
  <c r="DL16" i="12"/>
  <c r="DL35" i="11"/>
  <c r="BA16" i="12"/>
  <c r="BA35" i="11"/>
  <c r="BZ16" i="12"/>
  <c r="BZ35" i="11"/>
  <c r="DF16" i="12"/>
  <c r="DF35" i="11"/>
  <c r="W16" i="12"/>
  <c r="W35" i="11"/>
  <c r="BC16" i="12"/>
  <c r="BC35" i="11"/>
  <c r="CI16" i="12"/>
  <c r="CI35" i="11"/>
  <c r="AX16" i="12"/>
  <c r="AX35" i="11"/>
  <c r="X16" i="12"/>
  <c r="X35" i="11"/>
  <c r="DP16" i="12"/>
  <c r="DP35" i="11"/>
  <c r="CS16" i="12"/>
  <c r="CS35" i="11"/>
  <c r="BN16" i="12"/>
  <c r="BN35" i="11"/>
  <c r="CT16" i="12"/>
  <c r="CT35" i="11"/>
  <c r="E15" i="12"/>
  <c r="E34" i="11"/>
  <c r="CU16" i="12"/>
  <c r="CU35" i="11"/>
  <c r="K16" i="12"/>
  <c r="K35" i="11"/>
  <c r="DC16" i="12"/>
  <c r="DC35" i="11"/>
  <c r="AB16" i="12"/>
  <c r="AB35" i="11"/>
  <c r="BH16" i="12"/>
  <c r="BH35" i="11"/>
  <c r="DT16" i="12"/>
  <c r="DT35" i="11"/>
  <c r="AC16" i="12"/>
  <c r="AC35" i="11"/>
  <c r="BI16" i="12"/>
  <c r="BI35" i="11"/>
  <c r="CO16" i="12"/>
  <c r="CO35" i="11"/>
  <c r="V16" i="12"/>
  <c r="V35" i="11"/>
  <c r="CH16" i="12"/>
  <c r="CH35" i="11"/>
  <c r="DN16" i="12"/>
  <c r="DN35" i="11"/>
  <c r="DO16" i="12"/>
  <c r="DO35" i="11"/>
  <c r="BD16" i="12"/>
  <c r="BD35" i="11"/>
  <c r="CJ35" i="11"/>
  <c r="CJ16" i="12"/>
  <c r="BU16" i="12"/>
  <c r="BU35" i="11"/>
  <c r="DA16" i="12"/>
  <c r="DA35" i="11"/>
  <c r="D13" i="12"/>
  <c r="AH120" i="12"/>
  <c r="AW120" i="12"/>
  <c r="N120" i="12"/>
  <c r="E120" i="12"/>
  <c r="X120" i="12"/>
  <c r="DN120" i="12"/>
  <c r="BV118" i="12"/>
  <c r="BW120" i="12"/>
  <c r="BT120" i="12"/>
  <c r="AF120" i="12"/>
  <c r="BG120" i="12"/>
  <c r="CQ118" i="12"/>
  <c r="AV120" i="12"/>
  <c r="CK120" i="12"/>
  <c r="AO120" i="12"/>
  <c r="BP120" i="12"/>
  <c r="AJ120" i="12"/>
  <c r="AC118" i="12"/>
  <c r="DL120" i="12"/>
  <c r="BC120" i="12"/>
  <c r="AI118" i="12"/>
  <c r="CC120" i="12"/>
  <c r="AG120" i="12"/>
  <c r="AA120" i="12"/>
  <c r="K118" i="12"/>
  <c r="BN118" i="12"/>
  <c r="T120" i="12"/>
  <c r="DP120" i="12"/>
  <c r="CV120" i="12"/>
  <c r="S120" i="12"/>
  <c r="CD120" i="12"/>
  <c r="AT118" i="12"/>
  <c r="CE120" i="12"/>
  <c r="AU118" i="12"/>
  <c r="DM118" i="12"/>
  <c r="M118" i="12"/>
  <c r="AE120" i="12"/>
  <c r="E22" i="15"/>
  <c r="BD118" i="12"/>
  <c r="CH120" i="12"/>
  <c r="BY120" i="12"/>
  <c r="AB120" i="12"/>
  <c r="I120" i="12"/>
  <c r="L118" i="12"/>
  <c r="DB118" i="12"/>
  <c r="CP118" i="12"/>
  <c r="Q118" i="12"/>
  <c r="BO120" i="12"/>
  <c r="E21" i="15"/>
  <c r="P120" i="12"/>
  <c r="CQ120" i="12"/>
  <c r="CU120" i="12"/>
  <c r="BF120" i="12"/>
  <c r="AZ120" i="12"/>
  <c r="CG120" i="12"/>
  <c r="AX120" i="12"/>
  <c r="AT120" i="12"/>
  <c r="BZ120" i="12"/>
  <c r="BE120" i="12"/>
  <c r="DT120" i="12"/>
  <c r="Z120" i="12"/>
  <c r="V120" i="12"/>
  <c r="CY120" i="12"/>
  <c r="DC120" i="12"/>
  <c r="CT120" i="12"/>
  <c r="BR120" i="12"/>
  <c r="BU120" i="12"/>
  <c r="AP120" i="12"/>
  <c r="AL120" i="12"/>
  <c r="DI120" i="12"/>
  <c r="DM120" i="12"/>
  <c r="K120" i="12"/>
  <c r="O120" i="12"/>
  <c r="DG120" i="12"/>
  <c r="DK120" i="12"/>
  <c r="AI120" i="12"/>
  <c r="DH120" i="12"/>
  <c r="CX120" i="12"/>
  <c r="AY120" i="12"/>
  <c r="BD120" i="12"/>
  <c r="CJ120" i="12"/>
  <c r="CF120" i="12"/>
  <c r="AS120" i="12"/>
  <c r="BM120" i="12"/>
  <c r="BQ120" i="12"/>
  <c r="AD120" i="12"/>
  <c r="BL120" i="12"/>
  <c r="BH120" i="12"/>
  <c r="Y120" i="12"/>
  <c r="U120" i="12"/>
  <c r="H120" i="12"/>
  <c r="DF120" i="12"/>
  <c r="BN120" i="12"/>
  <c r="CL120" i="12"/>
  <c r="DD120" i="12"/>
  <c r="CB120" i="12"/>
  <c r="BX120" i="12"/>
  <c r="AK120" i="12"/>
  <c r="R120" i="12"/>
  <c r="DR120" i="12"/>
  <c r="L120" i="12"/>
  <c r="CO120" i="12"/>
  <c r="BJ120" i="12"/>
  <c r="BB120" i="12"/>
  <c r="CI120" i="12"/>
  <c r="CM120" i="12"/>
  <c r="AR120" i="12"/>
  <c r="AC120" i="12"/>
  <c r="BK120" i="12"/>
  <c r="G120" i="12"/>
  <c r="CS120" i="12"/>
  <c r="CW120" i="12"/>
  <c r="DJ120" i="12"/>
  <c r="AM120" i="12"/>
  <c r="CA120" i="12"/>
  <c r="DO120" i="12"/>
  <c r="Q120" i="12"/>
  <c r="AN120" i="12"/>
  <c r="DS120" i="12"/>
  <c r="M120" i="12"/>
  <c r="DA120" i="12"/>
  <c r="DE120" i="12"/>
  <c r="CR120" i="12"/>
  <c r="CN120" i="12"/>
  <c r="BI120" i="12"/>
  <c r="BA120" i="12"/>
  <c r="CP120" i="12"/>
  <c r="AQ120" i="12"/>
  <c r="AU120" i="12"/>
  <c r="BS120" i="12"/>
  <c r="DQ120" i="12"/>
  <c r="DU120" i="12"/>
  <c r="W120" i="12"/>
  <c r="J120" i="12"/>
  <c r="F120" i="12"/>
  <c r="CZ120" i="12"/>
  <c r="DB120" i="12"/>
  <c r="BV120" i="12"/>
  <c r="CU118" i="12"/>
  <c r="AB118" i="12"/>
  <c r="AA118" i="12"/>
  <c r="R118" i="12"/>
  <c r="DC118" i="12"/>
  <c r="AZ118" i="12"/>
  <c r="CM118" i="12"/>
  <c r="AJ118" i="12"/>
  <c r="AG118" i="12"/>
  <c r="AD118" i="12"/>
  <c r="X118" i="12"/>
  <c r="DQ118" i="12"/>
  <c r="BG118" i="12"/>
  <c r="J118" i="12"/>
  <c r="CZ118" i="12"/>
  <c r="BI118" i="12"/>
  <c r="AV118" i="12"/>
  <c r="CJ118" i="12"/>
  <c r="AO118" i="12"/>
  <c r="BY118" i="12"/>
  <c r="AF118" i="12"/>
  <c r="DN118" i="12"/>
  <c r="BP118" i="12"/>
  <c r="DT118" i="12"/>
  <c r="DO118" i="12"/>
  <c r="I118" i="12"/>
  <c r="G118" i="12"/>
  <c r="AW118" i="12"/>
  <c r="CE118" i="12"/>
  <c r="BO118" i="12"/>
  <c r="CW118" i="12"/>
  <c r="AY118" i="12"/>
  <c r="AL118" i="12"/>
  <c r="CA118" i="12"/>
  <c r="BM118" i="12"/>
  <c r="U118" i="12"/>
  <c r="CT118" i="12"/>
  <c r="DL118" i="12"/>
  <c r="DK118" i="12"/>
  <c r="AQ118" i="12"/>
  <c r="DE118" i="12"/>
  <c r="BT118" i="12"/>
  <c r="BK118" i="12"/>
  <c r="S118" i="12"/>
  <c r="DI118" i="12"/>
  <c r="BC118" i="12"/>
  <c r="DD118" i="12"/>
  <c r="CS118" i="12"/>
  <c r="BF118" i="12"/>
  <c r="AS118" i="12"/>
  <c r="AN118" i="12"/>
  <c r="BX118" i="12"/>
  <c r="BW118" i="12"/>
  <c r="E119" i="12"/>
  <c r="N118" i="12"/>
  <c r="CV118" i="12"/>
  <c r="CK118" i="12"/>
  <c r="AX118" i="12"/>
  <c r="CF118" i="12"/>
  <c r="AK118" i="12"/>
  <c r="AH118" i="12"/>
  <c r="AE118" i="12"/>
  <c r="DJ118" i="12"/>
  <c r="BE118" i="12"/>
  <c r="DS118" i="12"/>
  <c r="DF118" i="12"/>
  <c r="P118" i="12"/>
  <c r="BJ118" i="12"/>
  <c r="CC118" i="12"/>
  <c r="AP118" i="12"/>
  <c r="CD118" i="12"/>
  <c r="CH118" i="12"/>
  <c r="BQ118" i="12"/>
  <c r="V118" i="12"/>
  <c r="T118" i="12"/>
  <c r="DP118" i="12"/>
  <c r="CL118" i="12"/>
  <c r="CK81" i="7" l="1"/>
  <c r="CK68" i="7"/>
  <c r="CP63" i="7"/>
  <c r="CP240" i="7" s="1"/>
  <c r="CP254" i="7"/>
  <c r="CQ21" i="7"/>
  <c r="CQ24" i="7" s="1"/>
  <c r="CL54" i="7"/>
  <c r="CL55" i="7"/>
  <c r="CL53" i="7"/>
  <c r="CL57" i="7"/>
  <c r="CL56" i="7"/>
  <c r="E17" i="12"/>
  <c r="D17" i="12" s="1"/>
  <c r="E36" i="11"/>
  <c r="D36" i="11" s="1"/>
  <c r="E25" i="15" s="1"/>
  <c r="CB118" i="12"/>
  <c r="E16" i="12"/>
  <c r="D16" i="12" s="1"/>
  <c r="E35" i="11"/>
  <c r="D35" i="11" s="1"/>
  <c r="D119" i="12"/>
  <c r="J26" i="15" s="1"/>
  <c r="CG118" i="12"/>
  <c r="DU118" i="12"/>
  <c r="AR118" i="12"/>
  <c r="BU118" i="12"/>
  <c r="BL118" i="12"/>
  <c r="BZ118" i="12"/>
  <c r="Y118" i="12"/>
  <c r="CI118" i="12"/>
  <c r="DG118" i="12"/>
  <c r="BR118" i="12"/>
  <c r="BB118" i="12"/>
  <c r="H118" i="12"/>
  <c r="BH118" i="12"/>
  <c r="DA118" i="12"/>
  <c r="W118" i="12"/>
  <c r="O118" i="12"/>
  <c r="CO118" i="12"/>
  <c r="CY118" i="12"/>
  <c r="DR118" i="12"/>
  <c r="F118" i="12"/>
  <c r="CN118" i="12"/>
  <c r="Z118" i="12"/>
  <c r="CR118" i="12"/>
  <c r="L117" i="12"/>
  <c r="L123" i="12" s="1"/>
  <c r="L131" i="12" s="1"/>
  <c r="L135" i="12" s="1"/>
  <c r="AM118" i="12"/>
  <c r="BA118" i="12"/>
  <c r="BS118" i="12"/>
  <c r="CX118" i="12"/>
  <c r="J19" i="15"/>
  <c r="BS117" i="12"/>
  <c r="AG117" i="12"/>
  <c r="AG123" i="12" s="1"/>
  <c r="AG131" i="12" s="1"/>
  <c r="AG135" i="12" s="1"/>
  <c r="V117" i="12"/>
  <c r="V123" i="12" s="1"/>
  <c r="V131" i="12" s="1"/>
  <c r="V135" i="12" s="1"/>
  <c r="BW117" i="12"/>
  <c r="BW123" i="12" s="1"/>
  <c r="BW131" i="12" s="1"/>
  <c r="BW135" i="12" s="1"/>
  <c r="BH117" i="12"/>
  <c r="AE117" i="12"/>
  <c r="AE123" i="12" s="1"/>
  <c r="AE131" i="12" s="1"/>
  <c r="AE135" i="12" s="1"/>
  <c r="AO117" i="12"/>
  <c r="AO123" i="12" s="1"/>
  <c r="AO131" i="12" s="1"/>
  <c r="AO135" i="12" s="1"/>
  <c r="BD117" i="12"/>
  <c r="BD123" i="12" s="1"/>
  <c r="BD131" i="12" s="1"/>
  <c r="BD135" i="12" s="1"/>
  <c r="AQ117" i="12"/>
  <c r="AQ123" i="12" s="1"/>
  <c r="AQ131" i="12" s="1"/>
  <c r="AQ135" i="12" s="1"/>
  <c r="AX117" i="12"/>
  <c r="AX123" i="12" s="1"/>
  <c r="AX131" i="12" s="1"/>
  <c r="AX135" i="12" s="1"/>
  <c r="BQ117" i="12"/>
  <c r="BQ123" i="12" s="1"/>
  <c r="BQ131" i="12" s="1"/>
  <c r="BQ135" i="12" s="1"/>
  <c r="BX117" i="12"/>
  <c r="BX123" i="12" s="1"/>
  <c r="BX131" i="12" s="1"/>
  <c r="BX135" i="12" s="1"/>
  <c r="CB117" i="12"/>
  <c r="AL117" i="12"/>
  <c r="AL123" i="12" s="1"/>
  <c r="AL131" i="12" s="1"/>
  <c r="AL135" i="12" s="1"/>
  <c r="CI117" i="12"/>
  <c r="AC117" i="12"/>
  <c r="AC123" i="12" s="1"/>
  <c r="AC131" i="12" s="1"/>
  <c r="AC135" i="12" s="1"/>
  <c r="BO117" i="12"/>
  <c r="BO123" i="12" s="1"/>
  <c r="BO131" i="12" s="1"/>
  <c r="BO135" i="12" s="1"/>
  <c r="CC117" i="12"/>
  <c r="CC123" i="12" s="1"/>
  <c r="CC131" i="12" s="1"/>
  <c r="CC135" i="12" s="1"/>
  <c r="AP117" i="12"/>
  <c r="AP123" i="12" s="1"/>
  <c r="AP131" i="12" s="1"/>
  <c r="AP135" i="12" s="1"/>
  <c r="BR117" i="12"/>
  <c r="BF117" i="12"/>
  <c r="BF123" i="12" s="1"/>
  <c r="BF131" i="12" s="1"/>
  <c r="BF135" i="12" s="1"/>
  <c r="BK117" i="12"/>
  <c r="BK123" i="12" s="1"/>
  <c r="BK131" i="12" s="1"/>
  <c r="BK135" i="12" s="1"/>
  <c r="AU117" i="12"/>
  <c r="AU123" i="12" s="1"/>
  <c r="AU131" i="12" s="1"/>
  <c r="AU135" i="12" s="1"/>
  <c r="AM117" i="12"/>
  <c r="DH118" i="12"/>
  <c r="E23" i="15"/>
  <c r="E117" i="12"/>
  <c r="I117" i="12"/>
  <c r="I123" i="12" s="1"/>
  <c r="I131" i="12" s="1"/>
  <c r="I135" i="12" s="1"/>
  <c r="E118" i="12"/>
  <c r="O117" i="12"/>
  <c r="E7" i="8"/>
  <c r="F117" i="12"/>
  <c r="H117" i="12"/>
  <c r="K117" i="12"/>
  <c r="K123" i="12" s="1"/>
  <c r="K131" i="12" s="1"/>
  <c r="K135" i="12" s="1"/>
  <c r="CL66" i="7" l="1"/>
  <c r="CL134" i="7" s="1"/>
  <c r="CL172" i="7"/>
  <c r="CQ25" i="7"/>
  <c r="CQ61" i="7" s="1"/>
  <c r="CQ26" i="7"/>
  <c r="CQ62" i="7" s="1"/>
  <c r="CQ27" i="7"/>
  <c r="CQ28" i="7"/>
  <c r="CQ64" i="7" s="1"/>
  <c r="CQ30" i="7"/>
  <c r="CQ51" i="7" s="1"/>
  <c r="CQ29" i="7"/>
  <c r="CR21" i="7" s="1"/>
  <c r="CR24" i="7" s="1"/>
  <c r="CM50" i="7"/>
  <c r="CM52" i="7" s="1"/>
  <c r="CL120" i="7"/>
  <c r="CL65" i="7"/>
  <c r="CL214" i="7"/>
  <c r="CL225" i="7"/>
  <c r="CL67" i="7"/>
  <c r="CL186" i="7" s="1"/>
  <c r="CB123" i="12"/>
  <c r="CB131" i="12" s="1"/>
  <c r="CB135" i="12" s="1"/>
  <c r="E39" i="11"/>
  <c r="BS123" i="12"/>
  <c r="BS131" i="12" s="1"/>
  <c r="BS135" i="12" s="1"/>
  <c r="F7" i="8"/>
  <c r="F10" i="8" s="1"/>
  <c r="F34" i="11"/>
  <c r="F15" i="12"/>
  <c r="AM123" i="12"/>
  <c r="AM131" i="12" s="1"/>
  <c r="AM135" i="12" s="1"/>
  <c r="CI123" i="12"/>
  <c r="CI131" i="12" s="1"/>
  <c r="CI135" i="12" s="1"/>
  <c r="BH123" i="12"/>
  <c r="BH131" i="12" s="1"/>
  <c r="BH135" i="12" s="1"/>
  <c r="D120" i="12"/>
  <c r="J27" i="15" s="1"/>
  <c r="F123" i="12"/>
  <c r="F131" i="12" s="1"/>
  <c r="F135" i="12" s="1"/>
  <c r="H123" i="12"/>
  <c r="H131" i="12" s="1"/>
  <c r="H135" i="12" s="1"/>
  <c r="E123" i="12"/>
  <c r="E131" i="12" s="1"/>
  <c r="E135" i="12" s="1"/>
  <c r="O123" i="12"/>
  <c r="O131" i="12" s="1"/>
  <c r="O135" i="12" s="1"/>
  <c r="BR123" i="12"/>
  <c r="BR131" i="12" s="1"/>
  <c r="BR135" i="12" s="1"/>
  <c r="BA117" i="12"/>
  <c r="BA123" i="12" s="1"/>
  <c r="BA131" i="12" s="1"/>
  <c r="BA135" i="12" s="1"/>
  <c r="Q117" i="12"/>
  <c r="Q123" i="12" s="1"/>
  <c r="Q131" i="12" s="1"/>
  <c r="Q135" i="12" s="1"/>
  <c r="J117" i="12"/>
  <c r="J123" i="12" s="1"/>
  <c r="J131" i="12" s="1"/>
  <c r="J135" i="12" s="1"/>
  <c r="CF117" i="12"/>
  <c r="CF123" i="12" s="1"/>
  <c r="CF131" i="12" s="1"/>
  <c r="CF135" i="12" s="1"/>
  <c r="W117" i="12"/>
  <c r="W123" i="12" s="1"/>
  <c r="W131" i="12" s="1"/>
  <c r="W135" i="12" s="1"/>
  <c r="G117" i="12"/>
  <c r="G123" i="12" s="1"/>
  <c r="G131" i="12" s="1"/>
  <c r="G135" i="12" s="1"/>
  <c r="S117" i="12"/>
  <c r="S123" i="12" s="1"/>
  <c r="S131" i="12" s="1"/>
  <c r="S135" i="12" s="1"/>
  <c r="BL117" i="12"/>
  <c r="BL123" i="12" s="1"/>
  <c r="BL131" i="12" s="1"/>
  <c r="BL135" i="12" s="1"/>
  <c r="N117" i="12"/>
  <c r="N123" i="12" s="1"/>
  <c r="N131" i="12" s="1"/>
  <c r="N135" i="12" s="1"/>
  <c r="R117" i="12"/>
  <c r="R123" i="12" s="1"/>
  <c r="R131" i="12" s="1"/>
  <c r="R135" i="12" s="1"/>
  <c r="BZ117" i="12"/>
  <c r="BZ123" i="12" s="1"/>
  <c r="BZ131" i="12" s="1"/>
  <c r="BZ135" i="12" s="1"/>
  <c r="CE117" i="12"/>
  <c r="CE123" i="12" s="1"/>
  <c r="CE131" i="12" s="1"/>
  <c r="CE135" i="12" s="1"/>
  <c r="Z117" i="12"/>
  <c r="Z123" i="12" s="1"/>
  <c r="Z131" i="12" s="1"/>
  <c r="Z135" i="12" s="1"/>
  <c r="BG117" i="12"/>
  <c r="BG123" i="12" s="1"/>
  <c r="BG131" i="12" s="1"/>
  <c r="BG135" i="12" s="1"/>
  <c r="BJ117" i="12"/>
  <c r="BJ123" i="12" s="1"/>
  <c r="BJ131" i="12" s="1"/>
  <c r="BJ135" i="12" s="1"/>
  <c r="CG117" i="12"/>
  <c r="CG123" i="12" s="1"/>
  <c r="CG131" i="12" s="1"/>
  <c r="CG135" i="12" s="1"/>
  <c r="AW117" i="12"/>
  <c r="AW123" i="12" s="1"/>
  <c r="AW131" i="12" s="1"/>
  <c r="AW135" i="12" s="1"/>
  <c r="BP117" i="12"/>
  <c r="BP123" i="12" s="1"/>
  <c r="BP131" i="12" s="1"/>
  <c r="BP135" i="12" s="1"/>
  <c r="AD117" i="12"/>
  <c r="AD123" i="12" s="1"/>
  <c r="AD131" i="12" s="1"/>
  <c r="AD135" i="12" s="1"/>
  <c r="AY117" i="12"/>
  <c r="AY123" i="12" s="1"/>
  <c r="AY131" i="12" s="1"/>
  <c r="AY135" i="12" s="1"/>
  <c r="AA117" i="12"/>
  <c r="AA123" i="12" s="1"/>
  <c r="AA131" i="12" s="1"/>
  <c r="AA135" i="12" s="1"/>
  <c r="AH117" i="12"/>
  <c r="AH123" i="12" s="1"/>
  <c r="AH131" i="12" s="1"/>
  <c r="AH135" i="12" s="1"/>
  <c r="BM117" i="12"/>
  <c r="BM123" i="12" s="1"/>
  <c r="BM131" i="12" s="1"/>
  <c r="BM135" i="12" s="1"/>
  <c r="BI117" i="12"/>
  <c r="BI123" i="12" s="1"/>
  <c r="BI131" i="12" s="1"/>
  <c r="BI135" i="12" s="1"/>
  <c r="X117" i="12"/>
  <c r="X123" i="12" s="1"/>
  <c r="X131" i="12" s="1"/>
  <c r="X135" i="12" s="1"/>
  <c r="AK117" i="12"/>
  <c r="AK123" i="12" s="1"/>
  <c r="AK131" i="12" s="1"/>
  <c r="AK135" i="12" s="1"/>
  <c r="BU117" i="12"/>
  <c r="BU123" i="12" s="1"/>
  <c r="BU131" i="12" s="1"/>
  <c r="BU135" i="12" s="1"/>
  <c r="CD117" i="12"/>
  <c r="CD123" i="12" s="1"/>
  <c r="CD131" i="12" s="1"/>
  <c r="CD135" i="12" s="1"/>
  <c r="AJ117" i="12"/>
  <c r="AJ123" i="12" s="1"/>
  <c r="AJ131" i="12" s="1"/>
  <c r="AJ135" i="12" s="1"/>
  <c r="BY117" i="12"/>
  <c r="BY123" i="12" s="1"/>
  <c r="BY131" i="12" s="1"/>
  <c r="BY135" i="12" s="1"/>
  <c r="M117" i="12"/>
  <c r="M123" i="12" s="1"/>
  <c r="M131" i="12" s="1"/>
  <c r="M135" i="12" s="1"/>
  <c r="CA117" i="12"/>
  <c r="CA123" i="12" s="1"/>
  <c r="CA131" i="12" s="1"/>
  <c r="CA135" i="12" s="1"/>
  <c r="BC117" i="12"/>
  <c r="BC123" i="12" s="1"/>
  <c r="BC131" i="12" s="1"/>
  <c r="BC135" i="12" s="1"/>
  <c r="AS117" i="12"/>
  <c r="AS123" i="12" s="1"/>
  <c r="AS131" i="12" s="1"/>
  <c r="AS135" i="12" s="1"/>
  <c r="CH117" i="12"/>
  <c r="CH123" i="12" s="1"/>
  <c r="CH131" i="12" s="1"/>
  <c r="CH135" i="12" s="1"/>
  <c r="BN117" i="12"/>
  <c r="BN123" i="12" s="1"/>
  <c r="BN131" i="12" s="1"/>
  <c r="BN135" i="12" s="1"/>
  <c r="BB117" i="12"/>
  <c r="BB123" i="12" s="1"/>
  <c r="BB131" i="12" s="1"/>
  <c r="BB135" i="12" s="1"/>
  <c r="AT117" i="12"/>
  <c r="AT123" i="12" s="1"/>
  <c r="AT131" i="12" s="1"/>
  <c r="AT135" i="12" s="1"/>
  <c r="Y117" i="12"/>
  <c r="Y123" i="12" s="1"/>
  <c r="Y131" i="12" s="1"/>
  <c r="Y135" i="12" s="1"/>
  <c r="BT117" i="12"/>
  <c r="BT123" i="12" s="1"/>
  <c r="BT131" i="12" s="1"/>
  <c r="BT135" i="12" s="1"/>
  <c r="AB117" i="12"/>
  <c r="AB123" i="12" s="1"/>
  <c r="AB131" i="12" s="1"/>
  <c r="AB135" i="12" s="1"/>
  <c r="AR117" i="12"/>
  <c r="AR123" i="12" s="1"/>
  <c r="AR131" i="12" s="1"/>
  <c r="AR135" i="12" s="1"/>
  <c r="AI117" i="12"/>
  <c r="AI123" i="12" s="1"/>
  <c r="AI131" i="12" s="1"/>
  <c r="AI135" i="12" s="1"/>
  <c r="T117" i="12"/>
  <c r="T123" i="12" s="1"/>
  <c r="T131" i="12" s="1"/>
  <c r="T135" i="12" s="1"/>
  <c r="BE117" i="12"/>
  <c r="BE123" i="12" s="1"/>
  <c r="BE131" i="12" s="1"/>
  <c r="BE135" i="12" s="1"/>
  <c r="AZ117" i="12"/>
  <c r="AZ123" i="12" s="1"/>
  <c r="AZ131" i="12" s="1"/>
  <c r="AZ135" i="12" s="1"/>
  <c r="AV117" i="12"/>
  <c r="AV123" i="12" s="1"/>
  <c r="AV131" i="12" s="1"/>
  <c r="AV135" i="12" s="1"/>
  <c r="AN117" i="12"/>
  <c r="AN123" i="12" s="1"/>
  <c r="AN131" i="12" s="1"/>
  <c r="AN135" i="12" s="1"/>
  <c r="U117" i="12"/>
  <c r="U123" i="12" s="1"/>
  <c r="U131" i="12" s="1"/>
  <c r="U135" i="12" s="1"/>
  <c r="AF117" i="12"/>
  <c r="AF123" i="12" s="1"/>
  <c r="AF131" i="12" s="1"/>
  <c r="AF135" i="12" s="1"/>
  <c r="BV117" i="12"/>
  <c r="BV123" i="12" s="1"/>
  <c r="BV131" i="12" s="1"/>
  <c r="BV135" i="12" s="1"/>
  <c r="CJ117" i="12"/>
  <c r="CJ123" i="12" s="1"/>
  <c r="CJ131" i="12" s="1"/>
  <c r="CJ135" i="12" s="1"/>
  <c r="P117" i="12"/>
  <c r="P123" i="12" s="1"/>
  <c r="P131" i="12" s="1"/>
  <c r="P135" i="12" s="1"/>
  <c r="CR29" i="7" l="1"/>
  <c r="CR28" i="7"/>
  <c r="CR64" i="7" s="1"/>
  <c r="CR27" i="7"/>
  <c r="CR26" i="7"/>
  <c r="CR62" i="7" s="1"/>
  <c r="CR25" i="7"/>
  <c r="CR61" i="7" s="1"/>
  <c r="CR30" i="7"/>
  <c r="CR51" i="7" s="1"/>
  <c r="CL81" i="7"/>
  <c r="CL68" i="7"/>
  <c r="CQ254" i="7"/>
  <c r="CQ63" i="7"/>
  <c r="CQ240" i="7" s="1"/>
  <c r="CM54" i="7"/>
  <c r="CM53" i="7"/>
  <c r="CM55" i="7"/>
  <c r="CM57" i="7"/>
  <c r="CM56" i="7"/>
  <c r="G7" i="8"/>
  <c r="G10" i="8" s="1"/>
  <c r="G15" i="12"/>
  <c r="G34" i="11"/>
  <c r="G39" i="11" s="1"/>
  <c r="F39" i="11"/>
  <c r="D118" i="12"/>
  <c r="J25" i="15" s="1"/>
  <c r="CM214" i="7" l="1"/>
  <c r="CM225" i="7"/>
  <c r="CM67" i="7"/>
  <c r="CM186" i="7" s="1"/>
  <c r="CM172" i="7"/>
  <c r="CM66" i="7"/>
  <c r="CM134" i="7" s="1"/>
  <c r="CR254" i="7"/>
  <c r="CR63" i="7"/>
  <c r="CR240" i="7" s="1"/>
  <c r="CM65" i="7"/>
  <c r="CM120" i="7"/>
  <c r="CN50" i="7"/>
  <c r="CN52" i="7" s="1"/>
  <c r="CN56" i="7" s="1"/>
  <c r="CO50" i="7" s="1"/>
  <c r="CO52" i="7" s="1"/>
  <c r="CS21" i="7"/>
  <c r="CS24" i="7" s="1"/>
  <c r="CS29" i="7" s="1"/>
  <c r="H7" i="8"/>
  <c r="H10" i="8" s="1"/>
  <c r="H34" i="11"/>
  <c r="H15" i="12"/>
  <c r="CL117" i="12"/>
  <c r="CL123" i="12" s="1"/>
  <c r="CL131" i="12" s="1"/>
  <c r="CL135" i="12" s="1"/>
  <c r="CK117" i="12"/>
  <c r="CK123" i="12" s="1"/>
  <c r="CK131" i="12" s="1"/>
  <c r="CT21" i="7" l="1"/>
  <c r="CT24" i="7" s="1"/>
  <c r="CO56" i="7"/>
  <c r="CO54" i="7"/>
  <c r="CO55" i="7"/>
  <c r="CO53" i="7"/>
  <c r="CO57" i="7"/>
  <c r="CS27" i="7"/>
  <c r="CS25" i="7"/>
  <c r="CS61" i="7" s="1"/>
  <c r="CS28" i="7"/>
  <c r="CS64" i="7" s="1"/>
  <c r="CS26" i="7"/>
  <c r="CS62" i="7" s="1"/>
  <c r="CS30" i="7"/>
  <c r="CS51" i="7" s="1"/>
  <c r="CN55" i="7"/>
  <c r="CN53" i="7"/>
  <c r="CN54" i="7"/>
  <c r="CN57" i="7"/>
  <c r="CM81" i="7"/>
  <c r="CM68" i="7"/>
  <c r="CK135" i="12"/>
  <c r="H39" i="11"/>
  <c r="I7" i="8"/>
  <c r="I10" i="8" s="1"/>
  <c r="I15" i="12"/>
  <c r="I34" i="11"/>
  <c r="I39" i="11" s="1"/>
  <c r="CO172" i="7" l="1"/>
  <c r="CO66" i="7"/>
  <c r="CO134" i="7" s="1"/>
  <c r="CN66" i="7"/>
  <c r="CN134" i="7" s="1"/>
  <c r="CN172" i="7"/>
  <c r="CP50" i="7"/>
  <c r="CP52" i="7" s="1"/>
  <c r="CP56" i="7" s="1"/>
  <c r="CS63" i="7"/>
  <c r="CS240" i="7" s="1"/>
  <c r="CS254" i="7"/>
  <c r="CN120" i="7"/>
  <c r="CN65" i="7"/>
  <c r="CN225" i="7"/>
  <c r="CN67" i="7"/>
  <c r="CN186" i="7" s="1"/>
  <c r="CN214" i="7"/>
  <c r="CO225" i="7"/>
  <c r="CO67" i="7"/>
  <c r="CO186" i="7" s="1"/>
  <c r="CO214" i="7"/>
  <c r="CT28" i="7"/>
  <c r="CT64" i="7" s="1"/>
  <c r="CT27" i="7"/>
  <c r="CT26" i="7"/>
  <c r="CT62" i="7" s="1"/>
  <c r="CT25" i="7"/>
  <c r="CT61" i="7" s="1"/>
  <c r="CT30" i="7"/>
  <c r="CT51" i="7" s="1"/>
  <c r="CO120" i="7"/>
  <c r="CO65" i="7"/>
  <c r="CT29" i="7"/>
  <c r="J7" i="8"/>
  <c r="J10" i="8" s="1"/>
  <c r="J15" i="12"/>
  <c r="J34" i="11"/>
  <c r="J39" i="11" s="1"/>
  <c r="CN117" i="12"/>
  <c r="CN123" i="12" s="1"/>
  <c r="CN131" i="12" s="1"/>
  <c r="CN135" i="12" s="1"/>
  <c r="CM117" i="12"/>
  <c r="CM123" i="12" s="1"/>
  <c r="CM131" i="12" s="1"/>
  <c r="CQ50" i="7" l="1"/>
  <c r="CQ52" i="7" s="1"/>
  <c r="CP54" i="7"/>
  <c r="CP55" i="7"/>
  <c r="CP53" i="7"/>
  <c r="CP57" i="7"/>
  <c r="CT63" i="7"/>
  <c r="CT240" i="7" s="1"/>
  <c r="CT254" i="7"/>
  <c r="CU21" i="7"/>
  <c r="CU24" i="7" s="1"/>
  <c r="CN81" i="7"/>
  <c r="CN68" i="7"/>
  <c r="CO81" i="7"/>
  <c r="CO68" i="7"/>
  <c r="K7" i="8"/>
  <c r="K10" i="8" s="1"/>
  <c r="K15" i="12"/>
  <c r="K34" i="11"/>
  <c r="CM135" i="12"/>
  <c r="CP66" i="7" l="1"/>
  <c r="CP134" i="7" s="1"/>
  <c r="CP172" i="7"/>
  <c r="CU25" i="7"/>
  <c r="CU61" i="7" s="1"/>
  <c r="CU27" i="7"/>
  <c r="CU28" i="7"/>
  <c r="CU64" i="7" s="1"/>
  <c r="CU26" i="7"/>
  <c r="CU62" i="7" s="1"/>
  <c r="CU30" i="7"/>
  <c r="CU51" i="7" s="1"/>
  <c r="CQ55" i="7"/>
  <c r="CQ54" i="7"/>
  <c r="CQ53" i="7"/>
  <c r="CQ57" i="7"/>
  <c r="CP65" i="7"/>
  <c r="CP120" i="7"/>
  <c r="CP214" i="7"/>
  <c r="CP225" i="7"/>
  <c r="CP67" i="7"/>
  <c r="CP186" i="7" s="1"/>
  <c r="CU29" i="7"/>
  <c r="CQ56" i="7"/>
  <c r="L7" i="8"/>
  <c r="L10" i="8" s="1"/>
  <c r="L15" i="12"/>
  <c r="L34" i="11"/>
  <c r="L39" i="11" s="1"/>
  <c r="K39" i="11"/>
  <c r="CP117" i="12"/>
  <c r="CP123" i="12" s="1"/>
  <c r="CP131" i="12" s="1"/>
  <c r="CP135" i="12" s="1"/>
  <c r="CO117" i="12"/>
  <c r="CO123" i="12" s="1"/>
  <c r="CO131" i="12" s="1"/>
  <c r="CP81" i="7" l="1"/>
  <c r="CP68" i="7"/>
  <c r="CR50" i="7"/>
  <c r="CR52" i="7" s="1"/>
  <c r="CV21" i="7"/>
  <c r="CV24" i="7" s="1"/>
  <c r="CQ120" i="7"/>
  <c r="CQ65" i="7"/>
  <c r="CQ67" i="7"/>
  <c r="CQ186" i="7" s="1"/>
  <c r="CQ225" i="7"/>
  <c r="CQ214" i="7"/>
  <c r="CU63" i="7"/>
  <c r="CU240" i="7" s="1"/>
  <c r="CU254" i="7"/>
  <c r="CQ172" i="7"/>
  <c r="CQ66" i="7"/>
  <c r="CQ134" i="7" s="1"/>
  <c r="CO135" i="12"/>
  <c r="M7" i="8"/>
  <c r="M10" i="8" s="1"/>
  <c r="M15" i="12"/>
  <c r="M34" i="11"/>
  <c r="M39" i="11" s="1"/>
  <c r="CV28" i="7" l="1"/>
  <c r="CV64" i="7" s="1"/>
  <c r="CV26" i="7"/>
  <c r="CV62" i="7" s="1"/>
  <c r="CV27" i="7"/>
  <c r="CV25" i="7"/>
  <c r="CV61" i="7" s="1"/>
  <c r="CV30" i="7"/>
  <c r="CV51" i="7" s="1"/>
  <c r="CV29" i="7"/>
  <c r="CR55" i="7"/>
  <c r="CR53" i="7"/>
  <c r="CR54" i="7"/>
  <c r="CR57" i="7"/>
  <c r="CR56" i="7"/>
  <c r="CQ81" i="7"/>
  <c r="CQ68" i="7"/>
  <c r="N7" i="8"/>
  <c r="N10" i="8" s="1"/>
  <c r="N15" i="12"/>
  <c r="N34" i="11"/>
  <c r="N39" i="11" s="1"/>
  <c r="CR117" i="12"/>
  <c r="CR123" i="12" s="1"/>
  <c r="CR131" i="12" s="1"/>
  <c r="CR135" i="12" s="1"/>
  <c r="CQ117" i="12"/>
  <c r="CQ123" i="12" s="1"/>
  <c r="CQ131" i="12" s="1"/>
  <c r="CR120" i="7" l="1"/>
  <c r="CR65" i="7"/>
  <c r="CV254" i="7"/>
  <c r="CV63" i="7"/>
  <c r="CV240" i="7" s="1"/>
  <c r="CR214" i="7"/>
  <c r="CR225" i="7"/>
  <c r="CR67" i="7"/>
  <c r="CR186" i="7" s="1"/>
  <c r="CW21" i="7"/>
  <c r="CW24" i="7" s="1"/>
  <c r="CW29" i="7" s="1"/>
  <c r="CS50" i="7"/>
  <c r="CS52" i="7" s="1"/>
  <c r="CS56" i="7" s="1"/>
  <c r="CT50" i="7" s="1"/>
  <c r="CT52" i="7" s="1"/>
  <c r="CR66" i="7"/>
  <c r="CR134" i="7" s="1"/>
  <c r="CR172" i="7"/>
  <c r="CQ135" i="12"/>
  <c r="O7" i="8"/>
  <c r="O10" i="8" s="1"/>
  <c r="O15" i="12"/>
  <c r="O34" i="11"/>
  <c r="O39" i="11" s="1"/>
  <c r="CX21" i="7" l="1"/>
  <c r="CX24" i="7" s="1"/>
  <c r="CT56" i="7"/>
  <c r="CT54" i="7"/>
  <c r="CT55" i="7"/>
  <c r="CT53" i="7"/>
  <c r="CT57" i="7"/>
  <c r="CS53" i="7"/>
  <c r="CS54" i="7"/>
  <c r="CS55" i="7"/>
  <c r="CS57" i="7"/>
  <c r="CW28" i="7"/>
  <c r="CW64" i="7" s="1"/>
  <c r="CW26" i="7"/>
  <c r="CW62" i="7" s="1"/>
  <c r="CW25" i="7"/>
  <c r="CW61" i="7" s="1"/>
  <c r="CW27" i="7"/>
  <c r="CW30" i="7"/>
  <c r="CW51" i="7" s="1"/>
  <c r="CR81" i="7"/>
  <c r="CR68" i="7"/>
  <c r="P7" i="8"/>
  <c r="P10" i="8" s="1"/>
  <c r="P15" i="12"/>
  <c r="P34" i="11"/>
  <c r="P39" i="11" s="1"/>
  <c r="CT117" i="12"/>
  <c r="CT123" i="12" s="1"/>
  <c r="CT131" i="12" s="1"/>
  <c r="CT135" i="12" s="1"/>
  <c r="CS117" i="12"/>
  <c r="CS123" i="12" s="1"/>
  <c r="CS131" i="12" s="1"/>
  <c r="CS135" i="12" s="1"/>
  <c r="CW63" i="7" l="1"/>
  <c r="CW240" i="7" s="1"/>
  <c r="CW254" i="7"/>
  <c r="CS120" i="7"/>
  <c r="CS65" i="7"/>
  <c r="CT214" i="7"/>
  <c r="CT225" i="7"/>
  <c r="CT67" i="7"/>
  <c r="CT186" i="7" s="1"/>
  <c r="CU50" i="7"/>
  <c r="CU52" i="7" s="1"/>
  <c r="CT65" i="7"/>
  <c r="CT120" i="7"/>
  <c r="CT66" i="7"/>
  <c r="CT134" i="7" s="1"/>
  <c r="CT172" i="7"/>
  <c r="CX26" i="7"/>
  <c r="CX62" i="7" s="1"/>
  <c r="CX27" i="7"/>
  <c r="CX25" i="7"/>
  <c r="CX61" i="7" s="1"/>
  <c r="CX28" i="7"/>
  <c r="CX64" i="7" s="1"/>
  <c r="CX30" i="7"/>
  <c r="CX51" i="7" s="1"/>
  <c r="CS67" i="7"/>
  <c r="CS186" i="7" s="1"/>
  <c r="CS214" i="7"/>
  <c r="CS225" i="7"/>
  <c r="CS172" i="7"/>
  <c r="CS66" i="7"/>
  <c r="CS134" i="7" s="1"/>
  <c r="CX29" i="7"/>
  <c r="Q15" i="12"/>
  <c r="Q34" i="11"/>
  <c r="Q39" i="11" s="1"/>
  <c r="CU117" i="12"/>
  <c r="CU123" i="12" s="1"/>
  <c r="CU131" i="12" s="1"/>
  <c r="CU135" i="12" s="1"/>
  <c r="CS81" i="7" l="1"/>
  <c r="CS68" i="7"/>
  <c r="CT81" i="7"/>
  <c r="CT68" i="7"/>
  <c r="CY21" i="7"/>
  <c r="CY24" i="7" s="1"/>
  <c r="CU55" i="7"/>
  <c r="CU53" i="7"/>
  <c r="CU54" i="7"/>
  <c r="CU57" i="7"/>
  <c r="CX254" i="7"/>
  <c r="CX63" i="7"/>
  <c r="CX240" i="7" s="1"/>
  <c r="CU56" i="7"/>
  <c r="Q7" i="8"/>
  <c r="Q10" i="8" s="1"/>
  <c r="R15" i="12"/>
  <c r="R34" i="11"/>
  <c r="R39" i="11" s="1"/>
  <c r="CV117" i="12"/>
  <c r="CV123" i="12" s="1"/>
  <c r="CV131" i="12" s="1"/>
  <c r="CV135" i="12" s="1"/>
  <c r="CY25" i="7" l="1"/>
  <c r="CY61" i="7" s="1"/>
  <c r="CY27" i="7"/>
  <c r="CY26" i="7"/>
  <c r="CY62" i="7" s="1"/>
  <c r="CY28" i="7"/>
  <c r="CY64" i="7" s="1"/>
  <c r="CY30" i="7"/>
  <c r="CY51" i="7" s="1"/>
  <c r="CU172" i="7"/>
  <c r="CU66" i="7"/>
  <c r="CU134" i="7" s="1"/>
  <c r="CV50" i="7"/>
  <c r="CV52" i="7" s="1"/>
  <c r="CY29" i="7"/>
  <c r="CU120" i="7"/>
  <c r="CU65" i="7"/>
  <c r="CU214" i="7"/>
  <c r="CU67" i="7"/>
  <c r="CU186" i="7" s="1"/>
  <c r="CU225" i="7"/>
  <c r="R7" i="8"/>
  <c r="R10" i="8" s="1"/>
  <c r="S34" i="11"/>
  <c r="S39" i="11" s="1"/>
  <c r="S15" i="12"/>
  <c r="CW117" i="12"/>
  <c r="CW123" i="12" s="1"/>
  <c r="CW131" i="12" s="1"/>
  <c r="CW135" i="12" s="1"/>
  <c r="CU81" i="7" l="1"/>
  <c r="CU68" i="7"/>
  <c r="CZ21" i="7"/>
  <c r="CZ24" i="7" s="1"/>
  <c r="CV55" i="7"/>
  <c r="CV53" i="7"/>
  <c r="CV54" i="7"/>
  <c r="CV57" i="7"/>
  <c r="CY254" i="7"/>
  <c r="CY63" i="7"/>
  <c r="CY240" i="7" s="1"/>
  <c r="CV56" i="7"/>
  <c r="CW50" i="7" s="1"/>
  <c r="CW52" i="7" s="1"/>
  <c r="S7" i="8"/>
  <c r="S10" i="8" s="1"/>
  <c r="T15" i="12"/>
  <c r="T34" i="11"/>
  <c r="T39" i="11" s="1"/>
  <c r="CX117" i="12"/>
  <c r="CX123" i="12" s="1"/>
  <c r="CX131" i="12" s="1"/>
  <c r="CX135" i="12" s="1"/>
  <c r="CV172" i="7" l="1"/>
  <c r="CV66" i="7"/>
  <c r="CV134" i="7" s="1"/>
  <c r="CW56" i="7"/>
  <c r="CW53" i="7"/>
  <c r="CW55" i="7"/>
  <c r="CW54" i="7"/>
  <c r="CW57" i="7"/>
  <c r="CV214" i="7"/>
  <c r="CV67" i="7"/>
  <c r="CV186" i="7" s="1"/>
  <c r="CV225" i="7"/>
  <c r="CV120" i="7"/>
  <c r="CV65" i="7"/>
  <c r="CZ26" i="7"/>
  <c r="CZ62" i="7" s="1"/>
  <c r="CZ28" i="7"/>
  <c r="CZ64" i="7" s="1"/>
  <c r="CZ27" i="7"/>
  <c r="CZ25" i="7"/>
  <c r="CZ61" i="7" s="1"/>
  <c r="CZ30" i="7"/>
  <c r="CZ51" i="7" s="1"/>
  <c r="CZ29" i="7"/>
  <c r="T7" i="8"/>
  <c r="T10" i="8" s="1"/>
  <c r="U15" i="12"/>
  <c r="U34" i="11"/>
  <c r="U39" i="11" s="1"/>
  <c r="CY117" i="12"/>
  <c r="CY123" i="12" s="1"/>
  <c r="CY131" i="12" s="1"/>
  <c r="CY135" i="12" s="1"/>
  <c r="CW66" i="7" l="1"/>
  <c r="CW134" i="7" s="1"/>
  <c r="CW172" i="7"/>
  <c r="CW65" i="7"/>
  <c r="CW120" i="7"/>
  <c r="CZ63" i="7"/>
  <c r="CZ240" i="7" s="1"/>
  <c r="CZ254" i="7"/>
  <c r="CX50" i="7"/>
  <c r="CX52" i="7" s="1"/>
  <c r="CX56" i="7" s="1"/>
  <c r="CV81" i="7"/>
  <c r="CV68" i="7"/>
  <c r="CW214" i="7"/>
  <c r="CW67" i="7"/>
  <c r="CW186" i="7" s="1"/>
  <c r="CW225" i="7"/>
  <c r="DA21" i="7"/>
  <c r="DA24" i="7" s="1"/>
  <c r="DA29" i="7" s="1"/>
  <c r="U7" i="8"/>
  <c r="U10" i="8" s="1"/>
  <c r="V15" i="12"/>
  <c r="V34" i="11"/>
  <c r="V39" i="11" s="1"/>
  <c r="CZ117" i="12"/>
  <c r="CZ123" i="12" s="1"/>
  <c r="CZ131" i="12" s="1"/>
  <c r="CZ135" i="12" s="1"/>
  <c r="CW81" i="7" l="1"/>
  <c r="CW68" i="7"/>
  <c r="DB21" i="7"/>
  <c r="DB24" i="7" s="1"/>
  <c r="CY50" i="7"/>
  <c r="CY52" i="7" s="1"/>
  <c r="CY56" i="7" s="1"/>
  <c r="DA25" i="7"/>
  <c r="DA61" i="7" s="1"/>
  <c r="DA28" i="7"/>
  <c r="DA64" i="7" s="1"/>
  <c r="DA27" i="7"/>
  <c r="DA26" i="7"/>
  <c r="DA62" i="7" s="1"/>
  <c r="DA30" i="7"/>
  <c r="DA51" i="7" s="1"/>
  <c r="CX54" i="7"/>
  <c r="CX55" i="7"/>
  <c r="CX53" i="7"/>
  <c r="CX57" i="7"/>
  <c r="V7" i="8"/>
  <c r="V10" i="8" s="1"/>
  <c r="W15" i="12"/>
  <c r="W34" i="11"/>
  <c r="W39" i="11" s="1"/>
  <c r="DA117" i="12"/>
  <c r="DA123" i="12" s="1"/>
  <c r="DA131" i="12" s="1"/>
  <c r="DA135" i="12" s="1"/>
  <c r="CZ50" i="7" l="1"/>
  <c r="CZ52" i="7" s="1"/>
  <c r="CX120" i="7"/>
  <c r="CX65" i="7"/>
  <c r="CX172" i="7"/>
  <c r="CX66" i="7"/>
  <c r="CX134" i="7" s="1"/>
  <c r="DB28" i="7"/>
  <c r="DB64" i="7" s="1"/>
  <c r="DB26" i="7"/>
  <c r="DB62" i="7" s="1"/>
  <c r="DB27" i="7"/>
  <c r="DB25" i="7"/>
  <c r="DB61" i="7" s="1"/>
  <c r="DB30" i="7"/>
  <c r="DB51" i="7" s="1"/>
  <c r="CY55" i="7"/>
  <c r="CY54" i="7"/>
  <c r="CY53" i="7"/>
  <c r="CY57" i="7"/>
  <c r="DB29" i="7"/>
  <c r="DC21" i="7" s="1"/>
  <c r="DC24" i="7" s="1"/>
  <c r="CX67" i="7"/>
  <c r="CX186" i="7" s="1"/>
  <c r="CX225" i="7"/>
  <c r="CX214" i="7"/>
  <c r="DA63" i="7"/>
  <c r="DA240" i="7" s="1"/>
  <c r="DA254" i="7"/>
  <c r="W7" i="8"/>
  <c r="W10" i="8" s="1"/>
  <c r="X34" i="11"/>
  <c r="X39" i="11" s="1"/>
  <c r="X15" i="12"/>
  <c r="DB117" i="12"/>
  <c r="DB123" i="12" s="1"/>
  <c r="DB131" i="12" s="1"/>
  <c r="DB135" i="12" s="1"/>
  <c r="CY225" i="7" l="1"/>
  <c r="CY67" i="7"/>
  <c r="CY186" i="7" s="1"/>
  <c r="CY214" i="7"/>
  <c r="CX81" i="7"/>
  <c r="CX68" i="7"/>
  <c r="CY65" i="7"/>
  <c r="CY120" i="7"/>
  <c r="CY172" i="7"/>
  <c r="CY66" i="7"/>
  <c r="CY134" i="7" s="1"/>
  <c r="DB254" i="7"/>
  <c r="DB63" i="7"/>
  <c r="DB240" i="7" s="1"/>
  <c r="CZ54" i="7"/>
  <c r="CZ53" i="7"/>
  <c r="CZ55" i="7"/>
  <c r="CZ57" i="7"/>
  <c r="DC29" i="7"/>
  <c r="DC27" i="7"/>
  <c r="DC26" i="7"/>
  <c r="DC62" i="7" s="1"/>
  <c r="DC25" i="7"/>
  <c r="DC61" i="7" s="1"/>
  <c r="DC28" i="7"/>
  <c r="DC64" i="7" s="1"/>
  <c r="DC30" i="7"/>
  <c r="DC51" i="7" s="1"/>
  <c r="CZ56" i="7"/>
  <c r="X7" i="8"/>
  <c r="X10" i="8" s="1"/>
  <c r="Y15" i="12"/>
  <c r="Y34" i="11"/>
  <c r="Y39" i="11" s="1"/>
  <c r="DC117" i="12"/>
  <c r="DC123" i="12" s="1"/>
  <c r="DC131" i="12" s="1"/>
  <c r="DC135" i="12" s="1"/>
  <c r="CZ172" i="7" l="1"/>
  <c r="CZ66" i="7"/>
  <c r="CZ134" i="7" s="1"/>
  <c r="DC254" i="7"/>
  <c r="DC63" i="7"/>
  <c r="DC240" i="7" s="1"/>
  <c r="DA50" i="7"/>
  <c r="DA52" i="7" s="1"/>
  <c r="DA56" i="7" s="1"/>
  <c r="CY81" i="7"/>
  <c r="CY68" i="7"/>
  <c r="DD21" i="7"/>
  <c r="DD24" i="7" s="1"/>
  <c r="CZ214" i="7"/>
  <c r="CZ225" i="7"/>
  <c r="CZ67" i="7"/>
  <c r="CZ186" i="7" s="1"/>
  <c r="CZ120" i="7"/>
  <c r="CZ65" i="7"/>
  <c r="Y7" i="8"/>
  <c r="Y10" i="8" s="1"/>
  <c r="Z15" i="12"/>
  <c r="Z34" i="11"/>
  <c r="Z39" i="11" s="1"/>
  <c r="DD117" i="12"/>
  <c r="DD123" i="12" s="1"/>
  <c r="DD131" i="12" s="1"/>
  <c r="DD135" i="12" s="1"/>
  <c r="DB50" i="7" l="1"/>
  <c r="DB52" i="7" s="1"/>
  <c r="DA53" i="7"/>
  <c r="DA55" i="7"/>
  <c r="DA54" i="7"/>
  <c r="DA57" i="7"/>
  <c r="DD26" i="7"/>
  <c r="DD62" i="7" s="1"/>
  <c r="DD27" i="7"/>
  <c r="DD25" i="7"/>
  <c r="DD61" i="7" s="1"/>
  <c r="DD28" i="7"/>
  <c r="DD64" i="7" s="1"/>
  <c r="DD30" i="7"/>
  <c r="DD51" i="7" s="1"/>
  <c r="DD29" i="7"/>
  <c r="CZ81" i="7"/>
  <c r="CZ68" i="7"/>
  <c r="Z7" i="8"/>
  <c r="Z10" i="8" s="1"/>
  <c r="AA15" i="12"/>
  <c r="AA34" i="11"/>
  <c r="AA39" i="11" s="1"/>
  <c r="DE117" i="12"/>
  <c r="DE123" i="12" s="1"/>
  <c r="DE131" i="12" s="1"/>
  <c r="DE135" i="12" s="1"/>
  <c r="DA66" i="7" l="1"/>
  <c r="DA134" i="7" s="1"/>
  <c r="DA172" i="7"/>
  <c r="DE21" i="7"/>
  <c r="DE24" i="7" s="1"/>
  <c r="DA225" i="7"/>
  <c r="DA214" i="7"/>
  <c r="DA67" i="7"/>
  <c r="DA186" i="7" s="1"/>
  <c r="DA65" i="7"/>
  <c r="DA120" i="7"/>
  <c r="DD63" i="7"/>
  <c r="DD240" i="7" s="1"/>
  <c r="DD254" i="7"/>
  <c r="DB55" i="7"/>
  <c r="DB53" i="7"/>
  <c r="DB54" i="7"/>
  <c r="DB57" i="7"/>
  <c r="DB56" i="7"/>
  <c r="AA7" i="8"/>
  <c r="AA10" i="8" s="1"/>
  <c r="AB15" i="12"/>
  <c r="AB34" i="11"/>
  <c r="AB39" i="11" s="1"/>
  <c r="DF117" i="12"/>
  <c r="DF123" i="12" s="1"/>
  <c r="DF131" i="12" s="1"/>
  <c r="DF135" i="12" s="1"/>
  <c r="DB172" i="7" l="1"/>
  <c r="DB66" i="7"/>
  <c r="DB134" i="7" s="1"/>
  <c r="DB65" i="7"/>
  <c r="DB120" i="7"/>
  <c r="DC50" i="7"/>
  <c r="DC52" i="7" s="1"/>
  <c r="DB225" i="7"/>
  <c r="DB67" i="7"/>
  <c r="DB186" i="7" s="1"/>
  <c r="DB214" i="7"/>
  <c r="DE25" i="7"/>
  <c r="DE61" i="7" s="1"/>
  <c r="DE26" i="7"/>
  <c r="DE62" i="7" s="1"/>
  <c r="DE27" i="7"/>
  <c r="DE28" i="7"/>
  <c r="DE64" i="7" s="1"/>
  <c r="DE30" i="7"/>
  <c r="DE51" i="7" s="1"/>
  <c r="DE29" i="7"/>
  <c r="DA81" i="7"/>
  <c r="DA68" i="7"/>
  <c r="AB7" i="8"/>
  <c r="AB10" i="8" s="1"/>
  <c r="AC15" i="12"/>
  <c r="AC34" i="11"/>
  <c r="AC39" i="11" s="1"/>
  <c r="DG117" i="12"/>
  <c r="DG123" i="12" s="1"/>
  <c r="DG131" i="12" s="1"/>
  <c r="DG135" i="12" s="1"/>
  <c r="DF21" i="7" l="1"/>
  <c r="DF24" i="7" s="1"/>
  <c r="DC54" i="7"/>
  <c r="DC55" i="7"/>
  <c r="DC53" i="7"/>
  <c r="DC57" i="7"/>
  <c r="DE254" i="7"/>
  <c r="DE63" i="7"/>
  <c r="DE240" i="7" s="1"/>
  <c r="DB81" i="7"/>
  <c r="DB68" i="7"/>
  <c r="DC56" i="7"/>
  <c r="AC7" i="8"/>
  <c r="AC10" i="8" s="1"/>
  <c r="AD15" i="12"/>
  <c r="AD34" i="11"/>
  <c r="AD39" i="11" s="1"/>
  <c r="DH117" i="12"/>
  <c r="DH123" i="12" s="1"/>
  <c r="DH131" i="12" s="1"/>
  <c r="DH135" i="12" s="1"/>
  <c r="DC172" i="7" l="1"/>
  <c r="DC66" i="7"/>
  <c r="DC134" i="7" s="1"/>
  <c r="DC120" i="7"/>
  <c r="DC65" i="7"/>
  <c r="DC67" i="7"/>
  <c r="DC186" i="7" s="1"/>
  <c r="DC225" i="7"/>
  <c r="DC214" i="7"/>
  <c r="DD50" i="7"/>
  <c r="DD52" i="7" s="1"/>
  <c r="DD56" i="7" s="1"/>
  <c r="DF27" i="7"/>
  <c r="DF26" i="7"/>
  <c r="DF62" i="7" s="1"/>
  <c r="DF28" i="7"/>
  <c r="DF64" i="7" s="1"/>
  <c r="DF25" i="7"/>
  <c r="DF61" i="7" s="1"/>
  <c r="DF30" i="7"/>
  <c r="DF51" i="7" s="1"/>
  <c r="DF29" i="7"/>
  <c r="AD7" i="8"/>
  <c r="AD10" i="8" s="1"/>
  <c r="AE15" i="12"/>
  <c r="AE34" i="11"/>
  <c r="AE39" i="11" s="1"/>
  <c r="DI117" i="12"/>
  <c r="DI123" i="12" s="1"/>
  <c r="DI131" i="12" s="1"/>
  <c r="DI135" i="12" s="1"/>
  <c r="DC81" i="7" l="1"/>
  <c r="DC68" i="7"/>
  <c r="DF63" i="7"/>
  <c r="DF240" i="7" s="1"/>
  <c r="DF254" i="7"/>
  <c r="DE50" i="7"/>
  <c r="DE52" i="7" s="1"/>
  <c r="DG21" i="7"/>
  <c r="DG24" i="7" s="1"/>
  <c r="DG29" i="7" s="1"/>
  <c r="DD53" i="7"/>
  <c r="DD55" i="7"/>
  <c r="DD54" i="7"/>
  <c r="DD57" i="7"/>
  <c r="AE7" i="8"/>
  <c r="AE10" i="8" s="1"/>
  <c r="AF34" i="11"/>
  <c r="AF39" i="11" s="1"/>
  <c r="AF15" i="12"/>
  <c r="DJ117" i="12"/>
  <c r="DJ123" i="12" s="1"/>
  <c r="DJ131" i="12" s="1"/>
  <c r="DJ135" i="12" s="1"/>
  <c r="DE53" i="7" l="1"/>
  <c r="DE54" i="7"/>
  <c r="DE55" i="7"/>
  <c r="DE57" i="7"/>
  <c r="DE56" i="7"/>
  <c r="DD172" i="7"/>
  <c r="DD66" i="7"/>
  <c r="DD134" i="7" s="1"/>
  <c r="DD225" i="7"/>
  <c r="DD67" i="7"/>
  <c r="DD186" i="7" s="1"/>
  <c r="DD214" i="7"/>
  <c r="DD65" i="7"/>
  <c r="DD120" i="7"/>
  <c r="DH21" i="7"/>
  <c r="DH24" i="7" s="1"/>
  <c r="DH29" i="7" s="1"/>
  <c r="DG27" i="7"/>
  <c r="DG25" i="7"/>
  <c r="DG61" i="7" s="1"/>
  <c r="DG26" i="7"/>
  <c r="DG62" i="7" s="1"/>
  <c r="DG28" i="7"/>
  <c r="DG64" i="7" s="1"/>
  <c r="DG30" i="7"/>
  <c r="DG51" i="7" s="1"/>
  <c r="AF7" i="8"/>
  <c r="AF10" i="8" s="1"/>
  <c r="AG15" i="12"/>
  <c r="AG34" i="11"/>
  <c r="AG39" i="11" s="1"/>
  <c r="DK117" i="12"/>
  <c r="DK123" i="12" s="1"/>
  <c r="DK131" i="12" s="1"/>
  <c r="DK135" i="12" s="1"/>
  <c r="DI21" i="7" l="1"/>
  <c r="DI24" i="7" s="1"/>
  <c r="DF50" i="7"/>
  <c r="DF52" i="7" s="1"/>
  <c r="DD81" i="7"/>
  <c r="DD68" i="7"/>
  <c r="DE67" i="7"/>
  <c r="DE186" i="7" s="1"/>
  <c r="DE225" i="7"/>
  <c r="DE214" i="7"/>
  <c r="DH25" i="7"/>
  <c r="DH61" i="7" s="1"/>
  <c r="DH28" i="7"/>
  <c r="DH64" i="7" s="1"/>
  <c r="DH27" i="7"/>
  <c r="DH26" i="7"/>
  <c r="DH62" i="7" s="1"/>
  <c r="DH30" i="7"/>
  <c r="DH51" i="7" s="1"/>
  <c r="DE172" i="7"/>
  <c r="DE66" i="7"/>
  <c r="DE134" i="7" s="1"/>
  <c r="DG63" i="7"/>
  <c r="DG240" i="7" s="1"/>
  <c r="DG254" i="7"/>
  <c r="DE120" i="7"/>
  <c r="DE65" i="7"/>
  <c r="AG7" i="8"/>
  <c r="AG10" i="8" s="1"/>
  <c r="AH15" i="12"/>
  <c r="AH34" i="11"/>
  <c r="AH39" i="11" s="1"/>
  <c r="DL117" i="12"/>
  <c r="DL123" i="12" s="1"/>
  <c r="DL131" i="12" s="1"/>
  <c r="DL135" i="12" s="1"/>
  <c r="DF54" i="7" l="1"/>
  <c r="DF53" i="7"/>
  <c r="DF55" i="7"/>
  <c r="DF57" i="7"/>
  <c r="DE81" i="7"/>
  <c r="DE68" i="7"/>
  <c r="DF56" i="7"/>
  <c r="DI28" i="7"/>
  <c r="DI64" i="7" s="1"/>
  <c r="DI25" i="7"/>
  <c r="DI61" i="7" s="1"/>
  <c r="DI27" i="7"/>
  <c r="DI26" i="7"/>
  <c r="DI62" i="7" s="1"/>
  <c r="DI30" i="7"/>
  <c r="DI51" i="7" s="1"/>
  <c r="DH254" i="7"/>
  <c r="DH63" i="7"/>
  <c r="DH240" i="7" s="1"/>
  <c r="DI29" i="7"/>
  <c r="DJ21" i="7" s="1"/>
  <c r="DJ24" i="7" s="1"/>
  <c r="AH7" i="8"/>
  <c r="AH10" i="8" s="1"/>
  <c r="AI15" i="12"/>
  <c r="AI34" i="11"/>
  <c r="AI39" i="11" s="1"/>
  <c r="DM117" i="12"/>
  <c r="DM123" i="12" s="1"/>
  <c r="DM131" i="12" s="1"/>
  <c r="DM135" i="12" s="1"/>
  <c r="DI254" i="7" l="1"/>
  <c r="DI63" i="7"/>
  <c r="DI240" i="7" s="1"/>
  <c r="DF67" i="7"/>
  <c r="DF186" i="7" s="1"/>
  <c r="DF214" i="7"/>
  <c r="DF225" i="7"/>
  <c r="DG50" i="7"/>
  <c r="DG52" i="7" s="1"/>
  <c r="DF120" i="7"/>
  <c r="DF65" i="7"/>
  <c r="DJ29" i="7"/>
  <c r="DJ25" i="7"/>
  <c r="DJ61" i="7" s="1"/>
  <c r="DJ27" i="7"/>
  <c r="DJ26" i="7"/>
  <c r="DJ62" i="7" s="1"/>
  <c r="DJ28" i="7"/>
  <c r="DJ64" i="7" s="1"/>
  <c r="DJ30" i="7"/>
  <c r="DJ51" i="7" s="1"/>
  <c r="DF172" i="7"/>
  <c r="DF66" i="7"/>
  <c r="DF134" i="7" s="1"/>
  <c r="AI7" i="8"/>
  <c r="AI10" i="8" s="1"/>
  <c r="AJ15" i="12"/>
  <c r="AJ34" i="11"/>
  <c r="AJ39" i="11" s="1"/>
  <c r="DN117" i="12"/>
  <c r="DN123" i="12" s="1"/>
  <c r="DN131" i="12" s="1"/>
  <c r="DN135" i="12" s="1"/>
  <c r="DJ254" i="7" l="1"/>
  <c r="DJ63" i="7"/>
  <c r="DJ240" i="7" s="1"/>
  <c r="DG55" i="7"/>
  <c r="DG54" i="7"/>
  <c r="DG53" i="7"/>
  <c r="DG57" i="7"/>
  <c r="DK21" i="7"/>
  <c r="DK24" i="7" s="1"/>
  <c r="DF81" i="7"/>
  <c r="DF68" i="7"/>
  <c r="DG56" i="7"/>
  <c r="AJ7" i="8"/>
  <c r="AJ10" i="8" s="1"/>
  <c r="AK15" i="12"/>
  <c r="AK34" i="11"/>
  <c r="AK39" i="11" s="1"/>
  <c r="DO117" i="12"/>
  <c r="DO123" i="12" s="1"/>
  <c r="DO131" i="12" s="1"/>
  <c r="DO135" i="12" s="1"/>
  <c r="DK28" i="7" l="1"/>
  <c r="DK64" i="7" s="1"/>
  <c r="DK26" i="7"/>
  <c r="DK62" i="7" s="1"/>
  <c r="DK27" i="7"/>
  <c r="DK25" i="7"/>
  <c r="DK61" i="7" s="1"/>
  <c r="DK30" i="7"/>
  <c r="DK51" i="7" s="1"/>
  <c r="DH50" i="7"/>
  <c r="DH52" i="7" s="1"/>
  <c r="DH56" i="7" s="1"/>
  <c r="DG172" i="7"/>
  <c r="DG66" i="7"/>
  <c r="DG134" i="7" s="1"/>
  <c r="DG67" i="7"/>
  <c r="DG186" i="7" s="1"/>
  <c r="DG214" i="7"/>
  <c r="DG225" i="7"/>
  <c r="DG65" i="7"/>
  <c r="DG120" i="7"/>
  <c r="DK29" i="7"/>
  <c r="AK7" i="8"/>
  <c r="AK10" i="8" s="1"/>
  <c r="AL15" i="12"/>
  <c r="AL34" i="11"/>
  <c r="AL39" i="11" s="1"/>
  <c r="DP117" i="12"/>
  <c r="DP123" i="12" s="1"/>
  <c r="DP131" i="12" s="1"/>
  <c r="DP135" i="12" s="1"/>
  <c r="DI50" i="7" l="1"/>
  <c r="DI52" i="7" s="1"/>
  <c r="DL21" i="7"/>
  <c r="DL24" i="7" s="1"/>
  <c r="DK254" i="7"/>
  <c r="DK63" i="7"/>
  <c r="DK240" i="7" s="1"/>
  <c r="DH53" i="7"/>
  <c r="DH54" i="7"/>
  <c r="DH55" i="7"/>
  <c r="DH57" i="7"/>
  <c r="DG81" i="7"/>
  <c r="DG68" i="7"/>
  <c r="AL7" i="8"/>
  <c r="AL10" i="8" s="1"/>
  <c r="AM15" i="12"/>
  <c r="AM34" i="11"/>
  <c r="AM39" i="11" s="1"/>
  <c r="DQ117" i="12"/>
  <c r="DQ123" i="12" s="1"/>
  <c r="DQ131" i="12" s="1"/>
  <c r="DQ135" i="12" s="1"/>
  <c r="DI55" i="7" l="1"/>
  <c r="DI53" i="7"/>
  <c r="DI54" i="7"/>
  <c r="DI57" i="7"/>
  <c r="DL27" i="7"/>
  <c r="DL28" i="7"/>
  <c r="DL64" i="7" s="1"/>
  <c r="DL26" i="7"/>
  <c r="DL62" i="7" s="1"/>
  <c r="DL25" i="7"/>
  <c r="DL61" i="7" s="1"/>
  <c r="DL30" i="7"/>
  <c r="DL51" i="7" s="1"/>
  <c r="DL29" i="7"/>
  <c r="DH214" i="7"/>
  <c r="DH225" i="7"/>
  <c r="DH67" i="7"/>
  <c r="DH186" i="7" s="1"/>
  <c r="DH172" i="7"/>
  <c r="DH66" i="7"/>
  <c r="DH134" i="7" s="1"/>
  <c r="DH65" i="7"/>
  <c r="DH120" i="7"/>
  <c r="DI56" i="7"/>
  <c r="AM7" i="8"/>
  <c r="AM10" i="8" s="1"/>
  <c r="AN34" i="11"/>
  <c r="AN39" i="11" s="1"/>
  <c r="AN15" i="12"/>
  <c r="DR117" i="12"/>
  <c r="DR123" i="12" s="1"/>
  <c r="DR131" i="12" s="1"/>
  <c r="DR135" i="12" s="1"/>
  <c r="DI172" i="7" l="1"/>
  <c r="DI66" i="7"/>
  <c r="DI134" i="7" s="1"/>
  <c r="DI120" i="7"/>
  <c r="DI65" i="7"/>
  <c r="DI214" i="7"/>
  <c r="DI225" i="7"/>
  <c r="DI67" i="7"/>
  <c r="DI186" i="7" s="1"/>
  <c r="DL63" i="7"/>
  <c r="DL240" i="7" s="1"/>
  <c r="DL254" i="7"/>
  <c r="DJ50" i="7"/>
  <c r="DJ52" i="7" s="1"/>
  <c r="DM21" i="7"/>
  <c r="DM24" i="7" s="1"/>
  <c r="DM29" i="7" s="1"/>
  <c r="DH81" i="7"/>
  <c r="DH68" i="7"/>
  <c r="AN7" i="8"/>
  <c r="AN10" i="8" s="1"/>
  <c r="AO15" i="12"/>
  <c r="AO34" i="11"/>
  <c r="AO39" i="11" s="1"/>
  <c r="DS117" i="12"/>
  <c r="DS123" i="12" s="1"/>
  <c r="DS131" i="12" s="1"/>
  <c r="DS135" i="12" s="1"/>
  <c r="DN21" i="7" l="1"/>
  <c r="DN24" i="7" s="1"/>
  <c r="DM25" i="7"/>
  <c r="DM61" i="7" s="1"/>
  <c r="DM28" i="7"/>
  <c r="DM64" i="7" s="1"/>
  <c r="DM26" i="7"/>
  <c r="DM62" i="7" s="1"/>
  <c r="DM27" i="7"/>
  <c r="DM30" i="7"/>
  <c r="DM51" i="7" s="1"/>
  <c r="DJ55" i="7"/>
  <c r="DJ53" i="7"/>
  <c r="DJ54" i="7"/>
  <c r="DJ57" i="7"/>
  <c r="DI81" i="7"/>
  <c r="DI68" i="7"/>
  <c r="DJ56" i="7"/>
  <c r="AO7" i="8"/>
  <c r="AO10" i="8" s="1"/>
  <c r="AP15" i="12"/>
  <c r="AP34" i="11"/>
  <c r="AP39" i="11" s="1"/>
  <c r="DT117" i="12"/>
  <c r="DT123" i="12" s="1"/>
  <c r="DT131" i="12" s="1"/>
  <c r="DT135" i="12" s="1"/>
  <c r="DJ67" i="7" l="1"/>
  <c r="DJ186" i="7" s="1"/>
  <c r="DJ214" i="7"/>
  <c r="DJ225" i="7"/>
  <c r="DM254" i="7"/>
  <c r="DM63" i="7"/>
  <c r="DM240" i="7" s="1"/>
  <c r="DK50" i="7"/>
  <c r="DK52" i="7" s="1"/>
  <c r="DN28" i="7"/>
  <c r="DN64" i="7" s="1"/>
  <c r="DN27" i="7"/>
  <c r="DN26" i="7"/>
  <c r="DN62" i="7" s="1"/>
  <c r="DN25" i="7"/>
  <c r="DN61" i="7" s="1"/>
  <c r="DN30" i="7"/>
  <c r="DN51" i="7" s="1"/>
  <c r="DJ172" i="7"/>
  <c r="DJ66" i="7"/>
  <c r="DJ134" i="7" s="1"/>
  <c r="DJ120" i="7"/>
  <c r="DJ65" i="7"/>
  <c r="DN29" i="7"/>
  <c r="AP7" i="8"/>
  <c r="AP10" i="8" s="1"/>
  <c r="AQ15" i="12"/>
  <c r="AQ34" i="11"/>
  <c r="AQ39" i="11" s="1"/>
  <c r="DU117" i="12"/>
  <c r="DU123" i="12" s="1"/>
  <c r="DU131" i="12" s="1"/>
  <c r="DK54" i="7" l="1"/>
  <c r="DK53" i="7"/>
  <c r="DK55" i="7"/>
  <c r="DK57" i="7"/>
  <c r="DK56" i="7"/>
  <c r="DO21" i="7"/>
  <c r="DO24" i="7" s="1"/>
  <c r="DJ81" i="7"/>
  <c r="DJ68" i="7"/>
  <c r="DN254" i="7"/>
  <c r="DN63" i="7"/>
  <c r="DN240" i="7" s="1"/>
  <c r="AQ7" i="8"/>
  <c r="AQ10" i="8" s="1"/>
  <c r="AR15" i="12"/>
  <c r="AR34" i="11"/>
  <c r="AR39" i="11" s="1"/>
  <c r="D117" i="12"/>
  <c r="J24" i="15" s="1"/>
  <c r="J32" i="15" s="1"/>
  <c r="DU135" i="12"/>
  <c r="D135" i="12" s="1"/>
  <c r="J34" i="15" s="1"/>
  <c r="D131" i="12"/>
  <c r="DO26" i="7" l="1"/>
  <c r="DO62" i="7" s="1"/>
  <c r="DO28" i="7"/>
  <c r="DO64" i="7" s="1"/>
  <c r="DO27" i="7"/>
  <c r="DO25" i="7"/>
  <c r="DO61" i="7" s="1"/>
  <c r="DO30" i="7"/>
  <c r="DO51" i="7" s="1"/>
  <c r="DK214" i="7"/>
  <c r="DK67" i="7"/>
  <c r="DK186" i="7" s="1"/>
  <c r="DK225" i="7"/>
  <c r="DK120" i="7"/>
  <c r="DK65" i="7"/>
  <c r="DO29" i="7"/>
  <c r="DL50" i="7"/>
  <c r="DL52" i="7" s="1"/>
  <c r="DK66" i="7"/>
  <c r="DK134" i="7" s="1"/>
  <c r="DK172" i="7"/>
  <c r="AR7" i="8"/>
  <c r="AR10" i="8" s="1"/>
  <c r="AS15" i="12"/>
  <c r="AS34" i="11"/>
  <c r="AS39" i="11" s="1"/>
  <c r="AS7" i="8"/>
  <c r="AS10" i="8" s="1"/>
  <c r="DL54" i="7" l="1"/>
  <c r="DL55" i="7"/>
  <c r="DL53" i="7"/>
  <c r="DL57" i="7"/>
  <c r="DL56" i="7"/>
  <c r="DP21" i="7"/>
  <c r="DP24" i="7" s="1"/>
  <c r="DP29" i="7" s="1"/>
  <c r="DO254" i="7"/>
  <c r="DO63" i="7"/>
  <c r="DO240" i="7" s="1"/>
  <c r="DK81" i="7"/>
  <c r="DK68" i="7"/>
  <c r="AT15" i="12"/>
  <c r="AT34" i="11"/>
  <c r="AT39" i="11" s="1"/>
  <c r="DQ21" i="7" l="1"/>
  <c r="DQ24" i="7" s="1"/>
  <c r="DL214" i="7"/>
  <c r="DL225" i="7"/>
  <c r="DL67" i="7"/>
  <c r="DL186" i="7" s="1"/>
  <c r="DM50" i="7"/>
  <c r="DM52" i="7" s="1"/>
  <c r="DM56" i="7" s="1"/>
  <c r="DL120" i="7"/>
  <c r="DL65" i="7"/>
  <c r="DL172" i="7"/>
  <c r="DL66" i="7"/>
  <c r="DL134" i="7" s="1"/>
  <c r="DP26" i="7"/>
  <c r="DP62" i="7" s="1"/>
  <c r="DP27" i="7"/>
  <c r="DP25" i="7"/>
  <c r="DP61" i="7" s="1"/>
  <c r="DP28" i="7"/>
  <c r="DP64" i="7" s="1"/>
  <c r="DP30" i="7"/>
  <c r="DP51" i="7" s="1"/>
  <c r="AT7" i="8"/>
  <c r="AT10" i="8" s="1"/>
  <c r="AU15" i="12"/>
  <c r="AU34" i="11"/>
  <c r="AU39" i="11" s="1"/>
  <c r="DN50" i="7" l="1"/>
  <c r="DN52" i="7" s="1"/>
  <c r="DP254" i="7"/>
  <c r="DP63" i="7"/>
  <c r="DP240" i="7" s="1"/>
  <c r="DQ25" i="7"/>
  <c r="DQ61" i="7" s="1"/>
  <c r="DQ27" i="7"/>
  <c r="DQ26" i="7"/>
  <c r="DQ62" i="7" s="1"/>
  <c r="DQ28" i="7"/>
  <c r="DQ64" i="7" s="1"/>
  <c r="DQ30" i="7"/>
  <c r="DQ51" i="7" s="1"/>
  <c r="DM53" i="7"/>
  <c r="DM55" i="7"/>
  <c r="DM54" i="7"/>
  <c r="DM57" i="7"/>
  <c r="DL81" i="7"/>
  <c r="DL68" i="7"/>
  <c r="DQ29" i="7"/>
  <c r="DR21" i="7" s="1"/>
  <c r="DR24" i="7" s="1"/>
  <c r="AU7" i="8"/>
  <c r="AU10" i="8" s="1"/>
  <c r="AV34" i="11"/>
  <c r="AV39" i="11" s="1"/>
  <c r="AV15" i="12"/>
  <c r="DQ63" i="7" l="1"/>
  <c r="DQ240" i="7" s="1"/>
  <c r="DQ254" i="7"/>
  <c r="DM120" i="7"/>
  <c r="DM65" i="7"/>
  <c r="DN54" i="7"/>
  <c r="DN55" i="7"/>
  <c r="DN53" i="7"/>
  <c r="DN57" i="7"/>
  <c r="DM172" i="7"/>
  <c r="DM66" i="7"/>
  <c r="DM134" i="7" s="1"/>
  <c r="DM214" i="7"/>
  <c r="DM67" i="7"/>
  <c r="DM186" i="7" s="1"/>
  <c r="DM225" i="7"/>
  <c r="DR29" i="7"/>
  <c r="DR28" i="7"/>
  <c r="DR64" i="7" s="1"/>
  <c r="DR26" i="7"/>
  <c r="DR62" i="7" s="1"/>
  <c r="DR25" i="7"/>
  <c r="DR61" i="7" s="1"/>
  <c r="DR27" i="7"/>
  <c r="DR30" i="7"/>
  <c r="DR51" i="7" s="1"/>
  <c r="DN56" i="7"/>
  <c r="AV7" i="8"/>
  <c r="AV10" i="8" s="1"/>
  <c r="AW15" i="12"/>
  <c r="AW34" i="11"/>
  <c r="AW39" i="11" s="1"/>
  <c r="DN66" i="7" l="1"/>
  <c r="DN134" i="7" s="1"/>
  <c r="DN172" i="7"/>
  <c r="DO50" i="7"/>
  <c r="DO52" i="7" s="1"/>
  <c r="DO56" i="7" s="1"/>
  <c r="DM81" i="7"/>
  <c r="DM68" i="7"/>
  <c r="DN214" i="7"/>
  <c r="DN225" i="7"/>
  <c r="DN67" i="7"/>
  <c r="DN186" i="7" s="1"/>
  <c r="DR254" i="7"/>
  <c r="DR63" i="7"/>
  <c r="DR240" i="7" s="1"/>
  <c r="DS21" i="7"/>
  <c r="DS24" i="7" s="1"/>
  <c r="DS29" i="7" s="1"/>
  <c r="DT21" i="7" s="1"/>
  <c r="DT24" i="7" s="1"/>
  <c r="DN120" i="7"/>
  <c r="DN65" i="7"/>
  <c r="AW7" i="8"/>
  <c r="AW10" i="8" s="1"/>
  <c r="AX15" i="12"/>
  <c r="AX34" i="11"/>
  <c r="AX39" i="11" s="1"/>
  <c r="DT29" i="7" l="1"/>
  <c r="DT27" i="7"/>
  <c r="DT28" i="7"/>
  <c r="DT64" i="7" s="1"/>
  <c r="DT26" i="7"/>
  <c r="DT62" i="7" s="1"/>
  <c r="DT25" i="7"/>
  <c r="DT61" i="7" s="1"/>
  <c r="DT30" i="7"/>
  <c r="DT51" i="7" s="1"/>
  <c r="DP50" i="7"/>
  <c r="DP52" i="7" s="1"/>
  <c r="DS28" i="7"/>
  <c r="DS64" i="7" s="1"/>
  <c r="DS26" i="7"/>
  <c r="DS62" i="7" s="1"/>
  <c r="DS27" i="7"/>
  <c r="DS25" i="7"/>
  <c r="DS61" i="7" s="1"/>
  <c r="DS30" i="7"/>
  <c r="DS51" i="7" s="1"/>
  <c r="DO55" i="7"/>
  <c r="DO54" i="7"/>
  <c r="DO53" i="7"/>
  <c r="DO57" i="7"/>
  <c r="DN81" i="7"/>
  <c r="DN68" i="7"/>
  <c r="AX7" i="8"/>
  <c r="AX10" i="8" s="1"/>
  <c r="AY15" i="12"/>
  <c r="AY34" i="11"/>
  <c r="AY39" i="11" s="1"/>
  <c r="DO172" i="7" l="1"/>
  <c r="DO66" i="7"/>
  <c r="DO134" i="7" s="1"/>
  <c r="DP54" i="7"/>
  <c r="DP55" i="7"/>
  <c r="DP53" i="7"/>
  <c r="DP57" i="7"/>
  <c r="DO225" i="7"/>
  <c r="DO67" i="7"/>
  <c r="DO186" i="7" s="1"/>
  <c r="DO214" i="7"/>
  <c r="DT254" i="7"/>
  <c r="DT63" i="7"/>
  <c r="DP56" i="7"/>
  <c r="DS254" i="7"/>
  <c r="DS63" i="7"/>
  <c r="DS240" i="7" s="1"/>
  <c r="DO65" i="7"/>
  <c r="DO120" i="7"/>
  <c r="DU21" i="7"/>
  <c r="DU24" i="7" s="1"/>
  <c r="AY7" i="8"/>
  <c r="AY10" i="8" s="1"/>
  <c r="AZ15" i="12"/>
  <c r="AZ34" i="11"/>
  <c r="AZ39" i="11" s="1"/>
  <c r="DT240" i="7" l="1"/>
  <c r="DQ50" i="7"/>
  <c r="DQ52" i="7" s="1"/>
  <c r="DQ56" i="7" s="1"/>
  <c r="DP65" i="7"/>
  <c r="DP120" i="7"/>
  <c r="DP225" i="7"/>
  <c r="DP67" i="7"/>
  <c r="DP186" i="7" s="1"/>
  <c r="DP214" i="7"/>
  <c r="DP172" i="7"/>
  <c r="DP66" i="7"/>
  <c r="DP134" i="7" s="1"/>
  <c r="DO81" i="7"/>
  <c r="DO68" i="7"/>
  <c r="DU26" i="7"/>
  <c r="DU25" i="7"/>
  <c r="DU27" i="7"/>
  <c r="DU28" i="7"/>
  <c r="DU30" i="7"/>
  <c r="DU51" i="7" s="1"/>
  <c r="D24" i="7"/>
  <c r="DU29" i="7"/>
  <c r="AZ7" i="8"/>
  <c r="AZ10" i="8" s="1"/>
  <c r="BA15" i="12"/>
  <c r="BA34" i="11"/>
  <c r="BA39" i="11" s="1"/>
  <c r="DP81" i="7" l="1"/>
  <c r="DP68" i="7"/>
  <c r="DU62" i="7"/>
  <c r="D26" i="7"/>
  <c r="DR50" i="7"/>
  <c r="DR52" i="7" s="1"/>
  <c r="DU254" i="7"/>
  <c r="D254" i="7" s="1"/>
  <c r="DU63" i="7"/>
  <c r="D27" i="7"/>
  <c r="DU61" i="7"/>
  <c r="D25" i="7"/>
  <c r="DU64" i="7"/>
  <c r="D28" i="7"/>
  <c r="DQ53" i="7"/>
  <c r="DQ54" i="7"/>
  <c r="DQ55" i="7"/>
  <c r="DQ57" i="7"/>
  <c r="BA7" i="8"/>
  <c r="BA10" i="8" s="1"/>
  <c r="BB15" i="12"/>
  <c r="BB34" i="11"/>
  <c r="BB39" i="11" s="1"/>
  <c r="DR53" i="7" l="1"/>
  <c r="DR55" i="7"/>
  <c r="DR54" i="7"/>
  <c r="DR57" i="7"/>
  <c r="DQ65" i="7"/>
  <c r="DQ120" i="7"/>
  <c r="DR56" i="7"/>
  <c r="D64" i="7"/>
  <c r="D62" i="7"/>
  <c r="DQ172" i="7"/>
  <c r="DQ66" i="7"/>
  <c r="DQ134" i="7" s="1"/>
  <c r="D61" i="7"/>
  <c r="DQ67" i="7"/>
  <c r="DQ186" i="7" s="1"/>
  <c r="DQ214" i="7"/>
  <c r="DQ225" i="7"/>
  <c r="DU240" i="7"/>
  <c r="D63" i="7"/>
  <c r="BB7" i="8"/>
  <c r="BB10" i="8" s="1"/>
  <c r="BC15" i="12"/>
  <c r="BC34" i="11"/>
  <c r="BC39" i="11" s="1"/>
  <c r="DQ81" i="7" l="1"/>
  <c r="DQ68" i="7"/>
  <c r="DS50" i="7"/>
  <c r="DS52" i="7" s="1"/>
  <c r="DR172" i="7"/>
  <c r="DR66" i="7"/>
  <c r="DR134" i="7" s="1"/>
  <c r="DR214" i="7"/>
  <c r="DR225" i="7"/>
  <c r="DR67" i="7"/>
  <c r="DR186" i="7" s="1"/>
  <c r="DR120" i="7"/>
  <c r="DR65" i="7"/>
  <c r="BC7" i="8"/>
  <c r="BC10" i="8" s="1"/>
  <c r="BD15" i="12"/>
  <c r="BD34" i="11"/>
  <c r="BD39" i="11" s="1"/>
  <c r="DS53" i="7" l="1"/>
  <c r="DS54" i="7"/>
  <c r="DS55" i="7"/>
  <c r="DS57" i="7"/>
  <c r="DR81" i="7"/>
  <c r="DR68" i="7"/>
  <c r="DS56" i="7"/>
  <c r="BD7" i="8"/>
  <c r="BD10" i="8" s="1"/>
  <c r="BE15" i="12"/>
  <c r="BE34" i="11"/>
  <c r="BE39" i="11" s="1"/>
  <c r="DT50" i="7" l="1"/>
  <c r="DT52" i="7" s="1"/>
  <c r="DS225" i="7"/>
  <c r="DS67" i="7"/>
  <c r="DS186" i="7" s="1"/>
  <c r="DS214" i="7"/>
  <c r="DS66" i="7"/>
  <c r="DS134" i="7" s="1"/>
  <c r="DS172" i="7"/>
  <c r="DS65" i="7"/>
  <c r="DS120" i="7"/>
  <c r="BE7" i="8"/>
  <c r="BE10" i="8" s="1"/>
  <c r="BF15" i="12"/>
  <c r="BF34" i="11"/>
  <c r="BF39" i="11" s="1"/>
  <c r="DS81" i="7" l="1"/>
  <c r="DS68" i="7"/>
  <c r="DT53" i="7"/>
  <c r="DT55" i="7"/>
  <c r="DT54" i="7"/>
  <c r="DT57" i="7"/>
  <c r="DT56" i="7"/>
  <c r="BF7" i="8"/>
  <c r="BF10" i="8" s="1"/>
  <c r="BG15" i="12"/>
  <c r="BG34" i="11"/>
  <c r="BG39" i="11" s="1"/>
  <c r="DT65" i="7" l="1"/>
  <c r="DT120" i="7"/>
  <c r="DU50" i="7"/>
  <c r="DU52" i="7" s="1"/>
  <c r="DT67" i="7"/>
  <c r="DT186" i="7" s="1"/>
  <c r="DT225" i="7"/>
  <c r="DT214" i="7"/>
  <c r="DT66" i="7"/>
  <c r="DT134" i="7" s="1"/>
  <c r="DT172" i="7"/>
  <c r="BG7" i="8"/>
  <c r="BG10" i="8" s="1"/>
  <c r="BH15" i="12"/>
  <c r="BH34" i="11"/>
  <c r="BH39" i="11" s="1"/>
  <c r="DU55" i="7" l="1"/>
  <c r="DU54" i="7"/>
  <c r="DU53" i="7"/>
  <c r="D52" i="7"/>
  <c r="DU57" i="7"/>
  <c r="DU56" i="7"/>
  <c r="DT81" i="7"/>
  <c r="DT68" i="7"/>
  <c r="BH7" i="8"/>
  <c r="BH10" i="8" s="1"/>
  <c r="BI15" i="12"/>
  <c r="BI34" i="11"/>
  <c r="BI39" i="11" s="1"/>
  <c r="DU120" i="7" l="1"/>
  <c r="D120" i="7" s="1"/>
  <c r="DU65" i="7"/>
  <c r="D53" i="7"/>
  <c r="DU172" i="7"/>
  <c r="D172" i="7" s="1"/>
  <c r="DU66" i="7"/>
  <c r="D54" i="7"/>
  <c r="DU225" i="7"/>
  <c r="D225" i="7" s="1"/>
  <c r="DU214" i="7"/>
  <c r="D214" i="7" s="1"/>
  <c r="DU67" i="7"/>
  <c r="D55" i="7"/>
  <c r="BI7" i="8"/>
  <c r="BI10" i="8" s="1"/>
  <c r="BJ15" i="12"/>
  <c r="BJ34" i="11"/>
  <c r="BJ39" i="11" s="1"/>
  <c r="C66" i="7" l="1"/>
  <c r="C65" i="7"/>
  <c r="C61" i="7"/>
  <c r="C67" i="7"/>
  <c r="C63" i="7"/>
  <c r="C64" i="7"/>
  <c r="C62" i="7"/>
  <c r="DU186" i="7"/>
  <c r="D186" i="7" s="1"/>
  <c r="D188" i="7" s="1"/>
  <c r="D67" i="7"/>
  <c r="DU81" i="7"/>
  <c r="D81" i="7" s="1"/>
  <c r="D65" i="7"/>
  <c r="DU68" i="7"/>
  <c r="DU134" i="7"/>
  <c r="D134" i="7" s="1"/>
  <c r="D66" i="7"/>
  <c r="BJ7" i="8"/>
  <c r="BJ10" i="8" s="1"/>
  <c r="BK15" i="12"/>
  <c r="BK34" i="11"/>
  <c r="BK39" i="11" s="1"/>
  <c r="D189" i="7" l="1"/>
  <c r="D137" i="7"/>
  <c r="D136" i="7"/>
  <c r="D83" i="7"/>
  <c r="D84" i="7"/>
  <c r="C68" i="7"/>
  <c r="D68" i="7"/>
  <c r="DM175" i="7"/>
  <c r="DJ175" i="7"/>
  <c r="CL175" i="7"/>
  <c r="AE175" i="7"/>
  <c r="CA175" i="7"/>
  <c r="BC175" i="7"/>
  <c r="DA175" i="7"/>
  <c r="CO175" i="7"/>
  <c r="BQ175" i="7"/>
  <c r="BB175" i="7"/>
  <c r="H175" i="7"/>
  <c r="BD175" i="7"/>
  <c r="DO175" i="7"/>
  <c r="BU175" i="7"/>
  <c r="BL175" i="7"/>
  <c r="CN175" i="7"/>
  <c r="BT175" i="7"/>
  <c r="DF175" i="7"/>
  <c r="M175" i="7"/>
  <c r="CT175" i="7"/>
  <c r="S175" i="7"/>
  <c r="BE175" i="7"/>
  <c r="DI175" i="7"/>
  <c r="DH175" i="7"/>
  <c r="AA175" i="7"/>
  <c r="CP175" i="7"/>
  <c r="DC175" i="7"/>
  <c r="BN175" i="7"/>
  <c r="AI175" i="7"/>
  <c r="DR175" i="7"/>
  <c r="DB175" i="7"/>
  <c r="V175" i="7"/>
  <c r="BI175" i="7"/>
  <c r="AY175" i="7"/>
  <c r="Q175" i="7"/>
  <c r="AS175" i="7"/>
  <c r="CK175" i="7"/>
  <c r="CB175" i="7"/>
  <c r="T175" i="7"/>
  <c r="CF175" i="7"/>
  <c r="AN175" i="7"/>
  <c r="BG175" i="7"/>
  <c r="AD175" i="7"/>
  <c r="AR175" i="7"/>
  <c r="AV175" i="7"/>
  <c r="AQ175" i="7"/>
  <c r="AU175" i="7"/>
  <c r="X175" i="7"/>
  <c r="W175" i="7"/>
  <c r="O175" i="7"/>
  <c r="AW175" i="7"/>
  <c r="CQ175" i="7"/>
  <c r="CS175" i="7"/>
  <c r="BP175" i="7"/>
  <c r="DN175" i="7"/>
  <c r="DK175" i="7"/>
  <c r="BJ175" i="7"/>
  <c r="BF175" i="7"/>
  <c r="DP175" i="7"/>
  <c r="F175" i="7"/>
  <c r="AH175" i="7"/>
  <c r="R175" i="7"/>
  <c r="AO175" i="7"/>
  <c r="CY175" i="7"/>
  <c r="CU175" i="7"/>
  <c r="AM175" i="7"/>
  <c r="Z175" i="7"/>
  <c r="BS175" i="7"/>
  <c r="AP175" i="7"/>
  <c r="E175" i="7"/>
  <c r="P175" i="7"/>
  <c r="E173" i="7"/>
  <c r="E174" i="7" s="1"/>
  <c r="AJ175" i="7"/>
  <c r="U175" i="7"/>
  <c r="CH175" i="7"/>
  <c r="I175" i="7"/>
  <c r="AK175" i="7"/>
  <c r="BA175" i="7"/>
  <c r="DU175" i="7"/>
  <c r="BW175" i="7"/>
  <c r="AB175" i="7"/>
  <c r="DG175" i="7"/>
  <c r="BH175" i="7"/>
  <c r="AL175" i="7"/>
  <c r="J175" i="7"/>
  <c r="DT175" i="7"/>
  <c r="CV175" i="7"/>
  <c r="BM175" i="7"/>
  <c r="CX175" i="7"/>
  <c r="DE175" i="7"/>
  <c r="CZ175" i="7"/>
  <c r="AG175" i="7"/>
  <c r="BK175" i="7"/>
  <c r="CE175" i="7"/>
  <c r="CJ175" i="7"/>
  <c r="AZ175" i="7"/>
  <c r="CR175" i="7"/>
  <c r="AF175" i="7"/>
  <c r="CI175" i="7"/>
  <c r="DL175" i="7"/>
  <c r="L175" i="7"/>
  <c r="DQ175" i="7"/>
  <c r="CC175" i="7"/>
  <c r="DD175" i="7"/>
  <c r="AC175" i="7"/>
  <c r="BV175" i="7"/>
  <c r="AX175" i="7"/>
  <c r="Y175" i="7"/>
  <c r="BX175" i="7"/>
  <c r="N175" i="7"/>
  <c r="BY175" i="7"/>
  <c r="DS175" i="7"/>
  <c r="CG175" i="7"/>
  <c r="K175" i="7"/>
  <c r="BO175" i="7"/>
  <c r="CM175" i="7"/>
  <c r="CW175" i="7"/>
  <c r="F173" i="7"/>
  <c r="F174" i="7" s="1"/>
  <c r="AT175" i="7"/>
  <c r="BZ175" i="7"/>
  <c r="BR175" i="7"/>
  <c r="CD175" i="7"/>
  <c r="DQ173" i="7"/>
  <c r="DQ174" i="7" s="1"/>
  <c r="DC173" i="7"/>
  <c r="DC174" i="7" s="1"/>
  <c r="AG173" i="7"/>
  <c r="AG174" i="7" s="1"/>
  <c r="M173" i="7"/>
  <c r="M174" i="7" s="1"/>
  <c r="CI173" i="7"/>
  <c r="CI174" i="7" s="1"/>
  <c r="BA173" i="7"/>
  <c r="BA174" i="7" s="1"/>
  <c r="BI173" i="7"/>
  <c r="BI174" i="7" s="1"/>
  <c r="AT173" i="7"/>
  <c r="AT174" i="7" s="1"/>
  <c r="AD173" i="7"/>
  <c r="AD174" i="7" s="1"/>
  <c r="AD177" i="7" s="1"/>
  <c r="AD161" i="7" s="1"/>
  <c r="L173" i="7"/>
  <c r="L174" i="7" s="1"/>
  <c r="CB173" i="7"/>
  <c r="CB174" i="7" s="1"/>
  <c r="BS173" i="7"/>
  <c r="BS174" i="7" s="1"/>
  <c r="R173" i="7"/>
  <c r="R174" i="7" s="1"/>
  <c r="DN173" i="7"/>
  <c r="DN174" i="7" s="1"/>
  <c r="BD173" i="7"/>
  <c r="BD174" i="7" s="1"/>
  <c r="V173" i="7"/>
  <c r="V174" i="7" s="1"/>
  <c r="Y173" i="7"/>
  <c r="Y174" i="7" s="1"/>
  <c r="BL173" i="7"/>
  <c r="BL174" i="7" s="1"/>
  <c r="CP173" i="7"/>
  <c r="CP174" i="7" s="1"/>
  <c r="I173" i="7"/>
  <c r="I174" i="7" s="1"/>
  <c r="CK173" i="7"/>
  <c r="CK174" i="7" s="1"/>
  <c r="DB173" i="7"/>
  <c r="DB174" i="7" s="1"/>
  <c r="DU173" i="7"/>
  <c r="DU174" i="7" s="1"/>
  <c r="DT173" i="7"/>
  <c r="DT174" i="7" s="1"/>
  <c r="G173" i="7"/>
  <c r="G174" i="7" s="1"/>
  <c r="CG173" i="7"/>
  <c r="CG174" i="7" s="1"/>
  <c r="H173" i="7"/>
  <c r="H174" i="7" s="1"/>
  <c r="K173" i="7"/>
  <c r="K174" i="7" s="1"/>
  <c r="DS173" i="7"/>
  <c r="DS174" i="7" s="1"/>
  <c r="CQ173" i="7"/>
  <c r="CQ174" i="7" s="1"/>
  <c r="CQ177" i="7" s="1"/>
  <c r="CQ161" i="7" s="1"/>
  <c r="BK173" i="7"/>
  <c r="BK174" i="7" s="1"/>
  <c r="AM173" i="7"/>
  <c r="AM174" i="7" s="1"/>
  <c r="AM177" i="7" s="1"/>
  <c r="AM161" i="7" s="1"/>
  <c r="DJ173" i="7"/>
  <c r="DJ174" i="7" s="1"/>
  <c r="CR173" i="7"/>
  <c r="CR174" i="7" s="1"/>
  <c r="BN173" i="7"/>
  <c r="BN174" i="7" s="1"/>
  <c r="AY173" i="7"/>
  <c r="AY174" i="7" s="1"/>
  <c r="AW173" i="7"/>
  <c r="AW174" i="7" s="1"/>
  <c r="AA173" i="7"/>
  <c r="AA174" i="7" s="1"/>
  <c r="DD173" i="7"/>
  <c r="DD174" i="7" s="1"/>
  <c r="BG173" i="7"/>
  <c r="BG174" i="7" s="1"/>
  <c r="BG177" i="7" s="1"/>
  <c r="BG161" i="7" s="1"/>
  <c r="CJ173" i="7"/>
  <c r="CJ174" i="7" s="1"/>
  <c r="BO173" i="7"/>
  <c r="BO174" i="7" s="1"/>
  <c r="BU173" i="7"/>
  <c r="BU174" i="7" s="1"/>
  <c r="DF173" i="7"/>
  <c r="DF174" i="7" s="1"/>
  <c r="BE173" i="7"/>
  <c r="BE174" i="7" s="1"/>
  <c r="AX173" i="7"/>
  <c r="AX174" i="7" s="1"/>
  <c r="DP173" i="7"/>
  <c r="DP174" i="7" s="1"/>
  <c r="DK173" i="7"/>
  <c r="DK174" i="7" s="1"/>
  <c r="AP173" i="7"/>
  <c r="AP174" i="7" s="1"/>
  <c r="DG173" i="7"/>
  <c r="DG174" i="7" s="1"/>
  <c r="BQ173" i="7"/>
  <c r="BQ174" i="7" s="1"/>
  <c r="AZ173" i="7"/>
  <c r="AZ174" i="7" s="1"/>
  <c r="BM173" i="7"/>
  <c r="BM174" i="7" s="1"/>
  <c r="DH173" i="7"/>
  <c r="DH174" i="7" s="1"/>
  <c r="DH177" i="7" s="1"/>
  <c r="DH161" i="7" s="1"/>
  <c r="BZ173" i="7"/>
  <c r="BZ174" i="7" s="1"/>
  <c r="AQ173" i="7"/>
  <c r="AQ174" i="7" s="1"/>
  <c r="DL173" i="7"/>
  <c r="DL174" i="7" s="1"/>
  <c r="CU173" i="7"/>
  <c r="CU174" i="7" s="1"/>
  <c r="G175" i="7"/>
  <c r="DO173" i="7"/>
  <c r="DO174" i="7" s="1"/>
  <c r="CZ173" i="7"/>
  <c r="CZ174" i="7" s="1"/>
  <c r="BY173" i="7"/>
  <c r="BY174" i="7" s="1"/>
  <c r="P173" i="7"/>
  <c r="P174" i="7" s="1"/>
  <c r="BB173" i="7"/>
  <c r="BB174" i="7" s="1"/>
  <c r="BB177" i="7" s="1"/>
  <c r="BB161" i="7" s="1"/>
  <c r="DI173" i="7"/>
  <c r="DI174" i="7" s="1"/>
  <c r="AE173" i="7"/>
  <c r="AE174" i="7" s="1"/>
  <c r="AE177" i="7" s="1"/>
  <c r="AE161" i="7" s="1"/>
  <c r="DM173" i="7"/>
  <c r="DM174" i="7" s="1"/>
  <c r="AC173" i="7"/>
  <c r="AC174" i="7" s="1"/>
  <c r="CV173" i="7"/>
  <c r="CV174" i="7" s="1"/>
  <c r="CV177" i="7" s="1"/>
  <c r="CV161" i="7" s="1"/>
  <c r="AN173" i="7"/>
  <c r="AN174" i="7" s="1"/>
  <c r="T173" i="7"/>
  <c r="T174" i="7" s="1"/>
  <c r="BW173" i="7"/>
  <c r="BW174" i="7" s="1"/>
  <c r="CL173" i="7"/>
  <c r="CL174" i="7" s="1"/>
  <c r="CL177" i="7" s="1"/>
  <c r="CL161" i="7" s="1"/>
  <c r="CT173" i="7"/>
  <c r="CT174" i="7" s="1"/>
  <c r="CT177" i="7" s="1"/>
  <c r="CT161" i="7" s="1"/>
  <c r="DA173" i="7"/>
  <c r="DA174" i="7" s="1"/>
  <c r="BV173" i="7"/>
  <c r="BV174" i="7" s="1"/>
  <c r="Z173" i="7"/>
  <c r="Z174" i="7" s="1"/>
  <c r="BT173" i="7"/>
  <c r="BT174" i="7" s="1"/>
  <c r="AL173" i="7"/>
  <c r="AL174" i="7" s="1"/>
  <c r="CE173" i="7"/>
  <c r="CE174" i="7" s="1"/>
  <c r="CA173" i="7"/>
  <c r="CA174" i="7" s="1"/>
  <c r="AU173" i="7"/>
  <c r="AU174" i="7" s="1"/>
  <c r="AJ173" i="7"/>
  <c r="AJ174" i="7" s="1"/>
  <c r="BC173" i="7"/>
  <c r="BC174" i="7" s="1"/>
  <c r="BC177" i="7" s="1"/>
  <c r="BC161" i="7" s="1"/>
  <c r="CM173" i="7"/>
  <c r="CM174" i="7" s="1"/>
  <c r="AO173" i="7"/>
  <c r="AO174" i="7" s="1"/>
  <c r="AB173" i="7"/>
  <c r="AB174" i="7" s="1"/>
  <c r="CS173" i="7"/>
  <c r="CS174" i="7" s="1"/>
  <c r="J173" i="7"/>
  <c r="J174" i="7" s="1"/>
  <c r="AR173" i="7"/>
  <c r="AR174" i="7" s="1"/>
  <c r="BF173" i="7"/>
  <c r="BF174" i="7" s="1"/>
  <c r="W173" i="7"/>
  <c r="W174" i="7" s="1"/>
  <c r="CN173" i="7"/>
  <c r="CN174" i="7" s="1"/>
  <c r="BJ173" i="7"/>
  <c r="BJ174" i="7" s="1"/>
  <c r="CC173" i="7"/>
  <c r="CC174" i="7" s="1"/>
  <c r="U173" i="7"/>
  <c r="U174" i="7" s="1"/>
  <c r="U177" i="7" s="1"/>
  <c r="U161" i="7" s="1"/>
  <c r="BR173" i="7"/>
  <c r="BR174" i="7" s="1"/>
  <c r="AS173" i="7"/>
  <c r="AS174" i="7" s="1"/>
  <c r="AS177" i="7" s="1"/>
  <c r="AS161" i="7" s="1"/>
  <c r="CW173" i="7"/>
  <c r="CW174" i="7" s="1"/>
  <c r="CW177" i="7" s="1"/>
  <c r="CW161" i="7" s="1"/>
  <c r="BP173" i="7"/>
  <c r="BP174" i="7" s="1"/>
  <c r="BP177" i="7" s="1"/>
  <c r="BP161" i="7" s="1"/>
  <c r="CH173" i="7"/>
  <c r="CH174" i="7" s="1"/>
  <c r="AH173" i="7"/>
  <c r="AH174" i="7" s="1"/>
  <c r="S173" i="7"/>
  <c r="S174" i="7" s="1"/>
  <c r="CY173" i="7"/>
  <c r="CY174" i="7" s="1"/>
  <c r="AV173" i="7"/>
  <c r="AV174" i="7" s="1"/>
  <c r="Q173" i="7"/>
  <c r="Q174" i="7" s="1"/>
  <c r="N173" i="7"/>
  <c r="N174" i="7" s="1"/>
  <c r="AI173" i="7"/>
  <c r="AI174" i="7" s="1"/>
  <c r="DR173" i="7"/>
  <c r="DR174" i="7" s="1"/>
  <c r="BX173" i="7"/>
  <c r="BX174" i="7" s="1"/>
  <c r="AK173" i="7"/>
  <c r="AK174" i="7" s="1"/>
  <c r="AF173" i="7"/>
  <c r="AF174" i="7" s="1"/>
  <c r="AF177" i="7" s="1"/>
  <c r="AF161" i="7" s="1"/>
  <c r="CD173" i="7"/>
  <c r="CD174" i="7" s="1"/>
  <c r="O173" i="7"/>
  <c r="O174" i="7" s="1"/>
  <c r="CF173" i="7"/>
  <c r="CF174" i="7" s="1"/>
  <c r="X173" i="7"/>
  <c r="X174" i="7" s="1"/>
  <c r="DE173" i="7"/>
  <c r="DE174" i="7" s="1"/>
  <c r="CX173" i="7"/>
  <c r="CX174" i="7" s="1"/>
  <c r="CO173" i="7"/>
  <c r="CO174" i="7" s="1"/>
  <c r="BH173" i="7"/>
  <c r="BH174" i="7" s="1"/>
  <c r="BU123" i="7"/>
  <c r="CR123" i="7"/>
  <c r="BL123" i="7"/>
  <c r="AC123" i="7"/>
  <c r="M123" i="7"/>
  <c r="BA123" i="7"/>
  <c r="CB123" i="7"/>
  <c r="CZ123" i="7"/>
  <c r="CS123" i="7"/>
  <c r="V123" i="7"/>
  <c r="CN123" i="7"/>
  <c r="AP123" i="7"/>
  <c r="AZ123" i="7"/>
  <c r="AL123" i="7"/>
  <c r="CE123" i="7"/>
  <c r="BO123" i="7"/>
  <c r="H123" i="7"/>
  <c r="CF123" i="7"/>
  <c r="BX123" i="7"/>
  <c r="AV123" i="7"/>
  <c r="DL123" i="7"/>
  <c r="AG123" i="7"/>
  <c r="F121" i="7"/>
  <c r="F122" i="7" s="1"/>
  <c r="Y123" i="7"/>
  <c r="DD123" i="7"/>
  <c r="P123" i="7"/>
  <c r="Q123" i="7"/>
  <c r="CP123" i="7"/>
  <c r="DP123" i="7"/>
  <c r="BP123" i="7"/>
  <c r="CK123" i="7"/>
  <c r="AF123" i="7"/>
  <c r="T123" i="7"/>
  <c r="DR123" i="7"/>
  <c r="CY123" i="7"/>
  <c r="AK123" i="7"/>
  <c r="AW123" i="7"/>
  <c r="U123" i="7"/>
  <c r="CI123" i="7"/>
  <c r="BB123" i="7"/>
  <c r="DU123" i="7"/>
  <c r="AR123" i="7"/>
  <c r="BM123" i="7"/>
  <c r="AH123" i="7"/>
  <c r="BW123" i="7"/>
  <c r="AM123" i="7"/>
  <c r="AA123" i="7"/>
  <c r="DK123" i="7"/>
  <c r="L123" i="7"/>
  <c r="BG123" i="7"/>
  <c r="CV123" i="7"/>
  <c r="W123" i="7"/>
  <c r="BD123" i="7"/>
  <c r="CM123" i="7"/>
  <c r="DT123" i="7"/>
  <c r="DQ123" i="7"/>
  <c r="BT123" i="7"/>
  <c r="AO123" i="7"/>
  <c r="X123" i="7"/>
  <c r="K123" i="7"/>
  <c r="DO123" i="7"/>
  <c r="Z123" i="7"/>
  <c r="BS123" i="7"/>
  <c r="E123" i="7"/>
  <c r="BQ123" i="7"/>
  <c r="CL123" i="7"/>
  <c r="DA123" i="7"/>
  <c r="BC123" i="7"/>
  <c r="AN123" i="7"/>
  <c r="BV123" i="7"/>
  <c r="J123" i="7"/>
  <c r="BJ123" i="7"/>
  <c r="CD123" i="7"/>
  <c r="E121" i="7"/>
  <c r="E122" i="7" s="1"/>
  <c r="BZ123" i="7"/>
  <c r="CU123" i="7"/>
  <c r="CC123" i="7"/>
  <c r="DS123" i="7"/>
  <c r="DF123" i="7"/>
  <c r="AB123" i="7"/>
  <c r="CA123" i="7"/>
  <c r="N123" i="7"/>
  <c r="AJ123" i="7"/>
  <c r="BI123" i="7"/>
  <c r="CQ123" i="7"/>
  <c r="AT123" i="7"/>
  <c r="CT123" i="7"/>
  <c r="BE123" i="7"/>
  <c r="AQ123" i="7"/>
  <c r="DG123" i="7"/>
  <c r="AU123" i="7"/>
  <c r="BK123" i="7"/>
  <c r="DI123" i="7"/>
  <c r="DB123" i="7"/>
  <c r="DE123" i="7"/>
  <c r="S123" i="7"/>
  <c r="BY123" i="7"/>
  <c r="DM123" i="7"/>
  <c r="BN123" i="7"/>
  <c r="AE123" i="7"/>
  <c r="DJ123" i="7"/>
  <c r="DN123" i="7"/>
  <c r="AX123" i="7"/>
  <c r="BR123" i="7"/>
  <c r="CO123" i="7"/>
  <c r="AI123" i="7"/>
  <c r="BF123" i="7"/>
  <c r="CX123" i="7"/>
  <c r="CG123" i="7"/>
  <c r="BH123" i="7"/>
  <c r="DH123" i="7"/>
  <c r="CW123" i="7"/>
  <c r="AD123" i="7"/>
  <c r="DC123" i="7"/>
  <c r="F123" i="7"/>
  <c r="I123" i="7"/>
  <c r="O123" i="7"/>
  <c r="CH123" i="7"/>
  <c r="AS123" i="7"/>
  <c r="CJ123" i="7"/>
  <c r="AY123" i="7"/>
  <c r="R123" i="7"/>
  <c r="BB121" i="7"/>
  <c r="BB122" i="7" s="1"/>
  <c r="J121" i="7"/>
  <c r="J122" i="7" s="1"/>
  <c r="T121" i="7"/>
  <c r="T122" i="7" s="1"/>
  <c r="U121" i="7"/>
  <c r="U122" i="7" s="1"/>
  <c r="U125" i="7" s="1"/>
  <c r="CR121" i="7"/>
  <c r="CR122" i="7" s="1"/>
  <c r="BD121" i="7"/>
  <c r="BD122" i="7" s="1"/>
  <c r="CI121" i="7"/>
  <c r="CI122" i="7" s="1"/>
  <c r="AK121" i="7"/>
  <c r="AK122" i="7" s="1"/>
  <c r="DK121" i="7"/>
  <c r="DK122" i="7" s="1"/>
  <c r="N121" i="7"/>
  <c r="N122" i="7" s="1"/>
  <c r="BL121" i="7"/>
  <c r="BL122" i="7" s="1"/>
  <c r="AD121" i="7"/>
  <c r="AD122" i="7" s="1"/>
  <c r="DM121" i="7"/>
  <c r="DM122" i="7" s="1"/>
  <c r="DI121" i="7"/>
  <c r="DI122" i="7" s="1"/>
  <c r="CO121" i="7"/>
  <c r="CO122" i="7" s="1"/>
  <c r="DA121" i="7"/>
  <c r="DA122" i="7" s="1"/>
  <c r="DO121" i="7"/>
  <c r="DO122" i="7" s="1"/>
  <c r="BQ121" i="7"/>
  <c r="BQ122" i="7" s="1"/>
  <c r="CL121" i="7"/>
  <c r="CL122" i="7" s="1"/>
  <c r="CK121" i="7"/>
  <c r="CK122" i="7" s="1"/>
  <c r="DP121" i="7"/>
  <c r="DP122" i="7" s="1"/>
  <c r="CQ121" i="7"/>
  <c r="CQ122" i="7" s="1"/>
  <c r="AZ121" i="7"/>
  <c r="AZ122" i="7" s="1"/>
  <c r="AO121" i="7"/>
  <c r="AO122" i="7" s="1"/>
  <c r="AO125" i="7" s="1"/>
  <c r="AA121" i="7"/>
  <c r="AA122" i="7" s="1"/>
  <c r="CG121" i="7"/>
  <c r="CG122" i="7" s="1"/>
  <c r="CU121" i="7"/>
  <c r="CU122" i="7" s="1"/>
  <c r="CA121" i="7"/>
  <c r="CA122" i="7" s="1"/>
  <c r="DE121" i="7"/>
  <c r="DE122" i="7" s="1"/>
  <c r="CF121" i="7"/>
  <c r="CF122" i="7" s="1"/>
  <c r="M121" i="7"/>
  <c r="M122" i="7" s="1"/>
  <c r="AH121" i="7"/>
  <c r="AH122" i="7" s="1"/>
  <c r="X121" i="7"/>
  <c r="X122" i="7" s="1"/>
  <c r="X125" i="7" s="1"/>
  <c r="DD121" i="7"/>
  <c r="DD122" i="7" s="1"/>
  <c r="BI121" i="7"/>
  <c r="BI122" i="7" s="1"/>
  <c r="CT121" i="7"/>
  <c r="CT122" i="7" s="1"/>
  <c r="DU121" i="7"/>
  <c r="DU122" i="7" s="1"/>
  <c r="BY121" i="7"/>
  <c r="BY122" i="7" s="1"/>
  <c r="DC121" i="7"/>
  <c r="DC122" i="7" s="1"/>
  <c r="AP121" i="7"/>
  <c r="AP122" i="7" s="1"/>
  <c r="AQ121" i="7"/>
  <c r="AQ122" i="7" s="1"/>
  <c r="AM121" i="7"/>
  <c r="AM122" i="7" s="1"/>
  <c r="CX121" i="7"/>
  <c r="CX122" i="7" s="1"/>
  <c r="CM121" i="7"/>
  <c r="CM122" i="7" s="1"/>
  <c r="CM125" i="7" s="1"/>
  <c r="BC121" i="7"/>
  <c r="BC122" i="7" s="1"/>
  <c r="DJ121" i="7"/>
  <c r="DJ122" i="7" s="1"/>
  <c r="BF121" i="7"/>
  <c r="BF122" i="7" s="1"/>
  <c r="BU121" i="7"/>
  <c r="BU122" i="7" s="1"/>
  <c r="BK121" i="7"/>
  <c r="BK122" i="7" s="1"/>
  <c r="CJ121" i="7"/>
  <c r="CJ122" i="7" s="1"/>
  <c r="I121" i="7"/>
  <c r="I122" i="7" s="1"/>
  <c r="DB121" i="7"/>
  <c r="DB122" i="7" s="1"/>
  <c r="DQ121" i="7"/>
  <c r="DQ122" i="7" s="1"/>
  <c r="CY121" i="7"/>
  <c r="CY122" i="7" s="1"/>
  <c r="AX121" i="7"/>
  <c r="AX122" i="7" s="1"/>
  <c r="AB121" i="7"/>
  <c r="AB122" i="7" s="1"/>
  <c r="V121" i="7"/>
  <c r="V122" i="7" s="1"/>
  <c r="AI121" i="7"/>
  <c r="AI122" i="7" s="1"/>
  <c r="BO121" i="7"/>
  <c r="BO122" i="7" s="1"/>
  <c r="Q121" i="7"/>
  <c r="Q122" i="7" s="1"/>
  <c r="AS121" i="7"/>
  <c r="AS122" i="7" s="1"/>
  <c r="DN121" i="7"/>
  <c r="DN122" i="7" s="1"/>
  <c r="AG121" i="7"/>
  <c r="AG122" i="7" s="1"/>
  <c r="CB121" i="7"/>
  <c r="CB122" i="7" s="1"/>
  <c r="DH121" i="7"/>
  <c r="DH122" i="7" s="1"/>
  <c r="CH121" i="7"/>
  <c r="CH122" i="7" s="1"/>
  <c r="AW121" i="7"/>
  <c r="AW122" i="7" s="1"/>
  <c r="AW125" i="7" s="1"/>
  <c r="AJ121" i="7"/>
  <c r="AJ122" i="7" s="1"/>
  <c r="BG121" i="7"/>
  <c r="BG122" i="7" s="1"/>
  <c r="BA121" i="7"/>
  <c r="BA122" i="7" s="1"/>
  <c r="BW121" i="7"/>
  <c r="BW122" i="7" s="1"/>
  <c r="AC121" i="7"/>
  <c r="AC122" i="7" s="1"/>
  <c r="DF121" i="7"/>
  <c r="DF122" i="7" s="1"/>
  <c r="AU121" i="7"/>
  <c r="AU122" i="7" s="1"/>
  <c r="DG121" i="7"/>
  <c r="DG122" i="7" s="1"/>
  <c r="H121" i="7"/>
  <c r="H122" i="7" s="1"/>
  <c r="BH121" i="7"/>
  <c r="BH122" i="7" s="1"/>
  <c r="L121" i="7"/>
  <c r="L122" i="7" s="1"/>
  <c r="CW121" i="7"/>
  <c r="CW122" i="7" s="1"/>
  <c r="P121" i="7"/>
  <c r="P122" i="7" s="1"/>
  <c r="P125" i="7" s="1"/>
  <c r="AT121" i="7"/>
  <c r="AT122" i="7" s="1"/>
  <c r="BT121" i="7"/>
  <c r="BT122" i="7" s="1"/>
  <c r="CD121" i="7"/>
  <c r="CD122" i="7" s="1"/>
  <c r="AL121" i="7"/>
  <c r="AL122" i="7" s="1"/>
  <c r="AL125" i="7" s="1"/>
  <c r="DR121" i="7"/>
  <c r="DR122" i="7" s="1"/>
  <c r="AE121" i="7"/>
  <c r="AE122" i="7" s="1"/>
  <c r="K121" i="7"/>
  <c r="K122" i="7" s="1"/>
  <c r="AF121" i="7"/>
  <c r="AF122" i="7" s="1"/>
  <c r="BZ121" i="7"/>
  <c r="BZ122" i="7" s="1"/>
  <c r="BZ125" i="7" s="1"/>
  <c r="BR121" i="7"/>
  <c r="BR122" i="7" s="1"/>
  <c r="AY121" i="7"/>
  <c r="AY122" i="7" s="1"/>
  <c r="Z121" i="7"/>
  <c r="Z122" i="7" s="1"/>
  <c r="Z125" i="7" s="1"/>
  <c r="AN121" i="7"/>
  <c r="AN122" i="7" s="1"/>
  <c r="CS121" i="7"/>
  <c r="CS122" i="7" s="1"/>
  <c r="BV121" i="7"/>
  <c r="BV122" i="7" s="1"/>
  <c r="CC121" i="7"/>
  <c r="CC122" i="7" s="1"/>
  <c r="BJ121" i="7"/>
  <c r="BJ122" i="7" s="1"/>
  <c r="R121" i="7"/>
  <c r="R122" i="7" s="1"/>
  <c r="DL121" i="7"/>
  <c r="DL122" i="7" s="1"/>
  <c r="DL125" i="7" s="1"/>
  <c r="BX121" i="7"/>
  <c r="BX122" i="7" s="1"/>
  <c r="G123" i="7"/>
  <c r="CN121" i="7"/>
  <c r="CN122" i="7" s="1"/>
  <c r="DT121" i="7"/>
  <c r="DT122" i="7" s="1"/>
  <c r="CP121" i="7"/>
  <c r="CP122" i="7" s="1"/>
  <c r="S121" i="7"/>
  <c r="S122" i="7" s="1"/>
  <c r="CE121" i="7"/>
  <c r="CE122" i="7" s="1"/>
  <c r="DS121" i="7"/>
  <c r="DS122" i="7" s="1"/>
  <c r="O121" i="7"/>
  <c r="O122" i="7" s="1"/>
  <c r="AR121" i="7"/>
  <c r="AR122" i="7" s="1"/>
  <c r="BM121" i="7"/>
  <c r="BM122" i="7" s="1"/>
  <c r="G121" i="7"/>
  <c r="G122" i="7" s="1"/>
  <c r="CV121" i="7"/>
  <c r="CV122" i="7" s="1"/>
  <c r="BP121" i="7"/>
  <c r="BP122" i="7" s="1"/>
  <c r="AV121" i="7"/>
  <c r="AV122" i="7" s="1"/>
  <c r="AV125" i="7" s="1"/>
  <c r="CZ121" i="7"/>
  <c r="CZ122" i="7" s="1"/>
  <c r="BE121" i="7"/>
  <c r="BE122" i="7" s="1"/>
  <c r="BN121" i="7"/>
  <c r="BN122" i="7" s="1"/>
  <c r="BS121" i="7"/>
  <c r="BS122" i="7" s="1"/>
  <c r="W121" i="7"/>
  <c r="W122" i="7" s="1"/>
  <c r="Y121" i="7"/>
  <c r="Y122" i="7" s="1"/>
  <c r="DJ228" i="7"/>
  <c r="DT228" i="7"/>
  <c r="S228" i="7"/>
  <c r="BH228" i="7"/>
  <c r="CT228" i="7"/>
  <c r="BS228" i="7"/>
  <c r="AA228" i="7"/>
  <c r="CB228" i="7"/>
  <c r="R228" i="7"/>
  <c r="T228" i="7"/>
  <c r="I228" i="7"/>
  <c r="BK228" i="7"/>
  <c r="AW228" i="7"/>
  <c r="U228" i="7"/>
  <c r="CS228" i="7"/>
  <c r="DN228" i="7"/>
  <c r="AB228" i="7"/>
  <c r="Y228" i="7"/>
  <c r="DC228" i="7"/>
  <c r="J228" i="7"/>
  <c r="CV228" i="7"/>
  <c r="AR228" i="7"/>
  <c r="H228" i="7"/>
  <c r="CD228" i="7"/>
  <c r="CG228" i="7"/>
  <c r="V228" i="7"/>
  <c r="BY228" i="7"/>
  <c r="DH228" i="7"/>
  <c r="BB228" i="7"/>
  <c r="BF228" i="7"/>
  <c r="AZ228" i="7"/>
  <c r="AI228" i="7"/>
  <c r="BZ228" i="7"/>
  <c r="BU228" i="7"/>
  <c r="DO228" i="7"/>
  <c r="DE228" i="7"/>
  <c r="DL228" i="7"/>
  <c r="BG228" i="7"/>
  <c r="CP228" i="7"/>
  <c r="CZ228" i="7"/>
  <c r="BJ228" i="7"/>
  <c r="CE228" i="7"/>
  <c r="CI228" i="7"/>
  <c r="AF228" i="7"/>
  <c r="CH228" i="7"/>
  <c r="F226" i="7"/>
  <c r="F227" i="7" s="1"/>
  <c r="F230" i="7" s="1"/>
  <c r="CX228" i="7"/>
  <c r="W228" i="7"/>
  <c r="CQ228" i="7"/>
  <c r="AC228" i="7"/>
  <c r="AY228" i="7"/>
  <c r="BX228" i="7"/>
  <c r="CF228" i="7"/>
  <c r="DB228" i="7"/>
  <c r="DF228" i="7"/>
  <c r="BW228" i="7"/>
  <c r="CC228" i="7"/>
  <c r="CW228" i="7"/>
  <c r="CN228" i="7"/>
  <c r="L228" i="7"/>
  <c r="AM228" i="7"/>
  <c r="AQ228" i="7"/>
  <c r="Q228" i="7"/>
  <c r="DG228" i="7"/>
  <c r="BC228" i="7"/>
  <c r="M228" i="7"/>
  <c r="Z228" i="7"/>
  <c r="AN228" i="7"/>
  <c r="AJ228" i="7"/>
  <c r="BE228" i="7"/>
  <c r="O228" i="7"/>
  <c r="AH228" i="7"/>
  <c r="P228" i="7"/>
  <c r="AD228" i="7"/>
  <c r="DA228" i="7"/>
  <c r="CR228" i="7"/>
  <c r="DD228" i="7"/>
  <c r="DP228" i="7"/>
  <c r="CK228" i="7"/>
  <c r="BO228" i="7"/>
  <c r="BL228" i="7"/>
  <c r="DU228" i="7"/>
  <c r="E226" i="7"/>
  <c r="E227" i="7" s="1"/>
  <c r="E230" i="7" s="1"/>
  <c r="AK228" i="7"/>
  <c r="DQ228" i="7"/>
  <c r="BD228" i="7"/>
  <c r="BR228" i="7"/>
  <c r="AS228" i="7"/>
  <c r="DS228" i="7"/>
  <c r="AU228" i="7"/>
  <c r="BA228" i="7"/>
  <c r="AV228" i="7"/>
  <c r="BQ228" i="7"/>
  <c r="BV228" i="7"/>
  <c r="BI228" i="7"/>
  <c r="AX228" i="7"/>
  <c r="CU228" i="7"/>
  <c r="BT228" i="7"/>
  <c r="AG228" i="7"/>
  <c r="CL228" i="7"/>
  <c r="BM228" i="7"/>
  <c r="AE228" i="7"/>
  <c r="CA228" i="7"/>
  <c r="DK228" i="7"/>
  <c r="CJ228" i="7"/>
  <c r="E228" i="7"/>
  <c r="AL228" i="7"/>
  <c r="AP228" i="7"/>
  <c r="CO228" i="7"/>
  <c r="DR228" i="7"/>
  <c r="CM228" i="7"/>
  <c r="F228" i="7"/>
  <c r="BP228" i="7"/>
  <c r="CY228" i="7"/>
  <c r="BN228" i="7"/>
  <c r="X228" i="7"/>
  <c r="N228" i="7"/>
  <c r="AT228" i="7"/>
  <c r="K228" i="7"/>
  <c r="DM228" i="7"/>
  <c r="AO228" i="7"/>
  <c r="DI228" i="7"/>
  <c r="BT226" i="7"/>
  <c r="BT227" i="7" s="1"/>
  <c r="BT230" i="7" s="1"/>
  <c r="G226" i="7"/>
  <c r="G227" i="7" s="1"/>
  <c r="G230" i="7" s="1"/>
  <c r="AI226" i="7"/>
  <c r="AI227" i="7" s="1"/>
  <c r="AI230" i="7" s="1"/>
  <c r="CX226" i="7"/>
  <c r="CX227" i="7" s="1"/>
  <c r="CX230" i="7" s="1"/>
  <c r="AF226" i="7"/>
  <c r="AF227" i="7" s="1"/>
  <c r="AF230" i="7" s="1"/>
  <c r="AS226" i="7"/>
  <c r="AS227" i="7" s="1"/>
  <c r="AS230" i="7" s="1"/>
  <c r="CL226" i="7"/>
  <c r="CL227" i="7" s="1"/>
  <c r="CL230" i="7" s="1"/>
  <c r="DT226" i="7"/>
  <c r="DT227" i="7" s="1"/>
  <c r="DT230" i="7" s="1"/>
  <c r="CH226" i="7"/>
  <c r="CH227" i="7" s="1"/>
  <c r="CH230" i="7" s="1"/>
  <c r="DN226" i="7"/>
  <c r="DN227" i="7" s="1"/>
  <c r="DN230" i="7" s="1"/>
  <c r="CJ226" i="7"/>
  <c r="CJ227" i="7" s="1"/>
  <c r="CJ230" i="7" s="1"/>
  <c r="AU226" i="7"/>
  <c r="AU227" i="7" s="1"/>
  <c r="AU230" i="7" s="1"/>
  <c r="BD226" i="7"/>
  <c r="BD227" i="7" s="1"/>
  <c r="BD230" i="7" s="1"/>
  <c r="DF226" i="7"/>
  <c r="DF227" i="7" s="1"/>
  <c r="DF230" i="7" s="1"/>
  <c r="CN226" i="7"/>
  <c r="CN227" i="7" s="1"/>
  <c r="CN230" i="7" s="1"/>
  <c r="CI226" i="7"/>
  <c r="CI227" i="7" s="1"/>
  <c r="CI230" i="7" s="1"/>
  <c r="I226" i="7"/>
  <c r="I227" i="7" s="1"/>
  <c r="I230" i="7" s="1"/>
  <c r="AY226" i="7"/>
  <c r="AY227" i="7" s="1"/>
  <c r="AY230" i="7" s="1"/>
  <c r="O226" i="7"/>
  <c r="O227" i="7" s="1"/>
  <c r="O230" i="7" s="1"/>
  <c r="P226" i="7"/>
  <c r="P227" i="7" s="1"/>
  <c r="P230" i="7" s="1"/>
  <c r="CS226" i="7"/>
  <c r="CS227" i="7" s="1"/>
  <c r="CS230" i="7" s="1"/>
  <c r="BI226" i="7"/>
  <c r="BI227" i="7" s="1"/>
  <c r="BI230" i="7" s="1"/>
  <c r="BY226" i="7"/>
  <c r="BY227" i="7" s="1"/>
  <c r="BY230" i="7" s="1"/>
  <c r="AT226" i="7"/>
  <c r="AT227" i="7" s="1"/>
  <c r="AT230" i="7" s="1"/>
  <c r="DS226" i="7"/>
  <c r="DS227" i="7" s="1"/>
  <c r="DS230" i="7" s="1"/>
  <c r="AZ226" i="7"/>
  <c r="AZ227" i="7" s="1"/>
  <c r="AZ230" i="7" s="1"/>
  <c r="DJ226" i="7"/>
  <c r="DJ227" i="7" s="1"/>
  <c r="DJ230" i="7" s="1"/>
  <c r="T226" i="7"/>
  <c r="T227" i="7" s="1"/>
  <c r="T230" i="7" s="1"/>
  <c r="AC226" i="7"/>
  <c r="AC227" i="7" s="1"/>
  <c r="AC230" i="7" s="1"/>
  <c r="DU226" i="7"/>
  <c r="DU227" i="7" s="1"/>
  <c r="DU230" i="7" s="1"/>
  <c r="K226" i="7"/>
  <c r="K227" i="7" s="1"/>
  <c r="K230" i="7" s="1"/>
  <c r="CF226" i="7"/>
  <c r="CF227" i="7" s="1"/>
  <c r="CF230" i="7" s="1"/>
  <c r="G228" i="7"/>
  <c r="DA226" i="7"/>
  <c r="DA227" i="7" s="1"/>
  <c r="DA230" i="7" s="1"/>
  <c r="Q226" i="7"/>
  <c r="Q227" i="7" s="1"/>
  <c r="Q230" i="7" s="1"/>
  <c r="DQ226" i="7"/>
  <c r="DQ227" i="7" s="1"/>
  <c r="DQ230" i="7" s="1"/>
  <c r="DR226" i="7"/>
  <c r="DR227" i="7" s="1"/>
  <c r="DR230" i="7" s="1"/>
  <c r="AB226" i="7"/>
  <c r="AB227" i="7" s="1"/>
  <c r="AB230" i="7" s="1"/>
  <c r="CG226" i="7"/>
  <c r="CG227" i="7" s="1"/>
  <c r="CG230" i="7" s="1"/>
  <c r="CB226" i="7"/>
  <c r="CB227" i="7" s="1"/>
  <c r="CB230" i="7" s="1"/>
  <c r="DE226" i="7"/>
  <c r="DE227" i="7" s="1"/>
  <c r="DE230" i="7" s="1"/>
  <c r="BU226" i="7"/>
  <c r="BU227" i="7" s="1"/>
  <c r="BU230" i="7" s="1"/>
  <c r="BE226" i="7"/>
  <c r="BE227" i="7" s="1"/>
  <c r="BE230" i="7" s="1"/>
  <c r="BG226" i="7"/>
  <c r="BG227" i="7" s="1"/>
  <c r="BG230" i="7" s="1"/>
  <c r="CZ226" i="7"/>
  <c r="CZ227" i="7" s="1"/>
  <c r="CZ230" i="7" s="1"/>
  <c r="CO226" i="7"/>
  <c r="CO227" i="7" s="1"/>
  <c r="CO230" i="7" s="1"/>
  <c r="AD226" i="7"/>
  <c r="AD227" i="7" s="1"/>
  <c r="AD230" i="7" s="1"/>
  <c r="DP226" i="7"/>
  <c r="DP227" i="7" s="1"/>
  <c r="DP230" i="7" s="1"/>
  <c r="BL226" i="7"/>
  <c r="BL227" i="7" s="1"/>
  <c r="BL230" i="7" s="1"/>
  <c r="BS226" i="7"/>
  <c r="BS227" i="7" s="1"/>
  <c r="BS230" i="7" s="1"/>
  <c r="AN226" i="7"/>
  <c r="AN227" i="7" s="1"/>
  <c r="AN230" i="7" s="1"/>
  <c r="AX226" i="7"/>
  <c r="AX227" i="7" s="1"/>
  <c r="AX230" i="7" s="1"/>
  <c r="CD226" i="7"/>
  <c r="CD227" i="7" s="1"/>
  <c r="CD230" i="7" s="1"/>
  <c r="AH226" i="7"/>
  <c r="AH227" i="7" s="1"/>
  <c r="AH230" i="7" s="1"/>
  <c r="AG226" i="7"/>
  <c r="AG227" i="7" s="1"/>
  <c r="AG230" i="7" s="1"/>
  <c r="BB226" i="7"/>
  <c r="BB227" i="7" s="1"/>
  <c r="BB230" i="7" s="1"/>
  <c r="BM226" i="7"/>
  <c r="BM227" i="7" s="1"/>
  <c r="BM230" i="7" s="1"/>
  <c r="BN226" i="7"/>
  <c r="BN227" i="7" s="1"/>
  <c r="BN230" i="7" s="1"/>
  <c r="AO226" i="7"/>
  <c r="AO227" i="7" s="1"/>
  <c r="AO230" i="7" s="1"/>
  <c r="L226" i="7"/>
  <c r="L227" i="7" s="1"/>
  <c r="L230" i="7" s="1"/>
  <c r="BO226" i="7"/>
  <c r="BO227" i="7" s="1"/>
  <c r="BO230" i="7" s="1"/>
  <c r="CV226" i="7"/>
  <c r="CV227" i="7" s="1"/>
  <c r="CV230" i="7" s="1"/>
  <c r="V226" i="7"/>
  <c r="V227" i="7" s="1"/>
  <c r="V230" i="7" s="1"/>
  <c r="AE226" i="7"/>
  <c r="AE227" i="7" s="1"/>
  <c r="AE230" i="7" s="1"/>
  <c r="AK226" i="7"/>
  <c r="AK227" i="7" s="1"/>
  <c r="AK230" i="7" s="1"/>
  <c r="CK226" i="7"/>
  <c r="CK227" i="7" s="1"/>
  <c r="CK230" i="7" s="1"/>
  <c r="BC226" i="7"/>
  <c r="BC227" i="7" s="1"/>
  <c r="BC230" i="7" s="1"/>
  <c r="BZ226" i="7"/>
  <c r="BZ227" i="7" s="1"/>
  <c r="BZ230" i="7" s="1"/>
  <c r="CY226" i="7"/>
  <c r="CY227" i="7" s="1"/>
  <c r="CY230" i="7" s="1"/>
  <c r="BK226" i="7"/>
  <c r="BK227" i="7" s="1"/>
  <c r="BK230" i="7" s="1"/>
  <c r="N226" i="7"/>
  <c r="N227" i="7" s="1"/>
  <c r="N230" i="7" s="1"/>
  <c r="DI226" i="7"/>
  <c r="DI227" i="7" s="1"/>
  <c r="DI230" i="7" s="1"/>
  <c r="U226" i="7"/>
  <c r="U227" i="7" s="1"/>
  <c r="U230" i="7" s="1"/>
  <c r="R226" i="7"/>
  <c r="R227" i="7" s="1"/>
  <c r="R230" i="7" s="1"/>
  <c r="BV226" i="7"/>
  <c r="BV227" i="7" s="1"/>
  <c r="BV230" i="7" s="1"/>
  <c r="DK226" i="7"/>
  <c r="DK227" i="7" s="1"/>
  <c r="DK230" i="7" s="1"/>
  <c r="DB226" i="7"/>
  <c r="DB227" i="7" s="1"/>
  <c r="DB230" i="7" s="1"/>
  <c r="AA226" i="7"/>
  <c r="AA227" i="7" s="1"/>
  <c r="AA230" i="7" s="1"/>
  <c r="BR226" i="7"/>
  <c r="BR227" i="7" s="1"/>
  <c r="BR230" i="7" s="1"/>
  <c r="DM226" i="7"/>
  <c r="DM227" i="7" s="1"/>
  <c r="DM230" i="7" s="1"/>
  <c r="DH226" i="7"/>
  <c r="DH227" i="7" s="1"/>
  <c r="DH230" i="7" s="1"/>
  <c r="AJ226" i="7"/>
  <c r="AJ227" i="7" s="1"/>
  <c r="AJ230" i="7" s="1"/>
  <c r="M226" i="7"/>
  <c r="M227" i="7" s="1"/>
  <c r="M230" i="7" s="1"/>
  <c r="CA226" i="7"/>
  <c r="CA227" i="7" s="1"/>
  <c r="CA230" i="7" s="1"/>
  <c r="DO226" i="7"/>
  <c r="DO227" i="7" s="1"/>
  <c r="DO230" i="7" s="1"/>
  <c r="AP226" i="7"/>
  <c r="AP227" i="7" s="1"/>
  <c r="AP230" i="7" s="1"/>
  <c r="AM226" i="7"/>
  <c r="AM227" i="7" s="1"/>
  <c r="AM230" i="7" s="1"/>
  <c r="X226" i="7"/>
  <c r="X227" i="7" s="1"/>
  <c r="X230" i="7" s="1"/>
  <c r="W226" i="7"/>
  <c r="W227" i="7" s="1"/>
  <c r="W230" i="7" s="1"/>
  <c r="BA226" i="7"/>
  <c r="BA227" i="7" s="1"/>
  <c r="BA230" i="7" s="1"/>
  <c r="BF226" i="7"/>
  <c r="BF227" i="7" s="1"/>
  <c r="BF230" i="7" s="1"/>
  <c r="CR226" i="7"/>
  <c r="CR227" i="7" s="1"/>
  <c r="CR230" i="7" s="1"/>
  <c r="AV226" i="7"/>
  <c r="AV227" i="7" s="1"/>
  <c r="AV230" i="7" s="1"/>
  <c r="Y226" i="7"/>
  <c r="Y227" i="7" s="1"/>
  <c r="Y230" i="7" s="1"/>
  <c r="H226" i="7"/>
  <c r="H227" i="7" s="1"/>
  <c r="H230" i="7" s="1"/>
  <c r="CE226" i="7"/>
  <c r="CE227" i="7" s="1"/>
  <c r="CE230" i="7" s="1"/>
  <c r="CW226" i="7"/>
  <c r="CW227" i="7" s="1"/>
  <c r="CW230" i="7" s="1"/>
  <c r="BP226" i="7"/>
  <c r="BP227" i="7" s="1"/>
  <c r="BP230" i="7" s="1"/>
  <c r="DD226" i="7"/>
  <c r="DD227" i="7" s="1"/>
  <c r="DD230" i="7" s="1"/>
  <c r="DC226" i="7"/>
  <c r="DC227" i="7" s="1"/>
  <c r="DC230" i="7" s="1"/>
  <c r="AL226" i="7"/>
  <c r="AL227" i="7" s="1"/>
  <c r="AL230" i="7" s="1"/>
  <c r="Z226" i="7"/>
  <c r="Z227" i="7" s="1"/>
  <c r="Z230" i="7" s="1"/>
  <c r="AQ226" i="7"/>
  <c r="AQ227" i="7" s="1"/>
  <c r="AQ230" i="7" s="1"/>
  <c r="J226" i="7"/>
  <c r="J227" i="7" s="1"/>
  <c r="J230" i="7" s="1"/>
  <c r="CU226" i="7"/>
  <c r="CU227" i="7" s="1"/>
  <c r="CU230" i="7" s="1"/>
  <c r="AW226" i="7"/>
  <c r="AW227" i="7" s="1"/>
  <c r="AW230" i="7" s="1"/>
  <c r="BW226" i="7"/>
  <c r="BW227" i="7" s="1"/>
  <c r="BW230" i="7" s="1"/>
  <c r="S226" i="7"/>
  <c r="S227" i="7" s="1"/>
  <c r="S230" i="7" s="1"/>
  <c r="CC226" i="7"/>
  <c r="CC227" i="7" s="1"/>
  <c r="CC230" i="7" s="1"/>
  <c r="BJ226" i="7"/>
  <c r="BJ227" i="7" s="1"/>
  <c r="BJ230" i="7" s="1"/>
  <c r="BX226" i="7"/>
  <c r="BX227" i="7" s="1"/>
  <c r="BX230" i="7" s="1"/>
  <c r="BQ226" i="7"/>
  <c r="BQ227" i="7" s="1"/>
  <c r="BQ230" i="7" s="1"/>
  <c r="CP226" i="7"/>
  <c r="CP227" i="7" s="1"/>
  <c r="CP230" i="7" s="1"/>
  <c r="CM226" i="7"/>
  <c r="CM227" i="7" s="1"/>
  <c r="CM230" i="7" s="1"/>
  <c r="AR226" i="7"/>
  <c r="AR227" i="7" s="1"/>
  <c r="AR230" i="7" s="1"/>
  <c r="DL226" i="7"/>
  <c r="DL227" i="7" s="1"/>
  <c r="DL230" i="7" s="1"/>
  <c r="CQ226" i="7"/>
  <c r="CQ227" i="7" s="1"/>
  <c r="CQ230" i="7" s="1"/>
  <c r="CT226" i="7"/>
  <c r="CT227" i="7" s="1"/>
  <c r="CT230" i="7" s="1"/>
  <c r="BH226" i="7"/>
  <c r="BH227" i="7" s="1"/>
  <c r="BH230" i="7" s="1"/>
  <c r="DG226" i="7"/>
  <c r="DG227" i="7" s="1"/>
  <c r="DG230" i="7" s="1"/>
  <c r="BK7" i="8"/>
  <c r="BK10" i="8" s="1"/>
  <c r="BL15" i="12"/>
  <c r="BL34" i="11"/>
  <c r="BL39" i="11" s="1"/>
  <c r="DP177" i="7" l="1"/>
  <c r="DP161" i="7" s="1"/>
  <c r="CH177" i="7"/>
  <c r="CH161" i="7" s="1"/>
  <c r="Z177" i="7"/>
  <c r="Z161" i="7" s="1"/>
  <c r="AR177" i="7"/>
  <c r="AR161" i="7" s="1"/>
  <c r="DE125" i="7"/>
  <c r="DE109" i="7" s="1"/>
  <c r="AB177" i="7"/>
  <c r="AB161" i="7" s="1"/>
  <c r="AS125" i="7"/>
  <c r="AS267" i="7" s="1"/>
  <c r="BE125" i="7"/>
  <c r="BE109" i="7" s="1"/>
  <c r="DB125" i="7"/>
  <c r="DB109" i="7" s="1"/>
  <c r="Q177" i="7"/>
  <c r="Q161" i="7" s="1"/>
  <c r="BH177" i="7"/>
  <c r="BH161" i="7" s="1"/>
  <c r="H177" i="7"/>
  <c r="H161" i="7" s="1"/>
  <c r="BX125" i="7"/>
  <c r="BX109" i="7" s="1"/>
  <c r="CO125" i="7"/>
  <c r="CO109" i="7" s="1"/>
  <c r="BN125" i="7"/>
  <c r="BN109" i="7" s="1"/>
  <c r="BA177" i="7"/>
  <c r="BA161" i="7" s="1"/>
  <c r="BL125" i="7"/>
  <c r="BL109" i="7" s="1"/>
  <c r="CV125" i="7"/>
  <c r="CV109" i="7" s="1"/>
  <c r="CV271" i="7" s="1"/>
  <c r="BM125" i="7"/>
  <c r="BM109" i="7" s="1"/>
  <c r="CN125" i="7"/>
  <c r="CN109" i="7" s="1"/>
  <c r="AE125" i="7"/>
  <c r="AE267" i="7" s="1"/>
  <c r="CE177" i="7"/>
  <c r="CE161" i="7" s="1"/>
  <c r="AQ177" i="7"/>
  <c r="AQ161" i="7" s="1"/>
  <c r="DT177" i="7"/>
  <c r="DT161" i="7" s="1"/>
  <c r="AR125" i="7"/>
  <c r="DR125" i="7"/>
  <c r="DR109" i="7" s="1"/>
  <c r="BG125" i="7"/>
  <c r="BG109" i="7" s="1"/>
  <c r="BG271" i="7" s="1"/>
  <c r="CR125" i="7"/>
  <c r="CR109" i="7" s="1"/>
  <c r="AL177" i="7"/>
  <c r="AL161" i="7" s="1"/>
  <c r="BD177" i="7"/>
  <c r="BD161" i="7" s="1"/>
  <c r="DG125" i="7"/>
  <c r="DG109" i="7" s="1"/>
  <c r="CM177" i="7"/>
  <c r="CM161" i="7" s="1"/>
  <c r="I177" i="7"/>
  <c r="I161" i="7" s="1"/>
  <c r="BS177" i="7"/>
  <c r="BS161" i="7" s="1"/>
  <c r="V125" i="7"/>
  <c r="V109" i="7" s="1"/>
  <c r="BN177" i="7"/>
  <c r="BN161" i="7" s="1"/>
  <c r="DL177" i="7"/>
  <c r="DL161" i="7" s="1"/>
  <c r="DQ125" i="7"/>
  <c r="DQ109" i="7" s="1"/>
  <c r="BC125" i="7"/>
  <c r="BC267" i="7" s="1"/>
  <c r="CZ125" i="7"/>
  <c r="CZ109" i="7" s="1"/>
  <c r="BO125" i="7"/>
  <c r="BO109" i="7" s="1"/>
  <c r="I125" i="7"/>
  <c r="I109" i="7" s="1"/>
  <c r="CX125" i="7"/>
  <c r="CX109" i="7" s="1"/>
  <c r="BI125" i="7"/>
  <c r="BI109" i="7" s="1"/>
  <c r="DR177" i="7"/>
  <c r="DR161" i="7" s="1"/>
  <c r="BE177" i="7"/>
  <c r="BE161" i="7" s="1"/>
  <c r="R177" i="7"/>
  <c r="R161" i="7" s="1"/>
  <c r="BR125" i="7"/>
  <c r="BR109" i="7" s="1"/>
  <c r="S125" i="7"/>
  <c r="S109" i="7" s="1"/>
  <c r="BJ125" i="7"/>
  <c r="BJ109" i="7" s="1"/>
  <c r="BK125" i="7"/>
  <c r="BK109" i="7" s="1"/>
  <c r="DK125" i="7"/>
  <c r="DK109" i="7" s="1"/>
  <c r="N177" i="7"/>
  <c r="N161" i="7" s="1"/>
  <c r="BU177" i="7"/>
  <c r="BU161" i="7" s="1"/>
  <c r="CB177" i="7"/>
  <c r="CB161" i="7" s="1"/>
  <c r="CJ125" i="7"/>
  <c r="CJ109" i="7" s="1"/>
  <c r="Y125" i="7"/>
  <c r="Y109" i="7" s="1"/>
  <c r="CP125" i="7"/>
  <c r="CP109" i="7" s="1"/>
  <c r="AF125" i="7"/>
  <c r="AF267" i="7" s="1"/>
  <c r="AC125" i="7"/>
  <c r="AC109" i="7" s="1"/>
  <c r="AB125" i="7"/>
  <c r="AP125" i="7"/>
  <c r="AP109" i="7" s="1"/>
  <c r="AH125" i="7"/>
  <c r="AH109" i="7" s="1"/>
  <c r="W125" i="7"/>
  <c r="W109" i="7" s="1"/>
  <c r="K125" i="7"/>
  <c r="K109" i="7" s="1"/>
  <c r="CW125" i="7"/>
  <c r="CW267" i="7" s="1"/>
  <c r="AJ125" i="7"/>
  <c r="AJ109" i="7" s="1"/>
  <c r="Q125" i="7"/>
  <c r="AX177" i="7"/>
  <c r="AX161" i="7" s="1"/>
  <c r="CZ177" i="7"/>
  <c r="CZ161" i="7" s="1"/>
  <c r="AW177" i="7"/>
  <c r="AW161" i="7" s="1"/>
  <c r="AU125" i="7"/>
  <c r="AU109" i="7" s="1"/>
  <c r="M177" i="7"/>
  <c r="M161" i="7" s="1"/>
  <c r="BO177" i="7"/>
  <c r="BO161" i="7" s="1"/>
  <c r="DC177" i="7"/>
  <c r="DC161" i="7" s="1"/>
  <c r="CY125" i="7"/>
  <c r="CY109" i="7" s="1"/>
  <c r="CL125" i="7"/>
  <c r="CL267" i="7" s="1"/>
  <c r="BI177" i="7"/>
  <c r="BI161" i="7" s="1"/>
  <c r="R125" i="7"/>
  <c r="AI125" i="7"/>
  <c r="AI109" i="7" s="1"/>
  <c r="AG177" i="7"/>
  <c r="AG161" i="7" s="1"/>
  <c r="Y177" i="7"/>
  <c r="Y161" i="7" s="1"/>
  <c r="CF125" i="7"/>
  <c r="CF109" i="7" s="1"/>
  <c r="CT125" i="7"/>
  <c r="CT267" i="7" s="1"/>
  <c r="CK125" i="7"/>
  <c r="CK109" i="7" s="1"/>
  <c r="CE125" i="7"/>
  <c r="CE109" i="7" s="1"/>
  <c r="DF125" i="7"/>
  <c r="DF109" i="7" s="1"/>
  <c r="DH125" i="7"/>
  <c r="DH267" i="7" s="1"/>
  <c r="AA125" i="7"/>
  <c r="CB125" i="7"/>
  <c r="CB109" i="7" s="1"/>
  <c r="DT125" i="7"/>
  <c r="AX125" i="7"/>
  <c r="CI125" i="7"/>
  <c r="CI109" i="7" s="1"/>
  <c r="BS125" i="7"/>
  <c r="BF125" i="7"/>
  <c r="BF109" i="7" s="1"/>
  <c r="N125" i="7"/>
  <c r="N109" i="7" s="1"/>
  <c r="DC125" i="7"/>
  <c r="CX177" i="7"/>
  <c r="CX161" i="7" s="1"/>
  <c r="BJ177" i="7"/>
  <c r="BJ161" i="7" s="1"/>
  <c r="BT177" i="7"/>
  <c r="BT161" i="7" s="1"/>
  <c r="AN177" i="7"/>
  <c r="AN161" i="7" s="1"/>
  <c r="AA177" i="7"/>
  <c r="AA161" i="7" s="1"/>
  <c r="W177" i="7"/>
  <c r="W161" i="7" s="1"/>
  <c r="AC177" i="7"/>
  <c r="AC161" i="7" s="1"/>
  <c r="AJ177" i="7"/>
  <c r="AJ161" i="7" s="1"/>
  <c r="DM177" i="7"/>
  <c r="DM161" i="7" s="1"/>
  <c r="BQ177" i="7"/>
  <c r="BQ161" i="7" s="1"/>
  <c r="CU177" i="7"/>
  <c r="CU161" i="7" s="1"/>
  <c r="CR177" i="7"/>
  <c r="CR161" i="7" s="1"/>
  <c r="CG177" i="7"/>
  <c r="CG161" i="7" s="1"/>
  <c r="BR177" i="7"/>
  <c r="BR161" i="7" s="1"/>
  <c r="BV177" i="7"/>
  <c r="BV161" i="7" s="1"/>
  <c r="DF177" i="7"/>
  <c r="DF161" i="7" s="1"/>
  <c r="AY177" i="7"/>
  <c r="AY161" i="7" s="1"/>
  <c r="K177" i="7"/>
  <c r="K161" i="7" s="1"/>
  <c r="DE177" i="7"/>
  <c r="DE161" i="7" s="1"/>
  <c r="BF177" i="7"/>
  <c r="BF161" i="7" s="1"/>
  <c r="CP177" i="7"/>
  <c r="CP161" i="7" s="1"/>
  <c r="O177" i="7"/>
  <c r="O161" i="7" s="1"/>
  <c r="DG177" i="7"/>
  <c r="DG161" i="7" s="1"/>
  <c r="CD177" i="7"/>
  <c r="CD161" i="7" s="1"/>
  <c r="DJ177" i="7"/>
  <c r="DJ161" i="7" s="1"/>
  <c r="O125" i="7"/>
  <c r="O109" i="7" s="1"/>
  <c r="AO177" i="7"/>
  <c r="AO161" i="7" s="1"/>
  <c r="BY177" i="7"/>
  <c r="BY161" i="7" s="1"/>
  <c r="DB177" i="7"/>
  <c r="DB161" i="7" s="1"/>
  <c r="DN177" i="7"/>
  <c r="DN161" i="7" s="1"/>
  <c r="CG125" i="7"/>
  <c r="CG109" i="7" s="1"/>
  <c r="DA177" i="7"/>
  <c r="DA161" i="7" s="1"/>
  <c r="CC125" i="7"/>
  <c r="CC109" i="7" s="1"/>
  <c r="AU177" i="7"/>
  <c r="AU161" i="7" s="1"/>
  <c r="BL177" i="7"/>
  <c r="BL161" i="7" s="1"/>
  <c r="BW125" i="7"/>
  <c r="BW109" i="7" s="1"/>
  <c r="M125" i="7"/>
  <c r="AZ125" i="7"/>
  <c r="AZ109" i="7" s="1"/>
  <c r="DI177" i="7"/>
  <c r="DI161" i="7" s="1"/>
  <c r="CJ177" i="7"/>
  <c r="CJ161" i="7" s="1"/>
  <c r="AN125" i="7"/>
  <c r="DP125" i="7"/>
  <c r="DP267" i="7" s="1"/>
  <c r="CC177" i="7"/>
  <c r="CC161" i="7" s="1"/>
  <c r="T177" i="7"/>
  <c r="T161" i="7" s="1"/>
  <c r="P177" i="7"/>
  <c r="P161" i="7" s="1"/>
  <c r="DU177" i="7"/>
  <c r="DU161" i="7" s="1"/>
  <c r="DO125" i="7"/>
  <c r="DO109" i="7" s="1"/>
  <c r="DJ125" i="7"/>
  <c r="DJ109" i="7" s="1"/>
  <c r="CQ125" i="7"/>
  <c r="CQ267" i="7" s="1"/>
  <c r="DS125" i="7"/>
  <c r="CN177" i="7"/>
  <c r="CN161" i="7" s="1"/>
  <c r="BM177" i="7"/>
  <c r="BM161" i="7" s="1"/>
  <c r="DS177" i="7"/>
  <c r="DS161" i="7" s="1"/>
  <c r="CH125" i="7"/>
  <c r="AM125" i="7"/>
  <c r="AM267" i="7" s="1"/>
  <c r="X177" i="7"/>
  <c r="X161" i="7" s="1"/>
  <c r="AZ177" i="7"/>
  <c r="AZ161" i="7" s="1"/>
  <c r="BP125" i="7"/>
  <c r="BP267" i="7" s="1"/>
  <c r="AT125" i="7"/>
  <c r="AT109" i="7" s="1"/>
  <c r="CF177" i="7"/>
  <c r="CF161" i="7" s="1"/>
  <c r="BV125" i="7"/>
  <c r="BV109" i="7" s="1"/>
  <c r="AG125" i="7"/>
  <c r="AG109" i="7" s="1"/>
  <c r="BA125" i="7"/>
  <c r="DN125" i="7"/>
  <c r="DN109" i="7" s="1"/>
  <c r="CY177" i="7"/>
  <c r="CY161" i="7" s="1"/>
  <c r="BW177" i="7"/>
  <c r="BW161" i="7" s="1"/>
  <c r="DK177" i="7"/>
  <c r="DK161" i="7" s="1"/>
  <c r="V177" i="7"/>
  <c r="V161" i="7" s="1"/>
  <c r="BH125" i="7"/>
  <c r="CO177" i="7"/>
  <c r="CO161" i="7" s="1"/>
  <c r="BZ177" i="7"/>
  <c r="BZ161" i="7" s="1"/>
  <c r="DD177" i="7"/>
  <c r="DD161" i="7" s="1"/>
  <c r="E177" i="7"/>
  <c r="E161" i="7" s="1"/>
  <c r="DM125" i="7"/>
  <c r="DQ177" i="7"/>
  <c r="DQ161" i="7" s="1"/>
  <c r="AT177" i="7"/>
  <c r="AT161" i="7" s="1"/>
  <c r="DI125" i="7"/>
  <c r="DI109" i="7" s="1"/>
  <c r="BD125" i="7"/>
  <c r="BD109" i="7" s="1"/>
  <c r="F125" i="7"/>
  <c r="F109" i="7" s="1"/>
  <c r="DA125" i="7"/>
  <c r="DA109" i="7" s="1"/>
  <c r="DA271" i="7" s="1"/>
  <c r="CS125" i="7"/>
  <c r="L125" i="7"/>
  <c r="L109" i="7" s="1"/>
  <c r="BY125" i="7"/>
  <c r="BY109" i="7" s="1"/>
  <c r="L177" i="7"/>
  <c r="L161" i="7" s="1"/>
  <c r="DU125" i="7"/>
  <c r="DU109" i="7" s="1"/>
  <c r="AV177" i="7"/>
  <c r="AV161" i="7" s="1"/>
  <c r="J177" i="7"/>
  <c r="J161" i="7" s="1"/>
  <c r="CA177" i="7"/>
  <c r="CA161" i="7" s="1"/>
  <c r="AP177" i="7"/>
  <c r="AP161" i="7" s="1"/>
  <c r="H125" i="7"/>
  <c r="CA125" i="7"/>
  <c r="CA109" i="7" s="1"/>
  <c r="AD125" i="7"/>
  <c r="AD267" i="7" s="1"/>
  <c r="CS177" i="7"/>
  <c r="CS161" i="7" s="1"/>
  <c r="AY125" i="7"/>
  <c r="AY109" i="7" s="1"/>
  <c r="CD125" i="7"/>
  <c r="CD109" i="7" s="1"/>
  <c r="CU125" i="7"/>
  <c r="T125" i="7"/>
  <c r="AK177" i="7"/>
  <c r="AK161" i="7" s="1"/>
  <c r="S177" i="7"/>
  <c r="S161" i="7" s="1"/>
  <c r="BK177" i="7"/>
  <c r="BK161" i="7" s="1"/>
  <c r="BT125" i="7"/>
  <c r="BT109" i="7" s="1"/>
  <c r="DD125" i="7"/>
  <c r="DD109" i="7" s="1"/>
  <c r="BQ125" i="7"/>
  <c r="BQ109" i="7" s="1"/>
  <c r="BX177" i="7"/>
  <c r="BX161" i="7" s="1"/>
  <c r="AH177" i="7"/>
  <c r="AH161" i="7" s="1"/>
  <c r="AQ125" i="7"/>
  <c r="AQ109" i="7" s="1"/>
  <c r="BB125" i="7"/>
  <c r="BB267" i="7" s="1"/>
  <c r="CK177" i="7"/>
  <c r="CK161" i="7" s="1"/>
  <c r="CI177" i="7"/>
  <c r="CI161" i="7" s="1"/>
  <c r="BU125" i="7"/>
  <c r="AK125" i="7"/>
  <c r="AK109" i="7" s="1"/>
  <c r="E125" i="7"/>
  <c r="AI177" i="7"/>
  <c r="AI161" i="7" s="1"/>
  <c r="DO177" i="7"/>
  <c r="DO161" i="7" s="1"/>
  <c r="F177" i="7"/>
  <c r="F161" i="7" s="1"/>
  <c r="G125" i="7"/>
  <c r="BJ103" i="7"/>
  <c r="AW103" i="7"/>
  <c r="DI103" i="7"/>
  <c r="BE103" i="7"/>
  <c r="CP103" i="7"/>
  <c r="DK103" i="7"/>
  <c r="E103" i="7"/>
  <c r="AH103" i="7"/>
  <c r="DT103" i="7"/>
  <c r="AV103" i="7"/>
  <c r="BR103" i="7"/>
  <c r="CT103" i="7"/>
  <c r="X103" i="7"/>
  <c r="CG103" i="7"/>
  <c r="CK103" i="7"/>
  <c r="DL103" i="7"/>
  <c r="DE103" i="7"/>
  <c r="BT103" i="7"/>
  <c r="CC103" i="7"/>
  <c r="M103" i="7"/>
  <c r="CN103" i="7"/>
  <c r="DA103" i="7"/>
  <c r="CJ103" i="7"/>
  <c r="I103" i="7"/>
  <c r="CD103" i="7"/>
  <c r="Q103" i="7"/>
  <c r="P103" i="7"/>
  <c r="AJ103" i="7"/>
  <c r="T103" i="7"/>
  <c r="K103" i="7"/>
  <c r="BP103" i="7"/>
  <c r="AP103" i="7"/>
  <c r="DP103" i="7"/>
  <c r="AE103" i="7"/>
  <c r="AY103" i="7"/>
  <c r="BH103" i="7"/>
  <c r="CY103" i="7"/>
  <c r="AF103" i="7"/>
  <c r="BV103" i="7"/>
  <c r="DD103" i="7"/>
  <c r="DG103" i="7"/>
  <c r="AM103" i="7"/>
  <c r="Y103" i="7"/>
  <c r="CQ103" i="7"/>
  <c r="CF103" i="7"/>
  <c r="BA103" i="7"/>
  <c r="N103" i="7"/>
  <c r="BZ103" i="7"/>
  <c r="CH103" i="7"/>
  <c r="DC103" i="7"/>
  <c r="BQ103" i="7"/>
  <c r="DM103" i="7"/>
  <c r="AK103" i="7"/>
  <c r="BN103" i="7"/>
  <c r="O103" i="7"/>
  <c r="AB103" i="7"/>
  <c r="AS103" i="7"/>
  <c r="DN103" i="7"/>
  <c r="R103" i="7"/>
  <c r="AU103" i="7"/>
  <c r="CX103" i="7"/>
  <c r="AX103" i="7"/>
  <c r="U103" i="7"/>
  <c r="BS103" i="7"/>
  <c r="BL103" i="7"/>
  <c r="CL103" i="7"/>
  <c r="AN103" i="7"/>
  <c r="AQ103" i="7"/>
  <c r="J103" i="7"/>
  <c r="AL103" i="7"/>
  <c r="CU103" i="7"/>
  <c r="BW103" i="7"/>
  <c r="W103" i="7"/>
  <c r="BY103" i="7"/>
  <c r="CM103" i="7"/>
  <c r="CE103" i="7"/>
  <c r="AZ103" i="7"/>
  <c r="DQ103" i="7"/>
  <c r="L103" i="7"/>
  <c r="CV103" i="7"/>
  <c r="V103" i="7"/>
  <c r="BB103" i="7"/>
  <c r="CO103" i="7"/>
  <c r="CZ103" i="7"/>
  <c r="AI103" i="7"/>
  <c r="BC103" i="7"/>
  <c r="BU103" i="7"/>
  <c r="H103" i="7"/>
  <c r="F103" i="7"/>
  <c r="BM103" i="7"/>
  <c r="G103" i="7"/>
  <c r="CW103" i="7"/>
  <c r="DJ103" i="7"/>
  <c r="DU103" i="7"/>
  <c r="AO103" i="7"/>
  <c r="Z103" i="7"/>
  <c r="DR103" i="7"/>
  <c r="CB103" i="7"/>
  <c r="BX103" i="7"/>
  <c r="DF103" i="7"/>
  <c r="DS103" i="7"/>
  <c r="S103" i="7"/>
  <c r="AC103" i="7"/>
  <c r="CI103" i="7"/>
  <c r="AD103" i="7"/>
  <c r="CS103" i="7"/>
  <c r="AA103" i="7"/>
  <c r="AG103" i="7"/>
  <c r="BG103" i="7"/>
  <c r="BD103" i="7"/>
  <c r="DO103" i="7"/>
  <c r="BI103" i="7"/>
  <c r="AT103" i="7"/>
  <c r="CR103" i="7"/>
  <c r="BK103" i="7"/>
  <c r="DB103" i="7"/>
  <c r="BF103" i="7"/>
  <c r="CA103" i="7"/>
  <c r="BO103" i="7"/>
  <c r="AR103" i="7"/>
  <c r="DH103" i="7"/>
  <c r="I105" i="7"/>
  <c r="BE105" i="7"/>
  <c r="AB105" i="7"/>
  <c r="CF105" i="7"/>
  <c r="AH105" i="7"/>
  <c r="BQ105" i="7"/>
  <c r="AY105" i="7"/>
  <c r="BH105" i="7"/>
  <c r="BV105" i="7"/>
  <c r="CM105" i="7"/>
  <c r="AT105" i="7"/>
  <c r="AX105" i="7"/>
  <c r="Q105" i="7"/>
  <c r="S105" i="7"/>
  <c r="CN105" i="7"/>
  <c r="DL105" i="7"/>
  <c r="O105" i="7"/>
  <c r="AS105" i="7"/>
  <c r="N105" i="7"/>
  <c r="DP105" i="7"/>
  <c r="CD105" i="7"/>
  <c r="AD105" i="7"/>
  <c r="AN105" i="7"/>
  <c r="BZ105" i="7"/>
  <c r="AZ105" i="7"/>
  <c r="BD105" i="7"/>
  <c r="AG105" i="7"/>
  <c r="CC105" i="7"/>
  <c r="CZ105" i="7"/>
  <c r="AA105" i="7"/>
  <c r="DO105" i="7"/>
  <c r="CU105" i="7"/>
  <c r="DB105" i="7"/>
  <c r="T105" i="7"/>
  <c r="AE105" i="7"/>
  <c r="DF105" i="7"/>
  <c r="CK105" i="7"/>
  <c r="AK105" i="7"/>
  <c r="AP105" i="7"/>
  <c r="M105" i="7"/>
  <c r="BA105" i="7"/>
  <c r="AC105" i="7"/>
  <c r="BP105" i="7"/>
  <c r="CQ105" i="7"/>
  <c r="DE105" i="7"/>
  <c r="BJ105" i="7"/>
  <c r="Y105" i="7"/>
  <c r="R105" i="7"/>
  <c r="BX105" i="7"/>
  <c r="G105" i="7"/>
  <c r="BR105" i="7"/>
  <c r="DK105" i="7"/>
  <c r="E105" i="7"/>
  <c r="J105" i="7"/>
  <c r="CB105" i="7"/>
  <c r="AM105" i="7"/>
  <c r="CT105" i="7"/>
  <c r="AV105" i="7"/>
  <c r="CV105" i="7"/>
  <c r="BS105" i="7"/>
  <c r="CG105" i="7"/>
  <c r="DI105" i="7"/>
  <c r="AQ105" i="7"/>
  <c r="AU105" i="7"/>
  <c r="CS105" i="7"/>
  <c r="BL105" i="7"/>
  <c r="V105" i="7"/>
  <c r="BB105" i="7"/>
  <c r="Z105" i="7"/>
  <c r="X105" i="7"/>
  <c r="BT105" i="7"/>
  <c r="AJ105" i="7"/>
  <c r="DA105" i="7"/>
  <c r="AL105" i="7"/>
  <c r="CH105" i="7"/>
  <c r="BY105" i="7"/>
  <c r="BU105" i="7"/>
  <c r="DD105" i="7"/>
  <c r="DQ105" i="7"/>
  <c r="H105" i="7"/>
  <c r="CL105" i="7"/>
  <c r="DN105" i="7"/>
  <c r="BN105" i="7"/>
  <c r="CA105" i="7"/>
  <c r="CP105" i="7"/>
  <c r="CX105" i="7"/>
  <c r="CR105" i="7"/>
  <c r="L105" i="7"/>
  <c r="U105" i="7"/>
  <c r="DR105" i="7"/>
  <c r="F105" i="7"/>
  <c r="CI105" i="7"/>
  <c r="AF105" i="7"/>
  <c r="DU105" i="7"/>
  <c r="BO105" i="7"/>
  <c r="DH105" i="7"/>
  <c r="DS105" i="7"/>
  <c r="CJ105" i="7"/>
  <c r="DM105" i="7"/>
  <c r="BF105" i="7"/>
  <c r="BI105" i="7"/>
  <c r="DC105" i="7"/>
  <c r="BW105" i="7"/>
  <c r="K105" i="7"/>
  <c r="AW105" i="7"/>
  <c r="DJ105" i="7"/>
  <c r="BC105" i="7"/>
  <c r="DG105" i="7"/>
  <c r="BG105" i="7"/>
  <c r="CE105" i="7"/>
  <c r="CO105" i="7"/>
  <c r="BK105" i="7"/>
  <c r="W105" i="7"/>
  <c r="AO105" i="7"/>
  <c r="BM105" i="7"/>
  <c r="AI105" i="7"/>
  <c r="AR105" i="7"/>
  <c r="P105" i="7"/>
  <c r="CW105" i="7"/>
  <c r="DT105" i="7"/>
  <c r="CY105" i="7"/>
  <c r="G177" i="7"/>
  <c r="G161" i="7" s="1"/>
  <c r="Z109" i="7"/>
  <c r="AL109" i="7"/>
  <c r="CM109" i="7"/>
  <c r="U267" i="7"/>
  <c r="U109" i="7"/>
  <c r="U271" i="7" s="1"/>
  <c r="DL109" i="7"/>
  <c r="AW109" i="7"/>
  <c r="Y208" i="7"/>
  <c r="X208" i="7"/>
  <c r="BA208" i="7"/>
  <c r="AH208" i="7"/>
  <c r="BQ208" i="7"/>
  <c r="BW208" i="7"/>
  <c r="DT208" i="7"/>
  <c r="DG208" i="7"/>
  <c r="J208" i="7"/>
  <c r="BH208" i="7"/>
  <c r="DR208" i="7"/>
  <c r="BJ208" i="7"/>
  <c r="DU208" i="7"/>
  <c r="AR208" i="7"/>
  <c r="CB208" i="7"/>
  <c r="AK208" i="7"/>
  <c r="R208" i="7"/>
  <c r="CW208" i="7"/>
  <c r="AL208" i="7"/>
  <c r="BV208" i="7"/>
  <c r="K208" i="7"/>
  <c r="CA208" i="7"/>
  <c r="E208" i="7"/>
  <c r="Z208" i="7"/>
  <c r="G208" i="7"/>
  <c r="AP208" i="7"/>
  <c r="AE208" i="7"/>
  <c r="DJ208" i="7"/>
  <c r="Q208" i="7"/>
  <c r="AV208" i="7"/>
  <c r="AT208" i="7"/>
  <c r="CI208" i="7"/>
  <c r="AM208" i="7"/>
  <c r="CP208" i="7"/>
  <c r="DC208" i="7"/>
  <c r="BF208" i="7"/>
  <c r="DA208" i="7"/>
  <c r="T208" i="7"/>
  <c r="DE208" i="7"/>
  <c r="BL208" i="7"/>
  <c r="BZ208" i="7"/>
  <c r="CO208" i="7"/>
  <c r="W208" i="7"/>
  <c r="AD208" i="7"/>
  <c r="BE208" i="7"/>
  <c r="AZ208" i="7"/>
  <c r="BO208" i="7"/>
  <c r="CU208" i="7"/>
  <c r="DF208" i="7"/>
  <c r="BR208" i="7"/>
  <c r="BP208" i="7"/>
  <c r="CT208" i="7"/>
  <c r="BC208" i="7"/>
  <c r="BD208" i="7"/>
  <c r="AF208" i="7"/>
  <c r="CZ208" i="7"/>
  <c r="CK208" i="7"/>
  <c r="AO208" i="7"/>
  <c r="S208" i="7"/>
  <c r="AA208" i="7"/>
  <c r="DS208" i="7"/>
  <c r="CF208" i="7"/>
  <c r="BN208" i="7"/>
  <c r="BK208" i="7"/>
  <c r="CS208" i="7"/>
  <c r="I208" i="7"/>
  <c r="CE208" i="7"/>
  <c r="O208" i="7"/>
  <c r="CL208" i="7"/>
  <c r="N208" i="7"/>
  <c r="AJ208" i="7"/>
  <c r="U208" i="7"/>
  <c r="AS208" i="7"/>
  <c r="DN208" i="7"/>
  <c r="H208" i="7"/>
  <c r="CN208" i="7"/>
  <c r="AN208" i="7"/>
  <c r="CJ208" i="7"/>
  <c r="M208" i="7"/>
  <c r="AB208" i="7"/>
  <c r="CG208" i="7"/>
  <c r="BY208" i="7"/>
  <c r="CY208" i="7"/>
  <c r="DO208" i="7"/>
  <c r="F208" i="7"/>
  <c r="AU208" i="7"/>
  <c r="BM208" i="7"/>
  <c r="CQ208" i="7"/>
  <c r="DM208" i="7"/>
  <c r="DL208" i="7"/>
  <c r="CM208" i="7"/>
  <c r="DB208" i="7"/>
  <c r="AG208" i="7"/>
  <c r="DH208" i="7"/>
  <c r="CV208" i="7"/>
  <c r="AQ208" i="7"/>
  <c r="AW208" i="7"/>
  <c r="P208" i="7"/>
  <c r="AC208" i="7"/>
  <c r="DQ208" i="7"/>
  <c r="L208" i="7"/>
  <c r="BB208" i="7"/>
  <c r="BS208" i="7"/>
  <c r="AY208" i="7"/>
  <c r="BX208" i="7"/>
  <c r="DD208" i="7"/>
  <c r="AI208" i="7"/>
  <c r="V208" i="7"/>
  <c r="DK208" i="7"/>
  <c r="BT208" i="7"/>
  <c r="CH208" i="7"/>
  <c r="DI208" i="7"/>
  <c r="AX208" i="7"/>
  <c r="CX208" i="7"/>
  <c r="CR208" i="7"/>
  <c r="CD208" i="7"/>
  <c r="CC208" i="7"/>
  <c r="DP208" i="7"/>
  <c r="BU208" i="7"/>
  <c r="BG208" i="7"/>
  <c r="BI208" i="7"/>
  <c r="AV109" i="7"/>
  <c r="J125" i="7"/>
  <c r="CC158" i="7"/>
  <c r="CV158" i="7"/>
  <c r="DT158" i="7"/>
  <c r="DL158" i="7"/>
  <c r="AQ158" i="7"/>
  <c r="U158" i="7"/>
  <c r="CP158" i="7"/>
  <c r="AY158" i="7"/>
  <c r="BH158" i="7"/>
  <c r="AB158" i="7"/>
  <c r="F158" i="7"/>
  <c r="Q158" i="7"/>
  <c r="AD158" i="7"/>
  <c r="CF158" i="7"/>
  <c r="BS158" i="7"/>
  <c r="N158" i="7"/>
  <c r="AE158" i="7"/>
  <c r="K158" i="7"/>
  <c r="BG158" i="7"/>
  <c r="BP158" i="7"/>
  <c r="BF158" i="7"/>
  <c r="BA158" i="7"/>
  <c r="S158" i="7"/>
  <c r="BY158" i="7"/>
  <c r="AH158" i="7"/>
  <c r="BV158" i="7"/>
  <c r="CD158" i="7"/>
  <c r="DA158" i="7"/>
  <c r="BJ158" i="7"/>
  <c r="AT158" i="7"/>
  <c r="AW158" i="7"/>
  <c r="AO158" i="7"/>
  <c r="DO158" i="7"/>
  <c r="CS158" i="7"/>
  <c r="DS158" i="7"/>
  <c r="BR158" i="7"/>
  <c r="CB158" i="7"/>
  <c r="CQ158" i="7"/>
  <c r="M158" i="7"/>
  <c r="AR158" i="7"/>
  <c r="DP158" i="7"/>
  <c r="AL158" i="7"/>
  <c r="CN158" i="7"/>
  <c r="AA158" i="7"/>
  <c r="DK158" i="7"/>
  <c r="DE158" i="7"/>
  <c r="CY158" i="7"/>
  <c r="CE158" i="7"/>
  <c r="BN158" i="7"/>
  <c r="BL158" i="7"/>
  <c r="CT158" i="7"/>
  <c r="CU158" i="7"/>
  <c r="CO158" i="7"/>
  <c r="CM158" i="7"/>
  <c r="AJ158" i="7"/>
  <c r="X158" i="7"/>
  <c r="BO158" i="7"/>
  <c r="CX158" i="7"/>
  <c r="AM158" i="7"/>
  <c r="BU158" i="7"/>
  <c r="BM158" i="7"/>
  <c r="L158" i="7"/>
  <c r="AF158" i="7"/>
  <c r="CW158" i="7"/>
  <c r="DM158" i="7"/>
  <c r="G158" i="7"/>
  <c r="P158" i="7"/>
  <c r="Z158" i="7"/>
  <c r="AG158" i="7"/>
  <c r="DN158" i="7"/>
  <c r="BC158" i="7"/>
  <c r="J158" i="7"/>
  <c r="DC158" i="7"/>
  <c r="BW158" i="7"/>
  <c r="BK158" i="7"/>
  <c r="W158" i="7"/>
  <c r="BQ158" i="7"/>
  <c r="AS158" i="7"/>
  <c r="CA158" i="7"/>
  <c r="DI158" i="7"/>
  <c r="T158" i="7"/>
  <c r="DF158" i="7"/>
  <c r="E158" i="7"/>
  <c r="H158" i="7"/>
  <c r="V158" i="7"/>
  <c r="BB158" i="7"/>
  <c r="BD158" i="7"/>
  <c r="AP158" i="7"/>
  <c r="Y158" i="7"/>
  <c r="DJ158" i="7"/>
  <c r="CK158" i="7"/>
  <c r="BE158" i="7"/>
  <c r="O158" i="7"/>
  <c r="CZ158" i="7"/>
  <c r="AI158" i="7"/>
  <c r="DD158" i="7"/>
  <c r="R158" i="7"/>
  <c r="AK158" i="7"/>
  <c r="CJ158" i="7"/>
  <c r="AV158" i="7"/>
  <c r="AC158" i="7"/>
  <c r="CG158" i="7"/>
  <c r="CI158" i="7"/>
  <c r="CR158" i="7"/>
  <c r="BI158" i="7"/>
  <c r="AX158" i="7"/>
  <c r="DB158" i="7"/>
  <c r="CL158" i="7"/>
  <c r="AU158" i="7"/>
  <c r="DG158" i="7"/>
  <c r="BX158" i="7"/>
  <c r="DU158" i="7"/>
  <c r="DR158" i="7"/>
  <c r="BT158" i="7"/>
  <c r="BZ158" i="7"/>
  <c r="DH158" i="7"/>
  <c r="CH158" i="7"/>
  <c r="AN158" i="7"/>
  <c r="I158" i="7"/>
  <c r="AZ158" i="7"/>
  <c r="DQ158" i="7"/>
  <c r="J210" i="7"/>
  <c r="DN210" i="7"/>
  <c r="CY210" i="7"/>
  <c r="BN210" i="7"/>
  <c r="DL210" i="7"/>
  <c r="Y210" i="7"/>
  <c r="M210" i="7"/>
  <c r="AF210" i="7"/>
  <c r="DP210" i="7"/>
  <c r="CH210" i="7"/>
  <c r="CU210" i="7"/>
  <c r="DH210" i="7"/>
  <c r="DT210" i="7"/>
  <c r="BL210" i="7"/>
  <c r="DQ210" i="7"/>
  <c r="DD210" i="7"/>
  <c r="P210" i="7"/>
  <c r="K210" i="7"/>
  <c r="AC210" i="7"/>
  <c r="AQ210" i="7"/>
  <c r="BF210" i="7"/>
  <c r="DS210" i="7"/>
  <c r="BQ210" i="7"/>
  <c r="CD210" i="7"/>
  <c r="Q210" i="7"/>
  <c r="CO210" i="7"/>
  <c r="CK210" i="7"/>
  <c r="CV210" i="7"/>
  <c r="L210" i="7"/>
  <c r="CJ210" i="7"/>
  <c r="DI210" i="7"/>
  <c r="CT210" i="7"/>
  <c r="F210" i="7"/>
  <c r="DG210" i="7"/>
  <c r="BR210" i="7"/>
  <c r="BG210" i="7"/>
  <c r="CP210" i="7"/>
  <c r="AS210" i="7"/>
  <c r="CR210" i="7"/>
  <c r="DK210" i="7"/>
  <c r="BV210" i="7"/>
  <c r="AG210" i="7"/>
  <c r="BY210" i="7"/>
  <c r="CC210" i="7"/>
  <c r="CE210" i="7"/>
  <c r="BA210" i="7"/>
  <c r="CA210" i="7"/>
  <c r="S210" i="7"/>
  <c r="AH210" i="7"/>
  <c r="AY210" i="7"/>
  <c r="AO210" i="7"/>
  <c r="AA210" i="7"/>
  <c r="T210" i="7"/>
  <c r="G210" i="7"/>
  <c r="AX210" i="7"/>
  <c r="DC210" i="7"/>
  <c r="CZ210" i="7"/>
  <c r="Z210" i="7"/>
  <c r="AU210" i="7"/>
  <c r="CW210" i="7"/>
  <c r="BT210" i="7"/>
  <c r="BH210" i="7"/>
  <c r="CX210" i="7"/>
  <c r="V210" i="7"/>
  <c r="CN210" i="7"/>
  <c r="BP210" i="7"/>
  <c r="W210" i="7"/>
  <c r="DF210" i="7"/>
  <c r="AL210" i="7"/>
  <c r="AN210" i="7"/>
  <c r="R210" i="7"/>
  <c r="DO210" i="7"/>
  <c r="BO210" i="7"/>
  <c r="AD210" i="7"/>
  <c r="DM210" i="7"/>
  <c r="BX210" i="7"/>
  <c r="N210" i="7"/>
  <c r="X210" i="7"/>
  <c r="I210" i="7"/>
  <c r="BD210" i="7"/>
  <c r="BM210" i="7"/>
  <c r="AW210" i="7"/>
  <c r="AI210" i="7"/>
  <c r="U210" i="7"/>
  <c r="DR210" i="7"/>
  <c r="BK210" i="7"/>
  <c r="AE210" i="7"/>
  <c r="AP210" i="7"/>
  <c r="AM210" i="7"/>
  <c r="BW210" i="7"/>
  <c r="DE210" i="7"/>
  <c r="BC210" i="7"/>
  <c r="H210" i="7"/>
  <c r="BJ210" i="7"/>
  <c r="DU210" i="7"/>
  <c r="AZ210" i="7"/>
  <c r="AB210" i="7"/>
  <c r="BS210" i="7"/>
  <c r="CF210" i="7"/>
  <c r="DA210" i="7"/>
  <c r="AR210" i="7"/>
  <c r="CG210" i="7"/>
  <c r="BZ210" i="7"/>
  <c r="BU210" i="7"/>
  <c r="CQ210" i="7"/>
  <c r="CL210" i="7"/>
  <c r="BI210" i="7"/>
  <c r="O210" i="7"/>
  <c r="CS210" i="7"/>
  <c r="DB210" i="7"/>
  <c r="DJ210" i="7"/>
  <c r="BB210" i="7"/>
  <c r="CM210" i="7"/>
  <c r="E210" i="7"/>
  <c r="E215" i="7" s="1"/>
  <c r="AV210" i="7"/>
  <c r="BE210" i="7"/>
  <c r="CI210" i="7"/>
  <c r="CB210" i="7"/>
  <c r="AJ210" i="7"/>
  <c r="AT210" i="7"/>
  <c r="AK210" i="7"/>
  <c r="BZ109" i="7"/>
  <c r="X109" i="7"/>
  <c r="BZ156" i="7"/>
  <c r="BZ299" i="7" s="1"/>
  <c r="AF156" i="7"/>
  <c r="AF299" i="7" s="1"/>
  <c r="DQ156" i="7"/>
  <c r="U156" i="7"/>
  <c r="U299" i="7" s="1"/>
  <c r="W156" i="7"/>
  <c r="W299" i="7" s="1"/>
  <c r="CT156" i="7"/>
  <c r="CT299" i="7" s="1"/>
  <c r="BI156" i="7"/>
  <c r="BI299" i="7" s="1"/>
  <c r="DL156" i="7"/>
  <c r="BX156" i="7"/>
  <c r="BX299" i="7" s="1"/>
  <c r="BF156" i="7"/>
  <c r="BF299" i="7" s="1"/>
  <c r="BW156" i="7"/>
  <c r="BW299" i="7" s="1"/>
  <c r="DT156" i="7"/>
  <c r="CZ156" i="7"/>
  <c r="BB156" i="7"/>
  <c r="BB299" i="7" s="1"/>
  <c r="AS156" i="7"/>
  <c r="AS299" i="7" s="1"/>
  <c r="DI156" i="7"/>
  <c r="BV156" i="7"/>
  <c r="BV299" i="7" s="1"/>
  <c r="BG156" i="7"/>
  <c r="BG299" i="7" s="1"/>
  <c r="DN156" i="7"/>
  <c r="CY156" i="7"/>
  <c r="DH156" i="7"/>
  <c r="AN156" i="7"/>
  <c r="AN299" i="7" s="1"/>
  <c r="CU156" i="7"/>
  <c r="BM156" i="7"/>
  <c r="BM299" i="7" s="1"/>
  <c r="AZ156" i="7"/>
  <c r="AZ299" i="7" s="1"/>
  <c r="AM156" i="7"/>
  <c r="AM299" i="7" s="1"/>
  <c r="BK156" i="7"/>
  <c r="BK299" i="7" s="1"/>
  <c r="AR156" i="7"/>
  <c r="AR299" i="7" s="1"/>
  <c r="CM156" i="7"/>
  <c r="CM299" i="7" s="1"/>
  <c r="CA156" i="7"/>
  <c r="CA299" i="7" s="1"/>
  <c r="BU156" i="7"/>
  <c r="BU299" i="7" s="1"/>
  <c r="AV156" i="7"/>
  <c r="AV299" i="7" s="1"/>
  <c r="DR156" i="7"/>
  <c r="DE156" i="7"/>
  <c r="BS156" i="7"/>
  <c r="BS299" i="7" s="1"/>
  <c r="CJ156" i="7"/>
  <c r="CJ299" i="7" s="1"/>
  <c r="F156" i="7"/>
  <c r="DC156" i="7"/>
  <c r="Q156" i="7"/>
  <c r="I156" i="7"/>
  <c r="CP156" i="7"/>
  <c r="CP299" i="7" s="1"/>
  <c r="BA156" i="7"/>
  <c r="BA299" i="7" s="1"/>
  <c r="CX156" i="7"/>
  <c r="DJ156" i="7"/>
  <c r="DU156" i="7"/>
  <c r="J156" i="7"/>
  <c r="AW156" i="7"/>
  <c r="AW299" i="7" s="1"/>
  <c r="AX156" i="7"/>
  <c r="AX299" i="7" s="1"/>
  <c r="AD156" i="7"/>
  <c r="AD299" i="7" s="1"/>
  <c r="X156" i="7"/>
  <c r="X299" i="7" s="1"/>
  <c r="DD156" i="7"/>
  <c r="BE156" i="7"/>
  <c r="BE299" i="7" s="1"/>
  <c r="L156" i="7"/>
  <c r="P156" i="7"/>
  <c r="CS156" i="7"/>
  <c r="CS299" i="7" s="1"/>
  <c r="BO156" i="7"/>
  <c r="BO299" i="7" s="1"/>
  <c r="BR156" i="7"/>
  <c r="BR299" i="7" s="1"/>
  <c r="CF156" i="7"/>
  <c r="CF299" i="7" s="1"/>
  <c r="BQ156" i="7"/>
  <c r="BQ299" i="7" s="1"/>
  <c r="O156" i="7"/>
  <c r="CO156" i="7"/>
  <c r="CO299" i="7" s="1"/>
  <c r="BH156" i="7"/>
  <c r="BH299" i="7" s="1"/>
  <c r="AT156" i="7"/>
  <c r="AT299" i="7" s="1"/>
  <c r="V156" i="7"/>
  <c r="V299" i="7" s="1"/>
  <c r="CL156" i="7"/>
  <c r="CL299" i="7" s="1"/>
  <c r="R156" i="7"/>
  <c r="DG156" i="7"/>
  <c r="CH156" i="7"/>
  <c r="CH299" i="7" s="1"/>
  <c r="E156" i="7"/>
  <c r="CR156" i="7"/>
  <c r="CR299" i="7" s="1"/>
  <c r="BC156" i="7"/>
  <c r="BC299" i="7" s="1"/>
  <c r="DB156" i="7"/>
  <c r="CK156" i="7"/>
  <c r="CK299" i="7" s="1"/>
  <c r="CW156" i="7"/>
  <c r="DF156" i="7"/>
  <c r="AK156" i="7"/>
  <c r="AK299" i="7" s="1"/>
  <c r="BN156" i="7"/>
  <c r="BN299" i="7" s="1"/>
  <c r="Z156" i="7"/>
  <c r="Z299" i="7" s="1"/>
  <c r="AO156" i="7"/>
  <c r="AO299" i="7" s="1"/>
  <c r="T156" i="7"/>
  <c r="T299" i="7" s="1"/>
  <c r="G156" i="7"/>
  <c r="DM156" i="7"/>
  <c r="AI156" i="7"/>
  <c r="AI299" i="7" s="1"/>
  <c r="BP156" i="7"/>
  <c r="BP299" i="7" s="1"/>
  <c r="DA156" i="7"/>
  <c r="CQ156" i="7"/>
  <c r="CQ299" i="7" s="1"/>
  <c r="AP156" i="7"/>
  <c r="AP299" i="7" s="1"/>
  <c r="CI156" i="7"/>
  <c r="CI299" i="7" s="1"/>
  <c r="N156" i="7"/>
  <c r="AJ156" i="7"/>
  <c r="AJ299" i="7" s="1"/>
  <c r="AH156" i="7"/>
  <c r="AH299" i="7" s="1"/>
  <c r="CC156" i="7"/>
  <c r="CC299" i="7" s="1"/>
  <c r="M156" i="7"/>
  <c r="Y156" i="7"/>
  <c r="Y299" i="7" s="1"/>
  <c r="BJ156" i="7"/>
  <c r="BJ299" i="7" s="1"/>
  <c r="DO156" i="7"/>
  <c r="AQ156" i="7"/>
  <c r="AQ299" i="7" s="1"/>
  <c r="K156" i="7"/>
  <c r="CD156" i="7"/>
  <c r="CD299" i="7" s="1"/>
  <c r="DK156" i="7"/>
  <c r="DP156" i="7"/>
  <c r="CB156" i="7"/>
  <c r="CB299" i="7" s="1"/>
  <c r="CG156" i="7"/>
  <c r="CG299" i="7" s="1"/>
  <c r="CE156" i="7"/>
  <c r="CE299" i="7" s="1"/>
  <c r="AL156" i="7"/>
  <c r="AL299" i="7" s="1"/>
  <c r="H156" i="7"/>
  <c r="CN156" i="7"/>
  <c r="CN299" i="7" s="1"/>
  <c r="BY156" i="7"/>
  <c r="BY299" i="7" s="1"/>
  <c r="DS156" i="7"/>
  <c r="CV156" i="7"/>
  <c r="AU156" i="7"/>
  <c r="AU299" i="7" s="1"/>
  <c r="AY156" i="7"/>
  <c r="AY299" i="7" s="1"/>
  <c r="BL156" i="7"/>
  <c r="BL299" i="7" s="1"/>
  <c r="S156" i="7"/>
  <c r="AA156" i="7"/>
  <c r="AA299" i="7" s="1"/>
  <c r="AB156" i="7"/>
  <c r="AB299" i="7" s="1"/>
  <c r="BD156" i="7"/>
  <c r="BD299" i="7" s="1"/>
  <c r="AC156" i="7"/>
  <c r="AC299" i="7" s="1"/>
  <c r="AG156" i="7"/>
  <c r="AG299" i="7" s="1"/>
  <c r="AE156" i="7"/>
  <c r="AE299" i="7" s="1"/>
  <c r="BT156" i="7"/>
  <c r="BT299" i="7" s="1"/>
  <c r="P109" i="7"/>
  <c r="AO109" i="7"/>
  <c r="BL7" i="8"/>
  <c r="BL10" i="8" s="1"/>
  <c r="BM15" i="12"/>
  <c r="BM34" i="11"/>
  <c r="BM39" i="11" s="1"/>
  <c r="Z271" i="7" l="1"/>
  <c r="Z267" i="7"/>
  <c r="AR267" i="7"/>
  <c r="CH267" i="7"/>
  <c r="AS109" i="7"/>
  <c r="AS271" i="7" s="1"/>
  <c r="AB267" i="7"/>
  <c r="BH267" i="7"/>
  <c r="Q267" i="7"/>
  <c r="H267" i="7"/>
  <c r="BA267" i="7"/>
  <c r="CM271" i="7"/>
  <c r="BZ267" i="7"/>
  <c r="CV267" i="7"/>
  <c r="DH109" i="7"/>
  <c r="DH271" i="7" s="1"/>
  <c r="AC267" i="7"/>
  <c r="AL267" i="7"/>
  <c r="AE109" i="7"/>
  <c r="AE271" i="7" s="1"/>
  <c r="AL271" i="7"/>
  <c r="DL271" i="7"/>
  <c r="DL267" i="7"/>
  <c r="BG267" i="7"/>
  <c r="CW109" i="7"/>
  <c r="CW271" i="7" s="1"/>
  <c r="BS267" i="7"/>
  <c r="CE271" i="7"/>
  <c r="CM267" i="7"/>
  <c r="AM109" i="7"/>
  <c r="AM271" i="7" s="1"/>
  <c r="DT267" i="7"/>
  <c r="I271" i="7"/>
  <c r="R267" i="7"/>
  <c r="AQ271" i="7"/>
  <c r="AW267" i="7"/>
  <c r="R109" i="7"/>
  <c r="R271" i="7" s="1"/>
  <c r="Q109" i="7"/>
  <c r="Q271" i="7" s="1"/>
  <c r="BN271" i="7"/>
  <c r="BN267" i="7"/>
  <c r="CG271" i="7"/>
  <c r="BU267" i="7"/>
  <c r="BD271" i="7"/>
  <c r="DG271" i="7"/>
  <c r="CP271" i="7"/>
  <c r="BE271" i="7"/>
  <c r="P267" i="7"/>
  <c r="CP267" i="7"/>
  <c r="BE267" i="7"/>
  <c r="CZ271" i="7"/>
  <c r="AV271" i="7"/>
  <c r="BU109" i="7"/>
  <c r="BU271" i="7" s="1"/>
  <c r="CH109" i="7"/>
  <c r="CH271" i="7" s="1"/>
  <c r="BC109" i="7"/>
  <c r="BC271" i="7" s="1"/>
  <c r="AW271" i="7"/>
  <c r="I267" i="7"/>
  <c r="AR109" i="7"/>
  <c r="AR271" i="7" s="1"/>
  <c r="DD271" i="7"/>
  <c r="BA109" i="7"/>
  <c r="BA271" i="7" s="1"/>
  <c r="AJ271" i="7"/>
  <c r="CX271" i="7"/>
  <c r="CB271" i="7"/>
  <c r="BY271" i="7"/>
  <c r="V271" i="7"/>
  <c r="CR267" i="7"/>
  <c r="CF267" i="7"/>
  <c r="CF271" i="7"/>
  <c r="AB109" i="7"/>
  <c r="AB271" i="7" s="1"/>
  <c r="V267" i="7"/>
  <c r="DR271" i="7"/>
  <c r="DR267" i="7"/>
  <c r="CL109" i="7"/>
  <c r="CL271" i="7" s="1"/>
  <c r="N271" i="7"/>
  <c r="BM271" i="7"/>
  <c r="AF109" i="7"/>
  <c r="AF271" i="7" s="1"/>
  <c r="DC267" i="7"/>
  <c r="AA267" i="7"/>
  <c r="N267" i="7"/>
  <c r="DA267" i="7"/>
  <c r="AG271" i="7"/>
  <c r="M267" i="7"/>
  <c r="AA109" i="7"/>
  <c r="AA271" i="7" s="1"/>
  <c r="DC109" i="7"/>
  <c r="DC271" i="7" s="1"/>
  <c r="AX267" i="7"/>
  <c r="BO271" i="7"/>
  <c r="CB267" i="7"/>
  <c r="AT271" i="7"/>
  <c r="Y267" i="7"/>
  <c r="CE267" i="7"/>
  <c r="CX267" i="7"/>
  <c r="AY267" i="7"/>
  <c r="DB271" i="7"/>
  <c r="BH109" i="7"/>
  <c r="BH271" i="7" s="1"/>
  <c r="BO267" i="7"/>
  <c r="CZ267" i="7"/>
  <c r="P271" i="7"/>
  <c r="Y271" i="7"/>
  <c r="CG267" i="7"/>
  <c r="BI271" i="7"/>
  <c r="DM267" i="7"/>
  <c r="DS267" i="7"/>
  <c r="BS109" i="7"/>
  <c r="BS271" i="7" s="1"/>
  <c r="DB267" i="7"/>
  <c r="AT267" i="7"/>
  <c r="BI267" i="7"/>
  <c r="M109" i="7"/>
  <c r="M271" i="7" s="1"/>
  <c r="AX109" i="7"/>
  <c r="AX271" i="7" s="1"/>
  <c r="BB109" i="7"/>
  <c r="BB271" i="7" s="1"/>
  <c r="CU267" i="7"/>
  <c r="BT271" i="7"/>
  <c r="BT267" i="7"/>
  <c r="CT109" i="7"/>
  <c r="CT271" i="7" s="1"/>
  <c r="DJ271" i="7"/>
  <c r="DJ267" i="7"/>
  <c r="BJ271" i="7"/>
  <c r="DM109" i="7"/>
  <c r="DM271" i="7" s="1"/>
  <c r="K271" i="7"/>
  <c r="DO271" i="7"/>
  <c r="BJ267" i="7"/>
  <c r="K267" i="7"/>
  <c r="BQ271" i="7"/>
  <c r="DS109" i="7"/>
  <c r="DS271" i="7" s="1"/>
  <c r="DP109" i="7"/>
  <c r="DP271" i="7" s="1"/>
  <c r="DT109" i="7"/>
  <c r="DT271" i="7" s="1"/>
  <c r="BP109" i="7"/>
  <c r="BP271" i="7" s="1"/>
  <c r="BQ267" i="7"/>
  <c r="AQ267" i="7"/>
  <c r="BW267" i="7"/>
  <c r="AU267" i="7"/>
  <c r="AY271" i="7"/>
  <c r="CD271" i="7"/>
  <c r="CD267" i="7"/>
  <c r="DD267" i="7"/>
  <c r="X271" i="7"/>
  <c r="CJ271" i="7"/>
  <c r="X267" i="7"/>
  <c r="DF271" i="7"/>
  <c r="CJ267" i="7"/>
  <c r="AK271" i="7"/>
  <c r="DF267" i="7"/>
  <c r="AJ267" i="7"/>
  <c r="AC271" i="7"/>
  <c r="BZ271" i="7"/>
  <c r="O267" i="7"/>
  <c r="W271" i="7"/>
  <c r="DI267" i="7"/>
  <c r="BV271" i="7"/>
  <c r="BR271" i="7"/>
  <c r="W267" i="7"/>
  <c r="BR267" i="7"/>
  <c r="BM267" i="7"/>
  <c r="BY267" i="7"/>
  <c r="CR271" i="7"/>
  <c r="DU267" i="7"/>
  <c r="BF271" i="7"/>
  <c r="DG267" i="7"/>
  <c r="DI271" i="7"/>
  <c r="BF267" i="7"/>
  <c r="BV267" i="7"/>
  <c r="T267" i="7"/>
  <c r="AN267" i="7"/>
  <c r="CI267" i="7"/>
  <c r="CO271" i="7"/>
  <c r="AG267" i="7"/>
  <c r="CO267" i="7"/>
  <c r="DE271" i="7"/>
  <c r="AK267" i="7"/>
  <c r="DO267" i="7"/>
  <c r="F267" i="7"/>
  <c r="DE267" i="7"/>
  <c r="F271" i="7"/>
  <c r="AU271" i="7"/>
  <c r="O271" i="7"/>
  <c r="DU271" i="7"/>
  <c r="S271" i="7"/>
  <c r="CC271" i="7"/>
  <c r="CN271" i="7"/>
  <c r="AO271" i="7"/>
  <c r="CC267" i="7"/>
  <c r="CN267" i="7"/>
  <c r="AO267" i="7"/>
  <c r="DK271" i="7"/>
  <c r="S267" i="7"/>
  <c r="BL271" i="7"/>
  <c r="DQ271" i="7"/>
  <c r="DN271" i="7"/>
  <c r="DN267" i="7"/>
  <c r="DK267" i="7"/>
  <c r="BL267" i="7"/>
  <c r="DQ267" i="7"/>
  <c r="BW271" i="7"/>
  <c r="AN109" i="7"/>
  <c r="AN271" i="7" s="1"/>
  <c r="CQ109" i="7"/>
  <c r="CQ271" i="7" s="1"/>
  <c r="AH271" i="7"/>
  <c r="CS267" i="7"/>
  <c r="CI271" i="7"/>
  <c r="AH267" i="7"/>
  <c r="CY271" i="7"/>
  <c r="CS109" i="7"/>
  <c r="CS271" i="7" s="1"/>
  <c r="E267" i="7"/>
  <c r="AP271" i="7"/>
  <c r="CY267" i="7"/>
  <c r="AP267" i="7"/>
  <c r="AI271" i="7"/>
  <c r="T109" i="7"/>
  <c r="T271" i="7" s="1"/>
  <c r="AI267" i="7"/>
  <c r="AZ271" i="7"/>
  <c r="AZ267" i="7"/>
  <c r="L271" i="7"/>
  <c r="BD267" i="7"/>
  <c r="H109" i="7"/>
  <c r="H271" i="7" s="1"/>
  <c r="AV267" i="7"/>
  <c r="L267" i="7"/>
  <c r="BK271" i="7"/>
  <c r="AD109" i="7"/>
  <c r="AD271" i="7" s="1"/>
  <c r="BK267" i="7"/>
  <c r="D161" i="7"/>
  <c r="CK271" i="7"/>
  <c r="CK267" i="7"/>
  <c r="CA271" i="7"/>
  <c r="CA267" i="7"/>
  <c r="CU109" i="7"/>
  <c r="CU271" i="7" s="1"/>
  <c r="BX271" i="7"/>
  <c r="BX267" i="7"/>
  <c r="E109" i="7"/>
  <c r="E271" i="7" s="1"/>
  <c r="DO299" i="7"/>
  <c r="DB299" i="7"/>
  <c r="I299" i="7"/>
  <c r="DI299" i="7"/>
  <c r="DL299" i="7"/>
  <c r="Q299" i="7"/>
  <c r="CU299" i="7"/>
  <c r="E209" i="7"/>
  <c r="D208" i="7"/>
  <c r="E114" i="7"/>
  <c r="E110" i="7"/>
  <c r="CV299" i="7"/>
  <c r="P299" i="7"/>
  <c r="J299" i="7"/>
  <c r="DC299" i="7"/>
  <c r="J267" i="7"/>
  <c r="J109" i="7"/>
  <c r="J271" i="7" s="1"/>
  <c r="DS299" i="7"/>
  <c r="DP299" i="7"/>
  <c r="M299" i="7"/>
  <c r="DA299" i="7"/>
  <c r="D156" i="7"/>
  <c r="E299" i="7"/>
  <c r="E157" i="7"/>
  <c r="F157" i="7" s="1"/>
  <c r="G157" i="7" s="1"/>
  <c r="L299" i="7"/>
  <c r="DU299" i="7"/>
  <c r="F299" i="7"/>
  <c r="DH299" i="7"/>
  <c r="CZ299" i="7"/>
  <c r="F209" i="7"/>
  <c r="G209" i="7" s="1"/>
  <c r="DK299" i="7"/>
  <c r="O299" i="7"/>
  <c r="DJ299" i="7"/>
  <c r="CY299" i="7"/>
  <c r="DT299" i="7"/>
  <c r="DF299" i="7"/>
  <c r="DG299" i="7"/>
  <c r="DD299" i="7"/>
  <c r="CX299" i="7"/>
  <c r="DN299" i="7"/>
  <c r="DQ299" i="7"/>
  <c r="E166" i="7"/>
  <c r="E162" i="7"/>
  <c r="G267" i="7"/>
  <c r="G109" i="7"/>
  <c r="G271" i="7" s="1"/>
  <c r="S299" i="7"/>
  <c r="H299" i="7"/>
  <c r="K299" i="7"/>
  <c r="DM299" i="7"/>
  <c r="CW299" i="7"/>
  <c r="R299" i="7"/>
  <c r="DE299" i="7"/>
  <c r="F219" i="7"/>
  <c r="F215" i="7"/>
  <c r="D103" i="7"/>
  <c r="E104" i="7"/>
  <c r="F104" i="7" s="1"/>
  <c r="N299" i="7"/>
  <c r="G299" i="7"/>
  <c r="DR299" i="7"/>
  <c r="BM7" i="8"/>
  <c r="BM10" i="8" s="1"/>
  <c r="BN15" i="12"/>
  <c r="BN34" i="11"/>
  <c r="BN39" i="11" s="1"/>
  <c r="D109" i="7" l="1"/>
  <c r="D271" i="7"/>
  <c r="F282" i="7"/>
  <c r="G104" i="7"/>
  <c r="E282" i="7"/>
  <c r="H157" i="7"/>
  <c r="H209" i="7"/>
  <c r="BN7" i="8"/>
  <c r="BN10" i="8" s="1"/>
  <c r="BO34" i="11"/>
  <c r="BO39" i="11" s="1"/>
  <c r="BO15" i="12"/>
  <c r="I209" i="7" l="1"/>
  <c r="I157" i="7"/>
  <c r="G282" i="7"/>
  <c r="H104" i="7"/>
  <c r="BO7" i="8"/>
  <c r="BO10" i="8" s="1"/>
  <c r="BP15" i="12"/>
  <c r="BP34" i="11"/>
  <c r="BP39" i="11" s="1"/>
  <c r="J209" i="7" l="1"/>
  <c r="J157" i="7"/>
  <c r="H282" i="7"/>
  <c r="I104" i="7"/>
  <c r="BP7" i="8"/>
  <c r="BP10" i="8" s="1"/>
  <c r="BQ15" i="12"/>
  <c r="BQ34" i="11"/>
  <c r="BQ39" i="11" s="1"/>
  <c r="K157" i="7" l="1"/>
  <c r="K209" i="7"/>
  <c r="I282" i="7"/>
  <c r="J104" i="7"/>
  <c r="BQ7" i="8"/>
  <c r="BQ10" i="8" s="1"/>
  <c r="BR15" i="12"/>
  <c r="BR34" i="11"/>
  <c r="BR39" i="11" s="1"/>
  <c r="L209" i="7" l="1"/>
  <c r="L157" i="7"/>
  <c r="J282" i="7"/>
  <c r="K104" i="7"/>
  <c r="BR7" i="8"/>
  <c r="BR10" i="8" s="1"/>
  <c r="BS15" i="12"/>
  <c r="BS34" i="11"/>
  <c r="BS39" i="11" s="1"/>
  <c r="K282" i="7" l="1"/>
  <c r="L104" i="7"/>
  <c r="M157" i="7"/>
  <c r="M209" i="7"/>
  <c r="BS7" i="8"/>
  <c r="BS10" i="8" s="1"/>
  <c r="BT34" i="11"/>
  <c r="BT39" i="11" s="1"/>
  <c r="BT15" i="12"/>
  <c r="N157" i="7" l="1"/>
  <c r="N209" i="7"/>
  <c r="L282" i="7"/>
  <c r="M104" i="7"/>
  <c r="BT7" i="8"/>
  <c r="BT10" i="8" s="1"/>
  <c r="BU15" i="12"/>
  <c r="BU34" i="11"/>
  <c r="BU39" i="11" s="1"/>
  <c r="O209" i="7" l="1"/>
  <c r="O157" i="7"/>
  <c r="M282" i="7"/>
  <c r="N104" i="7"/>
  <c r="BU7" i="8"/>
  <c r="BU10" i="8" s="1"/>
  <c r="BV15" i="12"/>
  <c r="BV34" i="11"/>
  <c r="BV39" i="11" s="1"/>
  <c r="N282" i="7" l="1"/>
  <c r="O104" i="7"/>
  <c r="P209" i="7"/>
  <c r="P157" i="7"/>
  <c r="BV7" i="8"/>
  <c r="BV10" i="8" s="1"/>
  <c r="BW15" i="12"/>
  <c r="BW34" i="11"/>
  <c r="BW39" i="11" s="1"/>
  <c r="O282" i="7" l="1"/>
  <c r="P104" i="7"/>
  <c r="Q209" i="7"/>
  <c r="Q157" i="7"/>
  <c r="BW7" i="8"/>
  <c r="BW10" i="8" s="1"/>
  <c r="BX15" i="12"/>
  <c r="BX34" i="11"/>
  <c r="BX39" i="11" s="1"/>
  <c r="P282" i="7" l="1"/>
  <c r="Q104" i="7"/>
  <c r="R157" i="7"/>
  <c r="R209" i="7"/>
  <c r="BX7" i="8"/>
  <c r="BX10" i="8" s="1"/>
  <c r="BY15" i="12"/>
  <c r="BY34" i="11"/>
  <c r="BY39" i="11" s="1"/>
  <c r="Q282" i="7" l="1"/>
  <c r="R104" i="7"/>
  <c r="S157" i="7"/>
  <c r="S209" i="7"/>
  <c r="BY7" i="8"/>
  <c r="BY10" i="8" s="1"/>
  <c r="BZ15" i="12"/>
  <c r="BZ34" i="11"/>
  <c r="BZ39" i="11" s="1"/>
  <c r="T209" i="7" l="1"/>
  <c r="T157" i="7"/>
  <c r="R282" i="7"/>
  <c r="S104" i="7"/>
  <c r="BZ7" i="8"/>
  <c r="BZ10" i="8" s="1"/>
  <c r="CA15" i="12"/>
  <c r="CA34" i="11"/>
  <c r="CA39" i="11" s="1"/>
  <c r="U157" i="7" l="1"/>
  <c r="S282" i="7"/>
  <c r="T104" i="7"/>
  <c r="U209" i="7"/>
  <c r="CA7" i="8"/>
  <c r="CA10" i="8" s="1"/>
  <c r="CB15" i="12"/>
  <c r="CB34" i="11"/>
  <c r="CB39" i="11" s="1"/>
  <c r="V209" i="7" l="1"/>
  <c r="T282" i="7"/>
  <c r="U104" i="7"/>
  <c r="V157" i="7"/>
  <c r="CB7" i="8"/>
  <c r="CB10" i="8" s="1"/>
  <c r="CC15" i="12"/>
  <c r="CC34" i="11"/>
  <c r="CC39" i="11" s="1"/>
  <c r="W209" i="7" l="1"/>
  <c r="W157" i="7"/>
  <c r="U282" i="7"/>
  <c r="V104" i="7"/>
  <c r="CC7" i="8"/>
  <c r="CC10" i="8" s="1"/>
  <c r="CD15" i="12"/>
  <c r="CD34" i="11"/>
  <c r="CD39" i="11" s="1"/>
  <c r="X209" i="7" l="1"/>
  <c r="V282" i="7"/>
  <c r="W104" i="7"/>
  <c r="X157" i="7"/>
  <c r="CD7" i="8"/>
  <c r="CD10" i="8" s="1"/>
  <c r="CE34" i="11"/>
  <c r="CE39" i="11" s="1"/>
  <c r="CE15" i="12"/>
  <c r="Y209" i="7" l="1"/>
  <c r="W282" i="7"/>
  <c r="X104" i="7"/>
  <c r="Y157" i="7"/>
  <c r="CE7" i="8"/>
  <c r="CE10" i="8" s="1"/>
  <c r="CF15" i="12"/>
  <c r="CF34" i="11"/>
  <c r="CF39" i="11" s="1"/>
  <c r="Z157" i="7" l="1"/>
  <c r="X282" i="7"/>
  <c r="Y104" i="7"/>
  <c r="Z209" i="7"/>
  <c r="CF7" i="8"/>
  <c r="CF10" i="8" s="1"/>
  <c r="CG15" i="12"/>
  <c r="CG34" i="11"/>
  <c r="CG39" i="11" s="1"/>
  <c r="AA157" i="7" l="1"/>
  <c r="Y282" i="7"/>
  <c r="Z104" i="7"/>
  <c r="AA209" i="7"/>
  <c r="CG7" i="8"/>
  <c r="CG10" i="8" s="1"/>
  <c r="CH15" i="12"/>
  <c r="CH34" i="11"/>
  <c r="CH39" i="11" s="1"/>
  <c r="AB209" i="7" l="1"/>
  <c r="Z282" i="7"/>
  <c r="AA104" i="7"/>
  <c r="AB157" i="7"/>
  <c r="CH7" i="8"/>
  <c r="CH10" i="8" s="1"/>
  <c r="CI15" i="12"/>
  <c r="CI34" i="11"/>
  <c r="CI39" i="11" s="1"/>
  <c r="AC157" i="7" l="1"/>
  <c r="AA282" i="7"/>
  <c r="AB104" i="7"/>
  <c r="AC209" i="7"/>
  <c r="CI7" i="8"/>
  <c r="CI10" i="8" s="1"/>
  <c r="CJ34" i="11"/>
  <c r="CJ39" i="11" s="1"/>
  <c r="CJ15" i="12"/>
  <c r="AB282" i="7" l="1"/>
  <c r="AC104" i="7"/>
  <c r="AD209" i="7"/>
  <c r="AD157" i="7"/>
  <c r="CJ7" i="8"/>
  <c r="CJ10" i="8" s="1"/>
  <c r="CK15" i="12"/>
  <c r="CK34" i="11"/>
  <c r="CK39" i="11" s="1"/>
  <c r="AE209" i="7" l="1"/>
  <c r="AE157" i="7"/>
  <c r="AC282" i="7"/>
  <c r="AD104" i="7"/>
  <c r="CK7" i="8"/>
  <c r="CK10" i="8" s="1"/>
  <c r="CL15" i="12"/>
  <c r="CL34" i="11"/>
  <c r="CL39" i="11" s="1"/>
  <c r="AF157" i="7" l="1"/>
  <c r="AF209" i="7"/>
  <c r="AD282" i="7"/>
  <c r="AE104" i="7"/>
  <c r="CL7" i="8"/>
  <c r="CL10" i="8" s="1"/>
  <c r="CM15" i="12"/>
  <c r="CM34" i="11"/>
  <c r="CM39" i="11" s="1"/>
  <c r="AG209" i="7" l="1"/>
  <c r="AG157" i="7"/>
  <c r="AE282" i="7"/>
  <c r="AF104" i="7"/>
  <c r="CM7" i="8"/>
  <c r="CM10" i="8" s="1"/>
  <c r="CN15" i="12"/>
  <c r="CN34" i="11"/>
  <c r="CN39" i="11" s="1"/>
  <c r="AF282" i="7" l="1"/>
  <c r="AG104" i="7"/>
  <c r="AH157" i="7"/>
  <c r="AH209" i="7"/>
  <c r="CN7" i="8"/>
  <c r="CN10" i="8" s="1"/>
  <c r="CO15" i="12"/>
  <c r="CO34" i="11"/>
  <c r="CO39" i="11" s="1"/>
  <c r="CO7" i="8"/>
  <c r="CO10" i="8" s="1"/>
  <c r="AI157" i="7" l="1"/>
  <c r="AI209" i="7"/>
  <c r="AG282" i="7"/>
  <c r="AH104" i="7"/>
  <c r="CP15" i="12"/>
  <c r="CP34" i="11"/>
  <c r="CP39" i="11" s="1"/>
  <c r="AJ209" i="7" l="1"/>
  <c r="AJ157" i="7"/>
  <c r="AH282" i="7"/>
  <c r="AI104" i="7"/>
  <c r="CP7" i="8"/>
  <c r="CP10" i="8" s="1"/>
  <c r="CQ15" i="12"/>
  <c r="CQ34" i="11"/>
  <c r="CQ39" i="11" s="1"/>
  <c r="AI282" i="7" l="1"/>
  <c r="AJ104" i="7"/>
  <c r="AK209" i="7"/>
  <c r="AK157" i="7"/>
  <c r="CQ7" i="8"/>
  <c r="CQ10" i="8" s="1"/>
  <c r="CR15" i="12"/>
  <c r="CR34" i="11"/>
  <c r="CR39" i="11" s="1"/>
  <c r="AL157" i="7" l="1"/>
  <c r="AL209" i="7"/>
  <c r="AJ282" i="7"/>
  <c r="AK104" i="7"/>
  <c r="CR7" i="8"/>
  <c r="CR10" i="8" s="1"/>
  <c r="CS15" i="12"/>
  <c r="CS34" i="11"/>
  <c r="CS39" i="11" s="1"/>
  <c r="AM209" i="7" l="1"/>
  <c r="AM157" i="7"/>
  <c r="AK282" i="7"/>
  <c r="AL104" i="7"/>
  <c r="CS7" i="8"/>
  <c r="CS10" i="8" s="1"/>
  <c r="CT15" i="12"/>
  <c r="CT34" i="11"/>
  <c r="CT39" i="11" s="1"/>
  <c r="AL282" i="7" l="1"/>
  <c r="AM104" i="7"/>
  <c r="AN157" i="7"/>
  <c r="AN209" i="7"/>
  <c r="CT7" i="8"/>
  <c r="CT10" i="8" s="1"/>
  <c r="CU15" i="12"/>
  <c r="CU34" i="11"/>
  <c r="CU39" i="11" s="1"/>
  <c r="AO157" i="7" l="1"/>
  <c r="AM282" i="7"/>
  <c r="AN104" i="7"/>
  <c r="AO209" i="7"/>
  <c r="CU7" i="8"/>
  <c r="CU10" i="8" s="1"/>
  <c r="CV15" i="12"/>
  <c r="CV34" i="11"/>
  <c r="CV39" i="11" s="1"/>
  <c r="AP157" i="7" l="1"/>
  <c r="AN282" i="7"/>
  <c r="AO104" i="7"/>
  <c r="AP209" i="7"/>
  <c r="CV7" i="8"/>
  <c r="CV10" i="8" s="1"/>
  <c r="CW15" i="12"/>
  <c r="CW34" i="11"/>
  <c r="CW39" i="11" s="1"/>
  <c r="AQ157" i="7" l="1"/>
  <c r="AQ209" i="7"/>
  <c r="AO282" i="7"/>
  <c r="AP104" i="7"/>
  <c r="CW7" i="8"/>
  <c r="CW10" i="8" s="1"/>
  <c r="CX15" i="12"/>
  <c r="CX34" i="11"/>
  <c r="CX39" i="11" s="1"/>
  <c r="AR209" i="7" l="1"/>
  <c r="AP282" i="7"/>
  <c r="AQ104" i="7"/>
  <c r="AR157" i="7"/>
  <c r="CX7" i="8"/>
  <c r="CX10" i="8" s="1"/>
  <c r="CY15" i="12"/>
  <c r="CY34" i="11"/>
  <c r="CY39" i="11" s="1"/>
  <c r="AQ282" i="7" l="1"/>
  <c r="AR104" i="7"/>
  <c r="AS209" i="7"/>
  <c r="AS157" i="7"/>
  <c r="CY7" i="8"/>
  <c r="CY10" i="8" s="1"/>
  <c r="CZ34" i="11"/>
  <c r="CZ39" i="11" s="1"/>
  <c r="CZ15" i="12"/>
  <c r="AT209" i="7" l="1"/>
  <c r="AR282" i="7"/>
  <c r="AS104" i="7"/>
  <c r="AT157" i="7"/>
  <c r="CZ7" i="8"/>
  <c r="CZ10" i="8" s="1"/>
  <c r="DA15" i="12"/>
  <c r="DA34" i="11"/>
  <c r="DA39" i="11" s="1"/>
  <c r="AU209" i="7" l="1"/>
  <c r="AU157" i="7"/>
  <c r="AS282" i="7"/>
  <c r="AT104" i="7"/>
  <c r="DA7" i="8"/>
  <c r="DA10" i="8" s="1"/>
  <c r="DB15" i="12"/>
  <c r="DB34" i="11"/>
  <c r="DB39" i="11" s="1"/>
  <c r="AV209" i="7" l="1"/>
  <c r="AT282" i="7"/>
  <c r="AU104" i="7"/>
  <c r="AV157" i="7"/>
  <c r="DB7" i="8"/>
  <c r="DB10" i="8" s="1"/>
  <c r="DC15" i="12"/>
  <c r="DC34" i="11"/>
  <c r="DC39" i="11" s="1"/>
  <c r="AU282" i="7" l="1"/>
  <c r="AV104" i="7"/>
  <c r="AW157" i="7"/>
  <c r="AW209" i="7"/>
  <c r="DC7" i="8"/>
  <c r="DC10" i="8" s="1"/>
  <c r="DD15" i="12"/>
  <c r="DD34" i="11"/>
  <c r="DD39" i="11" s="1"/>
  <c r="AV282" i="7" l="1"/>
  <c r="AW104" i="7"/>
  <c r="AX157" i="7"/>
  <c r="AX209" i="7"/>
  <c r="DD7" i="8"/>
  <c r="DD10" i="8" s="1"/>
  <c r="DE15" i="12"/>
  <c r="DE34" i="11"/>
  <c r="DE39" i="11" s="1"/>
  <c r="AY157" i="7" l="1"/>
  <c r="AW282" i="7"/>
  <c r="AX104" i="7"/>
  <c r="AY209" i="7"/>
  <c r="DE7" i="8"/>
  <c r="DE10" i="8" s="1"/>
  <c r="DF15" i="12"/>
  <c r="DF34" i="11"/>
  <c r="DF39" i="11" s="1"/>
  <c r="AZ157" i="7" l="1"/>
  <c r="AX282" i="7"/>
  <c r="AY104" i="7"/>
  <c r="AZ209" i="7"/>
  <c r="DF7" i="8"/>
  <c r="DF10" i="8" s="1"/>
  <c r="DG15" i="12"/>
  <c r="DG34" i="11"/>
  <c r="DG39" i="11" s="1"/>
  <c r="BA157" i="7" l="1"/>
  <c r="BA209" i="7"/>
  <c r="AY282" i="7"/>
  <c r="AZ104" i="7"/>
  <c r="DG7" i="8"/>
  <c r="DG10" i="8" s="1"/>
  <c r="DH34" i="11"/>
  <c r="DH39" i="11" s="1"/>
  <c r="DH15" i="12"/>
  <c r="AZ282" i="7" l="1"/>
  <c r="BA104" i="7"/>
  <c r="BB209" i="7"/>
  <c r="BB157" i="7"/>
  <c r="DH7" i="8"/>
  <c r="DH10" i="8" s="1"/>
  <c r="DI15" i="12"/>
  <c r="DI34" i="11"/>
  <c r="DI39" i="11" s="1"/>
  <c r="BA282" i="7" l="1"/>
  <c r="BB104" i="7"/>
  <c r="BC157" i="7"/>
  <c r="BC209" i="7"/>
  <c r="DI7" i="8"/>
  <c r="DI10" i="8" s="1"/>
  <c r="BB282" i="7" l="1"/>
  <c r="BC104" i="7"/>
  <c r="BD157" i="7"/>
  <c r="BD209" i="7"/>
  <c r="DK15" i="12"/>
  <c r="DK34" i="11"/>
  <c r="DK39" i="11" s="1"/>
  <c r="DJ15" i="12"/>
  <c r="DJ34" i="11"/>
  <c r="DJ39" i="11" s="1"/>
  <c r="BE209" i="7" l="1"/>
  <c r="BC282" i="7"/>
  <c r="BD104" i="7"/>
  <c r="BE157" i="7"/>
  <c r="DJ7" i="8"/>
  <c r="DJ10" i="8" s="1"/>
  <c r="DK7" i="8"/>
  <c r="DK10" i="8" s="1"/>
  <c r="BD282" i="7" l="1"/>
  <c r="BE104" i="7"/>
  <c r="BF157" i="7"/>
  <c r="BF209" i="7"/>
  <c r="DM15" i="12"/>
  <c r="DM34" i="11"/>
  <c r="DM39" i="11" s="1"/>
  <c r="DL15" i="12"/>
  <c r="DL34" i="11"/>
  <c r="DL39" i="11" s="1"/>
  <c r="BG209" i="7" l="1"/>
  <c r="BG157" i="7"/>
  <c r="BE282" i="7"/>
  <c r="BF104" i="7"/>
  <c r="DL7" i="8"/>
  <c r="DL10" i="8" s="1"/>
  <c r="DM7" i="8"/>
  <c r="DM10" i="8" s="1"/>
  <c r="DN15" i="12"/>
  <c r="DN34" i="11"/>
  <c r="DN39" i="11" s="1"/>
  <c r="BF282" i="7" l="1"/>
  <c r="BG104" i="7"/>
  <c r="BH157" i="7"/>
  <c r="BH209" i="7"/>
  <c r="DN7" i="8"/>
  <c r="DN10" i="8" s="1"/>
  <c r="BI157" i="7" l="1"/>
  <c r="BI209" i="7"/>
  <c r="BG282" i="7"/>
  <c r="BH104" i="7"/>
  <c r="DP15" i="12"/>
  <c r="DP34" i="11"/>
  <c r="DP39" i="11" s="1"/>
  <c r="DO15" i="12"/>
  <c r="DO34" i="11"/>
  <c r="DO39" i="11" s="1"/>
  <c r="BH282" i="7" l="1"/>
  <c r="BI104" i="7"/>
  <c r="BJ157" i="7"/>
  <c r="BJ209" i="7"/>
  <c r="DO7" i="8"/>
  <c r="DO10" i="8" s="1"/>
  <c r="DP7" i="8"/>
  <c r="DP10" i="8" s="1"/>
  <c r="DQ15" i="12"/>
  <c r="DQ34" i="11"/>
  <c r="DQ39" i="11" s="1"/>
  <c r="BK209" i="7" l="1"/>
  <c r="BK157" i="7"/>
  <c r="BI282" i="7"/>
  <c r="BJ104" i="7"/>
  <c r="DQ7" i="8"/>
  <c r="DQ10" i="8" s="1"/>
  <c r="DR15" i="12"/>
  <c r="DR34" i="11"/>
  <c r="DR39" i="11" s="1"/>
  <c r="BJ282" i="7" l="1"/>
  <c r="BK104" i="7"/>
  <c r="BL209" i="7"/>
  <c r="BL157" i="7"/>
  <c r="DR7" i="8"/>
  <c r="DR10" i="8" s="1"/>
  <c r="DS15" i="12"/>
  <c r="DS34" i="11"/>
  <c r="DS39" i="11" s="1"/>
  <c r="BK282" i="7" l="1"/>
  <c r="BL104" i="7"/>
  <c r="BM209" i="7"/>
  <c r="BM157" i="7"/>
  <c r="DS7" i="8"/>
  <c r="DS10" i="8" s="1"/>
  <c r="DT15" i="12"/>
  <c r="DT34" i="11"/>
  <c r="DT39" i="11" s="1"/>
  <c r="BN209" i="7" l="1"/>
  <c r="BL282" i="7"/>
  <c r="BM104" i="7"/>
  <c r="BN157" i="7"/>
  <c r="DT7" i="8"/>
  <c r="DT10" i="8" s="1"/>
  <c r="DU15" i="12"/>
  <c r="D15" i="12" s="1"/>
  <c r="DU34" i="11"/>
  <c r="BM282" i="7" l="1"/>
  <c r="BN104" i="7"/>
  <c r="BO157" i="7"/>
  <c r="BO209" i="7"/>
  <c r="DU7" i="8"/>
  <c r="DU10" i="8" s="1"/>
  <c r="DU39" i="11"/>
  <c r="D39" i="11" s="1"/>
  <c r="D34" i="11"/>
  <c r="E24" i="15" s="1"/>
  <c r="D6" i="8"/>
  <c r="BP209" i="7" l="1"/>
  <c r="BP157" i="7"/>
  <c r="BN282" i="7"/>
  <c r="BO104" i="7"/>
  <c r="E83" i="11"/>
  <c r="E34" i="12"/>
  <c r="E36" i="12"/>
  <c r="E37" i="12"/>
  <c r="E84" i="11"/>
  <c r="E35" i="12"/>
  <c r="E94" i="12" s="1"/>
  <c r="BQ209" i="7" l="1"/>
  <c r="BQ157" i="7"/>
  <c r="BO282" i="7"/>
  <c r="BP104" i="7"/>
  <c r="F36" i="12"/>
  <c r="F34" i="12"/>
  <c r="F83" i="11"/>
  <c r="F37" i="12"/>
  <c r="E39" i="12"/>
  <c r="F35" i="12"/>
  <c r="F94" i="12" s="1"/>
  <c r="F84" i="11"/>
  <c r="E40" i="12"/>
  <c r="E38" i="12"/>
  <c r="BP282" i="7" l="1"/>
  <c r="BQ104" i="7"/>
  <c r="BR157" i="7"/>
  <c r="BR209" i="7"/>
  <c r="F38" i="12"/>
  <c r="G37" i="12"/>
  <c r="F39" i="12"/>
  <c r="F40" i="12"/>
  <c r="G84" i="11"/>
  <c r="G35" i="12"/>
  <c r="G94" i="12" s="1"/>
  <c r="G36" i="12"/>
  <c r="G34" i="12"/>
  <c r="G83" i="11"/>
  <c r="BS209" i="7" l="1"/>
  <c r="BS157" i="7"/>
  <c r="BQ282" i="7"/>
  <c r="BR104" i="7"/>
  <c r="H34" i="12"/>
  <c r="H83" i="11"/>
  <c r="H35" i="12"/>
  <c r="H94" i="12" s="1"/>
  <c r="H84" i="11"/>
  <c r="H37" i="12"/>
  <c r="H36" i="12"/>
  <c r="BR282" i="7" l="1"/>
  <c r="BS104" i="7"/>
  <c r="BT209" i="7"/>
  <c r="BT157" i="7"/>
  <c r="G40" i="12"/>
  <c r="G38" i="12"/>
  <c r="G39" i="12"/>
  <c r="BS282" i="7" l="1"/>
  <c r="BT104" i="7"/>
  <c r="BU157" i="7"/>
  <c r="BU209" i="7"/>
  <c r="H38" i="12"/>
  <c r="I83" i="11"/>
  <c r="I34" i="12"/>
  <c r="H40" i="12"/>
  <c r="I37" i="12"/>
  <c r="I36" i="12"/>
  <c r="H39" i="12"/>
  <c r="I35" i="12"/>
  <c r="I94" i="12" s="1"/>
  <c r="I84" i="11"/>
  <c r="BV157" i="7" l="1"/>
  <c r="BT282" i="7"/>
  <c r="BU104" i="7"/>
  <c r="BV209" i="7"/>
  <c r="J84" i="11"/>
  <c r="J35" i="12"/>
  <c r="J94" i="12" s="1"/>
  <c r="I40" i="12"/>
  <c r="I39" i="12"/>
  <c r="J36" i="12"/>
  <c r="J37" i="12"/>
  <c r="I38" i="12"/>
  <c r="J34" i="12"/>
  <c r="J83" i="11"/>
  <c r="BU282" i="7" l="1"/>
  <c r="BV104" i="7"/>
  <c r="BW209" i="7"/>
  <c r="BW157" i="7"/>
  <c r="K37" i="12"/>
  <c r="J39" i="12"/>
  <c r="J40" i="12"/>
  <c r="K35" i="12"/>
  <c r="K94" i="12" s="1"/>
  <c r="K84" i="11"/>
  <c r="J38" i="12"/>
  <c r="K36" i="12"/>
  <c r="K34" i="12"/>
  <c r="K83" i="11"/>
  <c r="BX157" i="7" l="1"/>
  <c r="BV282" i="7"/>
  <c r="BW104" i="7"/>
  <c r="BX209" i="7"/>
  <c r="L83" i="11"/>
  <c r="L34" i="12"/>
  <c r="L36" i="12"/>
  <c r="L37" i="12"/>
  <c r="L35" i="12"/>
  <c r="L94" i="12" s="1"/>
  <c r="L84" i="11"/>
  <c r="BW282" i="7" l="1"/>
  <c r="BX104" i="7"/>
  <c r="BY209" i="7"/>
  <c r="BY157" i="7"/>
  <c r="K38" i="12"/>
  <c r="M35" i="12"/>
  <c r="M94" i="12" s="1"/>
  <c r="M84" i="11"/>
  <c r="M37" i="12"/>
  <c r="M36" i="12"/>
  <c r="M83" i="11"/>
  <c r="M34" i="12"/>
  <c r="K40" i="12"/>
  <c r="K39" i="12"/>
  <c r="BX282" i="7" l="1"/>
  <c r="BY104" i="7"/>
  <c r="BZ157" i="7"/>
  <c r="BZ209" i="7"/>
  <c r="N34" i="12"/>
  <c r="N83" i="11"/>
  <c r="N36" i="12"/>
  <c r="N37" i="12"/>
  <c r="N84" i="11"/>
  <c r="N35" i="12"/>
  <c r="N94" i="12" s="1"/>
  <c r="CA157" i="7" l="1"/>
  <c r="CA209" i="7"/>
  <c r="BY282" i="7"/>
  <c r="BZ104" i="7"/>
  <c r="L40" i="12"/>
  <c r="L39" i="12"/>
  <c r="L38" i="12"/>
  <c r="BZ282" i="7" l="1"/>
  <c r="CA104" i="7"/>
  <c r="CB209" i="7"/>
  <c r="CB157" i="7"/>
  <c r="O36" i="12"/>
  <c r="O37" i="12"/>
  <c r="M38" i="12"/>
  <c r="O34" i="12"/>
  <c r="O83" i="11"/>
  <c r="M39" i="12"/>
  <c r="M40" i="12"/>
  <c r="O84" i="11"/>
  <c r="O35" i="12"/>
  <c r="O94" i="12" s="1"/>
  <c r="CC209" i="7" l="1"/>
  <c r="CC157" i="7"/>
  <c r="CA282" i="7"/>
  <c r="CB104" i="7"/>
  <c r="P84" i="11"/>
  <c r="P35" i="12"/>
  <c r="P94" i="12" s="1"/>
  <c r="N40" i="12"/>
  <c r="P36" i="12"/>
  <c r="N39" i="12"/>
  <c r="N38" i="12"/>
  <c r="P37" i="12"/>
  <c r="P34" i="12"/>
  <c r="P83" i="11"/>
  <c r="CD157" i="7" l="1"/>
  <c r="CB282" i="7"/>
  <c r="CC104" i="7"/>
  <c r="CD209" i="7"/>
  <c r="Q34" i="12"/>
  <c r="Q83" i="11"/>
  <c r="Q37" i="12"/>
  <c r="O40" i="12"/>
  <c r="O38" i="12"/>
  <c r="Q35" i="12"/>
  <c r="Q94" i="12" s="1"/>
  <c r="Q84" i="11"/>
  <c r="Q36" i="12"/>
  <c r="O39" i="12"/>
  <c r="CE157" i="7" l="1"/>
  <c r="CE209" i="7"/>
  <c r="CC282" i="7"/>
  <c r="CD104" i="7"/>
  <c r="R83" i="11"/>
  <c r="R34" i="12"/>
  <c r="P38" i="12"/>
  <c r="R37" i="12"/>
  <c r="R36" i="12"/>
  <c r="P39" i="12"/>
  <c r="R35" i="12"/>
  <c r="R94" i="12" s="1"/>
  <c r="R84" i="11"/>
  <c r="P40" i="12"/>
  <c r="CF157" i="7" l="1"/>
  <c r="CD282" i="7"/>
  <c r="CE104" i="7"/>
  <c r="CF209" i="7"/>
  <c r="S34" i="12"/>
  <c r="S83" i="11"/>
  <c r="Q40" i="12"/>
  <c r="S36" i="12"/>
  <c r="Q38" i="12"/>
  <c r="S37" i="12"/>
  <c r="S35" i="12"/>
  <c r="S94" i="12" s="1"/>
  <c r="S84" i="11"/>
  <c r="Q39" i="12"/>
  <c r="CG209" i="7" l="1"/>
  <c r="CE282" i="7"/>
  <c r="CF104" i="7"/>
  <c r="CG157" i="7"/>
  <c r="R38" i="12"/>
  <c r="R40" i="12"/>
  <c r="R39" i="12"/>
  <c r="CH209" i="7" l="1"/>
  <c r="CH157" i="7"/>
  <c r="CF282" i="7"/>
  <c r="CG104" i="7"/>
  <c r="T37" i="12"/>
  <c r="T83" i="11"/>
  <c r="T34" i="12"/>
  <c r="T84" i="11"/>
  <c r="T35" i="12"/>
  <c r="T94" i="12" s="1"/>
  <c r="T36" i="12"/>
  <c r="CI209" i="7" l="1"/>
  <c r="CG282" i="7"/>
  <c r="CH104" i="7"/>
  <c r="CI157" i="7"/>
  <c r="S39" i="12"/>
  <c r="S38" i="12"/>
  <c r="S40" i="12"/>
  <c r="CJ157" i="7" l="1"/>
  <c r="CH282" i="7"/>
  <c r="CI104" i="7"/>
  <c r="CJ209" i="7"/>
  <c r="U84" i="11"/>
  <c r="U35" i="12"/>
  <c r="U94" i="12" s="1"/>
  <c r="U36" i="12"/>
  <c r="U34" i="12"/>
  <c r="U83" i="11"/>
  <c r="T39" i="12"/>
  <c r="U37" i="12"/>
  <c r="T40" i="12"/>
  <c r="T38" i="12"/>
  <c r="CK209" i="7" l="1"/>
  <c r="CK157" i="7"/>
  <c r="CI282" i="7"/>
  <c r="CJ104" i="7"/>
  <c r="V37" i="12"/>
  <c r="V36" i="12"/>
  <c r="V83" i="11"/>
  <c r="V34" i="12"/>
  <c r="V84" i="11"/>
  <c r="V35" i="12"/>
  <c r="V94" i="12" s="1"/>
  <c r="CJ282" i="7" l="1"/>
  <c r="CK104" i="7"/>
  <c r="CL157" i="7"/>
  <c r="CL209" i="7"/>
  <c r="U40" i="12"/>
  <c r="U39" i="12"/>
  <c r="U38" i="12"/>
  <c r="CK282" i="7" l="1"/>
  <c r="CL104" i="7"/>
  <c r="CM209" i="7"/>
  <c r="CM157" i="7"/>
  <c r="W83" i="11"/>
  <c r="W34" i="12"/>
  <c r="W36" i="12"/>
  <c r="W37" i="12"/>
  <c r="W35" i="12"/>
  <c r="W94" i="12" s="1"/>
  <c r="W84" i="11"/>
  <c r="CL282" i="7" l="1"/>
  <c r="CM104" i="7"/>
  <c r="CN209" i="7"/>
  <c r="CN157" i="7"/>
  <c r="V38" i="12"/>
  <c r="V39" i="12"/>
  <c r="V40" i="12"/>
  <c r="CO209" i="7" l="1"/>
  <c r="CM282" i="7"/>
  <c r="CN104" i="7"/>
  <c r="CO157" i="7"/>
  <c r="X36" i="12"/>
  <c r="W38" i="12"/>
  <c r="X37" i="12"/>
  <c r="X34" i="12"/>
  <c r="X83" i="11"/>
  <c r="X35" i="12"/>
  <c r="X94" i="12" s="1"/>
  <c r="X84" i="11"/>
  <c r="W40" i="12"/>
  <c r="W39" i="12"/>
  <c r="CN282" i="7" l="1"/>
  <c r="CO104" i="7"/>
  <c r="CP157" i="7"/>
  <c r="CP209" i="7"/>
  <c r="X40" i="12"/>
  <c r="X39" i="12"/>
  <c r="X38" i="12"/>
  <c r="Y36" i="12"/>
  <c r="Y84" i="11"/>
  <c r="Y35" i="12"/>
  <c r="Y94" i="12" s="1"/>
  <c r="Y34" i="12"/>
  <c r="Y83" i="11"/>
  <c r="Y37" i="12"/>
  <c r="CQ157" i="7" l="1"/>
  <c r="CO282" i="7"/>
  <c r="CP104" i="7"/>
  <c r="CQ209" i="7"/>
  <c r="Z35" i="12"/>
  <c r="Z94" i="12" s="1"/>
  <c r="Z84" i="11"/>
  <c r="Z36" i="12"/>
  <c r="Z37" i="12"/>
  <c r="Z83" i="11"/>
  <c r="Z34" i="12"/>
  <c r="CR209" i="7" l="1"/>
  <c r="CR157" i="7"/>
  <c r="CP282" i="7"/>
  <c r="CQ104" i="7"/>
  <c r="AA37" i="12"/>
  <c r="Y39" i="12"/>
  <c r="Y40" i="12"/>
  <c r="AA36" i="12"/>
  <c r="Y38" i="12"/>
  <c r="AA34" i="12"/>
  <c r="AA83" i="11"/>
  <c r="AA84" i="11"/>
  <c r="AA35" i="12"/>
  <c r="AA94" i="12" s="1"/>
  <c r="CQ282" i="7" l="1"/>
  <c r="CR104" i="7"/>
  <c r="CS157" i="7"/>
  <c r="CS209" i="7"/>
  <c r="AB34" i="12"/>
  <c r="AB83" i="11"/>
  <c r="AB35" i="12"/>
  <c r="AB94" i="12" s="1"/>
  <c r="AB84" i="11"/>
  <c r="AB36" i="12"/>
  <c r="AB37" i="12"/>
  <c r="Z38" i="12"/>
  <c r="Z40" i="12"/>
  <c r="Z39" i="12"/>
  <c r="CT157" i="7" l="1"/>
  <c r="CR282" i="7"/>
  <c r="CS104" i="7"/>
  <c r="CT209" i="7"/>
  <c r="AC36" i="12"/>
  <c r="AC34" i="12"/>
  <c r="AC83" i="11"/>
  <c r="AC35" i="12"/>
  <c r="AC94" i="12" s="1"/>
  <c r="AC84" i="11"/>
  <c r="AA39" i="12"/>
  <c r="AA40" i="12"/>
  <c r="AC37" i="12"/>
  <c r="AA38" i="12"/>
  <c r="CU157" i="7" l="1"/>
  <c r="CU209" i="7"/>
  <c r="CS282" i="7"/>
  <c r="CT104" i="7"/>
  <c r="AD83" i="11"/>
  <c r="AD34" i="12"/>
  <c r="AD35" i="12"/>
  <c r="AD94" i="12" s="1"/>
  <c r="AD84" i="11"/>
  <c r="AD36" i="12"/>
  <c r="AD37" i="12"/>
  <c r="CV157" i="7" l="1"/>
  <c r="CT282" i="7"/>
  <c r="CU104" i="7"/>
  <c r="CV209" i="7"/>
  <c r="AB39" i="12"/>
  <c r="AB38" i="12"/>
  <c r="AB40" i="12"/>
  <c r="CW157" i="7" l="1"/>
  <c r="CU282" i="7"/>
  <c r="CV104" i="7"/>
  <c r="CW209" i="7"/>
  <c r="AC40" i="12"/>
  <c r="AE35" i="12"/>
  <c r="AE94" i="12" s="1"/>
  <c r="AE84" i="11"/>
  <c r="AE36" i="12"/>
  <c r="AE37" i="12"/>
  <c r="AC38" i="12"/>
  <c r="AE83" i="11"/>
  <c r="AE34" i="12"/>
  <c r="AC39" i="12"/>
  <c r="CV282" i="7" l="1"/>
  <c r="CW104" i="7"/>
  <c r="CX157" i="7"/>
  <c r="CX209" i="7"/>
  <c r="AF35" i="12"/>
  <c r="AF94" i="12" s="1"/>
  <c r="AF84" i="11"/>
  <c r="AF36" i="12"/>
  <c r="AF37" i="12"/>
  <c r="AF83" i="11"/>
  <c r="AF34" i="12"/>
  <c r="CW282" i="7" l="1"/>
  <c r="CX104" i="7"/>
  <c r="CY157" i="7"/>
  <c r="CY209" i="7"/>
  <c r="AD39" i="12"/>
  <c r="AD38" i="12"/>
  <c r="AD40" i="12"/>
  <c r="CZ157" i="7" l="1"/>
  <c r="CX282" i="7"/>
  <c r="CY104" i="7"/>
  <c r="CZ209" i="7"/>
  <c r="AG37" i="12"/>
  <c r="AE39" i="12"/>
  <c r="AG83" i="11"/>
  <c r="AG34" i="12"/>
  <c r="AE38" i="12"/>
  <c r="AG36" i="12"/>
  <c r="AE40" i="12"/>
  <c r="AG35" i="12"/>
  <c r="AG94" i="12" s="1"/>
  <c r="AG84" i="11"/>
  <c r="DA157" i="7" l="1"/>
  <c r="DA209" i="7"/>
  <c r="CY282" i="7"/>
  <c r="CZ104" i="7"/>
  <c r="AF39" i="12"/>
  <c r="AH34" i="12"/>
  <c r="AH83" i="11"/>
  <c r="AF38" i="12"/>
  <c r="AH84" i="11"/>
  <c r="AH35" i="12"/>
  <c r="AH94" i="12" s="1"/>
  <c r="AH36" i="12"/>
  <c r="AF40" i="12"/>
  <c r="AH37" i="12"/>
  <c r="DB157" i="7" l="1"/>
  <c r="CZ282" i="7"/>
  <c r="DA104" i="7"/>
  <c r="DB209" i="7"/>
  <c r="AG39" i="12"/>
  <c r="AI83" i="11"/>
  <c r="AI34" i="12"/>
  <c r="AG38" i="12"/>
  <c r="AI35" i="12"/>
  <c r="AI94" i="12" s="1"/>
  <c r="AI84" i="11"/>
  <c r="AG40" i="12"/>
  <c r="AI37" i="12"/>
  <c r="AI36" i="12"/>
  <c r="DA282" i="7" l="1"/>
  <c r="DB104" i="7"/>
  <c r="DC209" i="7"/>
  <c r="DC157" i="7"/>
  <c r="AH40" i="12"/>
  <c r="AH39" i="12"/>
  <c r="AJ37" i="12"/>
  <c r="AJ34" i="12"/>
  <c r="AJ83" i="11"/>
  <c r="AJ35" i="12"/>
  <c r="AJ94" i="12" s="1"/>
  <c r="AJ84" i="11"/>
  <c r="AH38" i="12"/>
  <c r="AJ36" i="12"/>
  <c r="DB282" i="7" l="1"/>
  <c r="DC104" i="7"/>
  <c r="DD157" i="7"/>
  <c r="DD209" i="7"/>
  <c r="AL34" i="12"/>
  <c r="AL83" i="11"/>
  <c r="AK83" i="11"/>
  <c r="AK34" i="12"/>
  <c r="AJ40" i="12"/>
  <c r="AK36" i="12"/>
  <c r="AI39" i="12"/>
  <c r="AL36" i="12"/>
  <c r="AJ39" i="12"/>
  <c r="AI40" i="12"/>
  <c r="AK35" i="12"/>
  <c r="AK94" i="12" s="1"/>
  <c r="AK84" i="11"/>
  <c r="AL37" i="12"/>
  <c r="AJ38" i="12"/>
  <c r="AL35" i="12"/>
  <c r="AL94" i="12" s="1"/>
  <c r="AL84" i="11"/>
  <c r="AK37" i="12"/>
  <c r="AI38" i="12"/>
  <c r="DE157" i="7" l="1"/>
  <c r="DE209" i="7"/>
  <c r="DC282" i="7"/>
  <c r="DD104" i="7"/>
  <c r="AN35" i="12"/>
  <c r="AN94" i="12" s="1"/>
  <c r="AN84" i="11"/>
  <c r="AN36" i="12"/>
  <c r="AM36" i="12"/>
  <c r="AM84" i="11"/>
  <c r="AM35" i="12"/>
  <c r="AM94" i="12" s="1"/>
  <c r="AK38" i="12"/>
  <c r="AM37" i="12"/>
  <c r="AN37" i="12"/>
  <c r="AM34" i="12"/>
  <c r="AM83" i="11"/>
  <c r="AK39" i="12"/>
  <c r="AK40" i="12"/>
  <c r="AN83" i="11"/>
  <c r="AN34" i="12"/>
  <c r="DF157" i="7" l="1"/>
  <c r="DF209" i="7"/>
  <c r="DD282" i="7"/>
  <c r="DE104" i="7"/>
  <c r="AO36" i="12"/>
  <c r="AL40" i="12"/>
  <c r="AO83" i="11"/>
  <c r="AO34" i="12"/>
  <c r="AO37" i="12"/>
  <c r="AL39" i="12"/>
  <c r="AL38" i="12"/>
  <c r="AO35" i="12"/>
  <c r="AO94" i="12" s="1"/>
  <c r="AO84" i="11"/>
  <c r="DG157" i="7" l="1"/>
  <c r="DE282" i="7"/>
  <c r="DF104" i="7"/>
  <c r="DG209" i="7"/>
  <c r="AP36" i="12"/>
  <c r="AQ35" i="12"/>
  <c r="AQ94" i="12" s="1"/>
  <c r="AQ84" i="11"/>
  <c r="AP37" i="12"/>
  <c r="AQ37" i="12"/>
  <c r="AP34" i="12"/>
  <c r="AP83" i="11"/>
  <c r="AQ36" i="12"/>
  <c r="AQ34" i="12"/>
  <c r="AQ83" i="11"/>
  <c r="AP35" i="12"/>
  <c r="AP94" i="12" s="1"/>
  <c r="AP84" i="11"/>
  <c r="DF282" i="7" l="1"/>
  <c r="DG104" i="7"/>
  <c r="DH157" i="7"/>
  <c r="DH209" i="7"/>
  <c r="AM40" i="12"/>
  <c r="AM39" i="12"/>
  <c r="AM38" i="12"/>
  <c r="DI157" i="7" l="1"/>
  <c r="DG282" i="7"/>
  <c r="DH104" i="7"/>
  <c r="DI209" i="7"/>
  <c r="AR83" i="11"/>
  <c r="AR34" i="12"/>
  <c r="AR36" i="12"/>
  <c r="AN39" i="12"/>
  <c r="AR35" i="12"/>
  <c r="AR94" i="12" s="1"/>
  <c r="AR84" i="11"/>
  <c r="AN40" i="12"/>
  <c r="AR37" i="12"/>
  <c r="AN38" i="12"/>
  <c r="DH282" i="7" l="1"/>
  <c r="DI104" i="7"/>
  <c r="DJ157" i="7"/>
  <c r="DJ209" i="7"/>
  <c r="AS36" i="12"/>
  <c r="AS84" i="11"/>
  <c r="AS35" i="12"/>
  <c r="AS94" i="12" s="1"/>
  <c r="AS37" i="12"/>
  <c r="AS34" i="12"/>
  <c r="AS83" i="11"/>
  <c r="DK157" i="7" l="1"/>
  <c r="DI282" i="7"/>
  <c r="DJ104" i="7"/>
  <c r="DK209" i="7"/>
  <c r="AT84" i="11"/>
  <c r="AT35" i="12"/>
  <c r="AT94" i="12" s="1"/>
  <c r="AO40" i="12"/>
  <c r="AP39" i="12"/>
  <c r="AT37" i="12"/>
  <c r="AO38" i="12"/>
  <c r="AO39" i="12"/>
  <c r="AP38" i="12"/>
  <c r="AT36" i="12"/>
  <c r="AP40" i="12"/>
  <c r="AT34" i="12"/>
  <c r="AT83" i="11"/>
  <c r="DJ282" i="7" l="1"/>
  <c r="DK104" i="7"/>
  <c r="DL209" i="7"/>
  <c r="DL157" i="7"/>
  <c r="AQ38" i="12"/>
  <c r="AQ39" i="12"/>
  <c r="AQ40" i="12"/>
  <c r="DK282" i="7" l="1"/>
  <c r="DL104" i="7"/>
  <c r="DM157" i="7"/>
  <c r="DM209" i="7"/>
  <c r="AU37" i="12"/>
  <c r="AU36" i="12"/>
  <c r="AU83" i="11"/>
  <c r="AU34" i="12"/>
  <c r="AU35" i="12"/>
  <c r="AU94" i="12" s="1"/>
  <c r="AU84" i="11"/>
  <c r="DL282" i="7" l="1"/>
  <c r="DM104" i="7"/>
  <c r="DN157" i="7"/>
  <c r="DN209" i="7"/>
  <c r="AR39" i="12"/>
  <c r="AR38" i="12"/>
  <c r="AR40" i="12"/>
  <c r="DO157" i="7" l="1"/>
  <c r="DM282" i="7"/>
  <c r="DN104" i="7"/>
  <c r="DO209" i="7"/>
  <c r="AV37" i="12"/>
  <c r="AV35" i="12"/>
  <c r="AV94" i="12" s="1"/>
  <c r="AV84" i="11"/>
  <c r="AV36" i="12"/>
  <c r="AV34" i="12"/>
  <c r="AV83" i="11"/>
  <c r="DP157" i="7" l="1"/>
  <c r="DP209" i="7"/>
  <c r="DN282" i="7"/>
  <c r="DO104" i="7"/>
  <c r="AW36" i="12"/>
  <c r="AW37" i="12"/>
  <c r="AS38" i="12"/>
  <c r="AW35" i="12"/>
  <c r="AW94" i="12" s="1"/>
  <c r="AW84" i="11"/>
  <c r="AW34" i="12"/>
  <c r="AW83" i="11"/>
  <c r="AS39" i="12"/>
  <c r="AS40" i="12"/>
  <c r="DQ209" i="7" l="1"/>
  <c r="DO282" i="7"/>
  <c r="DP104" i="7"/>
  <c r="DQ157" i="7"/>
  <c r="AT38" i="12"/>
  <c r="AT40" i="12"/>
  <c r="AT39" i="12"/>
  <c r="DP282" i="7" l="1"/>
  <c r="DQ104" i="7"/>
  <c r="DR209" i="7"/>
  <c r="DR157" i="7"/>
  <c r="AY36" i="12"/>
  <c r="AX36" i="12"/>
  <c r="AX84" i="11"/>
  <c r="AX35" i="12"/>
  <c r="AX94" i="12" s="1"/>
  <c r="AY34" i="12"/>
  <c r="AY83" i="11"/>
  <c r="AY37" i="12"/>
  <c r="AX37" i="12"/>
  <c r="AX34" i="12"/>
  <c r="AX83" i="11"/>
  <c r="AY84" i="11"/>
  <c r="AY35" i="12"/>
  <c r="AY94" i="12" s="1"/>
  <c r="DS157" i="7" l="1"/>
  <c r="DS209" i="7"/>
  <c r="DQ282" i="7"/>
  <c r="DR104" i="7"/>
  <c r="AU39" i="12"/>
  <c r="AU40" i="12"/>
  <c r="AU38" i="12"/>
  <c r="DT209" i="7" l="1"/>
  <c r="DR282" i="7"/>
  <c r="DS104" i="7"/>
  <c r="DT157" i="7"/>
  <c r="AV40" i="12"/>
  <c r="AZ35" i="12"/>
  <c r="AZ94" i="12" s="1"/>
  <c r="AZ84" i="11"/>
  <c r="AZ37" i="12"/>
  <c r="AV38" i="12"/>
  <c r="AZ36" i="12"/>
  <c r="AV39" i="12"/>
  <c r="AZ83" i="11"/>
  <c r="AZ34" i="12"/>
  <c r="DU209" i="7" l="1"/>
  <c r="DS282" i="7"/>
  <c r="DT104" i="7"/>
  <c r="DU157" i="7"/>
  <c r="BB34" i="12"/>
  <c r="BB83" i="11"/>
  <c r="BA34" i="12"/>
  <c r="BA83" i="11"/>
  <c r="BB37" i="12"/>
  <c r="BB35" i="12"/>
  <c r="BB94" i="12" s="1"/>
  <c r="BB84" i="11"/>
  <c r="BB36" i="12"/>
  <c r="BA36" i="12"/>
  <c r="BA37" i="12"/>
  <c r="BA84" i="11"/>
  <c r="BA35" i="12"/>
  <c r="BA94" i="12" s="1"/>
  <c r="DT282" i="7" l="1"/>
  <c r="DU104" i="7"/>
  <c r="AX40" i="12"/>
  <c r="AW38" i="12"/>
  <c r="AX38" i="12"/>
  <c r="BC83" i="11"/>
  <c r="BC34" i="12"/>
  <c r="AX39" i="12"/>
  <c r="BC36" i="12"/>
  <c r="BC37" i="12"/>
  <c r="BC35" i="12"/>
  <c r="BC94" i="12" s="1"/>
  <c r="BC84" i="11"/>
  <c r="AW40" i="12"/>
  <c r="AW39" i="12"/>
  <c r="DU282" i="7" l="1"/>
  <c r="AY40" i="12"/>
  <c r="AY38" i="12"/>
  <c r="AY39" i="12"/>
  <c r="BD35" i="12" l="1"/>
  <c r="BD84" i="11"/>
  <c r="BD36" i="12"/>
  <c r="BD37" i="12"/>
  <c r="BD34" i="12"/>
  <c r="BD83" i="11"/>
  <c r="AZ38" i="12" l="1"/>
  <c r="BE35" i="12"/>
  <c r="BE94" i="12" s="1"/>
  <c r="BE84" i="11"/>
  <c r="BE37" i="12"/>
  <c r="BE83" i="11"/>
  <c r="BE34" i="12"/>
  <c r="BE36" i="12"/>
  <c r="AZ39" i="12"/>
  <c r="AZ40" i="12"/>
  <c r="BD94" i="12"/>
  <c r="BA40" i="12" l="1"/>
  <c r="BF84" i="11"/>
  <c r="BF35" i="12"/>
  <c r="BA38" i="12"/>
  <c r="BF36" i="12"/>
  <c r="BA39" i="12"/>
  <c r="BF37" i="12"/>
  <c r="BF34" i="12"/>
  <c r="BF83" i="11"/>
  <c r="BF94" i="12" l="1"/>
  <c r="BB39" i="12" l="1"/>
  <c r="BG37" i="12"/>
  <c r="BB40" i="12"/>
  <c r="BG34" i="12"/>
  <c r="BG83" i="11"/>
  <c r="BB38" i="12"/>
  <c r="BG36" i="12"/>
  <c r="BG84" i="11"/>
  <c r="BG35" i="12"/>
  <c r="BC40" i="12" l="1"/>
  <c r="BC39" i="12"/>
  <c r="BC38" i="12"/>
  <c r="BH84" i="11"/>
  <c r="BH35" i="12"/>
  <c r="BH94" i="12" s="1"/>
  <c r="BG94" i="12"/>
  <c r="BH34" i="12"/>
  <c r="BH83" i="11"/>
  <c r="BH36" i="12"/>
  <c r="BH37" i="12"/>
  <c r="BI35" i="12" l="1"/>
  <c r="BI84" i="11"/>
  <c r="BD40" i="12"/>
  <c r="BD38" i="12"/>
  <c r="BD39" i="12"/>
  <c r="BE39" i="12"/>
  <c r="BI37" i="12"/>
  <c r="BE38" i="12"/>
  <c r="BI34" i="12"/>
  <c r="BI83" i="11"/>
  <c r="BE40" i="12"/>
  <c r="BI36" i="12"/>
  <c r="BF38" i="12" l="1"/>
  <c r="BJ36" i="12"/>
  <c r="BJ34" i="12"/>
  <c r="BJ83" i="11"/>
  <c r="BF40" i="12"/>
  <c r="BJ37" i="12"/>
  <c r="BJ84" i="11"/>
  <c r="BJ35" i="12"/>
  <c r="BJ94" i="12" s="1"/>
  <c r="BI94" i="12"/>
  <c r="BF39" i="12"/>
  <c r="BK34" i="12" l="1"/>
  <c r="BK83" i="11"/>
  <c r="BK36" i="12"/>
  <c r="BG38" i="12"/>
  <c r="BL37" i="12"/>
  <c r="BG40" i="12"/>
  <c r="BL34" i="12"/>
  <c r="BL83" i="11"/>
  <c r="BL36" i="12"/>
  <c r="BG39" i="12"/>
  <c r="BL35" i="12"/>
  <c r="BL94" i="12" s="1"/>
  <c r="BL84" i="11"/>
  <c r="BK37" i="12"/>
  <c r="BK35" i="12"/>
  <c r="BK84" i="11"/>
  <c r="BH39" i="12" l="1"/>
  <c r="BK94" i="12"/>
  <c r="BH40" i="12"/>
  <c r="BH38" i="12"/>
  <c r="BM83" i="11" l="1"/>
  <c r="BM34" i="12"/>
  <c r="BM37" i="12"/>
  <c r="BM36" i="12"/>
  <c r="BM35" i="12"/>
  <c r="BM94" i="12" s="1"/>
  <c r="BM84" i="11"/>
  <c r="BI38" i="12" l="1"/>
  <c r="BJ40" i="12"/>
  <c r="BI40" i="12"/>
  <c r="BJ38" i="12"/>
  <c r="BJ39" i="12"/>
  <c r="BI39" i="12"/>
  <c r="BN35" i="12" l="1"/>
  <c r="BN94" i="12" s="1"/>
  <c r="BN84" i="11"/>
  <c r="BN34" i="12"/>
  <c r="BN83" i="11"/>
  <c r="BN37" i="12"/>
  <c r="BN36" i="12"/>
  <c r="BO84" i="11" l="1"/>
  <c r="BO35" i="12"/>
  <c r="BO94" i="12" s="1"/>
  <c r="BK38" i="12"/>
  <c r="BO37" i="12"/>
  <c r="BO34" i="12"/>
  <c r="BO83" i="11"/>
  <c r="BK39" i="12"/>
  <c r="BO36" i="12"/>
  <c r="BK40" i="12"/>
  <c r="BL40" i="12" l="1"/>
  <c r="BP34" i="12"/>
  <c r="BP83" i="11"/>
  <c r="BP35" i="12"/>
  <c r="BP94" i="12" s="1"/>
  <c r="BP84" i="11"/>
  <c r="BP36" i="12"/>
  <c r="BP37" i="12"/>
  <c r="BL39" i="12"/>
  <c r="BL38" i="12"/>
  <c r="BM39" i="12" l="1"/>
  <c r="BM40" i="12"/>
  <c r="BM38" i="12"/>
  <c r="BQ37" i="12" l="1"/>
  <c r="BR36" i="12"/>
  <c r="BR37" i="12"/>
  <c r="BQ84" i="11"/>
  <c r="BQ35" i="12"/>
  <c r="BQ94" i="12" s="1"/>
  <c r="BR34" i="12"/>
  <c r="BR83" i="11"/>
  <c r="BQ36" i="12"/>
  <c r="BR84" i="11"/>
  <c r="BR35" i="12"/>
  <c r="BR94" i="12" s="1"/>
  <c r="BQ34" i="12"/>
  <c r="BQ83" i="11"/>
  <c r="BN38" i="12" l="1"/>
  <c r="BN40" i="12"/>
  <c r="BN39" i="12"/>
  <c r="BS37" i="12" l="1"/>
  <c r="BS83" i="11"/>
  <c r="BS34" i="12"/>
  <c r="BS84" i="11"/>
  <c r="BS35" i="12"/>
  <c r="BS94" i="12" s="1"/>
  <c r="BS36" i="12"/>
  <c r="BT34" i="12" l="1"/>
  <c r="BT83" i="11"/>
  <c r="BP40" i="12"/>
  <c r="BT37" i="12"/>
  <c r="BO38" i="12"/>
  <c r="BT36" i="12"/>
  <c r="BO39" i="12"/>
  <c r="BP38" i="12"/>
  <c r="BO40" i="12"/>
  <c r="BT35" i="12"/>
  <c r="BT94" i="12" s="1"/>
  <c r="BT84" i="11"/>
  <c r="BP39" i="12"/>
  <c r="BU36" i="12" l="1"/>
  <c r="BU83" i="11"/>
  <c r="BU34" i="12"/>
  <c r="BU35" i="12"/>
  <c r="BU94" i="12" s="1"/>
  <c r="BU84" i="11"/>
  <c r="BU37" i="12"/>
  <c r="BV34" i="12" l="1"/>
  <c r="BV83" i="11"/>
  <c r="BQ40" i="12"/>
  <c r="BQ39" i="12"/>
  <c r="BV36" i="12"/>
  <c r="BQ38" i="12"/>
  <c r="BV84" i="11"/>
  <c r="BV35" i="12"/>
  <c r="BV94" i="12" s="1"/>
  <c r="BV37" i="12"/>
  <c r="BW34" i="12" l="1"/>
  <c r="BW83" i="11"/>
  <c r="BW37" i="12"/>
  <c r="BW36" i="12"/>
  <c r="BW84" i="11"/>
  <c r="BW35" i="12"/>
  <c r="BW94" i="12" s="1"/>
  <c r="BR40" i="12"/>
  <c r="BR39" i="12"/>
  <c r="BR38" i="12"/>
  <c r="BX34" i="12" l="1"/>
  <c r="BX83" i="11"/>
  <c r="BX37" i="12"/>
  <c r="BX36" i="12"/>
  <c r="BX84" i="11"/>
  <c r="BX35" i="12"/>
  <c r="BX94" i="12" s="1"/>
  <c r="BS39" i="12" l="1"/>
  <c r="BS40" i="12"/>
  <c r="BS38" i="12"/>
  <c r="BZ35" i="12" l="1"/>
  <c r="BZ94" i="12" s="1"/>
  <c r="BZ84" i="11"/>
  <c r="BZ34" i="12"/>
  <c r="BZ83" i="11"/>
  <c r="BT38" i="12"/>
  <c r="BY36" i="12"/>
  <c r="BZ37" i="12"/>
  <c r="BT40" i="12"/>
  <c r="BY37" i="12"/>
  <c r="BY35" i="12"/>
  <c r="BY94" i="12" s="1"/>
  <c r="BY84" i="11"/>
  <c r="BT39" i="12"/>
  <c r="BZ36" i="12"/>
  <c r="BY34" i="12"/>
  <c r="BY83" i="11"/>
  <c r="CB84" i="11" l="1"/>
  <c r="CB35" i="12"/>
  <c r="CB94" i="12" s="1"/>
  <c r="CB34" i="12"/>
  <c r="CB83" i="11"/>
  <c r="CA36" i="12"/>
  <c r="CB36" i="12"/>
  <c r="CB37" i="12"/>
  <c r="BU40" i="12"/>
  <c r="CA35" i="12"/>
  <c r="CA94" i="12" s="1"/>
  <c r="CA84" i="11"/>
  <c r="BU39" i="12"/>
  <c r="BU38" i="12"/>
  <c r="CA37" i="12"/>
  <c r="CA34" i="12"/>
  <c r="CA83" i="11"/>
  <c r="CC35" i="12" l="1"/>
  <c r="CC94" i="12" s="1"/>
  <c r="CC84" i="11"/>
  <c r="CC37" i="12"/>
  <c r="CC34" i="12"/>
  <c r="CC83" i="11"/>
  <c r="CD35" i="12"/>
  <c r="CD94" i="12" s="1"/>
  <c r="CD84" i="11"/>
  <c r="BV38" i="12"/>
  <c r="CD36" i="12"/>
  <c r="BV39" i="12"/>
  <c r="BW40" i="12"/>
  <c r="BW38" i="12"/>
  <c r="BW39" i="12"/>
  <c r="BV40" i="12"/>
  <c r="CD34" i="12"/>
  <c r="CD83" i="11"/>
  <c r="CC36" i="12"/>
  <c r="CD37" i="12"/>
  <c r="BX40" i="12" l="1"/>
  <c r="BX39" i="12"/>
  <c r="BX38" i="12"/>
  <c r="CE34" i="12" l="1"/>
  <c r="CE83" i="11"/>
  <c r="CE36" i="12"/>
  <c r="CE84" i="11"/>
  <c r="CE35" i="12"/>
  <c r="CE94" i="12" s="1"/>
  <c r="CE37" i="12"/>
  <c r="BY40" i="12" l="1"/>
  <c r="BY38" i="12"/>
  <c r="BZ40" i="12"/>
  <c r="BY39" i="12"/>
  <c r="BZ39" i="12"/>
  <c r="BZ38" i="12"/>
  <c r="CF34" i="12"/>
  <c r="CF83" i="11"/>
  <c r="CF37" i="12"/>
  <c r="CF36" i="12"/>
  <c r="CF35" i="12"/>
  <c r="CF94" i="12" s="1"/>
  <c r="CF84" i="11"/>
  <c r="CG37" i="12" l="1"/>
  <c r="CA39" i="12"/>
  <c r="CG83" i="11"/>
  <c r="CG34" i="12"/>
  <c r="CG35" i="12"/>
  <c r="CG94" i="12" s="1"/>
  <c r="CG84" i="11"/>
  <c r="CA38" i="12"/>
  <c r="CG36" i="12"/>
  <c r="CA40" i="12"/>
  <c r="CH36" i="12" l="1"/>
  <c r="CH37" i="12"/>
  <c r="CH34" i="12"/>
  <c r="CH83" i="11"/>
  <c r="CH84" i="11"/>
  <c r="CH35" i="12"/>
  <c r="CH94" i="12" s="1"/>
  <c r="CI37" i="12" l="1"/>
  <c r="CB40" i="12"/>
  <c r="CB38" i="12"/>
  <c r="CI36" i="12"/>
  <c r="CB39" i="12"/>
  <c r="CI34" i="12"/>
  <c r="CI83" i="11"/>
  <c r="CI35" i="12"/>
  <c r="CI94" i="12" s="1"/>
  <c r="CI84" i="11"/>
  <c r="CJ37" i="12" l="1"/>
  <c r="CJ83" i="11"/>
  <c r="CJ34" i="12"/>
  <c r="CJ35" i="12"/>
  <c r="CJ94" i="12" s="1"/>
  <c r="CJ84" i="11"/>
  <c r="CJ36" i="12"/>
  <c r="CC39" i="12" l="1"/>
  <c r="CC40" i="12"/>
  <c r="CC38" i="12"/>
  <c r="CK83" i="11" l="1"/>
  <c r="CK34" i="12"/>
  <c r="CD39" i="12"/>
  <c r="CK36" i="12"/>
  <c r="CK37" i="12"/>
  <c r="CD38" i="12"/>
  <c r="CD40" i="12"/>
  <c r="CK84" i="11"/>
  <c r="CK35" i="12"/>
  <c r="CK94" i="12" s="1"/>
  <c r="CL34" i="12" l="1"/>
  <c r="CL83" i="11"/>
  <c r="CE40" i="12"/>
  <c r="CF39" i="12"/>
  <c r="CL37" i="12"/>
  <c r="CL35" i="12"/>
  <c r="CL94" i="12" s="1"/>
  <c r="CL84" i="11"/>
  <c r="CE39" i="12"/>
  <c r="CE38" i="12"/>
  <c r="CF38" i="12"/>
  <c r="CF40" i="12"/>
  <c r="CL36" i="12"/>
  <c r="CN37" i="12" l="1"/>
  <c r="CM37" i="12"/>
  <c r="CN83" i="11"/>
  <c r="CN34" i="12"/>
  <c r="CM83" i="11"/>
  <c r="CM34" i="12"/>
  <c r="CG38" i="12"/>
  <c r="CN35" i="12"/>
  <c r="CN94" i="12" s="1"/>
  <c r="CN84" i="11"/>
  <c r="CG39" i="12"/>
  <c r="CN36" i="12"/>
  <c r="CM36" i="12"/>
  <c r="CM35" i="12"/>
  <c r="CM94" i="12" s="1"/>
  <c r="CM84" i="11"/>
  <c r="CG40" i="12"/>
  <c r="CH40" i="12" l="1"/>
  <c r="CH38" i="12"/>
  <c r="CH39" i="12"/>
  <c r="CO84" i="11" l="1"/>
  <c r="CO35" i="12"/>
  <c r="CO94" i="12" s="1"/>
  <c r="CO34" i="12"/>
  <c r="CO83" i="11"/>
  <c r="CO37" i="12"/>
  <c r="CO36" i="12"/>
  <c r="CP36" i="12" l="1"/>
  <c r="CP34" i="12"/>
  <c r="CP83" i="11"/>
  <c r="CI40" i="12"/>
  <c r="CP37" i="12"/>
  <c r="CP35" i="12"/>
  <c r="CP94" i="12" s="1"/>
  <c r="CP84" i="11"/>
  <c r="CI39" i="12"/>
  <c r="CI38" i="12"/>
  <c r="CJ39" i="12" l="1"/>
  <c r="CJ38" i="12"/>
  <c r="CJ40" i="12"/>
  <c r="CQ36" i="12" l="1"/>
  <c r="CR37" i="12"/>
  <c r="CR35" i="12"/>
  <c r="CR94" i="12" s="1"/>
  <c r="CR84" i="11"/>
  <c r="CR83" i="11"/>
  <c r="CR34" i="12"/>
  <c r="CQ84" i="11"/>
  <c r="CQ35" i="12"/>
  <c r="CQ94" i="12" s="1"/>
  <c r="CR36" i="12"/>
  <c r="CQ83" i="11"/>
  <c r="CQ34" i="12"/>
  <c r="CQ37" i="12"/>
  <c r="CK39" i="12" l="1"/>
  <c r="CK38" i="12"/>
  <c r="CK40" i="12"/>
  <c r="CS34" i="12" l="1"/>
  <c r="CS83" i="11"/>
  <c r="CT35" i="12"/>
  <c r="CT94" i="12" s="1"/>
  <c r="CT84" i="11"/>
  <c r="CT36" i="12"/>
  <c r="CT34" i="12"/>
  <c r="CT83" i="11"/>
  <c r="CT37" i="12"/>
  <c r="CS37" i="12"/>
  <c r="CS36" i="12"/>
  <c r="CS35" i="12"/>
  <c r="CS94" i="12" s="1"/>
  <c r="CS84" i="11"/>
  <c r="CL40" i="12" l="1"/>
  <c r="CL39" i="12"/>
  <c r="CL38" i="12"/>
  <c r="CU83" i="11" l="1"/>
  <c r="CU34" i="12"/>
  <c r="CM38" i="12"/>
  <c r="CM39" i="12"/>
  <c r="CU36" i="12"/>
  <c r="CU35" i="12"/>
  <c r="CU94" i="12" s="1"/>
  <c r="CU84" i="11"/>
  <c r="CM40" i="12"/>
  <c r="CU37" i="12"/>
  <c r="CN39" i="12" l="1"/>
  <c r="CN38" i="12"/>
  <c r="CN40" i="12"/>
  <c r="CV37" i="12" l="1"/>
  <c r="CO39" i="12"/>
  <c r="CV84" i="11"/>
  <c r="CV35" i="12"/>
  <c r="CV94" i="12" s="1"/>
  <c r="CV36" i="12"/>
  <c r="CO38" i="12"/>
  <c r="CV34" i="12"/>
  <c r="CV83" i="11"/>
  <c r="CO40" i="12"/>
  <c r="CW83" i="11" l="1"/>
  <c r="CW34" i="12"/>
  <c r="CP39" i="12"/>
  <c r="CW37" i="12"/>
  <c r="CW36" i="12"/>
  <c r="CP40" i="12"/>
  <c r="CP38" i="12"/>
  <c r="CW35" i="12"/>
  <c r="CW94" i="12" s="1"/>
  <c r="CW84" i="11"/>
  <c r="CX34" i="12" l="1"/>
  <c r="CX83" i="11"/>
  <c r="CX37" i="12"/>
  <c r="CX36" i="12"/>
  <c r="CQ39" i="12"/>
  <c r="CX35" i="12"/>
  <c r="CX94" i="12" s="1"/>
  <c r="CX84" i="11"/>
  <c r="CQ38" i="12"/>
  <c r="CQ40" i="12"/>
  <c r="CY37" i="12" l="1"/>
  <c r="CY36" i="12"/>
  <c r="CY34" i="12"/>
  <c r="CY83" i="11"/>
  <c r="CY84" i="11"/>
  <c r="CY35" i="12"/>
  <c r="CY94" i="12" s="1"/>
  <c r="CR39" i="12" l="1"/>
  <c r="CR38" i="12"/>
  <c r="CR40" i="12"/>
  <c r="CZ34" i="12"/>
  <c r="CZ83" i="11"/>
  <c r="CZ36" i="12"/>
  <c r="CZ37" i="12"/>
  <c r="CZ35" i="12"/>
  <c r="CZ94" i="12" s="1"/>
  <c r="CZ84" i="11"/>
  <c r="CT39" i="12" l="1"/>
  <c r="CT40" i="12"/>
  <c r="CS38" i="12"/>
  <c r="CT38" i="12"/>
  <c r="CS40" i="12"/>
  <c r="CS39" i="12"/>
  <c r="DA34" i="12" l="1"/>
  <c r="DA83" i="11"/>
  <c r="DA37" i="12"/>
  <c r="DA35" i="12"/>
  <c r="DA94" i="12" s="1"/>
  <c r="DA84" i="11"/>
  <c r="DA36" i="12"/>
  <c r="DB36" i="12" l="1"/>
  <c r="DB34" i="12"/>
  <c r="DB83" i="11"/>
  <c r="DB35" i="12"/>
  <c r="DB94" i="12" s="1"/>
  <c r="DB84" i="11"/>
  <c r="DB37" i="12"/>
  <c r="CU38" i="12"/>
  <c r="CU39" i="12"/>
  <c r="CU40" i="12"/>
  <c r="CV38" i="12" l="1"/>
  <c r="CV40" i="12"/>
  <c r="CV39" i="12"/>
  <c r="DC37" i="12" l="1"/>
  <c r="DC36" i="12"/>
  <c r="DC34" i="12"/>
  <c r="DC83" i="11"/>
  <c r="DC84" i="11"/>
  <c r="DC35" i="12"/>
  <c r="DC94" i="12" s="1"/>
  <c r="DD36" i="12" l="1"/>
  <c r="CW38" i="12"/>
  <c r="CX38" i="12"/>
  <c r="CX40" i="12"/>
  <c r="DD83" i="11"/>
  <c r="DD34" i="12"/>
  <c r="DD37" i="12"/>
  <c r="CW39" i="12"/>
  <c r="CX39" i="12"/>
  <c r="CW40" i="12"/>
  <c r="DD35" i="12"/>
  <c r="DD94" i="12" s="1"/>
  <c r="DD84" i="11"/>
  <c r="DE36" i="12" l="1"/>
  <c r="DE37" i="12"/>
  <c r="CY39" i="12"/>
  <c r="CY38" i="12"/>
  <c r="CY40" i="12"/>
  <c r="DE83" i="11"/>
  <c r="DE34" i="12"/>
  <c r="DE35" i="12"/>
  <c r="DE94" i="12" s="1"/>
  <c r="DE84" i="11"/>
  <c r="CZ39" i="12" l="1"/>
  <c r="CZ40" i="12"/>
  <c r="DF83" i="11"/>
  <c r="DF34" i="12"/>
  <c r="DF84" i="11"/>
  <c r="DF35" i="12"/>
  <c r="DF94" i="12" s="1"/>
  <c r="DF36" i="12"/>
  <c r="CZ38" i="12"/>
  <c r="DF37" i="12"/>
  <c r="DG34" i="12" l="1"/>
  <c r="DG83" i="11"/>
  <c r="DG84" i="11"/>
  <c r="DG35" i="12"/>
  <c r="DG94" i="12" s="1"/>
  <c r="DG37" i="12"/>
  <c r="DG36" i="12"/>
  <c r="DA39" i="12" l="1"/>
  <c r="DA40" i="12"/>
  <c r="DA38" i="12"/>
  <c r="DH36" i="12" l="1"/>
  <c r="DH34" i="12"/>
  <c r="DH83" i="11"/>
  <c r="DI36" i="12"/>
  <c r="DI34" i="12"/>
  <c r="DI83" i="11"/>
  <c r="DI84" i="11"/>
  <c r="DI35" i="12"/>
  <c r="DI94" i="12" s="1"/>
  <c r="DH37" i="12"/>
  <c r="DI37" i="12"/>
  <c r="DH35" i="12"/>
  <c r="DH94" i="12" s="1"/>
  <c r="DH84" i="11"/>
  <c r="DB40" i="12" l="1"/>
  <c r="DB38" i="12"/>
  <c r="DC38" i="12"/>
  <c r="DC40" i="12"/>
  <c r="DB39" i="12"/>
  <c r="DC39" i="12"/>
  <c r="DJ84" i="11" l="1"/>
  <c r="DJ35" i="12"/>
  <c r="DJ94" i="12" s="1"/>
  <c r="DJ83" i="11"/>
  <c r="DJ34" i="12"/>
  <c r="DJ37" i="12"/>
  <c r="DJ36" i="12"/>
  <c r="DK37" i="12" l="1"/>
  <c r="DK35" i="12"/>
  <c r="DK94" i="12" s="1"/>
  <c r="DK84" i="11"/>
  <c r="DD40" i="12"/>
  <c r="DK34" i="12"/>
  <c r="DK83" i="11"/>
  <c r="DD39" i="12"/>
  <c r="DK36" i="12"/>
  <c r="DD38" i="12"/>
  <c r="DE39" i="12" l="1"/>
  <c r="DE40" i="12"/>
  <c r="DE38" i="12"/>
  <c r="DL35" i="12" l="1"/>
  <c r="DL94" i="12" s="1"/>
  <c r="DL84" i="11"/>
  <c r="DL83" i="11"/>
  <c r="DL34" i="12"/>
  <c r="DL36" i="12"/>
  <c r="DL37" i="12"/>
  <c r="DG38" i="12" l="1"/>
  <c r="DG39" i="12"/>
  <c r="DM35" i="12"/>
  <c r="DM94" i="12" s="1"/>
  <c r="DM84" i="11"/>
  <c r="DF39" i="12"/>
  <c r="DM34" i="12"/>
  <c r="DM83" i="11"/>
  <c r="DG40" i="12"/>
  <c r="DF38" i="12"/>
  <c r="DM36" i="12"/>
  <c r="DF40" i="12"/>
  <c r="DM37" i="12"/>
  <c r="DH40" i="12" l="1"/>
  <c r="DH38" i="12"/>
  <c r="DN83" i="11"/>
  <c r="DN34" i="12"/>
  <c r="DN35" i="12"/>
  <c r="DN94" i="12" s="1"/>
  <c r="DN84" i="11"/>
  <c r="DN36" i="12"/>
  <c r="DH39" i="12"/>
  <c r="DN37" i="12"/>
  <c r="DO35" i="12" l="1"/>
  <c r="DO94" i="12" s="1"/>
  <c r="DO84" i="11"/>
  <c r="DI39" i="12"/>
  <c r="DO37" i="12"/>
  <c r="DO34" i="12"/>
  <c r="DO83" i="11"/>
  <c r="DO36" i="12"/>
  <c r="DI40" i="12"/>
  <c r="DI38" i="12"/>
  <c r="DJ40" i="12" l="1"/>
  <c r="DP84" i="11"/>
  <c r="DP35" i="12"/>
  <c r="DP94" i="12" s="1"/>
  <c r="DP37" i="12"/>
  <c r="DP83" i="11"/>
  <c r="DP34" i="12"/>
  <c r="DP36" i="12"/>
  <c r="DJ38" i="12"/>
  <c r="DJ39" i="12"/>
  <c r="DK40" i="12" l="1"/>
  <c r="DK39" i="12"/>
  <c r="DQ37" i="12"/>
  <c r="DK38" i="12"/>
  <c r="DQ36" i="12"/>
  <c r="DQ35" i="12"/>
  <c r="DQ94" i="12" s="1"/>
  <c r="DQ84" i="11"/>
  <c r="DQ34" i="12"/>
  <c r="DQ83" i="11"/>
  <c r="DR84" i="11" l="1"/>
  <c r="DR35" i="12"/>
  <c r="DR94" i="12" s="1"/>
  <c r="DR36" i="12"/>
  <c r="DR37" i="12"/>
  <c r="DR34" i="12"/>
  <c r="DR83" i="11"/>
  <c r="DL39" i="12" l="1"/>
  <c r="DL40" i="12"/>
  <c r="DL38" i="12"/>
  <c r="DS34" i="12" l="1"/>
  <c r="DS83" i="11"/>
  <c r="DS35" i="12"/>
  <c r="DS94" i="12" s="1"/>
  <c r="DS84" i="11"/>
  <c r="DS37" i="12"/>
  <c r="DS36" i="12"/>
  <c r="DM40" i="12" l="1"/>
  <c r="DM38" i="12"/>
  <c r="DM39" i="12"/>
  <c r="DT36" i="12" l="1"/>
  <c r="DN39" i="12"/>
  <c r="DT34" i="12"/>
  <c r="DT83" i="11"/>
  <c r="DT37" i="12"/>
  <c r="DN38" i="12"/>
  <c r="DN40" i="12"/>
  <c r="DT35" i="12"/>
  <c r="DT94" i="12" s="1"/>
  <c r="DT84" i="11"/>
  <c r="DO38" i="12" l="1"/>
  <c r="DO39" i="12"/>
  <c r="DO40" i="12"/>
  <c r="DU36" i="12"/>
  <c r="D36" i="12" s="1"/>
  <c r="DU37" i="12"/>
  <c r="D37" i="12" s="1"/>
  <c r="DU83" i="11"/>
  <c r="DU34" i="12"/>
  <c r="D34" i="12" s="1"/>
  <c r="D83" i="11"/>
  <c r="DU35" i="12"/>
  <c r="DU84" i="11"/>
  <c r="D84" i="11"/>
  <c r="DU94" i="12" l="1"/>
  <c r="D94" i="12" s="1"/>
  <c r="E19" i="15" s="1"/>
  <c r="D35" i="12"/>
  <c r="DP38" i="12"/>
  <c r="E7" i="15"/>
  <c r="DP39" i="12"/>
  <c r="E6" i="15"/>
  <c r="E8" i="15"/>
  <c r="DP40" i="12"/>
  <c r="DQ40" i="12" l="1"/>
  <c r="DQ38" i="12"/>
  <c r="DQ39" i="12"/>
  <c r="DR40" i="12" l="1"/>
  <c r="DR39" i="12"/>
  <c r="DR38" i="12"/>
  <c r="DS38" i="12" l="1"/>
  <c r="DS39" i="12"/>
  <c r="DS40" i="12"/>
  <c r="DT39" i="12" l="1"/>
  <c r="DT38" i="12"/>
  <c r="DT40" i="12"/>
  <c r="DU38" i="12" l="1"/>
  <c r="D38" i="12" s="1"/>
  <c r="D7" i="15"/>
  <c r="DU40" i="12"/>
  <c r="D40" i="12" s="1"/>
  <c r="DU39" i="12"/>
  <c r="D39" i="12" s="1"/>
  <c r="D8" i="15" l="1"/>
  <c r="D6" i="15"/>
  <c r="E11" i="15"/>
  <c r="D11" i="15"/>
  <c r="D10" i="15"/>
  <c r="E10" i="15"/>
  <c r="D9" i="15"/>
  <c r="D5" i="15" l="1"/>
  <c r="D12" i="15" s="1"/>
  <c r="E9" i="15"/>
  <c r="F55" i="11" l="1"/>
  <c r="E50" i="11"/>
  <c r="E45" i="11"/>
  <c r="E5" i="15" l="1"/>
  <c r="E12" i="15" l="1"/>
  <c r="E10" i="8" l="1"/>
  <c r="D10" i="8" s="1"/>
  <c r="D7" i="8"/>
  <c r="E31" i="9" l="1"/>
  <c r="E255" i="7" l="1"/>
  <c r="E272" i="7" l="1"/>
  <c r="F255" i="7" l="1"/>
  <c r="G255" i="7" l="1"/>
  <c r="H255" i="7" l="1"/>
  <c r="I255" i="7" l="1"/>
  <c r="J255" i="7" l="1"/>
  <c r="K255" i="7" l="1"/>
  <c r="L255" i="7" l="1"/>
  <c r="M255" i="7" l="1"/>
  <c r="N255" i="7" l="1"/>
  <c r="O255" i="7" l="1"/>
  <c r="P255" i="7" l="1"/>
  <c r="D255" i="7" l="1"/>
  <c r="O111" i="7" l="1"/>
  <c r="AL111" i="7"/>
  <c r="BS111" i="7"/>
  <c r="CI111" i="7"/>
  <c r="CU111" i="7"/>
  <c r="DE111" i="7"/>
  <c r="DO111" i="7"/>
  <c r="AM111" i="7"/>
  <c r="BX111" i="7"/>
  <c r="CL111" i="7"/>
  <c r="CV111" i="7"/>
  <c r="DF111" i="7"/>
  <c r="DR111" i="7"/>
  <c r="AS111" i="7"/>
  <c r="BY111" i="7"/>
  <c r="CM111" i="7"/>
  <c r="CW111" i="7"/>
  <c r="DG111" i="7"/>
  <c r="DS111" i="7"/>
  <c r="BI111" i="7"/>
  <c r="BZ111" i="7"/>
  <c r="CN111" i="7"/>
  <c r="CX111" i="7"/>
  <c r="DJ111" i="7"/>
  <c r="DT111" i="7"/>
  <c r="BJ111" i="7"/>
  <c r="CA111" i="7"/>
  <c r="CO111" i="7"/>
  <c r="CY111" i="7"/>
  <c r="DK111" i="7"/>
  <c r="DU111" i="7"/>
  <c r="BK111" i="7"/>
  <c r="CF111" i="7"/>
  <c r="CP111" i="7"/>
  <c r="DB111" i="7"/>
  <c r="DL111" i="7"/>
  <c r="I111" i="7"/>
  <c r="BQ111" i="7"/>
  <c r="CG111" i="7"/>
  <c r="CQ111" i="7"/>
  <c r="DC111" i="7"/>
  <c r="DM111" i="7"/>
  <c r="U111" i="7"/>
  <c r="BR111" i="7"/>
  <c r="CH111" i="7"/>
  <c r="CT111" i="7"/>
  <c r="DD111" i="7"/>
  <c r="DN111" i="7"/>
  <c r="BC111" i="7"/>
  <c r="AK111" i="7"/>
  <c r="BB111" i="7"/>
  <c r="AE111" i="7"/>
  <c r="BA111" i="7"/>
  <c r="AD111" i="7"/>
  <c r="AU111" i="7"/>
  <c r="AC111" i="7"/>
  <c r="AT111" i="7"/>
  <c r="W111" i="7"/>
  <c r="DS163" i="7"/>
  <c r="X163" i="7"/>
  <c r="AP163" i="7"/>
  <c r="AZ163" i="7"/>
  <c r="BH163" i="7"/>
  <c r="DD163" i="7"/>
  <c r="DL163" i="7"/>
  <c r="DT163" i="7"/>
  <c r="AA163" i="7"/>
  <c r="BI163" i="7"/>
  <c r="CO163" i="7"/>
  <c r="CW163" i="7"/>
  <c r="DE163" i="7"/>
  <c r="DM163" i="7"/>
  <c r="DU163" i="7"/>
  <c r="V111" i="7"/>
  <c r="E111" i="7"/>
  <c r="BP111" i="7"/>
  <c r="BH111" i="7"/>
  <c r="AZ111" i="7"/>
  <c r="AR111" i="7"/>
  <c r="AJ111" i="7"/>
  <c r="AB111" i="7"/>
  <c r="T111" i="7"/>
  <c r="CE111" i="7"/>
  <c r="BW111" i="7"/>
  <c r="BO111" i="7"/>
  <c r="BG111" i="7"/>
  <c r="AY111" i="7"/>
  <c r="AQ111" i="7"/>
  <c r="AI111" i="7"/>
  <c r="AA111" i="7"/>
  <c r="S111" i="7"/>
  <c r="CD111" i="7"/>
  <c r="BV111" i="7"/>
  <c r="BN111" i="7"/>
  <c r="BF111" i="7"/>
  <c r="AX111" i="7"/>
  <c r="AP111" i="7"/>
  <c r="AH111" i="7"/>
  <c r="Z111" i="7"/>
  <c r="Q111" i="7"/>
  <c r="DQ111" i="7"/>
  <c r="DI111" i="7"/>
  <c r="DA111" i="7"/>
  <c r="CS111" i="7"/>
  <c r="CK111" i="7"/>
  <c r="CC111" i="7"/>
  <c r="BU111" i="7"/>
  <c r="BM111" i="7"/>
  <c r="BE111" i="7"/>
  <c r="AW111" i="7"/>
  <c r="AO111" i="7"/>
  <c r="AG111" i="7"/>
  <c r="Y111" i="7"/>
  <c r="N111" i="7"/>
  <c r="DP111" i="7"/>
  <c r="DH111" i="7"/>
  <c r="CZ111" i="7"/>
  <c r="CR111" i="7"/>
  <c r="CJ111" i="7"/>
  <c r="CB111" i="7"/>
  <c r="BT111" i="7"/>
  <c r="BL111" i="7"/>
  <c r="BD111" i="7"/>
  <c r="AV111" i="7"/>
  <c r="AN111" i="7"/>
  <c r="AF111" i="7"/>
  <c r="X111" i="7"/>
  <c r="L111" i="7"/>
  <c r="AR216" i="7"/>
  <c r="K163" i="7"/>
  <c r="F163" i="7"/>
  <c r="U163" i="7"/>
  <c r="M163" i="7"/>
  <c r="AH163" i="7"/>
  <c r="Z163" i="7"/>
  <c r="R163" i="7"/>
  <c r="J163" i="7"/>
  <c r="AE163" i="7"/>
  <c r="W163" i="7"/>
  <c r="O163" i="7"/>
  <c r="I163" i="7"/>
  <c r="G163" i="7"/>
  <c r="AR163" i="7"/>
  <c r="AJ163" i="7"/>
  <c r="AB163" i="7"/>
  <c r="T163" i="7"/>
  <c r="L163" i="7"/>
  <c r="AO163" i="7"/>
  <c r="AG163" i="7"/>
  <c r="Y163" i="7"/>
  <c r="Q163" i="7"/>
  <c r="AT163" i="7"/>
  <c r="AL163" i="7"/>
  <c r="AD163" i="7"/>
  <c r="V163" i="7"/>
  <c r="N163" i="7"/>
  <c r="E163" i="7"/>
  <c r="F111" i="7"/>
  <c r="K111" i="7"/>
  <c r="G111" i="7"/>
  <c r="P111" i="7"/>
  <c r="M111" i="7"/>
  <c r="R111" i="7"/>
  <c r="J111" i="7"/>
  <c r="H111" i="7"/>
  <c r="BI216" i="7" l="1"/>
  <c r="BI47" i="12" s="1"/>
  <c r="AV216" i="7"/>
  <c r="AV47" i="12" s="1"/>
  <c r="M216" i="7"/>
  <c r="M54" i="11" s="1"/>
  <c r="CG163" i="7"/>
  <c r="CG46" i="12" s="1"/>
  <c r="CV163" i="7"/>
  <c r="CV46" i="12" s="1"/>
  <c r="CU163" i="7"/>
  <c r="CU46" i="12" s="1"/>
  <c r="BY163" i="7"/>
  <c r="BY46" i="12" s="1"/>
  <c r="CN163" i="7"/>
  <c r="CN49" i="11" s="1"/>
  <c r="CM163" i="7"/>
  <c r="CM46" i="12" s="1"/>
  <c r="BQ163" i="7"/>
  <c r="BQ49" i="11" s="1"/>
  <c r="BP163" i="7"/>
  <c r="BP49" i="11" s="1"/>
  <c r="H163" i="7"/>
  <c r="H49" i="11" s="1"/>
  <c r="CE163" i="7"/>
  <c r="CE49" i="11" s="1"/>
  <c r="BG163" i="7"/>
  <c r="BG49" i="11" s="1"/>
  <c r="AY163" i="7"/>
  <c r="AY46" i="12" s="1"/>
  <c r="AU216" i="7"/>
  <c r="AU54" i="11" s="1"/>
  <c r="S163" i="7"/>
  <c r="S49" i="11" s="1"/>
  <c r="BA163" i="7"/>
  <c r="BA49" i="11" s="1"/>
  <c r="CF163" i="7"/>
  <c r="CF49" i="11" s="1"/>
  <c r="DK163" i="7"/>
  <c r="DK46" i="12" s="1"/>
  <c r="DR163" i="7"/>
  <c r="DR46" i="12" s="1"/>
  <c r="BK216" i="7"/>
  <c r="BK54" i="11" s="1"/>
  <c r="AQ163" i="7"/>
  <c r="AQ49" i="11" s="1"/>
  <c r="BX163" i="7"/>
  <c r="BX49" i="11" s="1"/>
  <c r="DC163" i="7"/>
  <c r="DC46" i="12" s="1"/>
  <c r="DJ163" i="7"/>
  <c r="DJ46" i="12" s="1"/>
  <c r="BN163" i="7"/>
  <c r="BN49" i="11" s="1"/>
  <c r="BF163" i="7"/>
  <c r="BF46" i="12" s="1"/>
  <c r="P163" i="7"/>
  <c r="P49" i="11" s="1"/>
  <c r="AM163" i="7"/>
  <c r="AM49" i="11" s="1"/>
  <c r="AN163" i="7"/>
  <c r="AN49" i="11" s="1"/>
  <c r="DA163" i="7"/>
  <c r="DA49" i="11" s="1"/>
  <c r="CC163" i="7"/>
  <c r="CC49" i="11" s="1"/>
  <c r="BW163" i="7"/>
  <c r="BW46" i="12" s="1"/>
  <c r="DB163" i="7"/>
  <c r="DB46" i="12" s="1"/>
  <c r="BU163" i="7"/>
  <c r="BU49" i="11" s="1"/>
  <c r="BO163" i="7"/>
  <c r="BO49" i="11" s="1"/>
  <c r="CT163" i="7"/>
  <c r="CT46" i="12" s="1"/>
  <c r="AW163" i="7"/>
  <c r="AW46" i="12" s="1"/>
  <c r="CJ163" i="7"/>
  <c r="CJ46" i="12" s="1"/>
  <c r="AX163" i="7"/>
  <c r="AX49" i="11" s="1"/>
  <c r="CB163" i="7"/>
  <c r="CB46" i="12" s="1"/>
  <c r="BT163" i="7"/>
  <c r="BT46" i="12" s="1"/>
  <c r="CD163" i="7"/>
  <c r="CD46" i="12" s="1"/>
  <c r="CS163" i="7"/>
  <c r="CS49" i="11" s="1"/>
  <c r="DG163" i="7"/>
  <c r="DG46" i="12" s="1"/>
  <c r="BV163" i="7"/>
  <c r="BV46" i="12" s="1"/>
  <c r="CK163" i="7"/>
  <c r="CK49" i="11" s="1"/>
  <c r="CY163" i="7"/>
  <c r="CY49" i="11" s="1"/>
  <c r="CQ163" i="7"/>
  <c r="CQ46" i="12" s="1"/>
  <c r="AK163" i="7"/>
  <c r="AK49" i="11" s="1"/>
  <c r="CA163" i="7"/>
  <c r="CA49" i="11" s="1"/>
  <c r="DI163" i="7"/>
  <c r="DI49" i="11" s="1"/>
  <c r="CR163" i="7"/>
  <c r="CR46" i="12" s="1"/>
  <c r="AU163" i="7"/>
  <c r="AU46" i="12" s="1"/>
  <c r="AF163" i="7"/>
  <c r="AF46" i="12" s="1"/>
  <c r="BM163" i="7"/>
  <c r="BM49" i="11" s="1"/>
  <c r="BL163" i="7"/>
  <c r="BL46" i="12" s="1"/>
  <c r="CP163" i="7"/>
  <c r="CP49" i="11" s="1"/>
  <c r="CL163" i="7"/>
  <c r="CL46" i="12" s="1"/>
  <c r="DQ163" i="7"/>
  <c r="DQ46" i="12" s="1"/>
  <c r="BE163" i="7"/>
  <c r="BE49" i="11" s="1"/>
  <c r="DO163" i="7"/>
  <c r="DO46" i="12" s="1"/>
  <c r="CH163" i="7"/>
  <c r="CH46" i="12" s="1"/>
  <c r="BG216" i="7"/>
  <c r="BG54" i="11" s="1"/>
  <c r="BQ216" i="7"/>
  <c r="BQ47" i="12" s="1"/>
  <c r="BD216" i="7"/>
  <c r="BD54" i="11" s="1"/>
  <c r="U216" i="7"/>
  <c r="U54" i="11" s="1"/>
  <c r="BC216" i="7"/>
  <c r="BC47" i="12" s="1"/>
  <c r="AZ216" i="7"/>
  <c r="AZ54" i="11" s="1"/>
  <c r="AO216" i="7"/>
  <c r="AO54" i="11" s="1"/>
  <c r="V216" i="7"/>
  <c r="V47" i="12" s="1"/>
  <c r="AG216" i="7"/>
  <c r="AG54" i="11" s="1"/>
  <c r="BL216" i="7"/>
  <c r="BL47" i="12" s="1"/>
  <c r="AQ216" i="7"/>
  <c r="AQ47" i="12" s="1"/>
  <c r="AN216" i="7"/>
  <c r="AN47" i="12" s="1"/>
  <c r="AP216" i="7"/>
  <c r="AP47" i="12" s="1"/>
  <c r="AM216" i="7"/>
  <c r="AM47" i="12" s="1"/>
  <c r="AJ216" i="7"/>
  <c r="AJ47" i="12" s="1"/>
  <c r="Q216" i="7"/>
  <c r="Q47" i="12" s="1"/>
  <c r="CX163" i="7"/>
  <c r="CX49" i="11" s="1"/>
  <c r="AI216" i="7"/>
  <c r="AI47" i="12" s="1"/>
  <c r="AH216" i="7"/>
  <c r="AH54" i="11" s="1"/>
  <c r="AB216" i="7"/>
  <c r="AB47" i="12" s="1"/>
  <c r="I216" i="7"/>
  <c r="I54" i="11" s="1"/>
  <c r="BV216" i="7"/>
  <c r="BV47" i="12" s="1"/>
  <c r="W216" i="7"/>
  <c r="W47" i="12" s="1"/>
  <c r="AF216" i="7"/>
  <c r="AF54" i="11" s="1"/>
  <c r="Z216" i="7"/>
  <c r="Z54" i="11" s="1"/>
  <c r="AY216" i="7"/>
  <c r="AY47" i="12" s="1"/>
  <c r="S216" i="7"/>
  <c r="S47" i="12" s="1"/>
  <c r="P216" i="7"/>
  <c r="P54" i="11" s="1"/>
  <c r="R216" i="7"/>
  <c r="R54" i="11" s="1"/>
  <c r="O216" i="7"/>
  <c r="O54" i="11" s="1"/>
  <c r="L216" i="7"/>
  <c r="L54" i="11" s="1"/>
  <c r="BB216" i="7"/>
  <c r="BB47" i="12" s="1"/>
  <c r="DP163" i="7"/>
  <c r="DP49" i="11" s="1"/>
  <c r="BD163" i="7"/>
  <c r="BD46" i="12" s="1"/>
  <c r="BS163" i="7"/>
  <c r="BS49" i="11" s="1"/>
  <c r="BZ163" i="7"/>
  <c r="BZ46" i="12" s="1"/>
  <c r="AS216" i="7"/>
  <c r="AS54" i="11" s="1"/>
  <c r="AE216" i="7"/>
  <c r="AE47" i="12" s="1"/>
  <c r="X216" i="7"/>
  <c r="X47" i="12" s="1"/>
  <c r="BR216" i="7"/>
  <c r="BR47" i="12" s="1"/>
  <c r="BU216" i="7"/>
  <c r="BU54" i="11" s="1"/>
  <c r="BA216" i="7"/>
  <c r="BA54" i="11" s="1"/>
  <c r="K216" i="7"/>
  <c r="K47" i="12" s="1"/>
  <c r="AK216" i="7"/>
  <c r="AK54" i="11" s="1"/>
  <c r="J216" i="7"/>
  <c r="J47" i="12" s="1"/>
  <c r="BP216" i="7"/>
  <c r="BP47" i="12" s="1"/>
  <c r="BM216" i="7"/>
  <c r="BM47" i="12" s="1"/>
  <c r="AT216" i="7"/>
  <c r="AT54" i="11" s="1"/>
  <c r="DH163" i="7"/>
  <c r="DH46" i="12" s="1"/>
  <c r="AV163" i="7"/>
  <c r="AV46" i="12" s="1"/>
  <c r="BK163" i="7"/>
  <c r="BK46" i="12" s="1"/>
  <c r="BR163" i="7"/>
  <c r="BR49" i="11" s="1"/>
  <c r="F216" i="7"/>
  <c r="F217" i="7" s="1"/>
  <c r="G213" i="7" s="1"/>
  <c r="G215" i="7" s="1"/>
  <c r="AA216" i="7"/>
  <c r="AA47" i="12" s="1"/>
  <c r="T216" i="7"/>
  <c r="T47" i="12" s="1"/>
  <c r="BY216" i="7"/>
  <c r="BY47" i="12" s="1"/>
  <c r="BF216" i="7"/>
  <c r="BF47" i="12" s="1"/>
  <c r="G216" i="7"/>
  <c r="G47" i="12" s="1"/>
  <c r="AC216" i="7"/>
  <c r="AC47" i="12" s="1"/>
  <c r="H216" i="7"/>
  <c r="H47" i="12" s="1"/>
  <c r="BH216" i="7"/>
  <c r="BH47" i="12" s="1"/>
  <c r="AW216" i="7"/>
  <c r="AW47" i="12" s="1"/>
  <c r="AL216" i="7"/>
  <c r="AL47" i="12" s="1"/>
  <c r="CZ163" i="7"/>
  <c r="CZ46" i="12" s="1"/>
  <c r="AI163" i="7"/>
  <c r="AI49" i="11" s="1"/>
  <c r="BC163" i="7"/>
  <c r="BC46" i="12" s="1"/>
  <c r="AC163" i="7"/>
  <c r="AC46" i="12" s="1"/>
  <c r="BJ163" i="7"/>
  <c r="BJ49" i="11" s="1"/>
  <c r="DN163" i="7"/>
  <c r="DN46" i="12" s="1"/>
  <c r="BB163" i="7"/>
  <c r="BB49" i="11" s="1"/>
  <c r="CI163" i="7"/>
  <c r="CI46" i="12" s="1"/>
  <c r="DF163" i="7"/>
  <c r="DF49" i="11" s="1"/>
  <c r="DN45" i="12"/>
  <c r="DN44" i="11"/>
  <c r="CQ44" i="11"/>
  <c r="CQ45" i="12"/>
  <c r="BK45" i="12"/>
  <c r="BK44" i="11"/>
  <c r="DJ45" i="12"/>
  <c r="DJ44" i="11"/>
  <c r="CM44" i="11"/>
  <c r="CM45" i="12"/>
  <c r="AM44" i="11"/>
  <c r="AM45" i="12"/>
  <c r="DD45" i="12"/>
  <c r="DD44" i="11"/>
  <c r="CG44" i="11"/>
  <c r="CG45" i="12"/>
  <c r="DU45" i="12"/>
  <c r="DU44" i="11"/>
  <c r="CX45" i="12"/>
  <c r="CX44" i="11"/>
  <c r="BY44" i="11"/>
  <c r="BY45" i="12"/>
  <c r="DO44" i="11"/>
  <c r="DO45" i="12"/>
  <c r="CT45" i="12"/>
  <c r="CT44" i="11"/>
  <c r="BQ44" i="11"/>
  <c r="BQ45" i="12"/>
  <c r="DK44" i="11"/>
  <c r="DK45" i="12"/>
  <c r="CN45" i="12"/>
  <c r="CN44" i="11"/>
  <c r="AS44" i="11"/>
  <c r="AS45" i="12"/>
  <c r="DE44" i="11"/>
  <c r="DE45" i="12"/>
  <c r="CH45" i="12"/>
  <c r="CH44" i="11"/>
  <c r="I44" i="11"/>
  <c r="I45" i="12"/>
  <c r="CY44" i="11"/>
  <c r="CY45" i="12"/>
  <c r="BZ45" i="12"/>
  <c r="BZ44" i="11"/>
  <c r="DR44" i="11"/>
  <c r="DR45" i="12"/>
  <c r="CU44" i="11"/>
  <c r="CU45" i="12"/>
  <c r="BR45" i="12"/>
  <c r="BR44" i="11"/>
  <c r="DL44" i="11"/>
  <c r="DL45" i="12"/>
  <c r="CO44" i="11"/>
  <c r="CO45" i="12"/>
  <c r="BI44" i="11"/>
  <c r="BI45" i="12"/>
  <c r="DF44" i="11"/>
  <c r="DF45" i="12"/>
  <c r="CI44" i="11"/>
  <c r="CI45" i="12"/>
  <c r="U45" i="12"/>
  <c r="U44" i="11"/>
  <c r="DB44" i="11"/>
  <c r="DB45" i="12"/>
  <c r="CA44" i="11"/>
  <c r="CA45" i="12"/>
  <c r="DS44" i="11"/>
  <c r="DS45" i="12"/>
  <c r="CV44" i="11"/>
  <c r="CV45" i="12"/>
  <c r="BS44" i="11"/>
  <c r="BS45" i="12"/>
  <c r="DM44" i="11"/>
  <c r="DM45" i="12"/>
  <c r="CP45" i="12"/>
  <c r="CP44" i="11"/>
  <c r="BJ44" i="11"/>
  <c r="BJ45" i="12"/>
  <c r="DG44" i="11"/>
  <c r="DG45" i="12"/>
  <c r="CL44" i="11"/>
  <c r="CL45" i="12"/>
  <c r="AL44" i="11"/>
  <c r="AL45" i="12"/>
  <c r="DC44" i="11"/>
  <c r="DC45" i="12"/>
  <c r="CF45" i="12"/>
  <c r="CF44" i="11"/>
  <c r="DT44" i="11"/>
  <c r="DT45" i="12"/>
  <c r="CW44" i="11"/>
  <c r="CW45" i="12"/>
  <c r="BX44" i="11"/>
  <c r="BX45" i="12"/>
  <c r="O44" i="11"/>
  <c r="O45" i="12"/>
  <c r="AU45" i="12"/>
  <c r="AU44" i="11"/>
  <c r="AD45" i="12"/>
  <c r="AD44" i="11"/>
  <c r="BA45" i="12"/>
  <c r="BA44" i="11"/>
  <c r="Y216" i="7"/>
  <c r="Y54" i="11" s="1"/>
  <c r="AD216" i="7"/>
  <c r="AD47" i="12" s="1"/>
  <c r="AE45" i="12"/>
  <c r="AE44" i="11"/>
  <c r="W45" i="12"/>
  <c r="W44" i="11"/>
  <c r="BB45" i="12"/>
  <c r="BB44" i="11"/>
  <c r="N216" i="7"/>
  <c r="N47" i="12" s="1"/>
  <c r="AT45" i="12"/>
  <c r="AT44" i="11"/>
  <c r="AK44" i="11"/>
  <c r="AK45" i="12"/>
  <c r="BC44" i="11"/>
  <c r="BC45" i="12"/>
  <c r="BE216" i="7"/>
  <c r="BE54" i="11" s="1"/>
  <c r="AC45" i="12"/>
  <c r="AC44" i="11"/>
  <c r="BD45" i="12"/>
  <c r="BD44" i="11"/>
  <c r="DP45" i="12"/>
  <c r="DP44" i="11"/>
  <c r="BU45" i="12"/>
  <c r="BU44" i="11"/>
  <c r="Z45" i="12"/>
  <c r="Z44" i="11"/>
  <c r="S44" i="11"/>
  <c r="S45" i="12"/>
  <c r="CE45" i="12"/>
  <c r="CE44" i="11"/>
  <c r="E112" i="7"/>
  <c r="F108" i="7" s="1"/>
  <c r="E44" i="11"/>
  <c r="E46" i="11" s="1"/>
  <c r="E45" i="12"/>
  <c r="E284" i="7"/>
  <c r="DL49" i="11"/>
  <c r="DL46" i="12"/>
  <c r="AZ46" i="12"/>
  <c r="AZ49" i="11"/>
  <c r="BL45" i="12"/>
  <c r="BL44" i="11"/>
  <c r="N45" i="12"/>
  <c r="N44" i="11"/>
  <c r="CC44" i="11"/>
  <c r="CC45" i="12"/>
  <c r="AH45" i="12"/>
  <c r="AH44" i="11"/>
  <c r="AA45" i="12"/>
  <c r="AA44" i="11"/>
  <c r="T45" i="12"/>
  <c r="T44" i="11"/>
  <c r="V45" i="12"/>
  <c r="V44" i="11"/>
  <c r="DD46" i="12"/>
  <c r="DD49" i="11"/>
  <c r="AP46" i="12"/>
  <c r="AP49" i="11"/>
  <c r="BT44" i="11"/>
  <c r="BT45" i="12"/>
  <c r="Y44" i="11"/>
  <c r="Y45" i="12"/>
  <c r="CK44" i="11"/>
  <c r="CK45" i="12"/>
  <c r="AP44" i="11"/>
  <c r="AP45" i="12"/>
  <c r="AI45" i="12"/>
  <c r="AI44" i="11"/>
  <c r="AB45" i="12"/>
  <c r="AB44" i="11"/>
  <c r="BT216" i="7"/>
  <c r="CE216" i="7"/>
  <c r="CM216" i="7"/>
  <c r="CU216" i="7"/>
  <c r="DC216" i="7"/>
  <c r="DK216" i="7"/>
  <c r="DS216" i="7"/>
  <c r="BW216" i="7"/>
  <c r="CF216" i="7"/>
  <c r="CN216" i="7"/>
  <c r="CV216" i="7"/>
  <c r="DD216" i="7"/>
  <c r="DL216" i="7"/>
  <c r="DT216" i="7"/>
  <c r="BX216" i="7"/>
  <c r="CG216" i="7"/>
  <c r="CO216" i="7"/>
  <c r="CW216" i="7"/>
  <c r="DE216" i="7"/>
  <c r="DM216" i="7"/>
  <c r="DU216" i="7"/>
  <c r="BZ216" i="7"/>
  <c r="CH216" i="7"/>
  <c r="CP216" i="7"/>
  <c r="CX216" i="7"/>
  <c r="DF216" i="7"/>
  <c r="DN216" i="7"/>
  <c r="AX216" i="7"/>
  <c r="CA216" i="7"/>
  <c r="CI216" i="7"/>
  <c r="CQ216" i="7"/>
  <c r="CY216" i="7"/>
  <c r="DG216" i="7"/>
  <c r="DO216" i="7"/>
  <c r="BN216" i="7"/>
  <c r="CB216" i="7"/>
  <c r="CJ216" i="7"/>
  <c r="CR216" i="7"/>
  <c r="CZ216" i="7"/>
  <c r="DH216" i="7"/>
  <c r="BO216" i="7"/>
  <c r="CC216" i="7"/>
  <c r="CK216" i="7"/>
  <c r="CS216" i="7"/>
  <c r="DA216" i="7"/>
  <c r="DI216" i="7"/>
  <c r="DQ216" i="7"/>
  <c r="BS216" i="7"/>
  <c r="CD216" i="7"/>
  <c r="CL216" i="7"/>
  <c r="CT216" i="7"/>
  <c r="DB216" i="7"/>
  <c r="DJ216" i="7"/>
  <c r="DP216" i="7"/>
  <c r="DR216" i="7"/>
  <c r="E216" i="7"/>
  <c r="X49" i="11"/>
  <c r="X46" i="12"/>
  <c r="L45" i="12"/>
  <c r="L44" i="11"/>
  <c r="CB45" i="12"/>
  <c r="CB44" i="11"/>
  <c r="AG45" i="12"/>
  <c r="AG44" i="11"/>
  <c r="CS44" i="11"/>
  <c r="CS45" i="12"/>
  <c r="AX44" i="11"/>
  <c r="AX45" i="12"/>
  <c r="AQ45" i="12"/>
  <c r="AQ44" i="11"/>
  <c r="AJ44" i="11"/>
  <c r="AJ45" i="12"/>
  <c r="DU46" i="12"/>
  <c r="DU49" i="11"/>
  <c r="BI49" i="11"/>
  <c r="BI46" i="12"/>
  <c r="DS46" i="12"/>
  <c r="DS49" i="11"/>
  <c r="X44" i="11"/>
  <c r="X45" i="12"/>
  <c r="CJ45" i="12"/>
  <c r="CJ44" i="11"/>
  <c r="AO44" i="11"/>
  <c r="AO45" i="12"/>
  <c r="DA44" i="11"/>
  <c r="DA45" i="12"/>
  <c r="BF44" i="11"/>
  <c r="BF45" i="12"/>
  <c r="AY45" i="12"/>
  <c r="AY44" i="11"/>
  <c r="AR45" i="12"/>
  <c r="AR44" i="11"/>
  <c r="DM46" i="12"/>
  <c r="DM49" i="11"/>
  <c r="AF45" i="12"/>
  <c r="AF44" i="11"/>
  <c r="CR45" i="12"/>
  <c r="CR44" i="11"/>
  <c r="AW45" i="12"/>
  <c r="AW44" i="11"/>
  <c r="DI44" i="11"/>
  <c r="DI45" i="12"/>
  <c r="BN44" i="11"/>
  <c r="BN45" i="12"/>
  <c r="BG45" i="12"/>
  <c r="BG44" i="11"/>
  <c r="AZ45" i="12"/>
  <c r="AZ44" i="11"/>
  <c r="DE46" i="12"/>
  <c r="DE49" i="11"/>
  <c r="AN45" i="12"/>
  <c r="AN44" i="11"/>
  <c r="CZ45" i="12"/>
  <c r="CZ44" i="11"/>
  <c r="BE45" i="12"/>
  <c r="BE44" i="11"/>
  <c r="DQ44" i="11"/>
  <c r="DQ45" i="12"/>
  <c r="BV45" i="12"/>
  <c r="BV44" i="11"/>
  <c r="BO45" i="12"/>
  <c r="BO44" i="11"/>
  <c r="BH45" i="12"/>
  <c r="BH44" i="11"/>
  <c r="CW46" i="12"/>
  <c r="CW49" i="11"/>
  <c r="AA46" i="12"/>
  <c r="AA49" i="11"/>
  <c r="AV45" i="12"/>
  <c r="AV44" i="11"/>
  <c r="DH45" i="12"/>
  <c r="DH44" i="11"/>
  <c r="BM45" i="12"/>
  <c r="BM44" i="11"/>
  <c r="Q44" i="11"/>
  <c r="Q45" i="12"/>
  <c r="CD45" i="12"/>
  <c r="CD44" i="11"/>
  <c r="BW45" i="12"/>
  <c r="BW44" i="11"/>
  <c r="BP45" i="12"/>
  <c r="BP44" i="11"/>
  <c r="CO46" i="12"/>
  <c r="CO49" i="11"/>
  <c r="DT49" i="11"/>
  <c r="DT46" i="12"/>
  <c r="BH46" i="12"/>
  <c r="BH49" i="11"/>
  <c r="R45" i="12"/>
  <c r="R44" i="11"/>
  <c r="N46" i="12"/>
  <c r="N49" i="11"/>
  <c r="AR46" i="12"/>
  <c r="AR49" i="11"/>
  <c r="Z46" i="12"/>
  <c r="Z49" i="11"/>
  <c r="M45" i="12"/>
  <c r="M44" i="11"/>
  <c r="V46" i="12"/>
  <c r="V49" i="11"/>
  <c r="AH46" i="12"/>
  <c r="AH49" i="11"/>
  <c r="P45" i="12"/>
  <c r="P44" i="11"/>
  <c r="AD46" i="12"/>
  <c r="AD49" i="11"/>
  <c r="Q46" i="12"/>
  <c r="Q49" i="11"/>
  <c r="G45" i="12"/>
  <c r="G44" i="11"/>
  <c r="AL46" i="12"/>
  <c r="AL49" i="11"/>
  <c r="Y46" i="12"/>
  <c r="Y49" i="11"/>
  <c r="G46" i="12"/>
  <c r="G49" i="11"/>
  <c r="M46" i="12"/>
  <c r="M49" i="11"/>
  <c r="K45" i="12"/>
  <c r="K44" i="11"/>
  <c r="AT46" i="12"/>
  <c r="AT49" i="11"/>
  <c r="AG46" i="12"/>
  <c r="AG49" i="11"/>
  <c r="L46" i="12"/>
  <c r="L49" i="11"/>
  <c r="I46" i="12"/>
  <c r="I49" i="11"/>
  <c r="U46" i="12"/>
  <c r="U49" i="11"/>
  <c r="F45" i="12"/>
  <c r="F44" i="11"/>
  <c r="AO46" i="12"/>
  <c r="AO49" i="11"/>
  <c r="T46" i="12"/>
  <c r="T49" i="11"/>
  <c r="O46" i="12"/>
  <c r="O49" i="11"/>
  <c r="F46" i="12"/>
  <c r="F49" i="11"/>
  <c r="AR47" i="12"/>
  <c r="AR54" i="11"/>
  <c r="H45" i="12"/>
  <c r="H44" i="11"/>
  <c r="AB46" i="12"/>
  <c r="AB49" i="11"/>
  <c r="W46" i="12"/>
  <c r="W49" i="11"/>
  <c r="J46" i="12"/>
  <c r="J49" i="11"/>
  <c r="K46" i="12"/>
  <c r="K49" i="11"/>
  <c r="J45" i="12"/>
  <c r="J44" i="11"/>
  <c r="E164" i="7"/>
  <c r="F160" i="7" s="1"/>
  <c r="F162" i="7" s="1"/>
  <c r="E46" i="12"/>
  <c r="E49" i="11"/>
  <c r="E51" i="11" s="1"/>
  <c r="E301" i="7"/>
  <c r="AJ46" i="12"/>
  <c r="AJ49" i="11"/>
  <c r="AE46" i="12"/>
  <c r="AE49" i="11"/>
  <c r="R46" i="12"/>
  <c r="R49" i="11"/>
  <c r="CM49" i="11" l="1"/>
  <c r="M47" i="12"/>
  <c r="CE46" i="12"/>
  <c r="BO46" i="12"/>
  <c r="CL49" i="11"/>
  <c r="CV49" i="11"/>
  <c r="CC46" i="12"/>
  <c r="BI54" i="11"/>
  <c r="CX46" i="12"/>
  <c r="S46" i="12"/>
  <c r="R47" i="12"/>
  <c r="DI46" i="12"/>
  <c r="BC54" i="11"/>
  <c r="F47" i="12"/>
  <c r="BH54" i="11"/>
  <c r="AP54" i="11"/>
  <c r="AI54" i="11"/>
  <c r="AX46" i="12"/>
  <c r="AV54" i="11"/>
  <c r="H54" i="11"/>
  <c r="BZ49" i="11"/>
  <c r="BK47" i="12"/>
  <c r="BG46" i="12"/>
  <c r="BQ54" i="11"/>
  <c r="O47" i="12"/>
  <c r="U47" i="12"/>
  <c r="CD49" i="11"/>
  <c r="BR46" i="12"/>
  <c r="DK49" i="11"/>
  <c r="AB54" i="11"/>
  <c r="AN54" i="11"/>
  <c r="CA46" i="12"/>
  <c r="H46" i="12"/>
  <c r="AK47" i="12"/>
  <c r="CG49" i="11"/>
  <c r="DR49" i="11"/>
  <c r="AS47" i="12"/>
  <c r="I47" i="12"/>
  <c r="DQ49" i="11"/>
  <c r="P46" i="12"/>
  <c r="DN49" i="11"/>
  <c r="F54" i="11"/>
  <c r="F56" i="11" s="1"/>
  <c r="F318" i="7"/>
  <c r="CS46" i="12"/>
  <c r="J54" i="11"/>
  <c r="DC49" i="11"/>
  <c r="AG47" i="12"/>
  <c r="BG47" i="12"/>
  <c r="BU47" i="12"/>
  <c r="Z47" i="12"/>
  <c r="DP46" i="12"/>
  <c r="CY46" i="12"/>
  <c r="BF54" i="11"/>
  <c r="DH49" i="11"/>
  <c r="BM46" i="12"/>
  <c r="AI46" i="12"/>
  <c r="P47" i="12"/>
  <c r="BF49" i="11"/>
  <c r="BJ46" i="12"/>
  <c r="BU46" i="12"/>
  <c r="BL54" i="11"/>
  <c r="G54" i="11"/>
  <c r="BL49" i="11"/>
  <c r="L47" i="12"/>
  <c r="AQ46" i="12"/>
  <c r="AY49" i="11"/>
  <c r="BY49" i="11"/>
  <c r="AN46" i="12"/>
  <c r="AW49" i="11"/>
  <c r="AJ54" i="11"/>
  <c r="AO47" i="12"/>
  <c r="CK46" i="12"/>
  <c r="AU47" i="12"/>
  <c r="BX46" i="12"/>
  <c r="Q54" i="11"/>
  <c r="DA46" i="12"/>
  <c r="AF49" i="11"/>
  <c r="CJ49" i="11"/>
  <c r="CH49" i="11"/>
  <c r="AF47" i="12"/>
  <c r="BB54" i="11"/>
  <c r="BR54" i="11"/>
  <c r="CN46" i="12"/>
  <c r="BA47" i="12"/>
  <c r="AV49" i="11"/>
  <c r="BA46" i="12"/>
  <c r="CB49" i="11"/>
  <c r="BE47" i="12"/>
  <c r="BV54" i="11"/>
  <c r="BQ46" i="12"/>
  <c r="AM54" i="11"/>
  <c r="AY54" i="11"/>
  <c r="BD49" i="11"/>
  <c r="CQ49" i="11"/>
  <c r="AM46" i="12"/>
  <c r="AZ47" i="12"/>
  <c r="AE54" i="11"/>
  <c r="DJ49" i="11"/>
  <c r="BD47" i="12"/>
  <c r="BS46" i="12"/>
  <c r="BP46" i="12"/>
  <c r="K54" i="11"/>
  <c r="AC49" i="11"/>
  <c r="AH47" i="12"/>
  <c r="S54" i="11"/>
  <c r="AQ54" i="11"/>
  <c r="BN46" i="12"/>
  <c r="BK49" i="11"/>
  <c r="BT49" i="11"/>
  <c r="DB49" i="11"/>
  <c r="AC54" i="11"/>
  <c r="CP46" i="12"/>
  <c r="AK46" i="12"/>
  <c r="BW49" i="11"/>
  <c r="BC49" i="11"/>
  <c r="CZ49" i="11"/>
  <c r="CF46" i="12"/>
  <c r="BP54" i="11"/>
  <c r="AA54" i="11"/>
  <c r="BB46" i="12"/>
  <c r="CR49" i="11"/>
  <c r="AW54" i="11"/>
  <c r="CU49" i="11"/>
  <c r="BE46" i="12"/>
  <c r="DG49" i="11"/>
  <c r="CT49" i="11"/>
  <c r="F114" i="7"/>
  <c r="F110" i="7"/>
  <c r="BM54" i="11"/>
  <c r="X54" i="11"/>
  <c r="DO49" i="11"/>
  <c r="N54" i="11"/>
  <c r="Y47" i="12"/>
  <c r="AL54" i="11"/>
  <c r="T54" i="11"/>
  <c r="W54" i="11"/>
  <c r="CI49" i="11"/>
  <c r="BV49" i="11"/>
  <c r="AU49" i="11"/>
  <c r="DF46" i="12"/>
  <c r="AD54" i="11"/>
  <c r="AT47" i="12"/>
  <c r="BY54" i="11"/>
  <c r="V54" i="11"/>
  <c r="CL47" i="12"/>
  <c r="CL54" i="11"/>
  <c r="CC47" i="12"/>
  <c r="CC54" i="11"/>
  <c r="DO47" i="12"/>
  <c r="DO54" i="11"/>
  <c r="DF54" i="11"/>
  <c r="DF47" i="12"/>
  <c r="CW47" i="12"/>
  <c r="CW54" i="11"/>
  <c r="CN47" i="12"/>
  <c r="CN54" i="11"/>
  <c r="CE54" i="11"/>
  <c r="CE47" i="12"/>
  <c r="CD47" i="12"/>
  <c r="CD54" i="11"/>
  <c r="BO47" i="12"/>
  <c r="BO54" i="11"/>
  <c r="DG47" i="12"/>
  <c r="DG54" i="11"/>
  <c r="CX54" i="11"/>
  <c r="CX47" i="12"/>
  <c r="CO47" i="12"/>
  <c r="CO54" i="11"/>
  <c r="CF47" i="12"/>
  <c r="CF54" i="11"/>
  <c r="BT54" i="11"/>
  <c r="BT47" i="12"/>
  <c r="E47" i="12"/>
  <c r="E54" i="11"/>
  <c r="E56" i="11" s="1"/>
  <c r="E318" i="7"/>
  <c r="BS47" i="12"/>
  <c r="BS54" i="11"/>
  <c r="DH47" i="12"/>
  <c r="DH54" i="11"/>
  <c r="CY47" i="12"/>
  <c r="CY54" i="11"/>
  <c r="CP54" i="11"/>
  <c r="CP47" i="12"/>
  <c r="CG47" i="12"/>
  <c r="CG54" i="11"/>
  <c r="BW54" i="11"/>
  <c r="BW47" i="12"/>
  <c r="DR47" i="12"/>
  <c r="DR54" i="11"/>
  <c r="DQ54" i="11"/>
  <c r="DQ47" i="12"/>
  <c r="CZ47" i="12"/>
  <c r="CZ54" i="11"/>
  <c r="CQ47" i="12"/>
  <c r="CQ54" i="11"/>
  <c r="CH54" i="11"/>
  <c r="CH47" i="12"/>
  <c r="BX47" i="12"/>
  <c r="BX54" i="11"/>
  <c r="DS47" i="12"/>
  <c r="DS54" i="11"/>
  <c r="DP54" i="11"/>
  <c r="DP47" i="12"/>
  <c r="DI47" i="12"/>
  <c r="DI54" i="11"/>
  <c r="CR47" i="12"/>
  <c r="CR54" i="11"/>
  <c r="CI47" i="12"/>
  <c r="CI54" i="11"/>
  <c r="BZ54" i="11"/>
  <c r="BZ47" i="12"/>
  <c r="DT47" i="12"/>
  <c r="DT54" i="11"/>
  <c r="DK54" i="11"/>
  <c r="DK47" i="12"/>
  <c r="DJ47" i="12"/>
  <c r="DJ54" i="11"/>
  <c r="DA54" i="11"/>
  <c r="DA47" i="12"/>
  <c r="CJ47" i="12"/>
  <c r="CJ54" i="11"/>
  <c r="CA47" i="12"/>
  <c r="CA54" i="11"/>
  <c r="DU54" i="11"/>
  <c r="DU47" i="12"/>
  <c r="DL47" i="12"/>
  <c r="DL54" i="11"/>
  <c r="DC54" i="11"/>
  <c r="DC47" i="12"/>
  <c r="DB47" i="12"/>
  <c r="DB54" i="11"/>
  <c r="CS47" i="12"/>
  <c r="CS54" i="11"/>
  <c r="CB47" i="12"/>
  <c r="CB54" i="11"/>
  <c r="AX54" i="11"/>
  <c r="AX47" i="12"/>
  <c r="DM47" i="12"/>
  <c r="DM54" i="11"/>
  <c r="DD47" i="12"/>
  <c r="DD54" i="11"/>
  <c r="CU54" i="11"/>
  <c r="CU47" i="12"/>
  <c r="CT47" i="12"/>
  <c r="CT54" i="11"/>
  <c r="CK47" i="12"/>
  <c r="CK54" i="11"/>
  <c r="BN47" i="12"/>
  <c r="BN54" i="11"/>
  <c r="DN47" i="12"/>
  <c r="DN54" i="11"/>
  <c r="DE47" i="12"/>
  <c r="DE54" i="11"/>
  <c r="CV47" i="12"/>
  <c r="CV54" i="11"/>
  <c r="CM54" i="11"/>
  <c r="CM47" i="12"/>
  <c r="F166" i="7"/>
  <c r="F164" i="7"/>
  <c r="G160" i="7" s="1"/>
  <c r="G162" i="7" s="1"/>
  <c r="G114" i="7"/>
  <c r="G219" i="7"/>
  <c r="G217" i="7"/>
  <c r="H213" i="7" s="1"/>
  <c r="H215" i="7" s="1"/>
  <c r="D45" i="12"/>
  <c r="F272" i="7" l="1"/>
  <c r="F112" i="7"/>
  <c r="G108" i="7" s="1"/>
  <c r="F284" i="7"/>
  <c r="F45" i="11"/>
  <c r="F46" i="11" s="1"/>
  <c r="H217" i="7"/>
  <c r="I213" i="7" s="1"/>
  <c r="I215" i="7" s="1"/>
  <c r="H219" i="7"/>
  <c r="G55" i="11"/>
  <c r="G56" i="11" s="1"/>
  <c r="G318" i="7"/>
  <c r="G45" i="11"/>
  <c r="G46" i="11" s="1"/>
  <c r="G284" i="7"/>
  <c r="G164" i="7"/>
  <c r="H160" i="7" s="1"/>
  <c r="H162" i="7" s="1"/>
  <c r="G166" i="7"/>
  <c r="H114" i="7"/>
  <c r="F50" i="11"/>
  <c r="F51" i="11" s="1"/>
  <c r="F301" i="7"/>
  <c r="G110" i="7" l="1"/>
  <c r="G112" i="7" s="1"/>
  <c r="H108" i="7" s="1"/>
  <c r="I114" i="7"/>
  <c r="H45" i="11"/>
  <c r="H46" i="11" s="1"/>
  <c r="H284" i="7"/>
  <c r="H55" i="11"/>
  <c r="H56" i="11" s="1"/>
  <c r="H318" i="7"/>
  <c r="G50" i="11"/>
  <c r="G51" i="11" s="1"/>
  <c r="G301" i="7"/>
  <c r="I219" i="7"/>
  <c r="I217" i="7"/>
  <c r="J213" i="7" s="1"/>
  <c r="J215" i="7" s="1"/>
  <c r="H166" i="7"/>
  <c r="H164" i="7"/>
  <c r="I160" i="7" s="1"/>
  <c r="I162" i="7" s="1"/>
  <c r="H110" i="7" l="1"/>
  <c r="H272" i="7" s="1"/>
  <c r="G272" i="7"/>
  <c r="H50" i="11"/>
  <c r="H51" i="11" s="1"/>
  <c r="H301" i="7"/>
  <c r="I166" i="7"/>
  <c r="I164" i="7"/>
  <c r="J160" i="7" s="1"/>
  <c r="J162" i="7" s="1"/>
  <c r="J217" i="7"/>
  <c r="K213" i="7" s="1"/>
  <c r="K215" i="7" s="1"/>
  <c r="J219" i="7"/>
  <c r="I45" i="11"/>
  <c r="I46" i="11" s="1"/>
  <c r="I284" i="7"/>
  <c r="E285" i="7" s="1"/>
  <c r="E288" i="7" s="1"/>
  <c r="I55" i="11"/>
  <c r="I56" i="11" s="1"/>
  <c r="I318" i="7"/>
  <c r="J114" i="7"/>
  <c r="H112" i="7" l="1"/>
  <c r="I108" i="7" s="1"/>
  <c r="K114" i="7"/>
  <c r="E289" i="7"/>
  <c r="E290" i="7"/>
  <c r="J55" i="11"/>
  <c r="J56" i="11" s="1"/>
  <c r="J318" i="7"/>
  <c r="J45" i="11"/>
  <c r="J46" i="11" s="1"/>
  <c r="J284" i="7"/>
  <c r="F285" i="7" s="1"/>
  <c r="F288" i="7" s="1"/>
  <c r="K219" i="7"/>
  <c r="K217" i="7"/>
  <c r="L213" i="7" s="1"/>
  <c r="L215" i="7" s="1"/>
  <c r="J164" i="7"/>
  <c r="K160" i="7" s="1"/>
  <c r="K162" i="7" s="1"/>
  <c r="J166" i="7"/>
  <c r="I50" i="11"/>
  <c r="I51" i="11" s="1"/>
  <c r="I301" i="7"/>
  <c r="E302" i="7" s="1"/>
  <c r="E305" i="7" s="1"/>
  <c r="E319" i="7"/>
  <c r="E322" i="7" s="1"/>
  <c r="I110" i="7" l="1"/>
  <c r="I112" i="7" s="1"/>
  <c r="J108" i="7" s="1"/>
  <c r="E291" i="7"/>
  <c r="F287" i="7" s="1"/>
  <c r="F294" i="7" s="1"/>
  <c r="F295" i="7" s="1"/>
  <c r="K166" i="7"/>
  <c r="K164" i="7"/>
  <c r="L160" i="7" s="1"/>
  <c r="L162" i="7" s="1"/>
  <c r="L219" i="7"/>
  <c r="L217" i="7"/>
  <c r="M213" i="7" s="1"/>
  <c r="M215" i="7" s="1"/>
  <c r="K45" i="11"/>
  <c r="K46" i="11" s="1"/>
  <c r="K284" i="7"/>
  <c r="E306" i="7"/>
  <c r="E307" i="7"/>
  <c r="K55" i="11"/>
  <c r="K56" i="11" s="1"/>
  <c r="K318" i="7"/>
  <c r="L114" i="7"/>
  <c r="F289" i="7"/>
  <c r="F290" i="7"/>
  <c r="E323" i="7"/>
  <c r="E324" i="7"/>
  <c r="J50" i="11"/>
  <c r="J51" i="11" s="1"/>
  <c r="J301" i="7"/>
  <c r="F302" i="7" s="1"/>
  <c r="F305" i="7" s="1"/>
  <c r="E244" i="7"/>
  <c r="E245" i="7" s="1"/>
  <c r="F319" i="7"/>
  <c r="F322" i="7" s="1"/>
  <c r="E331" i="7" l="1"/>
  <c r="E49" i="12" s="1"/>
  <c r="J110" i="7"/>
  <c r="J272" i="7" s="1"/>
  <c r="I272" i="7"/>
  <c r="F291" i="7"/>
  <c r="G287" i="7" s="1"/>
  <c r="G294" i="7" s="1"/>
  <c r="G295" i="7" s="1"/>
  <c r="E256" i="7"/>
  <c r="E259" i="7"/>
  <c r="E13" i="9"/>
  <c r="K50" i="11"/>
  <c r="K51" i="11" s="1"/>
  <c r="K301" i="7"/>
  <c r="F244" i="7"/>
  <c r="F245" i="7" s="1"/>
  <c r="L55" i="11"/>
  <c r="L56" i="11" s="1"/>
  <c r="L318" i="7"/>
  <c r="E325" i="7"/>
  <c r="F321" i="7" s="1"/>
  <c r="F306" i="7"/>
  <c r="F307" i="7"/>
  <c r="G285" i="7"/>
  <c r="G288" i="7" s="1"/>
  <c r="G319" i="7"/>
  <c r="G322" i="7" s="1"/>
  <c r="M114" i="7"/>
  <c r="L166" i="7"/>
  <c r="L164" i="7"/>
  <c r="M160" i="7" s="1"/>
  <c r="M162" i="7" s="1"/>
  <c r="E308" i="7"/>
  <c r="F304" i="7" s="1"/>
  <c r="F323" i="7"/>
  <c r="F324" i="7"/>
  <c r="L45" i="11"/>
  <c r="L46" i="11" s="1"/>
  <c r="L284" i="7"/>
  <c r="H285" i="7" s="1"/>
  <c r="M219" i="7"/>
  <c r="M217" i="7"/>
  <c r="N213" i="7" s="1"/>
  <c r="N215" i="7" s="1"/>
  <c r="E352" i="7" l="1"/>
  <c r="E63" i="11"/>
  <c r="E32" i="7"/>
  <c r="J112" i="7"/>
  <c r="K108" i="7" s="1"/>
  <c r="F331" i="7"/>
  <c r="F49" i="12" s="1"/>
  <c r="H288" i="7"/>
  <c r="H289" i="7" s="1"/>
  <c r="E261" i="7"/>
  <c r="E60" i="11"/>
  <c r="G323" i="7"/>
  <c r="G324" i="7"/>
  <c r="H319" i="7"/>
  <c r="H322" i="7" s="1"/>
  <c r="E257" i="7"/>
  <c r="F253" i="7" s="1"/>
  <c r="E44" i="12"/>
  <c r="E59" i="11"/>
  <c r="E273" i="7"/>
  <c r="E263" i="7"/>
  <c r="N219" i="7"/>
  <c r="N217" i="7"/>
  <c r="O213" i="7" s="1"/>
  <c r="O215" i="7" s="1"/>
  <c r="M55" i="11"/>
  <c r="M56" i="11" s="1"/>
  <c r="M318" i="7"/>
  <c r="M166" i="7"/>
  <c r="M164" i="7"/>
  <c r="N160" i="7" s="1"/>
  <c r="N162" i="7" s="1"/>
  <c r="F325" i="7"/>
  <c r="G321" i="7" s="1"/>
  <c r="F328" i="7"/>
  <c r="F329" i="7" s="1"/>
  <c r="L50" i="11"/>
  <c r="L51" i="11" s="1"/>
  <c r="L301" i="7"/>
  <c r="H302" i="7" s="1"/>
  <c r="N114" i="7"/>
  <c r="G289" i="7"/>
  <c r="G290" i="7"/>
  <c r="F308" i="7"/>
  <c r="G304" i="7" s="1"/>
  <c r="F311" i="7"/>
  <c r="F312" i="7" s="1"/>
  <c r="F333" i="7"/>
  <c r="F31" i="9" s="1"/>
  <c r="G302" i="7"/>
  <c r="G305" i="7" s="1"/>
  <c r="M45" i="11"/>
  <c r="M46" i="11" s="1"/>
  <c r="M284" i="7"/>
  <c r="I285" i="7" s="1"/>
  <c r="I288" i="7" s="1"/>
  <c r="F256" i="7"/>
  <c r="F13" i="9"/>
  <c r="F32" i="7" l="1"/>
  <c r="F63" i="11"/>
  <c r="F350" i="7"/>
  <c r="F19" i="12" s="1"/>
  <c r="K110" i="7"/>
  <c r="K112" i="7" s="1"/>
  <c r="L108" i="7" s="1"/>
  <c r="H290" i="7"/>
  <c r="H244" i="7" s="1"/>
  <c r="H245" i="7" s="1"/>
  <c r="H305" i="7"/>
  <c r="H306" i="7" s="1"/>
  <c r="N45" i="11"/>
  <c r="N46" i="11" s="1"/>
  <c r="N284" i="7"/>
  <c r="N166" i="7"/>
  <c r="N164" i="7"/>
  <c r="O160" i="7" s="1"/>
  <c r="O162" i="7" s="1"/>
  <c r="N55" i="11"/>
  <c r="N56" i="11" s="1"/>
  <c r="N318" i="7"/>
  <c r="J319" i="7" s="1"/>
  <c r="G311" i="7"/>
  <c r="G312" i="7" s="1"/>
  <c r="G333" i="7"/>
  <c r="G31" i="9" s="1"/>
  <c r="G244" i="7"/>
  <c r="G245" i="7" s="1"/>
  <c r="E20" i="12"/>
  <c r="E265" i="7"/>
  <c r="E6" i="9" s="1"/>
  <c r="E17" i="9"/>
  <c r="E19" i="9" s="1"/>
  <c r="E20" i="9" s="1"/>
  <c r="F44" i="12"/>
  <c r="F59" i="11"/>
  <c r="F273" i="7"/>
  <c r="F263" i="7"/>
  <c r="E61" i="11"/>
  <c r="E274" i="7"/>
  <c r="G291" i="7"/>
  <c r="H287" i="7" s="1"/>
  <c r="I319" i="7"/>
  <c r="I322" i="7" s="1"/>
  <c r="E51" i="12"/>
  <c r="E80" i="12"/>
  <c r="M50" i="11"/>
  <c r="M51" i="11" s="1"/>
  <c r="M301" i="7"/>
  <c r="I302" i="7" s="1"/>
  <c r="I305" i="7" s="1"/>
  <c r="G325" i="7"/>
  <c r="H321" i="7" s="1"/>
  <c r="G328" i="7"/>
  <c r="G329" i="7" s="1"/>
  <c r="F257" i="7"/>
  <c r="G253" i="7" s="1"/>
  <c r="F259" i="7"/>
  <c r="F270" i="7"/>
  <c r="I289" i="7"/>
  <c r="I290" i="7"/>
  <c r="G306" i="7"/>
  <c r="G307" i="7"/>
  <c r="O114" i="7"/>
  <c r="O219" i="7"/>
  <c r="O217" i="7"/>
  <c r="P213" i="7" s="1"/>
  <c r="P215" i="7" s="1"/>
  <c r="H323" i="7"/>
  <c r="H324" i="7"/>
  <c r="H307" i="7" l="1"/>
  <c r="H331" i="7" s="1"/>
  <c r="H49" i="12" s="1"/>
  <c r="F352" i="7"/>
  <c r="F9" i="11"/>
  <c r="G331" i="7"/>
  <c r="G32" i="7" s="1"/>
  <c r="L110" i="7"/>
  <c r="L272" i="7" s="1"/>
  <c r="K272" i="7"/>
  <c r="G308" i="7"/>
  <c r="H304" i="7" s="1"/>
  <c r="G256" i="7"/>
  <c r="G257" i="7" s="1"/>
  <c r="H253" i="7" s="1"/>
  <c r="G13" i="9"/>
  <c r="H256" i="7"/>
  <c r="H13" i="9"/>
  <c r="G350" i="7"/>
  <c r="J285" i="7"/>
  <c r="J288" i="7" s="1"/>
  <c r="E65" i="11"/>
  <c r="P114" i="7"/>
  <c r="O45" i="11"/>
  <c r="O46" i="11" s="1"/>
  <c r="O284" i="7"/>
  <c r="E30" i="9"/>
  <c r="E16" i="9"/>
  <c r="G259" i="7"/>
  <c r="G270" i="7"/>
  <c r="H325" i="7"/>
  <c r="I321" i="7" s="1"/>
  <c r="H328" i="7"/>
  <c r="H329" i="7" s="1"/>
  <c r="F274" i="7"/>
  <c r="F15" i="9"/>
  <c r="F51" i="12"/>
  <c r="F80" i="12"/>
  <c r="P219" i="7"/>
  <c r="P217" i="7"/>
  <c r="Q213" i="7" s="1"/>
  <c r="Q215" i="7" s="1"/>
  <c r="O55" i="11"/>
  <c r="O56" i="11" s="1"/>
  <c r="O318" i="7"/>
  <c r="I244" i="7"/>
  <c r="I245" i="7" s="1"/>
  <c r="J322" i="7"/>
  <c r="E22" i="12"/>
  <c r="O166" i="7"/>
  <c r="O164" i="7"/>
  <c r="P160" i="7" s="1"/>
  <c r="P162" i="7" s="1"/>
  <c r="F60" i="11"/>
  <c r="F61" i="11" s="1"/>
  <c r="F261" i="7"/>
  <c r="I323" i="7"/>
  <c r="I324" i="7"/>
  <c r="I306" i="7"/>
  <c r="I307" i="7"/>
  <c r="H291" i="7"/>
  <c r="I287" i="7" s="1"/>
  <c r="H294" i="7"/>
  <c r="H295" i="7" s="1"/>
  <c r="N50" i="11"/>
  <c r="N51" i="11" s="1"/>
  <c r="N301" i="7"/>
  <c r="G352" i="7" l="1"/>
  <c r="H308" i="7"/>
  <c r="I304" i="7" s="1"/>
  <c r="I311" i="7" s="1"/>
  <c r="I312" i="7" s="1"/>
  <c r="G63" i="11"/>
  <c r="G49" i="12"/>
  <c r="L112" i="7"/>
  <c r="M108" i="7" s="1"/>
  <c r="M110" i="7" s="1"/>
  <c r="M112" i="7" s="1"/>
  <c r="N108" i="7" s="1"/>
  <c r="H311" i="7"/>
  <c r="H312" i="7" s="1"/>
  <c r="H350" i="7" s="1"/>
  <c r="H333" i="7"/>
  <c r="H31" i="9" s="1"/>
  <c r="H63" i="11"/>
  <c r="H32" i="7"/>
  <c r="I331" i="7"/>
  <c r="I49" i="12" s="1"/>
  <c r="F65" i="11"/>
  <c r="F67" i="11" s="1"/>
  <c r="F85" i="11" s="1"/>
  <c r="F86" i="11" s="1"/>
  <c r="F88" i="11" s="1"/>
  <c r="Q219" i="7"/>
  <c r="Q217" i="7"/>
  <c r="R213" i="7" s="1"/>
  <c r="R215" i="7" s="1"/>
  <c r="E67" i="11"/>
  <c r="H44" i="12"/>
  <c r="H59" i="11"/>
  <c r="H273" i="7"/>
  <c r="H263" i="7"/>
  <c r="E53" i="12"/>
  <c r="E55" i="12" s="1"/>
  <c r="G15" i="9"/>
  <c r="F20" i="12"/>
  <c r="F265" i="7"/>
  <c r="F6" i="9" s="1"/>
  <c r="F17" i="9"/>
  <c r="F19" i="9" s="1"/>
  <c r="F20" i="9" s="1"/>
  <c r="J324" i="7"/>
  <c r="J323" i="7"/>
  <c r="G60" i="11"/>
  <c r="G261" i="7"/>
  <c r="J289" i="7"/>
  <c r="J290" i="7"/>
  <c r="G44" i="12"/>
  <c r="G59" i="11"/>
  <c r="G273" i="7"/>
  <c r="G274" i="7" s="1"/>
  <c r="G263" i="7"/>
  <c r="P55" i="11"/>
  <c r="P56" i="11" s="1"/>
  <c r="P318" i="7"/>
  <c r="K285" i="7"/>
  <c r="K288" i="7" s="1"/>
  <c r="H257" i="7"/>
  <c r="I253" i="7" s="1"/>
  <c r="H259" i="7"/>
  <c r="H270" i="7"/>
  <c r="I325" i="7"/>
  <c r="J321" i="7" s="1"/>
  <c r="I328" i="7"/>
  <c r="I329" i="7" s="1"/>
  <c r="I291" i="7"/>
  <c r="J287" i="7" s="1"/>
  <c r="I294" i="7"/>
  <c r="I295" i="7" s="1"/>
  <c r="P166" i="7"/>
  <c r="P164" i="7"/>
  <c r="Q160" i="7" s="1"/>
  <c r="Q162" i="7" s="1"/>
  <c r="Q114" i="7"/>
  <c r="G19" i="12"/>
  <c r="G9" i="11"/>
  <c r="J302" i="7"/>
  <c r="J305" i="7" s="1"/>
  <c r="I256" i="7"/>
  <c r="I13" i="9"/>
  <c r="O50" i="11"/>
  <c r="O51" i="11" s="1"/>
  <c r="O301" i="7"/>
  <c r="K302" i="7" s="1"/>
  <c r="K319" i="7"/>
  <c r="K322" i="7" s="1"/>
  <c r="F30" i="9"/>
  <c r="F16" i="9"/>
  <c r="E32" i="9"/>
  <c r="P45" i="11"/>
  <c r="P46" i="11" s="1"/>
  <c r="P284" i="7"/>
  <c r="I308" i="7" l="1"/>
  <c r="J304" i="7" s="1"/>
  <c r="J311" i="7" s="1"/>
  <c r="J312" i="7" s="1"/>
  <c r="I333" i="7"/>
  <c r="I31" i="9" s="1"/>
  <c r="N110" i="7"/>
  <c r="N272" i="7" s="1"/>
  <c r="I32" i="7"/>
  <c r="M272" i="7"/>
  <c r="I63" i="11"/>
  <c r="K305" i="7"/>
  <c r="K306" i="7" s="1"/>
  <c r="G61" i="11"/>
  <c r="G65" i="11" s="1"/>
  <c r="I350" i="7"/>
  <c r="I19" i="12" s="1"/>
  <c r="G51" i="12"/>
  <c r="G80" i="12"/>
  <c r="K290" i="7"/>
  <c r="K289" i="7"/>
  <c r="J307" i="7"/>
  <c r="J306" i="7"/>
  <c r="J244" i="7"/>
  <c r="J245" i="7" s="1"/>
  <c r="F22" i="12"/>
  <c r="H80" i="12"/>
  <c r="H51" i="12"/>
  <c r="R114" i="7"/>
  <c r="J325" i="7"/>
  <c r="K321" i="7" s="1"/>
  <c r="J328" i="7"/>
  <c r="J329" i="7" s="1"/>
  <c r="L319" i="7"/>
  <c r="L322" i="7" s="1"/>
  <c r="H19" i="12"/>
  <c r="H9" i="11"/>
  <c r="H352" i="7"/>
  <c r="K323" i="7"/>
  <c r="K324" i="7"/>
  <c r="Q45" i="11"/>
  <c r="Q46" i="11" s="1"/>
  <c r="Q284" i="7"/>
  <c r="G20" i="12"/>
  <c r="G22" i="12" s="1"/>
  <c r="G265" i="7"/>
  <c r="G6" i="9" s="1"/>
  <c r="G17" i="9"/>
  <c r="G19" i="9" s="1"/>
  <c r="G20" i="9" s="1"/>
  <c r="G30" i="9"/>
  <c r="G16" i="9"/>
  <c r="E85" i="11"/>
  <c r="E86" i="11" s="1"/>
  <c r="E88" i="11" s="1"/>
  <c r="I44" i="12"/>
  <c r="I59" i="11"/>
  <c r="I273" i="7"/>
  <c r="I263" i="7"/>
  <c r="J291" i="7"/>
  <c r="K287" i="7" s="1"/>
  <c r="J294" i="7"/>
  <c r="J295" i="7" s="1"/>
  <c r="F32" i="9"/>
  <c r="H274" i="7"/>
  <c r="H15" i="9"/>
  <c r="P50" i="11"/>
  <c r="P51" i="11" s="1"/>
  <c r="P301" i="7"/>
  <c r="L302" i="7" s="1"/>
  <c r="L305" i="7" s="1"/>
  <c r="H60" i="11"/>
  <c r="H61" i="11" s="1"/>
  <c r="H261" i="7"/>
  <c r="E56" i="12"/>
  <c r="E58" i="12"/>
  <c r="E106" i="12"/>
  <c r="E24" i="9" s="1"/>
  <c r="Q55" i="11"/>
  <c r="Q56" i="11" s="1"/>
  <c r="Q318" i="7"/>
  <c r="L285" i="7"/>
  <c r="L288" i="7" s="1"/>
  <c r="Q166" i="7"/>
  <c r="Q164" i="7"/>
  <c r="R160" i="7" s="1"/>
  <c r="R162" i="7" s="1"/>
  <c r="R217" i="7"/>
  <c r="S213" i="7" s="1"/>
  <c r="S215" i="7" s="1"/>
  <c r="R219" i="7"/>
  <c r="I257" i="7"/>
  <c r="J253" i="7" s="1"/>
  <c r="I259" i="7"/>
  <c r="I270" i="7"/>
  <c r="J333" i="7" l="1"/>
  <c r="J31" i="9" s="1"/>
  <c r="G53" i="12"/>
  <c r="G55" i="12" s="1"/>
  <c r="G56" i="12" s="1"/>
  <c r="G60" i="12" s="1"/>
  <c r="G70" i="12" s="1"/>
  <c r="G97" i="12" s="1"/>
  <c r="G99" i="12" s="1"/>
  <c r="G103" i="12" s="1"/>
  <c r="K307" i="7"/>
  <c r="K331" i="7" s="1"/>
  <c r="N112" i="7"/>
  <c r="O108" i="7" s="1"/>
  <c r="J308" i="7"/>
  <c r="K304" i="7" s="1"/>
  <c r="K311" i="7" s="1"/>
  <c r="K312" i="7" s="1"/>
  <c r="J331" i="7"/>
  <c r="J49" i="12" s="1"/>
  <c r="I352" i="7"/>
  <c r="I9" i="11"/>
  <c r="L323" i="7"/>
  <c r="L324" i="7"/>
  <c r="J256" i="7"/>
  <c r="J257" i="7" s="1"/>
  <c r="K253" i="7" s="1"/>
  <c r="J13" i="9"/>
  <c r="J259" i="7"/>
  <c r="J270" i="7"/>
  <c r="G32" i="9"/>
  <c r="K325" i="7"/>
  <c r="L321" i="7" s="1"/>
  <c r="K328" i="7"/>
  <c r="K329" i="7" s="1"/>
  <c r="I60" i="11"/>
  <c r="I61" i="11" s="1"/>
  <c r="I261" i="7"/>
  <c r="H20" i="12"/>
  <c r="H22" i="12" s="1"/>
  <c r="H53" i="12" s="1"/>
  <c r="H265" i="7"/>
  <c r="H6" i="9" s="1"/>
  <c r="H17" i="9"/>
  <c r="H19" i="9" s="1"/>
  <c r="H20" i="9" s="1"/>
  <c r="F53" i="12"/>
  <c r="Q50" i="11"/>
  <c r="Q51" i="11" s="1"/>
  <c r="Q301" i="7"/>
  <c r="M302" i="7" s="1"/>
  <c r="M305" i="7" s="1"/>
  <c r="H30" i="9"/>
  <c r="H16" i="9"/>
  <c r="L306" i="7"/>
  <c r="L307" i="7"/>
  <c r="H65" i="11"/>
  <c r="H67" i="11" s="1"/>
  <c r="H85" i="11" s="1"/>
  <c r="H86" i="11" s="1"/>
  <c r="H88" i="11" s="1"/>
  <c r="S114" i="7"/>
  <c r="K244" i="7"/>
  <c r="K245" i="7" s="1"/>
  <c r="E37" i="9"/>
  <c r="E26" i="9"/>
  <c r="G67" i="11"/>
  <c r="J350" i="7"/>
  <c r="I51" i="12"/>
  <c r="I80" i="12"/>
  <c r="R45" i="11"/>
  <c r="R46" i="11" s="1"/>
  <c r="R284" i="7"/>
  <c r="M285" i="7"/>
  <c r="M288" i="7" s="1"/>
  <c r="L289" i="7"/>
  <c r="L290" i="7"/>
  <c r="E60" i="12"/>
  <c r="R55" i="11"/>
  <c r="R56" i="11" s="1"/>
  <c r="R318" i="7"/>
  <c r="N319" i="7" s="1"/>
  <c r="S219" i="7"/>
  <c r="S217" i="7"/>
  <c r="T213" i="7" s="1"/>
  <c r="T215" i="7" s="1"/>
  <c r="I274" i="7"/>
  <c r="I15" i="9"/>
  <c r="R164" i="7"/>
  <c r="S160" i="7" s="1"/>
  <c r="S162" i="7" s="1"/>
  <c r="R166" i="7"/>
  <c r="K291" i="7"/>
  <c r="L287" i="7" s="1"/>
  <c r="K294" i="7"/>
  <c r="K295" i="7" s="1"/>
  <c r="M319" i="7"/>
  <c r="M322" i="7" s="1"/>
  <c r="K333" i="7" l="1"/>
  <c r="K31" i="9" s="1"/>
  <c r="G106" i="12"/>
  <c r="G24" i="9" s="1"/>
  <c r="G37" i="9" s="1"/>
  <c r="K308" i="7"/>
  <c r="L304" i="7" s="1"/>
  <c r="L308" i="7" s="1"/>
  <c r="M304" i="7" s="1"/>
  <c r="G58" i="12"/>
  <c r="G62" i="12" s="1"/>
  <c r="G65" i="12" s="1"/>
  <c r="I65" i="11"/>
  <c r="I67" i="11" s="1"/>
  <c r="I85" i="11" s="1"/>
  <c r="I86" i="11" s="1"/>
  <c r="I88" i="11" s="1"/>
  <c r="O110" i="7"/>
  <c r="O272" i="7" s="1"/>
  <c r="J32" i="7"/>
  <c r="J63" i="11"/>
  <c r="G74" i="12"/>
  <c r="G82" i="12" s="1"/>
  <c r="G72" i="12"/>
  <c r="K350" i="7"/>
  <c r="K352" i="7" s="1"/>
  <c r="M306" i="7"/>
  <c r="M307" i="7"/>
  <c r="H55" i="12"/>
  <c r="H58" i="12" s="1"/>
  <c r="I30" i="9"/>
  <c r="I16" i="9"/>
  <c r="E70" i="12"/>
  <c r="E97" i="12" s="1"/>
  <c r="S45" i="11"/>
  <c r="S46" i="11" s="1"/>
  <c r="S284" i="7"/>
  <c r="O285" i="7" s="1"/>
  <c r="H32" i="9"/>
  <c r="J15" i="9"/>
  <c r="M323" i="7"/>
  <c r="M324" i="7"/>
  <c r="N322" i="7"/>
  <c r="L244" i="7"/>
  <c r="L245" i="7" s="1"/>
  <c r="L331" i="7"/>
  <c r="E39" i="9"/>
  <c r="E38" i="9"/>
  <c r="T114" i="7"/>
  <c r="E62" i="12"/>
  <c r="E65" i="12" s="1"/>
  <c r="E66" i="12" s="1"/>
  <c r="J60" i="11"/>
  <c r="J261" i="7"/>
  <c r="I20" i="12"/>
  <c r="I17" i="9"/>
  <c r="I19" i="9" s="1"/>
  <c r="I20" i="9" s="1"/>
  <c r="I265" i="7"/>
  <c r="I6" i="9" s="1"/>
  <c r="K259" i="7"/>
  <c r="K270" i="7"/>
  <c r="T219" i="7"/>
  <c r="T217" i="7"/>
  <c r="U213" i="7" s="1"/>
  <c r="U215" i="7" s="1"/>
  <c r="M289" i="7"/>
  <c r="M290" i="7"/>
  <c r="J19" i="12"/>
  <c r="J9" i="11"/>
  <c r="J352" i="7"/>
  <c r="L291" i="7"/>
  <c r="M287" i="7" s="1"/>
  <c r="L294" i="7"/>
  <c r="L295" i="7" s="1"/>
  <c r="F55" i="12"/>
  <c r="F56" i="12" s="1"/>
  <c r="J44" i="12"/>
  <c r="J59" i="11"/>
  <c r="J273" i="7"/>
  <c r="J274" i="7" s="1"/>
  <c r="J263" i="7"/>
  <c r="K49" i="12"/>
  <c r="K63" i="11"/>
  <c r="K32" i="7"/>
  <c r="R50" i="11"/>
  <c r="R51" i="11" s="1"/>
  <c r="R301" i="7"/>
  <c r="K256" i="7"/>
  <c r="K13" i="9"/>
  <c r="S55" i="11"/>
  <c r="S56" i="11" s="1"/>
  <c r="S318" i="7"/>
  <c r="O319" i="7" s="1"/>
  <c r="O322" i="7" s="1"/>
  <c r="N285" i="7"/>
  <c r="N288" i="7" s="1"/>
  <c r="S166" i="7"/>
  <c r="S164" i="7"/>
  <c r="T160" i="7" s="1"/>
  <c r="T162" i="7" s="1"/>
  <c r="G85" i="11"/>
  <c r="G86" i="11" s="1"/>
  <c r="G88" i="11" s="1"/>
  <c r="L325" i="7"/>
  <c r="M321" i="7" s="1"/>
  <c r="L328" i="7"/>
  <c r="L329" i="7" s="1"/>
  <c r="L333" i="7" l="1"/>
  <c r="L31" i="9" s="1"/>
  <c r="L311" i="7"/>
  <c r="L312" i="7" s="1"/>
  <c r="L350" i="7" s="1"/>
  <c r="G26" i="9"/>
  <c r="G38" i="9" s="1"/>
  <c r="K9" i="11"/>
  <c r="K19" i="12"/>
  <c r="O112" i="7"/>
  <c r="P108" i="7" s="1"/>
  <c r="P110" i="7" s="1"/>
  <c r="P272" i="7" s="1"/>
  <c r="H56" i="12"/>
  <c r="H60" i="12" s="1"/>
  <c r="H70" i="12" s="1"/>
  <c r="H74" i="12" s="1"/>
  <c r="H82" i="12" s="1"/>
  <c r="H106" i="12"/>
  <c r="H24" i="9" s="1"/>
  <c r="H37" i="9" s="1"/>
  <c r="E72" i="12"/>
  <c r="F60" i="12"/>
  <c r="J30" i="9"/>
  <c r="J16" i="9"/>
  <c r="T166" i="7"/>
  <c r="T164" i="7"/>
  <c r="U160" i="7" s="1"/>
  <c r="U162" i="7" s="1"/>
  <c r="J20" i="12"/>
  <c r="J265" i="7"/>
  <c r="J6" i="9" s="1"/>
  <c r="J17" i="9"/>
  <c r="J19" i="9" s="1"/>
  <c r="J20" i="9" s="1"/>
  <c r="T45" i="11"/>
  <c r="T46" i="11" s="1"/>
  <c r="T284" i="7"/>
  <c r="P285" i="7" s="1"/>
  <c r="P288" i="7" s="1"/>
  <c r="K44" i="12"/>
  <c r="K59" i="11"/>
  <c r="K273" i="7"/>
  <c r="K274" i="7" s="1"/>
  <c r="K263" i="7"/>
  <c r="F58" i="12"/>
  <c r="F106" i="12"/>
  <c r="F24" i="9" s="1"/>
  <c r="I32" i="9"/>
  <c r="S50" i="11"/>
  <c r="S51" i="11" s="1"/>
  <c r="S301" i="7"/>
  <c r="O302" i="7" s="1"/>
  <c r="K15" i="9"/>
  <c r="K60" i="11"/>
  <c r="K261" i="7"/>
  <c r="M308" i="7"/>
  <c r="N304" i="7" s="1"/>
  <c r="M311" i="7"/>
  <c r="M312" i="7" s="1"/>
  <c r="N289" i="7"/>
  <c r="N290" i="7"/>
  <c r="F64" i="12"/>
  <c r="M291" i="7"/>
  <c r="N287" i="7" s="1"/>
  <c r="M294" i="7"/>
  <c r="M295" i="7" s="1"/>
  <c r="M333" i="7"/>
  <c r="M31" i="9" s="1"/>
  <c r="M244" i="7"/>
  <c r="M245" i="7" s="1"/>
  <c r="M331" i="7"/>
  <c r="K257" i="7"/>
  <c r="L253" i="7" s="1"/>
  <c r="N302" i="7"/>
  <c r="N305" i="7" s="1"/>
  <c r="L49" i="12"/>
  <c r="L63" i="11"/>
  <c r="L32" i="7"/>
  <c r="O323" i="7"/>
  <c r="O324" i="7"/>
  <c r="M325" i="7"/>
  <c r="N321" i="7" s="1"/>
  <c r="M328" i="7"/>
  <c r="M329" i="7" s="1"/>
  <c r="L256" i="7"/>
  <c r="L13" i="9"/>
  <c r="E99" i="12"/>
  <c r="E103" i="12" s="1"/>
  <c r="U219" i="7"/>
  <c r="U217" i="7"/>
  <c r="V213" i="7" s="1"/>
  <c r="V215" i="7" s="1"/>
  <c r="N323" i="7"/>
  <c r="N324" i="7"/>
  <c r="O288" i="7"/>
  <c r="J61" i="11"/>
  <c r="J65" i="11" s="1"/>
  <c r="J51" i="12"/>
  <c r="J80" i="12"/>
  <c r="T55" i="11"/>
  <c r="T56" i="11" s="1"/>
  <c r="T318" i="7"/>
  <c r="P319" i="7" s="1"/>
  <c r="P322" i="7" s="1"/>
  <c r="I22" i="12"/>
  <c r="U114" i="7"/>
  <c r="E74" i="12"/>
  <c r="G39" i="9" l="1"/>
  <c r="H62" i="12"/>
  <c r="H65" i="12" s="1"/>
  <c r="P112" i="7"/>
  <c r="Q108" i="7" s="1"/>
  <c r="H26" i="9"/>
  <c r="H97" i="12"/>
  <c r="H99" i="12" s="1"/>
  <c r="H103" i="12" s="1"/>
  <c r="H72" i="12"/>
  <c r="K61" i="11"/>
  <c r="K65" i="11" s="1"/>
  <c r="K67" i="11" s="1"/>
  <c r="K85" i="11" s="1"/>
  <c r="K86" i="11" s="1"/>
  <c r="K88" i="11" s="1"/>
  <c r="O305" i="7"/>
  <c r="O306" i="7" s="1"/>
  <c r="F62" i="12"/>
  <c r="F65" i="12" s="1"/>
  <c r="F66" i="12" s="1"/>
  <c r="K30" i="9"/>
  <c r="K16" i="9"/>
  <c r="J67" i="11"/>
  <c r="L19" i="12"/>
  <c r="L9" i="11"/>
  <c r="L352" i="7"/>
  <c r="M350" i="7"/>
  <c r="M352" i="7" s="1"/>
  <c r="U166" i="7"/>
  <c r="U164" i="7"/>
  <c r="V160" i="7" s="1"/>
  <c r="V162" i="7" s="1"/>
  <c r="L44" i="12"/>
  <c r="L59" i="11"/>
  <c r="L273" i="7"/>
  <c r="L263" i="7"/>
  <c r="N311" i="7"/>
  <c r="N312" i="7" s="1"/>
  <c r="K51" i="12"/>
  <c r="K80" i="12"/>
  <c r="T50" i="11"/>
  <c r="T51" i="11" s="1"/>
  <c r="T301" i="7"/>
  <c r="N291" i="7"/>
  <c r="O287" i="7" s="1"/>
  <c r="N294" i="7"/>
  <c r="N295" i="7" s="1"/>
  <c r="N333" i="7"/>
  <c r="N31" i="9" s="1"/>
  <c r="V114" i="7"/>
  <c r="U284" i="7"/>
  <c r="Q285" i="7" s="1"/>
  <c r="Q288" i="7" s="1"/>
  <c r="U45" i="11"/>
  <c r="U46" i="11" s="1"/>
  <c r="K20" i="12"/>
  <c r="K17" i="9"/>
  <c r="K19" i="9" s="1"/>
  <c r="K20" i="9" s="1"/>
  <c r="K265" i="7"/>
  <c r="K6" i="9" s="1"/>
  <c r="I53" i="12"/>
  <c r="P323" i="7"/>
  <c r="P324" i="7"/>
  <c r="L257" i="7"/>
  <c r="M253" i="7" s="1"/>
  <c r="L259" i="7"/>
  <c r="L270" i="7"/>
  <c r="N306" i="7"/>
  <c r="N307" i="7"/>
  <c r="P289" i="7"/>
  <c r="P290" i="7"/>
  <c r="V219" i="7"/>
  <c r="V217" i="7"/>
  <c r="W213" i="7" s="1"/>
  <c r="W215" i="7" s="1"/>
  <c r="M49" i="12"/>
  <c r="M63" i="11"/>
  <c r="M32" i="7"/>
  <c r="F37" i="9"/>
  <c r="F26" i="9"/>
  <c r="J32" i="9"/>
  <c r="M256" i="7"/>
  <c r="M13" i="9"/>
  <c r="N244" i="7"/>
  <c r="N245" i="7" s="1"/>
  <c r="N325" i="7"/>
  <c r="O321" i="7" s="1"/>
  <c r="N328" i="7"/>
  <c r="N329" i="7" s="1"/>
  <c r="O289" i="7"/>
  <c r="O290" i="7"/>
  <c r="U55" i="11"/>
  <c r="U56" i="11" s="1"/>
  <c r="U318" i="7"/>
  <c r="E82" i="12"/>
  <c r="J22" i="12"/>
  <c r="J53" i="12" s="1"/>
  <c r="F70" i="12"/>
  <c r="O307" i="7" l="1"/>
  <c r="O331" i="7" s="1"/>
  <c r="Q110" i="7"/>
  <c r="Q272" i="7" s="1"/>
  <c r="H38" i="9"/>
  <c r="H39" i="9"/>
  <c r="N308" i="7"/>
  <c r="O304" i="7" s="1"/>
  <c r="F74" i="12"/>
  <c r="L274" i="7"/>
  <c r="L15" i="9"/>
  <c r="Q289" i="7"/>
  <c r="Q290" i="7"/>
  <c r="J55" i="12"/>
  <c r="J56" i="12" s="1"/>
  <c r="J60" i="12" s="1"/>
  <c r="L60" i="11"/>
  <c r="L61" i="11" s="1"/>
  <c r="L65" i="11" s="1"/>
  <c r="L261" i="7"/>
  <c r="W114" i="7"/>
  <c r="L51" i="12"/>
  <c r="L80" i="12"/>
  <c r="O244" i="7"/>
  <c r="O245" i="7" s="1"/>
  <c r="N331" i="7"/>
  <c r="W219" i="7"/>
  <c r="W217" i="7"/>
  <c r="X213" i="7" s="1"/>
  <c r="X215" i="7" s="1"/>
  <c r="M257" i="7"/>
  <c r="N253" i="7" s="1"/>
  <c r="M259" i="7"/>
  <c r="M270" i="7"/>
  <c r="V45" i="11"/>
  <c r="V46" i="11" s="1"/>
  <c r="V284" i="7"/>
  <c r="V166" i="7"/>
  <c r="V164" i="7"/>
  <c r="W160" i="7" s="1"/>
  <c r="W162" i="7" s="1"/>
  <c r="V55" i="11"/>
  <c r="V56" i="11" s="1"/>
  <c r="V318" i="7"/>
  <c r="U50" i="11"/>
  <c r="U51" i="11" s="1"/>
  <c r="U301" i="7"/>
  <c r="Q302" i="7" s="1"/>
  <c r="P244" i="7"/>
  <c r="P245" i="7" s="1"/>
  <c r="K22" i="12"/>
  <c r="K53" i="12" s="1"/>
  <c r="K55" i="12" s="1"/>
  <c r="K56" i="12" s="1"/>
  <c r="K60" i="12" s="1"/>
  <c r="N350" i="7"/>
  <c r="J85" i="11"/>
  <c r="J86" i="11" s="1"/>
  <c r="J88" i="11" s="1"/>
  <c r="Q319" i="7"/>
  <c r="Q322" i="7" s="1"/>
  <c r="M44" i="12"/>
  <c r="M59" i="11"/>
  <c r="M273" i="7"/>
  <c r="M263" i="7"/>
  <c r="G64" i="12"/>
  <c r="G66" i="12" s="1"/>
  <c r="H64" i="12" s="1"/>
  <c r="H66" i="12" s="1"/>
  <c r="I64" i="12" s="1"/>
  <c r="O291" i="7"/>
  <c r="P287" i="7" s="1"/>
  <c r="O294" i="7"/>
  <c r="O295" i="7" s="1"/>
  <c r="N256" i="7"/>
  <c r="N13" i="9"/>
  <c r="F38" i="9"/>
  <c r="F39" i="9"/>
  <c r="F72" i="12"/>
  <c r="O325" i="7"/>
  <c r="P321" i="7" s="1"/>
  <c r="O328" i="7"/>
  <c r="O329" i="7" s="1"/>
  <c r="F97" i="12"/>
  <c r="I55" i="12"/>
  <c r="P302" i="7"/>
  <c r="P305" i="7" s="1"/>
  <c r="M19" i="12"/>
  <c r="M9" i="11"/>
  <c r="K32" i="9"/>
  <c r="O308" i="7" l="1"/>
  <c r="P304" i="7" s="1"/>
  <c r="P311" i="7" s="1"/>
  <c r="P312" i="7" s="1"/>
  <c r="Q112" i="7"/>
  <c r="R108" i="7" s="1"/>
  <c r="O333" i="7"/>
  <c r="O31" i="9" s="1"/>
  <c r="O311" i="7"/>
  <c r="O312" i="7" s="1"/>
  <c r="O350" i="7" s="1"/>
  <c r="K70" i="12"/>
  <c r="K72" i="12" s="1"/>
  <c r="V50" i="11"/>
  <c r="V51" i="11" s="1"/>
  <c r="V301" i="7"/>
  <c r="W55" i="11"/>
  <c r="W56" i="11" s="1"/>
  <c r="W318" i="7"/>
  <c r="K58" i="12"/>
  <c r="K62" i="12" s="1"/>
  <c r="K65" i="12" s="1"/>
  <c r="J70" i="12"/>
  <c r="J97" i="12" s="1"/>
  <c r="J99" i="12" s="1"/>
  <c r="J103" i="12" s="1"/>
  <c r="R319" i="7"/>
  <c r="R322" i="7" s="1"/>
  <c r="N49" i="12"/>
  <c r="N63" i="11"/>
  <c r="N352" i="7"/>
  <c r="N32" i="7"/>
  <c r="P325" i="7"/>
  <c r="Q321" i="7" s="1"/>
  <c r="P328" i="7"/>
  <c r="P329" i="7" s="1"/>
  <c r="K106" i="12"/>
  <c r="K24" i="9" s="1"/>
  <c r="O49" i="12"/>
  <c r="O63" i="11"/>
  <c r="O32" i="7"/>
  <c r="X114" i="7"/>
  <c r="L67" i="11"/>
  <c r="R285" i="7"/>
  <c r="R288" i="7" s="1"/>
  <c r="P306" i="7"/>
  <c r="P307" i="7"/>
  <c r="Q305" i="7"/>
  <c r="M80" i="12"/>
  <c r="M51" i="12"/>
  <c r="P291" i="7"/>
  <c r="Q287" i="7" s="1"/>
  <c r="P294" i="7"/>
  <c r="P295" i="7" s="1"/>
  <c r="P333" i="7"/>
  <c r="P31" i="9" s="1"/>
  <c r="O256" i="7"/>
  <c r="O13" i="9"/>
  <c r="W284" i="7"/>
  <c r="S285" i="7" s="1"/>
  <c r="W45" i="11"/>
  <c r="W46" i="11" s="1"/>
  <c r="N44" i="12"/>
  <c r="N59" i="11"/>
  <c r="N273" i="7"/>
  <c r="N263" i="7"/>
  <c r="Q323" i="7"/>
  <c r="Q324" i="7"/>
  <c r="P256" i="7"/>
  <c r="P13" i="9"/>
  <c r="M274" i="7"/>
  <c r="M15" i="9"/>
  <c r="Q244" i="7"/>
  <c r="Q245" i="7" s="1"/>
  <c r="M60" i="11"/>
  <c r="M61" i="11" s="1"/>
  <c r="M65" i="11" s="1"/>
  <c r="M261" i="7"/>
  <c r="L20" i="12"/>
  <c r="L265" i="7"/>
  <c r="L6" i="9" s="1"/>
  <c r="L17" i="9"/>
  <c r="L19" i="9" s="1"/>
  <c r="L20" i="9" s="1"/>
  <c r="F82" i="12"/>
  <c r="I58" i="12"/>
  <c r="I106" i="12"/>
  <c r="I24" i="9" s="1"/>
  <c r="I56" i="12"/>
  <c r="N257" i="7"/>
  <c r="O253" i="7" s="1"/>
  <c r="N259" i="7"/>
  <c r="N270" i="7"/>
  <c r="F99" i="12"/>
  <c r="F103" i="12" s="1"/>
  <c r="N19" i="12"/>
  <c r="N9" i="11"/>
  <c r="W166" i="7"/>
  <c r="W164" i="7"/>
  <c r="X160" i="7" s="1"/>
  <c r="X162" i="7" s="1"/>
  <c r="X219" i="7"/>
  <c r="X217" i="7"/>
  <c r="Y213" i="7" s="1"/>
  <c r="Y215" i="7" s="1"/>
  <c r="J106" i="12"/>
  <c r="J24" i="9" s="1"/>
  <c r="J58" i="12"/>
  <c r="J62" i="12" s="1"/>
  <c r="J65" i="12" s="1"/>
  <c r="L30" i="9"/>
  <c r="L16" i="9"/>
  <c r="R110" i="7" l="1"/>
  <c r="R272" i="7" s="1"/>
  <c r="J74" i="12"/>
  <c r="J82" i="12" s="1"/>
  <c r="K97" i="12"/>
  <c r="K99" i="12" s="1"/>
  <c r="K103" i="12" s="1"/>
  <c r="J72" i="12"/>
  <c r="K74" i="12"/>
  <c r="K82" i="12" s="1"/>
  <c r="P331" i="7"/>
  <c r="P63" i="11" s="1"/>
  <c r="P350" i="7"/>
  <c r="P19" i="12" s="1"/>
  <c r="M67" i="11"/>
  <c r="M85" i="11" s="1"/>
  <c r="M86" i="11" s="1"/>
  <c r="M88" i="11" s="1"/>
  <c r="M30" i="9"/>
  <c r="M16" i="9"/>
  <c r="O19" i="12"/>
  <c r="O9" i="11"/>
  <c r="Y114" i="7"/>
  <c r="K37" i="9"/>
  <c r="K26" i="9"/>
  <c r="O257" i="7"/>
  <c r="P253" i="7" s="1"/>
  <c r="O259" i="7"/>
  <c r="O270" i="7"/>
  <c r="N51" i="12"/>
  <c r="N80" i="12"/>
  <c r="Q306" i="7"/>
  <c r="Q307" i="7"/>
  <c r="X284" i="7"/>
  <c r="X45" i="11"/>
  <c r="X46" i="11" s="1"/>
  <c r="R324" i="7"/>
  <c r="R323" i="7"/>
  <c r="Y219" i="7"/>
  <c r="Y217" i="7"/>
  <c r="Z213" i="7" s="1"/>
  <c r="Z215" i="7" s="1"/>
  <c r="Q325" i="7"/>
  <c r="R321" i="7" s="1"/>
  <c r="Q328" i="7"/>
  <c r="Q329" i="7" s="1"/>
  <c r="P44" i="12"/>
  <c r="P59" i="11"/>
  <c r="P273" i="7"/>
  <c r="P263" i="7"/>
  <c r="Q291" i="7"/>
  <c r="R287" i="7" s="1"/>
  <c r="Q294" i="7"/>
  <c r="Q295" i="7" s="1"/>
  <c r="O352" i="7"/>
  <c r="X55" i="11"/>
  <c r="X56" i="11" s="1"/>
  <c r="X318" i="7"/>
  <c r="T319" i="7" s="1"/>
  <c r="P308" i="7"/>
  <c r="Q304" i="7" s="1"/>
  <c r="Q333" i="7" s="1"/>
  <c r="Q31" i="9" s="1"/>
  <c r="Q256" i="7"/>
  <c r="Q13" i="9"/>
  <c r="R289" i="7"/>
  <c r="R290" i="7"/>
  <c r="J37" i="9"/>
  <c r="J26" i="9"/>
  <c r="X166" i="7"/>
  <c r="X164" i="7"/>
  <c r="Y160" i="7" s="1"/>
  <c r="Y162" i="7" s="1"/>
  <c r="S288" i="7"/>
  <c r="W50" i="11"/>
  <c r="W51" i="11" s="1"/>
  <c r="W301" i="7"/>
  <c r="L32" i="9"/>
  <c r="N274" i="7"/>
  <c r="N15" i="9"/>
  <c r="L22" i="12"/>
  <c r="L53" i="12" s="1"/>
  <c r="L55" i="12" s="1"/>
  <c r="L85" i="11"/>
  <c r="L86" i="11" s="1"/>
  <c r="L88" i="11" s="1"/>
  <c r="R302" i="7"/>
  <c r="R305" i="7" s="1"/>
  <c r="S319" i="7"/>
  <c r="S322" i="7" s="1"/>
  <c r="I60" i="12"/>
  <c r="I62" i="12" s="1"/>
  <c r="I65" i="12" s="1"/>
  <c r="I66" i="12" s="1"/>
  <c r="N60" i="11"/>
  <c r="N61" i="11" s="1"/>
  <c r="N65" i="11" s="1"/>
  <c r="N67" i="11" s="1"/>
  <c r="N261" i="7"/>
  <c r="I37" i="9"/>
  <c r="I26" i="9"/>
  <c r="M20" i="12"/>
  <c r="M17" i="9"/>
  <c r="M19" i="9" s="1"/>
  <c r="M20" i="9" s="1"/>
  <c r="M265" i="7"/>
  <c r="M6" i="9" s="1"/>
  <c r="O44" i="12"/>
  <c r="O59" i="11"/>
  <c r="O273" i="7"/>
  <c r="O263" i="7"/>
  <c r="R112" i="7" l="1"/>
  <c r="S108" i="7" s="1"/>
  <c r="S110" i="7" s="1"/>
  <c r="S272" i="7" s="1"/>
  <c r="P32" i="7"/>
  <c r="P49" i="12"/>
  <c r="P51" i="12" s="1"/>
  <c r="Q331" i="7"/>
  <c r="Q49" i="12" s="1"/>
  <c r="P352" i="7"/>
  <c r="T322" i="7"/>
  <c r="T323" i="7" s="1"/>
  <c r="P9" i="11"/>
  <c r="N85" i="11"/>
  <c r="N86" i="11" s="1"/>
  <c r="N88" i="11" s="1"/>
  <c r="J64" i="12"/>
  <c r="J66" i="12" s="1"/>
  <c r="K64" i="12" s="1"/>
  <c r="K66" i="12" s="1"/>
  <c r="L64" i="12" s="1"/>
  <c r="R244" i="7"/>
  <c r="R245" i="7" s="1"/>
  <c r="R325" i="7"/>
  <c r="S321" i="7" s="1"/>
  <c r="R328" i="7"/>
  <c r="R329" i="7" s="1"/>
  <c r="P257" i="7"/>
  <c r="Q253" i="7" s="1"/>
  <c r="P259" i="7"/>
  <c r="P270" i="7"/>
  <c r="S290" i="7"/>
  <c r="S289" i="7"/>
  <c r="T285" i="7"/>
  <c r="T288" i="7" s="1"/>
  <c r="R291" i="7"/>
  <c r="S287" i="7" s="1"/>
  <c r="R294" i="7"/>
  <c r="R295" i="7" s="1"/>
  <c r="K39" i="9"/>
  <c r="K38" i="9"/>
  <c r="Y166" i="7"/>
  <c r="Y164" i="7"/>
  <c r="Z160" i="7" s="1"/>
  <c r="Z162" i="7" s="1"/>
  <c r="Q44" i="12"/>
  <c r="Q59" i="11"/>
  <c r="Q263" i="7"/>
  <c r="Q273" i="7"/>
  <c r="Z217" i="7"/>
  <c r="AA213" i="7" s="1"/>
  <c r="AA215" i="7" s="1"/>
  <c r="Z219" i="7"/>
  <c r="M32" i="9"/>
  <c r="R307" i="7"/>
  <c r="R306" i="7"/>
  <c r="L56" i="12"/>
  <c r="L58" i="12"/>
  <c r="X50" i="11"/>
  <c r="X51" i="11" s="1"/>
  <c r="X301" i="7"/>
  <c r="Q308" i="7"/>
  <c r="R304" i="7" s="1"/>
  <c r="Q311" i="7"/>
  <c r="Q312" i="7" s="1"/>
  <c r="Q350" i="7" s="1"/>
  <c r="Y55" i="11"/>
  <c r="Y56" i="11" s="1"/>
  <c r="Y318" i="7"/>
  <c r="L106" i="12"/>
  <c r="L24" i="9" s="1"/>
  <c r="Z114" i="7"/>
  <c r="M22" i="12"/>
  <c r="M53" i="12" s="1"/>
  <c r="I39" i="9"/>
  <c r="I38" i="9"/>
  <c r="N20" i="12"/>
  <c r="N265" i="7"/>
  <c r="N6" i="9" s="1"/>
  <c r="N17" i="9"/>
  <c r="N19" i="9" s="1"/>
  <c r="N20" i="9" s="1"/>
  <c r="I70" i="12"/>
  <c r="I72" i="12" s="1"/>
  <c r="O51" i="12"/>
  <c r="O80" i="12"/>
  <c r="S323" i="7"/>
  <c r="S324" i="7"/>
  <c r="J39" i="9"/>
  <c r="J38" i="9"/>
  <c r="P80" i="12"/>
  <c r="O274" i="7"/>
  <c r="O15" i="9"/>
  <c r="Y45" i="11"/>
  <c r="Y46" i="11" s="1"/>
  <c r="Y284" i="7"/>
  <c r="N30" i="9"/>
  <c r="N16" i="9"/>
  <c r="S302" i="7"/>
  <c r="S305" i="7" s="1"/>
  <c r="O60" i="11"/>
  <c r="O61" i="11" s="1"/>
  <c r="O65" i="11" s="1"/>
  <c r="O67" i="11" s="1"/>
  <c r="O85" i="11" s="1"/>
  <c r="O86" i="11" s="1"/>
  <c r="O88" i="11" s="1"/>
  <c r="O261" i="7"/>
  <c r="Q32" i="7" l="1"/>
  <c r="Q63" i="11"/>
  <c r="T324" i="7"/>
  <c r="S112" i="7"/>
  <c r="T108" i="7" s="1"/>
  <c r="R331" i="7"/>
  <c r="R63" i="11" s="1"/>
  <c r="Q19" i="12"/>
  <c r="Q9" i="11"/>
  <c r="Q352" i="7"/>
  <c r="M55" i="12"/>
  <c r="M56" i="12" s="1"/>
  <c r="M60" i="12" s="1"/>
  <c r="R308" i="7"/>
  <c r="S304" i="7" s="1"/>
  <c r="S333" i="7" s="1"/>
  <c r="S31" i="9" s="1"/>
  <c r="R311" i="7"/>
  <c r="R312" i="7" s="1"/>
  <c r="R350" i="7" s="1"/>
  <c r="Q80" i="12"/>
  <c r="Q51" i="12"/>
  <c r="S325" i="7"/>
  <c r="T321" i="7" s="1"/>
  <c r="S328" i="7"/>
  <c r="S329" i="7" s="1"/>
  <c r="I74" i="12"/>
  <c r="L37" i="9"/>
  <c r="L26" i="9"/>
  <c r="T302" i="7"/>
  <c r="T305" i="7" s="1"/>
  <c r="Z164" i="7"/>
  <c r="AA160" i="7" s="1"/>
  <c r="AA162" i="7" s="1"/>
  <c r="Z166" i="7"/>
  <c r="S244" i="7"/>
  <c r="S245" i="7" s="1"/>
  <c r="Y50" i="11"/>
  <c r="Y51" i="11" s="1"/>
  <c r="Y301" i="7"/>
  <c r="U302" i="7" s="1"/>
  <c r="R256" i="7"/>
  <c r="R13" i="9"/>
  <c r="AA114" i="7"/>
  <c r="Z55" i="11"/>
  <c r="Z56" i="11" s="1"/>
  <c r="Z318" i="7"/>
  <c r="V319" i="7" s="1"/>
  <c r="R333" i="7"/>
  <c r="R31" i="9" s="1"/>
  <c r="N22" i="12"/>
  <c r="N53" i="12" s="1"/>
  <c r="Z284" i="7"/>
  <c r="Z45" i="11"/>
  <c r="Z46" i="11" s="1"/>
  <c r="AA219" i="7"/>
  <c r="AA217" i="7"/>
  <c r="AB213" i="7" s="1"/>
  <c r="AB215" i="7" s="1"/>
  <c r="P274" i="7"/>
  <c r="P15" i="9"/>
  <c r="O20" i="12"/>
  <c r="O265" i="7"/>
  <c r="O6" i="9" s="1"/>
  <c r="O17" i="9"/>
  <c r="O19" i="9" s="1"/>
  <c r="O20" i="9" s="1"/>
  <c r="L60" i="12"/>
  <c r="L62" i="12" s="1"/>
  <c r="L65" i="12" s="1"/>
  <c r="L66" i="12" s="1"/>
  <c r="S291" i="7"/>
  <c r="T287" i="7" s="1"/>
  <c r="S294" i="7"/>
  <c r="S295" i="7" s="1"/>
  <c r="T289" i="7"/>
  <c r="T290" i="7"/>
  <c r="P60" i="11"/>
  <c r="P61" i="11" s="1"/>
  <c r="P65" i="11" s="1"/>
  <c r="P67" i="11" s="1"/>
  <c r="P85" i="11" s="1"/>
  <c r="P86" i="11" s="1"/>
  <c r="P88" i="11" s="1"/>
  <c r="P261" i="7"/>
  <c r="U285" i="7"/>
  <c r="U288" i="7" s="1"/>
  <c r="Q257" i="7"/>
  <c r="R253" i="7" s="1"/>
  <c r="Q259" i="7"/>
  <c r="Q270" i="7"/>
  <c r="S306" i="7"/>
  <c r="S307" i="7"/>
  <c r="O30" i="9"/>
  <c r="O16" i="9"/>
  <c r="N32" i="9"/>
  <c r="I97" i="12"/>
  <c r="U319" i="7"/>
  <c r="U322" i="7" s="1"/>
  <c r="S331" i="7" l="1"/>
  <c r="S49" i="12" s="1"/>
  <c r="U305" i="7"/>
  <c r="U306" i="7" s="1"/>
  <c r="R32" i="7"/>
  <c r="R49" i="12"/>
  <c r="R352" i="7"/>
  <c r="T110" i="7"/>
  <c r="T272" i="7" s="1"/>
  <c r="M64" i="12"/>
  <c r="Q274" i="7"/>
  <c r="Q15" i="9"/>
  <c r="Q60" i="11"/>
  <c r="Q61" i="11" s="1"/>
  <c r="Q65" i="11" s="1"/>
  <c r="Q67" i="11" s="1"/>
  <c r="Q85" i="11" s="1"/>
  <c r="Q86" i="11" s="1"/>
  <c r="Q88" i="11" s="1"/>
  <c r="Q261" i="7"/>
  <c r="L70" i="12"/>
  <c r="L72" i="12" s="1"/>
  <c r="N55" i="12"/>
  <c r="N56" i="12" s="1"/>
  <c r="R257" i="7"/>
  <c r="S253" i="7" s="1"/>
  <c r="R259" i="7"/>
  <c r="R270" i="7"/>
  <c r="V322" i="7"/>
  <c r="P30" i="9"/>
  <c r="P16" i="9"/>
  <c r="AA45" i="11"/>
  <c r="AA46" i="11" s="1"/>
  <c r="AA284" i="7"/>
  <c r="L39" i="9"/>
  <c r="L38" i="9"/>
  <c r="T244" i="7"/>
  <c r="T245" i="7" s="1"/>
  <c r="R19" i="12"/>
  <c r="R9" i="11"/>
  <c r="AB114" i="7"/>
  <c r="AB219" i="7"/>
  <c r="AB217" i="7"/>
  <c r="AC213" i="7" s="1"/>
  <c r="AC215" i="7" s="1"/>
  <c r="S256" i="7"/>
  <c r="S13" i="9"/>
  <c r="S308" i="7"/>
  <c r="T304" i="7" s="1"/>
  <c r="T333" i="7" s="1"/>
  <c r="T31" i="9" s="1"/>
  <c r="S311" i="7"/>
  <c r="S312" i="7" s="1"/>
  <c r="S350" i="7" s="1"/>
  <c r="R44" i="12"/>
  <c r="R59" i="11"/>
  <c r="R273" i="7"/>
  <c r="R263" i="7"/>
  <c r="Z50" i="11"/>
  <c r="Z51" i="11" s="1"/>
  <c r="Z301" i="7"/>
  <c r="I82" i="12"/>
  <c r="M70" i="12"/>
  <c r="M74" i="12" s="1"/>
  <c r="M82" i="12" s="1"/>
  <c r="U323" i="7"/>
  <c r="U324" i="7"/>
  <c r="O32" i="9"/>
  <c r="AA55" i="11"/>
  <c r="AA56" i="11" s="1"/>
  <c r="AA318" i="7"/>
  <c r="V285" i="7"/>
  <c r="V288" i="7" s="1"/>
  <c r="AA166" i="7"/>
  <c r="AA164" i="7"/>
  <c r="AB160" i="7" s="1"/>
  <c r="AB162" i="7" s="1"/>
  <c r="M58" i="12"/>
  <c r="M62" i="12" s="1"/>
  <c r="M65" i="12" s="1"/>
  <c r="M106" i="12"/>
  <c r="M24" i="9" s="1"/>
  <c r="P20" i="12"/>
  <c r="P265" i="7"/>
  <c r="P6" i="9" s="1"/>
  <c r="P17" i="9"/>
  <c r="P19" i="9" s="1"/>
  <c r="P20" i="9" s="1"/>
  <c r="I99" i="12"/>
  <c r="I103" i="12" s="1"/>
  <c r="U289" i="7"/>
  <c r="U290" i="7"/>
  <c r="T291" i="7"/>
  <c r="U287" i="7" s="1"/>
  <c r="T294" i="7"/>
  <c r="T295" i="7" s="1"/>
  <c r="O22" i="12"/>
  <c r="O53" i="12" s="1"/>
  <c r="T306" i="7"/>
  <c r="T307" i="7"/>
  <c r="T325" i="7"/>
  <c r="U321" i="7" s="1"/>
  <c r="T328" i="7"/>
  <c r="T329" i="7" s="1"/>
  <c r="S32" i="7" l="1"/>
  <c r="S352" i="7"/>
  <c r="U307" i="7"/>
  <c r="U331" i="7" s="1"/>
  <c r="S63" i="11"/>
  <c r="T112" i="7"/>
  <c r="U108" i="7" s="1"/>
  <c r="U110" i="7" s="1"/>
  <c r="U272" i="7" s="1"/>
  <c r="L74" i="12"/>
  <c r="L82" i="12" s="1"/>
  <c r="M72" i="12"/>
  <c r="M97" i="12"/>
  <c r="M99" i="12" s="1"/>
  <c r="M103" i="12" s="1"/>
  <c r="T331" i="7"/>
  <c r="T49" i="12" s="1"/>
  <c r="M37" i="9"/>
  <c r="M26" i="9"/>
  <c r="V323" i="7"/>
  <c r="V324" i="7"/>
  <c r="Q30" i="9"/>
  <c r="Q16" i="9"/>
  <c r="R274" i="7"/>
  <c r="R15" i="9"/>
  <c r="AC219" i="7"/>
  <c r="AC217" i="7"/>
  <c r="AD213" i="7" s="1"/>
  <c r="AD215" i="7" s="1"/>
  <c r="R60" i="11"/>
  <c r="R61" i="11" s="1"/>
  <c r="R65" i="11" s="1"/>
  <c r="R67" i="11" s="1"/>
  <c r="R85" i="11" s="1"/>
  <c r="R86" i="11" s="1"/>
  <c r="R88" i="11" s="1"/>
  <c r="R261" i="7"/>
  <c r="L97" i="12"/>
  <c r="M66" i="12"/>
  <c r="AB55" i="11"/>
  <c r="AB56" i="11" s="1"/>
  <c r="AB318" i="7"/>
  <c r="X319" i="7" s="1"/>
  <c r="W285" i="7"/>
  <c r="W288" i="7" s="1"/>
  <c r="S257" i="7"/>
  <c r="T253" i="7" s="1"/>
  <c r="S259" i="7"/>
  <c r="S270" i="7"/>
  <c r="Q20" i="12"/>
  <c r="Q17" i="9"/>
  <c r="Q19" i="9" s="1"/>
  <c r="Q20" i="9" s="1"/>
  <c r="Q265" i="7"/>
  <c r="Q6" i="9" s="1"/>
  <c r="U244" i="7"/>
  <c r="U245" i="7" s="1"/>
  <c r="S44" i="12"/>
  <c r="S59" i="11"/>
  <c r="S273" i="7"/>
  <c r="S263" i="7"/>
  <c r="AB166" i="7"/>
  <c r="AB164" i="7"/>
  <c r="AC160" i="7" s="1"/>
  <c r="AC162" i="7" s="1"/>
  <c r="AA50" i="11"/>
  <c r="AA51" i="11" s="1"/>
  <c r="AA301" i="7"/>
  <c r="W302" i="7" s="1"/>
  <c r="R51" i="12"/>
  <c r="R80" i="12"/>
  <c r="T256" i="7"/>
  <c r="T13" i="9"/>
  <c r="O55" i="12"/>
  <c r="O56" i="12" s="1"/>
  <c r="O60" i="12" s="1"/>
  <c r="W319" i="7"/>
  <c r="W322" i="7" s="1"/>
  <c r="N60" i="12"/>
  <c r="V289" i="7"/>
  <c r="V290" i="7"/>
  <c r="U325" i="7"/>
  <c r="V321" i="7" s="1"/>
  <c r="U328" i="7"/>
  <c r="U329" i="7" s="1"/>
  <c r="AC114" i="7"/>
  <c r="N58" i="12"/>
  <c r="N106" i="12"/>
  <c r="N24" i="9" s="1"/>
  <c r="P22" i="12"/>
  <c r="P53" i="12" s="1"/>
  <c r="U291" i="7"/>
  <c r="V287" i="7" s="1"/>
  <c r="U294" i="7"/>
  <c r="U295" i="7" s="1"/>
  <c r="S19" i="12"/>
  <c r="S9" i="11"/>
  <c r="V302" i="7"/>
  <c r="V305" i="7" s="1"/>
  <c r="T308" i="7"/>
  <c r="U304" i="7" s="1"/>
  <c r="U333" i="7" s="1"/>
  <c r="U31" i="9" s="1"/>
  <c r="T311" i="7"/>
  <c r="T312" i="7" s="1"/>
  <c r="T350" i="7" s="1"/>
  <c r="AB45" i="11"/>
  <c r="AB46" i="11" s="1"/>
  <c r="AB284" i="7"/>
  <c r="P32" i="9"/>
  <c r="T352" i="7" l="1"/>
  <c r="U112" i="7"/>
  <c r="V108" i="7" s="1"/>
  <c r="V110" i="7" s="1"/>
  <c r="V272" i="7" s="1"/>
  <c r="W305" i="7"/>
  <c r="W306" i="7" s="1"/>
  <c r="T32" i="7"/>
  <c r="T63" i="11"/>
  <c r="N62" i="12"/>
  <c r="N65" i="12" s="1"/>
  <c r="P55" i="12"/>
  <c r="P56" i="12" s="1"/>
  <c r="P60" i="12" s="1"/>
  <c r="S60" i="11"/>
  <c r="S61" i="11" s="1"/>
  <c r="S65" i="11" s="1"/>
  <c r="S67" i="11" s="1"/>
  <c r="S85" i="11" s="1"/>
  <c r="S86" i="11" s="1"/>
  <c r="S88" i="11" s="1"/>
  <c r="S261" i="7"/>
  <c r="N64" i="12"/>
  <c r="AC284" i="7"/>
  <c r="Y285" i="7" s="1"/>
  <c r="AC45" i="11"/>
  <c r="AC46" i="11" s="1"/>
  <c r="S51" i="12"/>
  <c r="S80" i="12"/>
  <c r="T257" i="7"/>
  <c r="U253" i="7" s="1"/>
  <c r="T259" i="7"/>
  <c r="T270" i="7"/>
  <c r="R30" i="9"/>
  <c r="R16" i="9"/>
  <c r="M39" i="9"/>
  <c r="M38" i="9"/>
  <c r="U49" i="12"/>
  <c r="U63" i="11"/>
  <c r="U32" i="7"/>
  <c r="X285" i="7"/>
  <c r="X288" i="7" s="1"/>
  <c r="L99" i="12"/>
  <c r="L103" i="12" s="1"/>
  <c r="X322" i="7"/>
  <c r="V244" i="7"/>
  <c r="V245" i="7" s="1"/>
  <c r="O70" i="12"/>
  <c r="O97" i="12" s="1"/>
  <c r="O99" i="12" s="1"/>
  <c r="O103" i="12" s="1"/>
  <c r="U256" i="7"/>
  <c r="U13" i="9"/>
  <c r="W289" i="7"/>
  <c r="W290" i="7"/>
  <c r="R20" i="12"/>
  <c r="R265" i="7"/>
  <c r="R6" i="9" s="1"/>
  <c r="R17" i="9"/>
  <c r="R19" i="9" s="1"/>
  <c r="R20" i="9" s="1"/>
  <c r="T19" i="12"/>
  <c r="T9" i="11"/>
  <c r="N70" i="12"/>
  <c r="O58" i="12"/>
  <c r="O62" i="12" s="1"/>
  <c r="O65" i="12" s="1"/>
  <c r="O106" i="12"/>
  <c r="O24" i="9" s="1"/>
  <c r="AC166" i="7"/>
  <c r="AC164" i="7"/>
  <c r="AD160" i="7" s="1"/>
  <c r="AD162" i="7" s="1"/>
  <c r="V306" i="7"/>
  <c r="V307" i="7"/>
  <c r="V325" i="7"/>
  <c r="W321" i="7" s="1"/>
  <c r="V328" i="7"/>
  <c r="V329" i="7" s="1"/>
  <c r="AB50" i="11"/>
  <c r="AB51" i="11" s="1"/>
  <c r="AB301" i="7"/>
  <c r="Q32" i="9"/>
  <c r="AD114" i="7"/>
  <c r="W323" i="7"/>
  <c r="W324" i="7"/>
  <c r="T44" i="12"/>
  <c r="T59" i="11"/>
  <c r="T263" i="7"/>
  <c r="T273" i="7"/>
  <c r="Q22" i="12"/>
  <c r="Q53" i="12" s="1"/>
  <c r="AD219" i="7"/>
  <c r="AD217" i="7"/>
  <c r="AE213" i="7" s="1"/>
  <c r="AE215" i="7" s="1"/>
  <c r="N37" i="9"/>
  <c r="N26" i="9"/>
  <c r="U308" i="7"/>
  <c r="V304" i="7" s="1"/>
  <c r="U311" i="7"/>
  <c r="U312" i="7" s="1"/>
  <c r="U350" i="7" s="1"/>
  <c r="V291" i="7"/>
  <c r="W287" i="7" s="1"/>
  <c r="V294" i="7"/>
  <c r="V295" i="7" s="1"/>
  <c r="S274" i="7"/>
  <c r="S15" i="9"/>
  <c r="AC55" i="11"/>
  <c r="AC56" i="11" s="1"/>
  <c r="AC318" i="7"/>
  <c r="W307" i="7" l="1"/>
  <c r="W331" i="7" s="1"/>
  <c r="V112" i="7"/>
  <c r="W108" i="7" s="1"/>
  <c r="W110" i="7" s="1"/>
  <c r="W272" i="7" s="1"/>
  <c r="N66" i="12"/>
  <c r="O64" i="12" s="1"/>
  <c r="O66" i="12" s="1"/>
  <c r="P64" i="12" s="1"/>
  <c r="Y288" i="7"/>
  <c r="Y290" i="7" s="1"/>
  <c r="V331" i="7"/>
  <c r="V32" i="7" s="1"/>
  <c r="O74" i="12"/>
  <c r="O82" i="12" s="1"/>
  <c r="U19" i="12"/>
  <c r="U9" i="11"/>
  <c r="U352" i="7"/>
  <c r="AD55" i="11"/>
  <c r="AD56" i="11" s="1"/>
  <c r="AD318" i="7"/>
  <c r="Z319" i="7" s="1"/>
  <c r="U257" i="7"/>
  <c r="V253" i="7" s="1"/>
  <c r="U259" i="7"/>
  <c r="U270" i="7"/>
  <c r="S20" i="12"/>
  <c r="S17" i="9"/>
  <c r="S19" i="9" s="1"/>
  <c r="S20" i="9" s="1"/>
  <c r="S265" i="7"/>
  <c r="S6" i="9" s="1"/>
  <c r="W291" i="7"/>
  <c r="X287" i="7" s="1"/>
  <c r="W294" i="7"/>
  <c r="W295" i="7" s="1"/>
  <c r="R22" i="12"/>
  <c r="R53" i="12" s="1"/>
  <c r="R55" i="12" s="1"/>
  <c r="X289" i="7"/>
  <c r="X290" i="7"/>
  <c r="Q55" i="12"/>
  <c r="Q56" i="12" s="1"/>
  <c r="Q60" i="12" s="1"/>
  <c r="AE114" i="7"/>
  <c r="O37" i="9"/>
  <c r="O26" i="9"/>
  <c r="W244" i="7"/>
  <c r="W245" i="7" s="1"/>
  <c r="N97" i="12"/>
  <c r="AC50" i="11"/>
  <c r="AC51" i="11" s="1"/>
  <c r="AC301" i="7"/>
  <c r="Y302" i="7" s="1"/>
  <c r="Y319" i="7"/>
  <c r="Y322" i="7" s="1"/>
  <c r="AD45" i="11"/>
  <c r="AD46" i="11" s="1"/>
  <c r="AD284" i="7"/>
  <c r="Z285" i="7" s="1"/>
  <c r="Z288" i="7" s="1"/>
  <c r="P70" i="12"/>
  <c r="P74" i="12" s="1"/>
  <c r="P82" i="12" s="1"/>
  <c r="V308" i="7"/>
  <c r="W304" i="7" s="1"/>
  <c r="W333" i="7" s="1"/>
  <c r="W31" i="9" s="1"/>
  <c r="V311" i="7"/>
  <c r="V312" i="7" s="1"/>
  <c r="V350" i="7" s="1"/>
  <c r="N39" i="9"/>
  <c r="N38" i="9"/>
  <c r="W325" i="7"/>
  <c r="X321" i="7" s="1"/>
  <c r="W328" i="7"/>
  <c r="W329" i="7" s="1"/>
  <c r="R32" i="9"/>
  <c r="P58" i="12"/>
  <c r="P62" i="12" s="1"/>
  <c r="P65" i="12" s="1"/>
  <c r="P106" i="12"/>
  <c r="P24" i="9" s="1"/>
  <c r="AD166" i="7"/>
  <c r="AD164" i="7"/>
  <c r="AE160" i="7" s="1"/>
  <c r="AE162" i="7" s="1"/>
  <c r="T51" i="12"/>
  <c r="T80" i="12"/>
  <c r="V256" i="7"/>
  <c r="V13" i="9"/>
  <c r="T274" i="7"/>
  <c r="T15" i="9"/>
  <c r="S30" i="9"/>
  <c r="S16" i="9"/>
  <c r="N74" i="12"/>
  <c r="U44" i="12"/>
  <c r="U59" i="11"/>
  <c r="U273" i="7"/>
  <c r="U263" i="7"/>
  <c r="V333" i="7"/>
  <c r="V31" i="9" s="1"/>
  <c r="AE219" i="7"/>
  <c r="AE217" i="7"/>
  <c r="AF213" i="7" s="1"/>
  <c r="AF215" i="7" s="1"/>
  <c r="N72" i="12"/>
  <c r="O72" i="12"/>
  <c r="X323" i="7"/>
  <c r="X324" i="7"/>
  <c r="X302" i="7"/>
  <c r="X305" i="7" s="1"/>
  <c r="T60" i="11"/>
  <c r="T61" i="11" s="1"/>
  <c r="T65" i="11" s="1"/>
  <c r="T67" i="11" s="1"/>
  <c r="T85" i="11" s="1"/>
  <c r="T86" i="11" s="1"/>
  <c r="T88" i="11" s="1"/>
  <c r="T261" i="7"/>
  <c r="Y289" i="7" l="1"/>
  <c r="W112" i="7"/>
  <c r="X108" i="7" s="1"/>
  <c r="V63" i="11"/>
  <c r="V49" i="12"/>
  <c r="P72" i="12"/>
  <c r="P97" i="12"/>
  <c r="P99" i="12" s="1"/>
  <c r="P103" i="12" s="1"/>
  <c r="Z322" i="7"/>
  <c r="Z324" i="7" s="1"/>
  <c r="P66" i="12"/>
  <c r="Q64" i="12" s="1"/>
  <c r="V19" i="12"/>
  <c r="V9" i="11"/>
  <c r="V352" i="7"/>
  <c r="V44" i="12"/>
  <c r="V59" i="11"/>
  <c r="V273" i="7"/>
  <c r="V263" i="7"/>
  <c r="R56" i="12"/>
  <c r="R60" i="12" s="1"/>
  <c r="R58" i="12"/>
  <c r="U274" i="7"/>
  <c r="U15" i="9"/>
  <c r="S32" i="9"/>
  <c r="Y305" i="7"/>
  <c r="AF114" i="7"/>
  <c r="R106" i="12"/>
  <c r="R24" i="9" s="1"/>
  <c r="U60" i="11"/>
  <c r="U61" i="11" s="1"/>
  <c r="U65" i="11" s="1"/>
  <c r="U67" i="11" s="1"/>
  <c r="U85" i="11" s="1"/>
  <c r="U86" i="11" s="1"/>
  <c r="U88" i="11" s="1"/>
  <c r="U261" i="7"/>
  <c r="N99" i="12"/>
  <c r="N103" i="12" s="1"/>
  <c r="AE284" i="7"/>
  <c r="AE45" i="11"/>
  <c r="AE46" i="11" s="1"/>
  <c r="V257" i="7"/>
  <c r="W253" i="7" s="1"/>
  <c r="V259" i="7"/>
  <c r="V270" i="7"/>
  <c r="X306" i="7"/>
  <c r="X307" i="7"/>
  <c r="W308" i="7"/>
  <c r="X304" i="7" s="1"/>
  <c r="X333" i="7" s="1"/>
  <c r="X31" i="9" s="1"/>
  <c r="W311" i="7"/>
  <c r="W312" i="7" s="1"/>
  <c r="W350" i="7" s="1"/>
  <c r="Y244" i="7"/>
  <c r="Y245" i="7" s="1"/>
  <c r="AE164" i="7"/>
  <c r="AF160" i="7" s="1"/>
  <c r="AF162" i="7" s="1"/>
  <c r="AE166" i="7"/>
  <c r="Q70" i="12"/>
  <c r="Q74" i="12" s="1"/>
  <c r="Q82" i="12" s="1"/>
  <c r="AD50" i="11"/>
  <c r="AD51" i="11" s="1"/>
  <c r="AD301" i="7"/>
  <c r="Y323" i="7"/>
  <c r="Y324" i="7"/>
  <c r="W49" i="12"/>
  <c r="W63" i="11"/>
  <c r="W32" i="7"/>
  <c r="Q58" i="12"/>
  <c r="Q62" i="12" s="1"/>
  <c r="Q65" i="12" s="1"/>
  <c r="Q106" i="12"/>
  <c r="Q24" i="9" s="1"/>
  <c r="X291" i="7"/>
  <c r="Y287" i="7" s="1"/>
  <c r="X294" i="7"/>
  <c r="X295" i="7" s="1"/>
  <c r="Z289" i="7"/>
  <c r="Z290" i="7"/>
  <c r="U80" i="12"/>
  <c r="U51" i="12"/>
  <c r="P37" i="9"/>
  <c r="P26" i="9"/>
  <c r="X325" i="7"/>
  <c r="Y321" i="7" s="1"/>
  <c r="X328" i="7"/>
  <c r="X329" i="7" s="1"/>
  <c r="W256" i="7"/>
  <c r="W13" i="9"/>
  <c r="AE55" i="11"/>
  <c r="AE56" i="11" s="1"/>
  <c r="AE318" i="7"/>
  <c r="T30" i="9"/>
  <c r="T16" i="9"/>
  <c r="O38" i="9"/>
  <c r="O39" i="9"/>
  <c r="X244" i="7"/>
  <c r="X245" i="7" s="1"/>
  <c r="N82" i="12"/>
  <c r="T20" i="12"/>
  <c r="T265" i="7"/>
  <c r="T6" i="9" s="1"/>
  <c r="T17" i="9"/>
  <c r="T19" i="9" s="1"/>
  <c r="T20" i="9" s="1"/>
  <c r="AF219" i="7"/>
  <c r="AF217" i="7"/>
  <c r="AG213" i="7" s="1"/>
  <c r="AG215" i="7" s="1"/>
  <c r="S22" i="12"/>
  <c r="S53" i="12" s="1"/>
  <c r="S55" i="12" s="1"/>
  <c r="S106" i="12" s="1"/>
  <c r="S24" i="9" s="1"/>
  <c r="X331" i="7" l="1"/>
  <c r="X49" i="12" s="1"/>
  <c r="Q66" i="12"/>
  <c r="R64" i="12" s="1"/>
  <c r="Z323" i="7"/>
  <c r="X110" i="7"/>
  <c r="X272" i="7" s="1"/>
  <c r="Q72" i="12"/>
  <c r="R62" i="12"/>
  <c r="R65" i="12" s="1"/>
  <c r="Q97" i="12"/>
  <c r="Q99" i="12" s="1"/>
  <c r="Q103" i="12" s="1"/>
  <c r="S37" i="9"/>
  <c r="S26" i="9"/>
  <c r="Y325" i="7"/>
  <c r="Z321" i="7" s="1"/>
  <c r="Y328" i="7"/>
  <c r="Y329" i="7" s="1"/>
  <c r="AF166" i="7"/>
  <c r="AF164" i="7"/>
  <c r="AG160" i="7" s="1"/>
  <c r="AG162" i="7" s="1"/>
  <c r="V60" i="11"/>
  <c r="V61" i="11" s="1"/>
  <c r="V65" i="11" s="1"/>
  <c r="V67" i="11" s="1"/>
  <c r="V85" i="11" s="1"/>
  <c r="V86" i="11" s="1"/>
  <c r="V88" i="11" s="1"/>
  <c r="V261" i="7"/>
  <c r="U20" i="12"/>
  <c r="U17" i="9"/>
  <c r="U19" i="9" s="1"/>
  <c r="U20" i="9" s="1"/>
  <c r="U265" i="7"/>
  <c r="U6" i="9" s="1"/>
  <c r="Y306" i="7"/>
  <c r="Y307" i="7"/>
  <c r="P38" i="9"/>
  <c r="P39" i="9"/>
  <c r="Y291" i="7"/>
  <c r="Z287" i="7" s="1"/>
  <c r="Y294" i="7"/>
  <c r="Y295" i="7" s="1"/>
  <c r="AA319" i="7"/>
  <c r="AA322" i="7" s="1"/>
  <c r="W257" i="7"/>
  <c r="X253" i="7" s="1"/>
  <c r="W259" i="7"/>
  <c r="W270" i="7"/>
  <c r="Q37" i="9"/>
  <c r="Q26" i="9"/>
  <c r="Z302" i="7"/>
  <c r="Z305" i="7" s="1"/>
  <c r="Y256" i="7"/>
  <c r="Y13" i="9"/>
  <c r="R37" i="9"/>
  <c r="R26" i="9"/>
  <c r="W19" i="12"/>
  <c r="W9" i="11"/>
  <c r="V51" i="12"/>
  <c r="V80" i="12"/>
  <c r="X256" i="7"/>
  <c r="X13" i="9"/>
  <c r="W44" i="12"/>
  <c r="W59" i="11"/>
  <c r="W273" i="7"/>
  <c r="W263" i="7"/>
  <c r="X308" i="7"/>
  <c r="Y304" i="7" s="1"/>
  <c r="X311" i="7"/>
  <c r="X312" i="7" s="1"/>
  <c r="X350" i="7" s="1"/>
  <c r="AG114" i="7"/>
  <c r="Z244" i="7"/>
  <c r="Z245" i="7" s="1"/>
  <c r="W352" i="7"/>
  <c r="AF284" i="7"/>
  <c r="AF45" i="11"/>
  <c r="AF46" i="11" s="1"/>
  <c r="U30" i="9"/>
  <c r="U16" i="9"/>
  <c r="T22" i="12"/>
  <c r="T53" i="12" s="1"/>
  <c r="AA285" i="7"/>
  <c r="AA288" i="7" s="1"/>
  <c r="AF55" i="11"/>
  <c r="AF56" i="11" s="1"/>
  <c r="AF318" i="7"/>
  <c r="AB319" i="7" s="1"/>
  <c r="S56" i="12"/>
  <c r="S60" i="12" s="1"/>
  <c r="S58" i="12"/>
  <c r="T32" i="9"/>
  <c r="AG219" i="7"/>
  <c r="AG217" i="7"/>
  <c r="AH213" i="7" s="1"/>
  <c r="AH215" i="7" s="1"/>
  <c r="AE50" i="11"/>
  <c r="AE51" i="11" s="1"/>
  <c r="AE301" i="7"/>
  <c r="AA302" i="7" s="1"/>
  <c r="V274" i="7"/>
  <c r="V15" i="9"/>
  <c r="R70" i="12"/>
  <c r="R97" i="12" s="1"/>
  <c r="R99" i="12" s="1"/>
  <c r="R103" i="12" s="1"/>
  <c r="R66" i="12" l="1"/>
  <c r="S64" i="12" s="1"/>
  <c r="R74" i="12"/>
  <c r="R82" i="12" s="1"/>
  <c r="X32" i="7"/>
  <c r="X63" i="11"/>
  <c r="X112" i="7"/>
  <c r="Y108" i="7" s="1"/>
  <c r="Y110" i="7" s="1"/>
  <c r="Y272" i="7" s="1"/>
  <c r="Y331" i="7"/>
  <c r="Y32" i="7" s="1"/>
  <c r="AA305" i="7"/>
  <c r="AA307" i="7" s="1"/>
  <c r="R72" i="12"/>
  <c r="AB322" i="7"/>
  <c r="AB324" i="7" s="1"/>
  <c r="S62" i="12"/>
  <c r="S65" i="12" s="1"/>
  <c r="AG166" i="7"/>
  <c r="AG164" i="7"/>
  <c r="AH160" i="7" s="1"/>
  <c r="AH162" i="7" s="1"/>
  <c r="W274" i="7"/>
  <c r="W15" i="9"/>
  <c r="AF50" i="11"/>
  <c r="AF51" i="11" s="1"/>
  <c r="AF301" i="7"/>
  <c r="AB302" i="7" s="1"/>
  <c r="AB305" i="7" s="1"/>
  <c r="Y308" i="7"/>
  <c r="Z304" i="7" s="1"/>
  <c r="Z333" i="7" s="1"/>
  <c r="Z31" i="9" s="1"/>
  <c r="Y311" i="7"/>
  <c r="Y312" i="7" s="1"/>
  <c r="Y350" i="7" s="1"/>
  <c r="Y44" i="12"/>
  <c r="Y59" i="11"/>
  <c r="Y273" i="7"/>
  <c r="Y263" i="7"/>
  <c r="W60" i="11"/>
  <c r="W61" i="11" s="1"/>
  <c r="W65" i="11" s="1"/>
  <c r="W67" i="11" s="1"/>
  <c r="W85" i="11" s="1"/>
  <c r="W86" i="11" s="1"/>
  <c r="W88" i="11" s="1"/>
  <c r="W261" i="7"/>
  <c r="X19" i="12"/>
  <c r="X9" i="11"/>
  <c r="S70" i="12"/>
  <c r="S97" i="12" s="1"/>
  <c r="S99" i="12" s="1"/>
  <c r="S103" i="12" s="1"/>
  <c r="U32" i="9"/>
  <c r="X257" i="7"/>
  <c r="Y253" i="7" s="1"/>
  <c r="X259" i="7"/>
  <c r="X270" i="7"/>
  <c r="Z256" i="7"/>
  <c r="Z13" i="9"/>
  <c r="AH217" i="7"/>
  <c r="AI213" i="7" s="1"/>
  <c r="AI215" i="7" s="1"/>
  <c r="AH219" i="7"/>
  <c r="W51" i="12"/>
  <c r="W80" i="12"/>
  <c r="Z307" i="7"/>
  <c r="Z306" i="7"/>
  <c r="AA323" i="7"/>
  <c r="AA324" i="7"/>
  <c r="Z325" i="7"/>
  <c r="AA321" i="7" s="1"/>
  <c r="Z328" i="7"/>
  <c r="Z329" i="7" s="1"/>
  <c r="AH114" i="7"/>
  <c r="AG55" i="11"/>
  <c r="AG56" i="11" s="1"/>
  <c r="AG318" i="7"/>
  <c r="AG45" i="11"/>
  <c r="AG46" i="11" s="1"/>
  <c r="AG284" i="7"/>
  <c r="Y333" i="7"/>
  <c r="Y31" i="9" s="1"/>
  <c r="X352" i="7"/>
  <c r="U22" i="12"/>
  <c r="U53" i="12" s="1"/>
  <c r="U55" i="12" s="1"/>
  <c r="U106" i="12" s="1"/>
  <c r="U24" i="9" s="1"/>
  <c r="V30" i="9"/>
  <c r="V16" i="9"/>
  <c r="AA290" i="7"/>
  <c r="AA289" i="7"/>
  <c r="AB285" i="7"/>
  <c r="AB288" i="7" s="1"/>
  <c r="X44" i="12"/>
  <c r="X59" i="11"/>
  <c r="X273" i="7"/>
  <c r="X263" i="7"/>
  <c r="V20" i="12"/>
  <c r="V265" i="7"/>
  <c r="V6" i="9" s="1"/>
  <c r="V17" i="9"/>
  <c r="V19" i="9" s="1"/>
  <c r="V20" i="9" s="1"/>
  <c r="S39" i="9"/>
  <c r="S38" i="9"/>
  <c r="T55" i="12"/>
  <c r="T56" i="12" s="1"/>
  <c r="T60" i="12" s="1"/>
  <c r="R39" i="9"/>
  <c r="R38" i="9"/>
  <c r="Q38" i="9"/>
  <c r="Q39" i="9"/>
  <c r="Z291" i="7"/>
  <c r="AA287" i="7" s="1"/>
  <c r="Z294" i="7"/>
  <c r="Z295" i="7" s="1"/>
  <c r="Y352" i="7" l="1"/>
  <c r="S66" i="12"/>
  <c r="T64" i="12" s="1"/>
  <c r="Y63" i="11"/>
  <c r="Y49" i="12"/>
  <c r="Y51" i="12" s="1"/>
  <c r="S74" i="12"/>
  <c r="S82" i="12" s="1"/>
  <c r="Y112" i="7"/>
  <c r="Z108" i="7" s="1"/>
  <c r="Z110" i="7" s="1"/>
  <c r="Z272" i="7" s="1"/>
  <c r="AB323" i="7"/>
  <c r="AA306" i="7"/>
  <c r="AA331" i="7" s="1"/>
  <c r="Z331" i="7"/>
  <c r="Z49" i="12" s="1"/>
  <c r="S72" i="12"/>
  <c r="U37" i="9"/>
  <c r="U26" i="9"/>
  <c r="AA244" i="7"/>
  <c r="AA245" i="7" s="1"/>
  <c r="AC285" i="7"/>
  <c r="AC288" i="7" s="1"/>
  <c r="AH284" i="7"/>
  <c r="AH45" i="11"/>
  <c r="AH46" i="11" s="1"/>
  <c r="X274" i="7"/>
  <c r="X15" i="9"/>
  <c r="AG50" i="11"/>
  <c r="AG51" i="11" s="1"/>
  <c r="AG301" i="7"/>
  <c r="AB306" i="7"/>
  <c r="AB307" i="7"/>
  <c r="X60" i="11"/>
  <c r="X61" i="11" s="1"/>
  <c r="X65" i="11" s="1"/>
  <c r="X67" i="11" s="1"/>
  <c r="X85" i="11" s="1"/>
  <c r="X86" i="11" s="1"/>
  <c r="X88" i="11" s="1"/>
  <c r="X261" i="7"/>
  <c r="X51" i="12"/>
  <c r="X80" i="12"/>
  <c r="V32" i="9"/>
  <c r="AA325" i="7"/>
  <c r="AB321" i="7" s="1"/>
  <c r="AA328" i="7"/>
  <c r="AA329" i="7" s="1"/>
  <c r="AH55" i="11"/>
  <c r="AH56" i="11" s="1"/>
  <c r="AH318" i="7"/>
  <c r="AD319" i="7" s="1"/>
  <c r="AC319" i="7"/>
  <c r="AC322" i="7" s="1"/>
  <c r="AI219" i="7"/>
  <c r="AI217" i="7"/>
  <c r="AJ213" i="7" s="1"/>
  <c r="AJ215" i="7" s="1"/>
  <c r="Y80" i="12"/>
  <c r="T70" i="12"/>
  <c r="T72" i="12" s="1"/>
  <c r="AB289" i="7"/>
  <c r="AB290" i="7"/>
  <c r="Y257" i="7"/>
  <c r="Z253" i="7" s="1"/>
  <c r="Y259" i="7"/>
  <c r="Y270" i="7"/>
  <c r="T58" i="12"/>
  <c r="T62" i="12" s="1"/>
  <c r="T65" i="12" s="1"/>
  <c r="T106" i="12"/>
  <c r="T24" i="9" s="1"/>
  <c r="AA291" i="7"/>
  <c r="AB287" i="7" s="1"/>
  <c r="AA294" i="7"/>
  <c r="AA295" i="7" s="1"/>
  <c r="Z44" i="12"/>
  <c r="Z59" i="11"/>
  <c r="Z273" i="7"/>
  <c r="Z263" i="7"/>
  <c r="Z308" i="7"/>
  <c r="AA304" i="7" s="1"/>
  <c r="Z311" i="7"/>
  <c r="Z312" i="7" s="1"/>
  <c r="Z350" i="7" s="1"/>
  <c r="W30" i="9"/>
  <c r="W16" i="9"/>
  <c r="U56" i="12"/>
  <c r="U60" i="12" s="1"/>
  <c r="U58" i="12"/>
  <c r="V22" i="12"/>
  <c r="V53" i="12" s="1"/>
  <c r="Y19" i="12"/>
  <c r="Y9" i="11"/>
  <c r="AI114" i="7"/>
  <c r="W20" i="12"/>
  <c r="W265" i="7"/>
  <c r="W6" i="9" s="1"/>
  <c r="W17" i="9"/>
  <c r="W19" i="9" s="1"/>
  <c r="W20" i="9" s="1"/>
  <c r="AH164" i="7"/>
  <c r="AI160" i="7" s="1"/>
  <c r="AI162" i="7" s="1"/>
  <c r="AH166" i="7"/>
  <c r="T66" i="12" l="1"/>
  <c r="U64" i="12" s="1"/>
  <c r="Z32" i="7"/>
  <c r="Z63" i="11"/>
  <c r="Z112" i="7"/>
  <c r="AA108" i="7" s="1"/>
  <c r="AD322" i="7"/>
  <c r="AD323" i="7" s="1"/>
  <c r="U62" i="12"/>
  <c r="U65" i="12" s="1"/>
  <c r="T97" i="12"/>
  <c r="T99" i="12" s="1"/>
  <c r="T103" i="12" s="1"/>
  <c r="T74" i="12"/>
  <c r="T82" i="12" s="1"/>
  <c r="W22" i="12"/>
  <c r="W53" i="12" s="1"/>
  <c r="AB291" i="7"/>
  <c r="AC287" i="7" s="1"/>
  <c r="AB294" i="7"/>
  <c r="AB295" i="7" s="1"/>
  <c r="AJ219" i="7"/>
  <c r="AJ217" i="7"/>
  <c r="AK213" i="7" s="1"/>
  <c r="AK215" i="7" s="1"/>
  <c r="Z19" i="12"/>
  <c r="Z9" i="11"/>
  <c r="AB244" i="7"/>
  <c r="AB245" i="7" s="1"/>
  <c r="AB331" i="7"/>
  <c r="AI55" i="11"/>
  <c r="AI56" i="11" s="1"/>
  <c r="AI318" i="7"/>
  <c r="AE319" i="7" s="1"/>
  <c r="AE322" i="7" s="1"/>
  <c r="AB325" i="7"/>
  <c r="AC321" i="7" s="1"/>
  <c r="AB328" i="7"/>
  <c r="AB329" i="7" s="1"/>
  <c r="X20" i="12"/>
  <c r="X265" i="7"/>
  <c r="X6" i="9" s="1"/>
  <c r="X17" i="9"/>
  <c r="X19" i="9" s="1"/>
  <c r="X20" i="9" s="1"/>
  <c r="X30" i="9"/>
  <c r="X16" i="9"/>
  <c r="AC289" i="7"/>
  <c r="AC290" i="7"/>
  <c r="AH50" i="11"/>
  <c r="AH51" i="11" s="1"/>
  <c r="AH301" i="7"/>
  <c r="AD302" i="7" s="1"/>
  <c r="AI45" i="11"/>
  <c r="AI46" i="11" s="1"/>
  <c r="AI284" i="7"/>
  <c r="U70" i="12"/>
  <c r="U72" i="12" s="1"/>
  <c r="T37" i="9"/>
  <c r="T26" i="9"/>
  <c r="AD285" i="7"/>
  <c r="AD288" i="7" s="1"/>
  <c r="Z352" i="7"/>
  <c r="AA49" i="12"/>
  <c r="AA63" i="11"/>
  <c r="AA32" i="7"/>
  <c r="AI166" i="7"/>
  <c r="AI164" i="7"/>
  <c r="AJ160" i="7" s="1"/>
  <c r="AJ162" i="7" s="1"/>
  <c r="AA256" i="7"/>
  <c r="AA13" i="9"/>
  <c r="AJ114" i="7"/>
  <c r="Z51" i="12"/>
  <c r="Z80" i="12"/>
  <c r="Y60" i="11"/>
  <c r="Y61" i="11" s="1"/>
  <c r="Y65" i="11" s="1"/>
  <c r="Y67" i="11" s="1"/>
  <c r="Y85" i="11" s="1"/>
  <c r="Y86" i="11" s="1"/>
  <c r="Y88" i="11" s="1"/>
  <c r="Y261" i="7"/>
  <c r="AC323" i="7"/>
  <c r="AC324" i="7"/>
  <c r="AC302" i="7"/>
  <c r="AC305" i="7" s="1"/>
  <c r="U38" i="9"/>
  <c r="U39" i="9"/>
  <c r="V55" i="12"/>
  <c r="V56" i="12" s="1"/>
  <c r="V60" i="12" s="1"/>
  <c r="W32" i="9"/>
  <c r="Y274" i="7"/>
  <c r="Y15" i="9"/>
  <c r="AA308" i="7"/>
  <c r="AB304" i="7" s="1"/>
  <c r="AB333" i="7" s="1"/>
  <c r="AB31" i="9" s="1"/>
  <c r="AA311" i="7"/>
  <c r="AA312" i="7" s="1"/>
  <c r="AA350" i="7" s="1"/>
  <c r="AA333" i="7"/>
  <c r="AA31" i="9" s="1"/>
  <c r="Z257" i="7"/>
  <c r="AA253" i="7" s="1"/>
  <c r="Z259" i="7"/>
  <c r="Z270" i="7"/>
  <c r="U66" i="12" l="1"/>
  <c r="V64" i="12" s="1"/>
  <c r="AD324" i="7"/>
  <c r="U74" i="12"/>
  <c r="U82" i="12" s="1"/>
  <c r="AA110" i="7"/>
  <c r="AA272" i="7" s="1"/>
  <c r="AD305" i="7"/>
  <c r="AD306" i="7" s="1"/>
  <c r="AA19" i="12"/>
  <c r="AA9" i="11"/>
  <c r="AA352" i="7"/>
  <c r="AJ55" i="11"/>
  <c r="AJ56" i="11" s="1"/>
  <c r="AJ318" i="7"/>
  <c r="V70" i="12"/>
  <c r="V97" i="12" s="1"/>
  <c r="V99" i="12" s="1"/>
  <c r="V103" i="12" s="1"/>
  <c r="AE285" i="7"/>
  <c r="AE288" i="7" s="1"/>
  <c r="X32" i="9"/>
  <c r="AB49" i="12"/>
  <c r="AB63" i="11"/>
  <c r="AB32" i="7"/>
  <c r="AB256" i="7"/>
  <c r="AB13" i="9"/>
  <c r="AC291" i="7"/>
  <c r="AD287" i="7" s="1"/>
  <c r="AC294" i="7"/>
  <c r="AC295" i="7" s="1"/>
  <c r="AE323" i="7"/>
  <c r="AE324" i="7"/>
  <c r="Y20" i="12"/>
  <c r="Y17" i="9"/>
  <c r="Y19" i="9" s="1"/>
  <c r="Y20" i="9" s="1"/>
  <c r="Y265" i="7"/>
  <c r="Y6" i="9" s="1"/>
  <c r="AJ45" i="11"/>
  <c r="AJ46" i="11" s="1"/>
  <c r="AJ284" i="7"/>
  <c r="T39" i="9"/>
  <c r="T38" i="9"/>
  <c r="AD289" i="7"/>
  <c r="AD290" i="7"/>
  <c r="Y30" i="9"/>
  <c r="Y16" i="9"/>
  <c r="X22" i="12"/>
  <c r="X53" i="12" s="1"/>
  <c r="W55" i="12"/>
  <c r="W56" i="12" s="1"/>
  <c r="W60" i="12" s="1"/>
  <c r="AB308" i="7"/>
  <c r="AC304" i="7" s="1"/>
  <c r="AC333" i="7" s="1"/>
  <c r="AC31" i="9" s="1"/>
  <c r="AB311" i="7"/>
  <c r="AB312" i="7" s="1"/>
  <c r="AB350" i="7" s="1"/>
  <c r="Z274" i="7"/>
  <c r="Z15" i="9"/>
  <c r="Z60" i="11"/>
  <c r="Z61" i="11" s="1"/>
  <c r="Z65" i="11" s="1"/>
  <c r="Z67" i="11" s="1"/>
  <c r="Z85" i="11" s="1"/>
  <c r="Z86" i="11" s="1"/>
  <c r="Z88" i="11" s="1"/>
  <c r="Z261" i="7"/>
  <c r="AA44" i="12"/>
  <c r="AA59" i="11"/>
  <c r="AA273" i="7"/>
  <c r="AA263" i="7"/>
  <c r="AI50" i="11"/>
  <c r="AI51" i="11" s="1"/>
  <c r="AI301" i="7"/>
  <c r="AE302" i="7" s="1"/>
  <c r="AE305" i="7" s="1"/>
  <c r="V58" i="12"/>
  <c r="V62" i="12" s="1"/>
  <c r="V65" i="12" s="1"/>
  <c r="V106" i="12"/>
  <c r="V24" i="9" s="1"/>
  <c r="AK114" i="7"/>
  <c r="AC306" i="7"/>
  <c r="AC307" i="7"/>
  <c r="AA257" i="7"/>
  <c r="AB253" i="7" s="1"/>
  <c r="AA259" i="7"/>
  <c r="AA270" i="7"/>
  <c r="AJ166" i="7"/>
  <c r="AJ164" i="7"/>
  <c r="AK160" i="7" s="1"/>
  <c r="AK162" i="7" s="1"/>
  <c r="U97" i="12"/>
  <c r="U99" i="12" s="1"/>
  <c r="U103" i="12" s="1"/>
  <c r="AC244" i="7"/>
  <c r="AC245" i="7" s="1"/>
  <c r="AC325" i="7"/>
  <c r="AD321" i="7" s="1"/>
  <c r="AC328" i="7"/>
  <c r="AC329" i="7" s="1"/>
  <c r="AK219" i="7"/>
  <c r="AK217" i="7"/>
  <c r="AL213" i="7" s="1"/>
  <c r="AL215" i="7" s="1"/>
  <c r="V66" i="12" l="1"/>
  <c r="W64" i="12" s="1"/>
  <c r="AD307" i="7"/>
  <c r="AD331" i="7" s="1"/>
  <c r="AA112" i="7"/>
  <c r="AB108" i="7" s="1"/>
  <c r="AB110" i="7" s="1"/>
  <c r="AB272" i="7" s="1"/>
  <c r="AC331" i="7"/>
  <c r="AC49" i="12" s="1"/>
  <c r="V74" i="12"/>
  <c r="V82" i="12" s="1"/>
  <c r="V72" i="12"/>
  <c r="W70" i="12"/>
  <c r="W74" i="12" s="1"/>
  <c r="W82" i="12" s="1"/>
  <c r="AB19" i="12"/>
  <c r="AB9" i="11"/>
  <c r="AB352" i="7"/>
  <c r="AK55" i="11"/>
  <c r="AK56" i="11" s="1"/>
  <c r="AK318" i="7"/>
  <c r="AG319" i="7" s="1"/>
  <c r="Y22" i="12"/>
  <c r="Y53" i="12" s="1"/>
  <c r="Y55" i="12" s="1"/>
  <c r="Z30" i="9"/>
  <c r="Z16" i="9"/>
  <c r="AE307" i="7"/>
  <c r="AE306" i="7"/>
  <c r="AB44" i="12"/>
  <c r="AB59" i="11"/>
  <c r="AB273" i="7"/>
  <c r="AB263" i="7"/>
  <c r="AD325" i="7"/>
  <c r="AE321" i="7" s="1"/>
  <c r="AD328" i="7"/>
  <c r="AD329" i="7" s="1"/>
  <c r="AF319" i="7"/>
  <c r="AF322" i="7" s="1"/>
  <c r="AL114" i="7"/>
  <c r="AK284" i="7"/>
  <c r="AK45" i="11"/>
  <c r="AK46" i="11" s="1"/>
  <c r="AC308" i="7"/>
  <c r="AD304" i="7" s="1"/>
  <c r="AC311" i="7"/>
  <c r="AC312" i="7" s="1"/>
  <c r="AC350" i="7" s="1"/>
  <c r="AF285" i="7"/>
  <c r="AF288" i="7" s="1"/>
  <c r="AE289" i="7"/>
  <c r="AE290" i="7"/>
  <c r="AC256" i="7"/>
  <c r="AC13" i="9"/>
  <c r="AA274" i="7"/>
  <c r="AA15" i="9"/>
  <c r="V37" i="9"/>
  <c r="V26" i="9"/>
  <c r="Y32" i="9"/>
  <c r="W58" i="12"/>
  <c r="W62" i="12" s="1"/>
  <c r="W65" i="12" s="1"/>
  <c r="W106" i="12"/>
  <c r="W24" i="9" s="1"/>
  <c r="AA60" i="11"/>
  <c r="AA61" i="11" s="1"/>
  <c r="AA65" i="11" s="1"/>
  <c r="AA67" i="11" s="1"/>
  <c r="AA85" i="11" s="1"/>
  <c r="AA86" i="11" s="1"/>
  <c r="AA88" i="11" s="1"/>
  <c r="AA261" i="7"/>
  <c r="AA51" i="12"/>
  <c r="AA80" i="12"/>
  <c r="AD244" i="7"/>
  <c r="AD245" i="7" s="1"/>
  <c r="AK166" i="7"/>
  <c r="AK164" i="7"/>
  <c r="AL160" i="7" s="1"/>
  <c r="AL162" i="7" s="1"/>
  <c r="AB257" i="7"/>
  <c r="AC253" i="7" s="1"/>
  <c r="AB259" i="7"/>
  <c r="Z20" i="12"/>
  <c r="Z265" i="7"/>
  <c r="Z6" i="9" s="1"/>
  <c r="Z17" i="9"/>
  <c r="Z19" i="9" s="1"/>
  <c r="Z20" i="9" s="1"/>
  <c r="AL219" i="7"/>
  <c r="AL217" i="7"/>
  <c r="AM213" i="7" s="1"/>
  <c r="AM215" i="7" s="1"/>
  <c r="AJ50" i="11"/>
  <c r="AJ51" i="11" s="1"/>
  <c r="AJ301" i="7"/>
  <c r="X55" i="12"/>
  <c r="X56" i="12" s="1"/>
  <c r="X60" i="12" s="1"/>
  <c r="AD291" i="7"/>
  <c r="AE287" i="7" s="1"/>
  <c r="AD294" i="7"/>
  <c r="AD295" i="7" s="1"/>
  <c r="W66" i="12" l="1"/>
  <c r="X64" i="12" s="1"/>
  <c r="AB270" i="7"/>
  <c r="AB274" i="7" s="1"/>
  <c r="AB112" i="7"/>
  <c r="AC108" i="7" s="1"/>
  <c r="AC110" i="7" s="1"/>
  <c r="AC272" i="7" s="1"/>
  <c r="AC32" i="7"/>
  <c r="AC63" i="11"/>
  <c r="AD308" i="7"/>
  <c r="AE304" i="7" s="1"/>
  <c r="AE333" i="7" s="1"/>
  <c r="AE31" i="9" s="1"/>
  <c r="AD311" i="7"/>
  <c r="AD312" i="7" s="1"/>
  <c r="AD350" i="7" s="1"/>
  <c r="AE325" i="7"/>
  <c r="AF321" i="7" s="1"/>
  <c r="AE328" i="7"/>
  <c r="AE329" i="7" s="1"/>
  <c r="Z32" i="9"/>
  <c r="AC44" i="12"/>
  <c r="AC59" i="11"/>
  <c r="AC273" i="7"/>
  <c r="AC263" i="7"/>
  <c r="AM114" i="7"/>
  <c r="AG322" i="7"/>
  <c r="AE291" i="7"/>
  <c r="AF287" i="7" s="1"/>
  <c r="AE294" i="7"/>
  <c r="AE295" i="7" s="1"/>
  <c r="AL45" i="11"/>
  <c r="AL46" i="11" s="1"/>
  <c r="AL284" i="7"/>
  <c r="AH285" i="7" s="1"/>
  <c r="AB60" i="11"/>
  <c r="AB61" i="11" s="1"/>
  <c r="AB65" i="11" s="1"/>
  <c r="AB67" i="11" s="1"/>
  <c r="AB85" i="11" s="1"/>
  <c r="AB86" i="11" s="1"/>
  <c r="AB88" i="11" s="1"/>
  <c r="AB261" i="7"/>
  <c r="AE244" i="7"/>
  <c r="AE245" i="7" s="1"/>
  <c r="AE331" i="7"/>
  <c r="AG285" i="7"/>
  <c r="AG288" i="7" s="1"/>
  <c r="AF323" i="7"/>
  <c r="AF324" i="7"/>
  <c r="Y56" i="12"/>
  <c r="Y60" i="12" s="1"/>
  <c r="Y58" i="12"/>
  <c r="AC19" i="12"/>
  <c r="AC9" i="11"/>
  <c r="X70" i="12"/>
  <c r="X97" i="12" s="1"/>
  <c r="X99" i="12" s="1"/>
  <c r="X103" i="12" s="1"/>
  <c r="AK50" i="11"/>
  <c r="AK51" i="11" s="1"/>
  <c r="AK301" i="7"/>
  <c r="AG302" i="7" s="1"/>
  <c r="W37" i="9"/>
  <c r="W26" i="9"/>
  <c r="V38" i="9"/>
  <c r="V39" i="9"/>
  <c r="AC352" i="7"/>
  <c r="AB51" i="12"/>
  <c r="AB80" i="12"/>
  <c r="Y106" i="12"/>
  <c r="Y24" i="9" s="1"/>
  <c r="W72" i="12"/>
  <c r="AF289" i="7"/>
  <c r="AF290" i="7"/>
  <c r="W97" i="12"/>
  <c r="W99" i="12" s="1"/>
  <c r="W103" i="12" s="1"/>
  <c r="AD49" i="12"/>
  <c r="AD63" i="11"/>
  <c r="AD32" i="7"/>
  <c r="AF302" i="7"/>
  <c r="AF305" i="7" s="1"/>
  <c r="AL55" i="11"/>
  <c r="AL56" i="11" s="1"/>
  <c r="AL318" i="7"/>
  <c r="AA20" i="12"/>
  <c r="AA17" i="9"/>
  <c r="AA19" i="9" s="1"/>
  <c r="AA20" i="9" s="1"/>
  <c r="AA265" i="7"/>
  <c r="AA6" i="9" s="1"/>
  <c r="AC257" i="7"/>
  <c r="AD253" i="7" s="1"/>
  <c r="AC259" i="7"/>
  <c r="AL166" i="7"/>
  <c r="AL164" i="7"/>
  <c r="AM160" i="7" s="1"/>
  <c r="AM162" i="7" s="1"/>
  <c r="X58" i="12"/>
  <c r="X62" i="12" s="1"/>
  <c r="X65" i="12" s="1"/>
  <c r="X106" i="12"/>
  <c r="X24" i="9" s="1"/>
  <c r="Z22" i="12"/>
  <c r="Z53" i="12" s="1"/>
  <c r="Z55" i="12" s="1"/>
  <c r="Z106" i="12" s="1"/>
  <c r="Z24" i="9" s="1"/>
  <c r="AD256" i="7"/>
  <c r="AD13" i="9"/>
  <c r="AD333" i="7"/>
  <c r="AD31" i="9" s="1"/>
  <c r="AM219" i="7"/>
  <c r="AM217" i="7"/>
  <c r="AN213" i="7" s="1"/>
  <c r="AN215" i="7" s="1"/>
  <c r="AA30" i="9"/>
  <c r="AA16" i="9"/>
  <c r="X66" i="12" l="1"/>
  <c r="Y64" i="12" s="1"/>
  <c r="AB15" i="9"/>
  <c r="AC270" i="7"/>
  <c r="AC274" i="7" s="1"/>
  <c r="Y62" i="12"/>
  <c r="Y65" i="12" s="1"/>
  <c r="AC112" i="7"/>
  <c r="AD108" i="7" s="1"/>
  <c r="AD110" i="7" s="1"/>
  <c r="AD272" i="7" s="1"/>
  <c r="AH288" i="7"/>
  <c r="AH289" i="7" s="1"/>
  <c r="AG305" i="7"/>
  <c r="AG306" i="7" s="1"/>
  <c r="Z37" i="9"/>
  <c r="Z26" i="9"/>
  <c r="Z38" i="9" s="1"/>
  <c r="X74" i="12"/>
  <c r="X82" i="12" s="1"/>
  <c r="X72" i="12"/>
  <c r="AD19" i="12"/>
  <c r="AD9" i="11"/>
  <c r="AD352" i="7"/>
  <c r="AN114" i="7"/>
  <c r="AN219" i="7"/>
  <c r="AN217" i="7"/>
  <c r="AO213" i="7" s="1"/>
  <c r="AO215" i="7" s="1"/>
  <c r="AH319" i="7"/>
  <c r="AH322" i="7" s="1"/>
  <c r="AM284" i="7"/>
  <c r="AM45" i="11"/>
  <c r="AM46" i="11" s="1"/>
  <c r="AB30" i="9"/>
  <c r="AB16" i="9"/>
  <c r="AF325" i="7"/>
  <c r="AG321" i="7" s="1"/>
  <c r="AF328" i="7"/>
  <c r="AF329" i="7" s="1"/>
  <c r="AA22" i="12"/>
  <c r="AA53" i="12" s="1"/>
  <c r="AM55" i="11"/>
  <c r="AM56" i="11" s="1"/>
  <c r="AM318" i="7"/>
  <c r="AI319" i="7" s="1"/>
  <c r="W38" i="9"/>
  <c r="W39" i="9"/>
  <c r="AG289" i="7"/>
  <c r="AG290" i="7"/>
  <c r="AD44" i="12"/>
  <c r="AD59" i="11"/>
  <c r="AD273" i="7"/>
  <c r="AD263" i="7"/>
  <c r="AC60" i="11"/>
  <c r="AC61" i="11" s="1"/>
  <c r="AC65" i="11" s="1"/>
  <c r="AC67" i="11" s="1"/>
  <c r="AC85" i="11" s="1"/>
  <c r="AC86" i="11" s="1"/>
  <c r="AC88" i="11" s="1"/>
  <c r="AC261" i="7"/>
  <c r="Y37" i="9"/>
  <c r="Y26" i="9"/>
  <c r="AE308" i="7"/>
  <c r="AF304" i="7" s="1"/>
  <c r="AF333" i="7" s="1"/>
  <c r="AF31" i="9" s="1"/>
  <c r="AE311" i="7"/>
  <c r="AE312" i="7" s="1"/>
  <c r="AE350" i="7" s="1"/>
  <c r="AM166" i="7"/>
  <c r="AM164" i="7"/>
  <c r="AN160" i="7" s="1"/>
  <c r="AN162" i="7" s="1"/>
  <c r="Z56" i="12"/>
  <c r="Z60" i="12" s="1"/>
  <c r="Z58" i="12"/>
  <c r="AD257" i="7"/>
  <c r="AE253" i="7" s="1"/>
  <c r="AD259" i="7"/>
  <c r="AE49" i="12"/>
  <c r="AE63" i="11"/>
  <c r="AE32" i="7"/>
  <c r="AF291" i="7"/>
  <c r="AG287" i="7" s="1"/>
  <c r="AF294" i="7"/>
  <c r="AF295" i="7" s="1"/>
  <c r="AC80" i="12"/>
  <c r="AC51" i="12"/>
  <c r="AF306" i="7"/>
  <c r="AF307" i="7"/>
  <c r="AF244" i="7"/>
  <c r="AF245" i="7" s="1"/>
  <c r="AE256" i="7"/>
  <c r="AE13" i="9"/>
  <c r="AG323" i="7"/>
  <c r="AG324" i="7"/>
  <c r="AL50" i="11"/>
  <c r="AL51" i="11" s="1"/>
  <c r="AL301" i="7"/>
  <c r="AA32" i="9"/>
  <c r="X37" i="9"/>
  <c r="X26" i="9"/>
  <c r="Y70" i="12"/>
  <c r="Y97" i="12" s="1"/>
  <c r="Y99" i="12" s="1"/>
  <c r="Y103" i="12" s="1"/>
  <c r="AB20" i="12"/>
  <c r="AB265" i="7"/>
  <c r="AB6" i="9" s="1"/>
  <c r="AB17" i="9"/>
  <c r="AC15" i="9" l="1"/>
  <c r="AG307" i="7"/>
  <c r="AG331" i="7" s="1"/>
  <c r="Y66" i="12"/>
  <c r="Z64" i="12" s="1"/>
  <c r="AB19" i="9"/>
  <c r="AB20" i="9" s="1"/>
  <c r="AD270" i="7"/>
  <c r="AD274" i="7" s="1"/>
  <c r="Z62" i="12"/>
  <c r="Z65" i="12" s="1"/>
  <c r="AF331" i="7"/>
  <c r="AF63" i="11" s="1"/>
  <c r="AH290" i="7"/>
  <c r="AH244" i="7" s="1"/>
  <c r="AH245" i="7" s="1"/>
  <c r="AD112" i="7"/>
  <c r="AE108" i="7" s="1"/>
  <c r="AE110" i="7" s="1"/>
  <c r="AE272" i="7" s="1"/>
  <c r="Z39" i="9"/>
  <c r="AI322" i="7"/>
  <c r="AI323" i="7" s="1"/>
  <c r="AE19" i="12"/>
  <c r="AE9" i="11"/>
  <c r="AE352" i="7"/>
  <c r="AH302" i="7"/>
  <c r="AH305" i="7" s="1"/>
  <c r="AC30" i="9"/>
  <c r="AC16" i="9"/>
  <c r="AN166" i="7"/>
  <c r="AN164" i="7"/>
  <c r="AO160" i="7" s="1"/>
  <c r="AO162" i="7" s="1"/>
  <c r="Y39" i="9"/>
  <c r="Y38" i="9"/>
  <c r="AD51" i="12"/>
  <c r="AD80" i="12"/>
  <c r="AA55" i="12"/>
  <c r="AA56" i="12" s="1"/>
  <c r="AA60" i="12" s="1"/>
  <c r="AI285" i="7"/>
  <c r="AI288" i="7" s="1"/>
  <c r="AO114" i="7"/>
  <c r="AG291" i="7"/>
  <c r="AH287" i="7" s="1"/>
  <c r="AG294" i="7"/>
  <c r="AG295" i="7" s="1"/>
  <c r="AM301" i="7"/>
  <c r="AM50" i="11"/>
  <c r="AM51" i="11" s="1"/>
  <c r="AG244" i="7"/>
  <c r="AG245" i="7" s="1"/>
  <c r="AN284" i="7"/>
  <c r="AN45" i="11"/>
  <c r="AN46" i="11" s="1"/>
  <c r="X39" i="9"/>
  <c r="X38" i="9"/>
  <c r="AD60" i="11"/>
  <c r="AD61" i="11" s="1"/>
  <c r="AD65" i="11" s="1"/>
  <c r="AD67" i="11" s="1"/>
  <c r="AD85" i="11" s="1"/>
  <c r="AD86" i="11" s="1"/>
  <c r="AD88" i="11" s="1"/>
  <c r="AD261" i="7"/>
  <c r="AH324" i="7"/>
  <c r="AH323" i="7"/>
  <c r="AF256" i="7"/>
  <c r="AF13" i="9"/>
  <c r="AE257" i="7"/>
  <c r="AF253" i="7" s="1"/>
  <c r="AE259" i="7"/>
  <c r="AF308" i="7"/>
  <c r="AG304" i="7" s="1"/>
  <c r="AG333" i="7" s="1"/>
  <c r="AG31" i="9" s="1"/>
  <c r="AF311" i="7"/>
  <c r="AF312" i="7" s="1"/>
  <c r="AF350" i="7" s="1"/>
  <c r="AC20" i="12"/>
  <c r="AC17" i="9"/>
  <c r="AC265" i="7"/>
  <c r="AC6" i="9" s="1"/>
  <c r="AG325" i="7"/>
  <c r="AH321" i="7" s="1"/>
  <c r="AG328" i="7"/>
  <c r="AG329" i="7" s="1"/>
  <c r="AB22" i="12"/>
  <c r="AB53" i="12" s="1"/>
  <c r="AB55" i="12" s="1"/>
  <c r="AO219" i="7"/>
  <c r="AO217" i="7"/>
  <c r="AP213" i="7" s="1"/>
  <c r="AP215" i="7" s="1"/>
  <c r="Z70" i="12"/>
  <c r="Z97" i="12" s="1"/>
  <c r="Z99" i="12" s="1"/>
  <c r="Z103" i="12" s="1"/>
  <c r="AB32" i="9"/>
  <c r="AN55" i="11"/>
  <c r="AN56" i="11" s="1"/>
  <c r="AN318" i="7"/>
  <c r="Y72" i="12"/>
  <c r="AE44" i="12"/>
  <c r="AE59" i="11"/>
  <c r="AE263" i="7"/>
  <c r="AE273" i="7"/>
  <c r="Y74" i="12"/>
  <c r="Y82" i="12" s="1"/>
  <c r="AC19" i="9" l="1"/>
  <c r="AC20" i="9" s="1"/>
  <c r="AF49" i="12"/>
  <c r="Z66" i="12"/>
  <c r="AA64" i="12" s="1"/>
  <c r="AF32" i="7"/>
  <c r="AD15" i="9"/>
  <c r="AE270" i="7"/>
  <c r="AE274" i="7" s="1"/>
  <c r="AI324" i="7"/>
  <c r="Z74" i="12"/>
  <c r="Z82" i="12" s="1"/>
  <c r="AE112" i="7"/>
  <c r="AF108" i="7" s="1"/>
  <c r="AF110" i="7" s="1"/>
  <c r="AF272" i="7" s="1"/>
  <c r="Z72" i="12"/>
  <c r="AF19" i="12"/>
  <c r="AF9" i="11"/>
  <c r="AF352" i="7"/>
  <c r="AP217" i="7"/>
  <c r="AQ213" i="7" s="1"/>
  <c r="AQ215" i="7" s="1"/>
  <c r="AP219" i="7"/>
  <c r="AC22" i="12"/>
  <c r="AC53" i="12" s="1"/>
  <c r="AC55" i="12" s="1"/>
  <c r="AN50" i="11"/>
  <c r="AN51" i="11" s="1"/>
  <c r="AN301" i="7"/>
  <c r="AH307" i="7"/>
  <c r="AH306" i="7"/>
  <c r="AA70" i="12"/>
  <c r="AA74" i="12" s="1"/>
  <c r="AA82" i="12" s="1"/>
  <c r="AB56" i="12"/>
  <c r="AB60" i="12" s="1"/>
  <c r="AB58" i="12"/>
  <c r="AG308" i="7"/>
  <c r="AH304" i="7" s="1"/>
  <c r="AG311" i="7"/>
  <c r="AG312" i="7" s="1"/>
  <c r="AG350" i="7" s="1"/>
  <c r="AD20" i="12"/>
  <c r="AD265" i="7"/>
  <c r="AD6" i="9" s="1"/>
  <c r="AD17" i="9"/>
  <c r="AH291" i="7"/>
  <c r="AI287" i="7" s="1"/>
  <c r="AH294" i="7"/>
  <c r="AH295" i="7" s="1"/>
  <c r="AA58" i="12"/>
  <c r="AA62" i="12" s="1"/>
  <c r="AA65" i="12" s="1"/>
  <c r="AA106" i="12"/>
  <c r="AA24" i="9" s="1"/>
  <c r="AB106" i="12"/>
  <c r="AB24" i="9" s="1"/>
  <c r="AJ319" i="7"/>
  <c r="AJ322" i="7" s="1"/>
  <c r="AE60" i="11"/>
  <c r="AE61" i="11" s="1"/>
  <c r="AE65" i="11" s="1"/>
  <c r="AE67" i="11" s="1"/>
  <c r="AE85" i="11" s="1"/>
  <c r="AE86" i="11" s="1"/>
  <c r="AE88" i="11" s="1"/>
  <c r="AE261" i="7"/>
  <c r="AG49" i="12"/>
  <c r="AG63" i="11"/>
  <c r="AG32" i="7"/>
  <c r="AP114" i="7"/>
  <c r="AC32" i="9"/>
  <c r="AO55" i="11"/>
  <c r="AO56" i="11" s="1"/>
  <c r="AO318" i="7"/>
  <c r="AE51" i="12"/>
  <c r="AE80" i="12"/>
  <c r="AH325" i="7"/>
  <c r="AI321" i="7" s="1"/>
  <c r="AH328" i="7"/>
  <c r="AH329" i="7" s="1"/>
  <c r="AF257" i="7"/>
  <c r="AG253" i="7" s="1"/>
  <c r="AF259" i="7"/>
  <c r="AG256" i="7"/>
  <c r="AG13" i="9"/>
  <c r="AO45" i="11"/>
  <c r="AO46" i="11" s="1"/>
  <c r="AO284" i="7"/>
  <c r="AD30" i="9"/>
  <c r="AD16" i="9"/>
  <c r="AI290" i="7"/>
  <c r="AI289" i="7"/>
  <c r="AH256" i="7"/>
  <c r="AH13" i="9"/>
  <c r="AF44" i="12"/>
  <c r="AF59" i="11"/>
  <c r="AF263" i="7"/>
  <c r="AF273" i="7"/>
  <c r="AJ285" i="7"/>
  <c r="AJ288" i="7" s="1"/>
  <c r="AO166" i="7"/>
  <c r="AO164" i="7"/>
  <c r="AP160" i="7" s="1"/>
  <c r="AP162" i="7" s="1"/>
  <c r="AI302" i="7"/>
  <c r="AI305" i="7" s="1"/>
  <c r="AA66" i="12" l="1"/>
  <c r="AB64" i="12" s="1"/>
  <c r="AD19" i="9"/>
  <c r="AD20" i="9" s="1"/>
  <c r="AE15" i="9"/>
  <c r="AF270" i="7"/>
  <c r="AF274" i="7" s="1"/>
  <c r="AF112" i="7"/>
  <c r="AG108" i="7" s="1"/>
  <c r="AG110" i="7" s="1"/>
  <c r="AG272" i="7" s="1"/>
  <c r="AA97" i="12"/>
  <c r="AA99" i="12" s="1"/>
  <c r="AA103" i="12" s="1"/>
  <c r="AA72" i="12"/>
  <c r="AB62" i="12"/>
  <c r="AB65" i="12" s="1"/>
  <c r="AB37" i="9"/>
  <c r="AB26" i="9"/>
  <c r="AD22" i="12"/>
  <c r="AD53" i="12" s="1"/>
  <c r="AD55" i="12" s="1"/>
  <c r="AG19" i="12"/>
  <c r="AG9" i="11"/>
  <c r="AP55" i="11"/>
  <c r="AP56" i="11" s="1"/>
  <c r="AP318" i="7"/>
  <c r="AL319" i="7" s="1"/>
  <c r="AG44" i="12"/>
  <c r="AG59" i="11"/>
  <c r="AG263" i="7"/>
  <c r="AG273" i="7"/>
  <c r="AQ114" i="7"/>
  <c r="AJ324" i="7"/>
  <c r="AJ323" i="7"/>
  <c r="AA37" i="9"/>
  <c r="AA26" i="9"/>
  <c r="AQ219" i="7"/>
  <c r="AQ217" i="7"/>
  <c r="AR213" i="7" s="1"/>
  <c r="AR215" i="7" s="1"/>
  <c r="AF51" i="12"/>
  <c r="AF80" i="12"/>
  <c r="AH308" i="7"/>
  <c r="AI304" i="7" s="1"/>
  <c r="AI333" i="7" s="1"/>
  <c r="AI31" i="9" s="1"/>
  <c r="AH311" i="7"/>
  <c r="AH312" i="7" s="1"/>
  <c r="AH350" i="7" s="1"/>
  <c r="AP284" i="7"/>
  <c r="AL285" i="7" s="1"/>
  <c r="AP45" i="11"/>
  <c r="AP46" i="11" s="1"/>
  <c r="AD32" i="9"/>
  <c r="AF60" i="11"/>
  <c r="AF61" i="11" s="1"/>
  <c r="AF65" i="11" s="1"/>
  <c r="AF67" i="11" s="1"/>
  <c r="AF85" i="11" s="1"/>
  <c r="AF86" i="11" s="1"/>
  <c r="AF88" i="11" s="1"/>
  <c r="AF261" i="7"/>
  <c r="AG352" i="7"/>
  <c r="AH333" i="7"/>
  <c r="AH31" i="9" s="1"/>
  <c r="AH331" i="7"/>
  <c r="AK319" i="7"/>
  <c r="AK322" i="7" s="1"/>
  <c r="AO50" i="11"/>
  <c r="AO51" i="11" s="1"/>
  <c r="AO301" i="7"/>
  <c r="AG257" i="7"/>
  <c r="AH253" i="7" s="1"/>
  <c r="AG259" i="7"/>
  <c r="AB70" i="12"/>
  <c r="AB74" i="12" s="1"/>
  <c r="AB82" i="12" s="1"/>
  <c r="AJ302" i="7"/>
  <c r="AJ305" i="7" s="1"/>
  <c r="AI306" i="7"/>
  <c r="AI307" i="7"/>
  <c r="AJ289" i="7"/>
  <c r="AJ290" i="7"/>
  <c r="AK285" i="7"/>
  <c r="AK288" i="7" s="1"/>
  <c r="AI291" i="7"/>
  <c r="AJ287" i="7" s="1"/>
  <c r="AI294" i="7"/>
  <c r="AI295" i="7" s="1"/>
  <c r="AP164" i="7"/>
  <c r="AQ160" i="7" s="1"/>
  <c r="AQ162" i="7" s="1"/>
  <c r="AP166" i="7"/>
  <c r="AI325" i="7"/>
  <c r="AJ321" i="7" s="1"/>
  <c r="AI328" i="7"/>
  <c r="AI329" i="7" s="1"/>
  <c r="AC56" i="12"/>
  <c r="AC60" i="12" s="1"/>
  <c r="AC58" i="12"/>
  <c r="AI244" i="7"/>
  <c r="AI245" i="7" s="1"/>
  <c r="AH44" i="12"/>
  <c r="AH59" i="11"/>
  <c r="AH263" i="7"/>
  <c r="AH273" i="7"/>
  <c r="AE20" i="12"/>
  <c r="AE265" i="7"/>
  <c r="AE6" i="9" s="1"/>
  <c r="AE17" i="9"/>
  <c r="AE30" i="9"/>
  <c r="AE16" i="9"/>
  <c r="AC106" i="12"/>
  <c r="AC24" i="9" s="1"/>
  <c r="AB66" i="12" l="1"/>
  <c r="AC64" i="12" s="1"/>
  <c r="AF15" i="9"/>
  <c r="AE19" i="9"/>
  <c r="AE20" i="9" s="1"/>
  <c r="AG270" i="7"/>
  <c r="AG15" i="9" s="1"/>
  <c r="AG112" i="7"/>
  <c r="AH108" i="7" s="1"/>
  <c r="AH110" i="7" s="1"/>
  <c r="AH272" i="7" s="1"/>
  <c r="AI331" i="7"/>
  <c r="AI32" i="7" s="1"/>
  <c r="AL322" i="7"/>
  <c r="AL323" i="7" s="1"/>
  <c r="AL288" i="7"/>
  <c r="AL290" i="7" s="1"/>
  <c r="AC62" i="12"/>
  <c r="AC65" i="12" s="1"/>
  <c r="AH19" i="12"/>
  <c r="AH9" i="11"/>
  <c r="AJ306" i="7"/>
  <c r="AJ307" i="7"/>
  <c r="AQ55" i="11"/>
  <c r="AQ56" i="11" s="1"/>
  <c r="AQ318" i="7"/>
  <c r="AE22" i="12"/>
  <c r="AE53" i="12" s="1"/>
  <c r="AE55" i="12" s="1"/>
  <c r="AP50" i="11"/>
  <c r="AP51" i="11" s="1"/>
  <c r="AP301" i="7"/>
  <c r="AK289" i="7"/>
  <c r="AK290" i="7"/>
  <c r="AF20" i="12"/>
  <c r="AF265" i="7"/>
  <c r="AF6" i="9" s="1"/>
  <c r="AF17" i="9"/>
  <c r="AA38" i="9"/>
  <c r="AA39" i="9"/>
  <c r="AD56" i="12"/>
  <c r="AD60" i="12" s="1"/>
  <c r="AD58" i="12"/>
  <c r="AJ291" i="7"/>
  <c r="AK287" i="7" s="1"/>
  <c r="AJ294" i="7"/>
  <c r="AJ295" i="7" s="1"/>
  <c r="AC70" i="12"/>
  <c r="AC74" i="12" s="1"/>
  <c r="AC82" i="12" s="1"/>
  <c r="AJ244" i="7"/>
  <c r="AJ245" i="7" s="1"/>
  <c r="AB72" i="12"/>
  <c r="AK323" i="7"/>
  <c r="AK324" i="7"/>
  <c r="AI308" i="7"/>
  <c r="AJ304" i="7" s="1"/>
  <c r="AJ333" i="7" s="1"/>
  <c r="AJ31" i="9" s="1"/>
  <c r="AI311" i="7"/>
  <c r="AI312" i="7" s="1"/>
  <c r="AI350" i="7" s="1"/>
  <c r="AD106" i="12"/>
  <c r="AD24" i="9" s="1"/>
  <c r="AH257" i="7"/>
  <c r="AI253" i="7" s="1"/>
  <c r="AH259" i="7"/>
  <c r="AC37" i="9"/>
  <c r="AC26" i="9"/>
  <c r="AF30" i="9"/>
  <c r="AF16" i="9"/>
  <c r="AB97" i="12"/>
  <c r="AB99" i="12" s="1"/>
  <c r="AB103" i="12" s="1"/>
  <c r="AB39" i="9"/>
  <c r="AB38" i="9"/>
  <c r="AE32" i="9"/>
  <c r="AH80" i="12"/>
  <c r="AH49" i="12"/>
  <c r="AH51" i="12" s="1"/>
  <c r="AH63" i="11"/>
  <c r="AH32" i="7"/>
  <c r="AH352" i="7"/>
  <c r="AG51" i="12"/>
  <c r="AG80" i="12"/>
  <c r="AJ325" i="7"/>
  <c r="AK321" i="7" s="1"/>
  <c r="AJ328" i="7"/>
  <c r="AJ329" i="7" s="1"/>
  <c r="AQ45" i="11"/>
  <c r="AQ46" i="11" s="1"/>
  <c r="AQ284" i="7"/>
  <c r="AM285" i="7" s="1"/>
  <c r="AM288" i="7" s="1"/>
  <c r="AQ166" i="7"/>
  <c r="AQ164" i="7"/>
  <c r="AR160" i="7" s="1"/>
  <c r="AR162" i="7" s="1"/>
  <c r="AI256" i="7"/>
  <c r="AI13" i="9"/>
  <c r="AK302" i="7"/>
  <c r="AK305" i="7" s="1"/>
  <c r="AG60" i="11"/>
  <c r="AG61" i="11" s="1"/>
  <c r="AG65" i="11" s="1"/>
  <c r="AG67" i="11" s="1"/>
  <c r="AG85" i="11" s="1"/>
  <c r="AG86" i="11" s="1"/>
  <c r="AG88" i="11" s="1"/>
  <c r="AG261" i="7"/>
  <c r="AR217" i="7"/>
  <c r="AS213" i="7" s="1"/>
  <c r="AS215" i="7" s="1"/>
  <c r="AR219" i="7"/>
  <c r="AR114" i="7"/>
  <c r="AC66" i="12" l="1"/>
  <c r="AD64" i="12" s="1"/>
  <c r="AI63" i="11"/>
  <c r="AI49" i="12"/>
  <c r="AH270" i="7"/>
  <c r="AH15" i="9" s="1"/>
  <c r="AG274" i="7"/>
  <c r="AG30" i="9" s="1"/>
  <c r="AF19" i="9"/>
  <c r="AF20" i="9" s="1"/>
  <c r="AL289" i="7"/>
  <c r="AL324" i="7"/>
  <c r="AH112" i="7"/>
  <c r="AI108" i="7" s="1"/>
  <c r="AI270" i="7" s="1"/>
  <c r="AD62" i="12"/>
  <c r="AD65" i="12" s="1"/>
  <c r="AJ331" i="7"/>
  <c r="AJ49" i="12" s="1"/>
  <c r="AE56" i="12"/>
  <c r="AE60" i="12" s="1"/>
  <c r="AE58" i="12"/>
  <c r="AK306" i="7"/>
  <c r="AK307" i="7"/>
  <c r="AQ50" i="11"/>
  <c r="AQ51" i="11" s="1"/>
  <c r="AQ301" i="7"/>
  <c r="AH60" i="11"/>
  <c r="AH61" i="11" s="1"/>
  <c r="AH65" i="11" s="1"/>
  <c r="AH67" i="11" s="1"/>
  <c r="AH85" i="11" s="1"/>
  <c r="AH86" i="11" s="1"/>
  <c r="AH88" i="11" s="1"/>
  <c r="AH261" i="7"/>
  <c r="AK291" i="7"/>
  <c r="AL287" i="7" s="1"/>
  <c r="AK294" i="7"/>
  <c r="AK295" i="7" s="1"/>
  <c r="AF22" i="12"/>
  <c r="AF53" i="12" s="1"/>
  <c r="AE106" i="12"/>
  <c r="AE24" i="9" s="1"/>
  <c r="AR166" i="7"/>
  <c r="AR164" i="7"/>
  <c r="AS160" i="7" s="1"/>
  <c r="AS162" i="7" s="1"/>
  <c r="AI9" i="11"/>
  <c r="AI19" i="12"/>
  <c r="AF32" i="9"/>
  <c r="AI257" i="7"/>
  <c r="AJ253" i="7" s="1"/>
  <c r="AI259" i="7"/>
  <c r="AJ256" i="7"/>
  <c r="AJ13" i="9"/>
  <c r="AL302" i="7"/>
  <c r="AL305" i="7" s="1"/>
  <c r="AR45" i="11"/>
  <c r="AR46" i="11" s="1"/>
  <c r="AR284" i="7"/>
  <c r="AI44" i="12"/>
  <c r="AI59" i="11"/>
  <c r="AI273" i="7"/>
  <c r="AI263" i="7"/>
  <c r="AD37" i="9"/>
  <c r="AD26" i="9"/>
  <c r="AD70" i="12"/>
  <c r="AD72" i="12" s="1"/>
  <c r="AG20" i="12"/>
  <c r="AG17" i="9"/>
  <c r="AG19" i="9" s="1"/>
  <c r="AG20" i="9" s="1"/>
  <c r="AG265" i="7"/>
  <c r="AG6" i="9" s="1"/>
  <c r="AL244" i="7"/>
  <c r="AL245" i="7" s="1"/>
  <c r="AM289" i="7"/>
  <c r="AM290" i="7"/>
  <c r="AR55" i="11"/>
  <c r="AR56" i="11" s="1"/>
  <c r="AR318" i="7"/>
  <c r="AS219" i="7"/>
  <c r="AS217" i="7"/>
  <c r="AT213" i="7" s="1"/>
  <c r="AT215" i="7" s="1"/>
  <c r="AI352" i="7"/>
  <c r="AC39" i="9"/>
  <c r="AC38" i="9"/>
  <c r="AC72" i="12"/>
  <c r="AK244" i="7"/>
  <c r="AK245" i="7" s="1"/>
  <c r="AS114" i="7"/>
  <c r="AK325" i="7"/>
  <c r="AL321" i="7" s="1"/>
  <c r="AK328" i="7"/>
  <c r="AK329" i="7" s="1"/>
  <c r="AJ308" i="7"/>
  <c r="AK304" i="7" s="1"/>
  <c r="AK333" i="7" s="1"/>
  <c r="AK31" i="9" s="1"/>
  <c r="AJ311" i="7"/>
  <c r="AJ312" i="7" s="1"/>
  <c r="AJ350" i="7" s="1"/>
  <c r="AC97" i="12"/>
  <c r="AC99" i="12" s="1"/>
  <c r="AC103" i="12" s="1"/>
  <c r="AM319" i="7"/>
  <c r="AM322" i="7" s="1"/>
  <c r="AD66" i="12" l="1"/>
  <c r="AE64" i="12" s="1"/>
  <c r="AG16" i="9"/>
  <c r="AH274" i="7"/>
  <c r="AH30" i="9" s="1"/>
  <c r="AI110" i="7"/>
  <c r="AI272" i="7" s="1"/>
  <c r="AI274" i="7" s="1"/>
  <c r="AK331" i="7"/>
  <c r="AK32" i="7" s="1"/>
  <c r="AJ32" i="7"/>
  <c r="AJ63" i="11"/>
  <c r="AE62" i="12"/>
  <c r="AE65" i="12" s="1"/>
  <c r="AD97" i="12"/>
  <c r="AD99" i="12" s="1"/>
  <c r="AD103" i="12" s="1"/>
  <c r="AD74" i="12"/>
  <c r="AD82" i="12" s="1"/>
  <c r="AJ19" i="12"/>
  <c r="AJ9" i="11"/>
  <c r="AJ352" i="7"/>
  <c r="AT114" i="7"/>
  <c r="AD38" i="9"/>
  <c r="AD39" i="9"/>
  <c r="AH20" i="12"/>
  <c r="AH265" i="7"/>
  <c r="AH6" i="9" s="1"/>
  <c r="AH17" i="9"/>
  <c r="AH19" i="9" s="1"/>
  <c r="AH20" i="9" s="1"/>
  <c r="AL306" i="7"/>
  <c r="AL307" i="7"/>
  <c r="AK308" i="7"/>
  <c r="AL304" i="7" s="1"/>
  <c r="AL333" i="7" s="1"/>
  <c r="AL31" i="9" s="1"/>
  <c r="AK311" i="7"/>
  <c r="AK312" i="7" s="1"/>
  <c r="AK350" i="7" s="1"/>
  <c r="AM244" i="7"/>
  <c r="AM245" i="7" s="1"/>
  <c r="AG22" i="12"/>
  <c r="AG53" i="12" s="1"/>
  <c r="AG55" i="12" s="1"/>
  <c r="AJ44" i="12"/>
  <c r="AJ59" i="11"/>
  <c r="AJ273" i="7"/>
  <c r="AJ263" i="7"/>
  <c r="AL291" i="7"/>
  <c r="AM287" i="7" s="1"/>
  <c r="AL294" i="7"/>
  <c r="AL295" i="7" s="1"/>
  <c r="AM302" i="7"/>
  <c r="AM305" i="7" s="1"/>
  <c r="AL325" i="7"/>
  <c r="AM321" i="7" s="1"/>
  <c r="AL328" i="7"/>
  <c r="AL329" i="7" s="1"/>
  <c r="AK256" i="7"/>
  <c r="AK13" i="9"/>
  <c r="AI15" i="9"/>
  <c r="AS166" i="7"/>
  <c r="AN319" i="7"/>
  <c r="AN322" i="7" s="1"/>
  <c r="AI51" i="12"/>
  <c r="AI80" i="12"/>
  <c r="AI60" i="11"/>
  <c r="AI61" i="11" s="1"/>
  <c r="AI65" i="11" s="1"/>
  <c r="AI67" i="11" s="1"/>
  <c r="AI85" i="11" s="1"/>
  <c r="AI86" i="11" s="1"/>
  <c r="AI88" i="11" s="1"/>
  <c r="AI261" i="7"/>
  <c r="AR50" i="11"/>
  <c r="AR51" i="11" s="1"/>
  <c r="AR301" i="7"/>
  <c r="AM323" i="7"/>
  <c r="AM324" i="7"/>
  <c r="AG32" i="9"/>
  <c r="AT219" i="7"/>
  <c r="AT217" i="7"/>
  <c r="AU213" i="7" s="1"/>
  <c r="AU215" i="7" s="1"/>
  <c r="AJ257" i="7"/>
  <c r="AK253" i="7" s="1"/>
  <c r="AJ259" i="7"/>
  <c r="AE37" i="9"/>
  <c r="AE26" i="9"/>
  <c r="AN285" i="7"/>
  <c r="AN288" i="7" s="1"/>
  <c r="AS284" i="7"/>
  <c r="AO285" i="7" s="1"/>
  <c r="AS45" i="11"/>
  <c r="AS46" i="11" s="1"/>
  <c r="AS55" i="11"/>
  <c r="AS56" i="11" s="1"/>
  <c r="AS318" i="7"/>
  <c r="AL256" i="7"/>
  <c r="AL13" i="9"/>
  <c r="AF55" i="12"/>
  <c r="AF56" i="12" s="1"/>
  <c r="AF60" i="12" s="1"/>
  <c r="AE70" i="12"/>
  <c r="AE74" i="12" s="1"/>
  <c r="AE82" i="12" s="1"/>
  <c r="AE66" i="12" l="1"/>
  <c r="AF64" i="12" s="1"/>
  <c r="AH16" i="9"/>
  <c r="AK63" i="11"/>
  <c r="AK49" i="12"/>
  <c r="AI112" i="7"/>
  <c r="AJ108" i="7" s="1"/>
  <c r="AO288" i="7"/>
  <c r="AO290" i="7" s="1"/>
  <c r="AK19" i="12"/>
  <c r="AK9" i="11"/>
  <c r="AK352" i="7"/>
  <c r="AF70" i="12"/>
  <c r="AF72" i="12" s="1"/>
  <c r="AM256" i="7"/>
  <c r="AM13" i="9"/>
  <c r="AH32" i="9"/>
  <c r="AM306" i="7"/>
  <c r="AM307" i="7"/>
  <c r="AJ51" i="12"/>
  <c r="AJ80" i="12"/>
  <c r="AN302" i="7"/>
  <c r="AN305" i="7" s="1"/>
  <c r="AL308" i="7"/>
  <c r="AM304" i="7" s="1"/>
  <c r="AM333" i="7" s="1"/>
  <c r="AM31" i="9" s="1"/>
  <c r="AL311" i="7"/>
  <c r="AL312" i="7" s="1"/>
  <c r="AL350" i="7" s="1"/>
  <c r="AU114" i="7"/>
  <c r="AK257" i="7"/>
  <c r="AL253" i="7" s="1"/>
  <c r="AK259" i="7"/>
  <c r="AN289" i="7"/>
  <c r="AN290" i="7"/>
  <c r="AT45" i="11"/>
  <c r="AT46" i="11" s="1"/>
  <c r="AT284" i="7"/>
  <c r="AP285" i="7" s="1"/>
  <c r="AP288" i="7" s="1"/>
  <c r="AN323" i="7"/>
  <c r="AN324" i="7"/>
  <c r="AL44" i="12"/>
  <c r="AL59" i="11"/>
  <c r="AL273" i="7"/>
  <c r="AL263" i="7"/>
  <c r="AT55" i="11"/>
  <c r="AT56" i="11" s="1"/>
  <c r="AT318" i="7"/>
  <c r="AP319" i="7" s="1"/>
  <c r="AI20" i="12"/>
  <c r="AI17" i="9"/>
  <c r="AI19" i="9" s="1"/>
  <c r="AI20" i="9" s="1"/>
  <c r="AI265" i="7"/>
  <c r="AI6" i="9" s="1"/>
  <c r="AT166" i="7"/>
  <c r="AM325" i="7"/>
  <c r="AN321" i="7" s="1"/>
  <c r="AM328" i="7"/>
  <c r="AM329" i="7" s="1"/>
  <c r="AM291" i="7"/>
  <c r="AN287" i="7" s="1"/>
  <c r="AM294" i="7"/>
  <c r="AM295" i="7" s="1"/>
  <c r="AH22" i="12"/>
  <c r="AH53" i="12" s="1"/>
  <c r="AH55" i="12" s="1"/>
  <c r="AS50" i="11"/>
  <c r="AG56" i="12"/>
  <c r="AG60" i="12" s="1"/>
  <c r="AG58" i="12"/>
  <c r="AF58" i="12"/>
  <c r="AF62" i="12" s="1"/>
  <c r="AF65" i="12" s="1"/>
  <c r="AF66" i="12" s="1"/>
  <c r="AG64" i="12" s="1"/>
  <c r="AF106" i="12"/>
  <c r="AF24" i="9" s="1"/>
  <c r="AU219" i="7"/>
  <c r="AU217" i="7"/>
  <c r="AV213" i="7" s="1"/>
  <c r="AV215" i="7" s="1"/>
  <c r="AE39" i="9"/>
  <c r="AE38" i="9"/>
  <c r="AG106" i="12"/>
  <c r="AG24" i="9" s="1"/>
  <c r="AK44" i="12"/>
  <c r="AK59" i="11"/>
  <c r="AK273" i="7"/>
  <c r="AK263" i="7"/>
  <c r="AE97" i="12"/>
  <c r="AE99" i="12" s="1"/>
  <c r="AE103" i="12" s="1"/>
  <c r="AE72" i="12"/>
  <c r="AJ60" i="11"/>
  <c r="AJ61" i="11" s="1"/>
  <c r="AJ65" i="11" s="1"/>
  <c r="AJ67" i="11" s="1"/>
  <c r="AJ85" i="11" s="1"/>
  <c r="AJ86" i="11" s="1"/>
  <c r="AJ88" i="11" s="1"/>
  <c r="AJ261" i="7"/>
  <c r="AI30" i="9"/>
  <c r="AI16" i="9"/>
  <c r="AL331" i="7"/>
  <c r="AO319" i="7"/>
  <c r="AO322" i="7" s="1"/>
  <c r="AJ110" i="7" l="1"/>
  <c r="AJ272" i="7" s="1"/>
  <c r="AJ270" i="7"/>
  <c r="AM331" i="7"/>
  <c r="AM49" i="12" s="1"/>
  <c r="AO289" i="7"/>
  <c r="AG62" i="12"/>
  <c r="AG65" i="12" s="1"/>
  <c r="AG66" i="12" s="1"/>
  <c r="AH64" i="12" s="1"/>
  <c r="AU55" i="11"/>
  <c r="AU56" i="11" s="1"/>
  <c r="AU318" i="7"/>
  <c r="AN325" i="7"/>
  <c r="AO321" i="7" s="1"/>
  <c r="AN328" i="7"/>
  <c r="AN329" i="7" s="1"/>
  <c r="AK60" i="11"/>
  <c r="AK61" i="11" s="1"/>
  <c r="AK65" i="11" s="1"/>
  <c r="AK67" i="11" s="1"/>
  <c r="AK85" i="11" s="1"/>
  <c r="AK86" i="11" s="1"/>
  <c r="AK88" i="11" s="1"/>
  <c r="AK261" i="7"/>
  <c r="AN306" i="7"/>
  <c r="AN307" i="7"/>
  <c r="AL49" i="12"/>
  <c r="AL51" i="12" s="1"/>
  <c r="AL63" i="11"/>
  <c r="AL352" i="7"/>
  <c r="AL32" i="7"/>
  <c r="AF37" i="9"/>
  <c r="AF26" i="9"/>
  <c r="AU166" i="7"/>
  <c r="AL19" i="12"/>
  <c r="AL9" i="11"/>
  <c r="AL257" i="7"/>
  <c r="AM253" i="7" s="1"/>
  <c r="AL259" i="7"/>
  <c r="AH56" i="12"/>
  <c r="AH60" i="12" s="1"/>
  <c r="AH58" i="12"/>
  <c r="AT50" i="11"/>
  <c r="AT51" i="11" s="1"/>
  <c r="AT301" i="7"/>
  <c r="AM44" i="12"/>
  <c r="AM59" i="11"/>
  <c r="AM273" i="7"/>
  <c r="AM263" i="7"/>
  <c r="AP322" i="7"/>
  <c r="AK51" i="12"/>
  <c r="AK80" i="12"/>
  <c r="AH106" i="12"/>
  <c r="AH24" i="9" s="1"/>
  <c r="AL80" i="12"/>
  <c r="AN244" i="7"/>
  <c r="AN245" i="7" s="1"/>
  <c r="AV114" i="7"/>
  <c r="AO323" i="7"/>
  <c r="AO324" i="7"/>
  <c r="AU284" i="7"/>
  <c r="AQ285" i="7" s="1"/>
  <c r="AQ288" i="7" s="1"/>
  <c r="AU45" i="11"/>
  <c r="AU46" i="11" s="1"/>
  <c r="AO244" i="7"/>
  <c r="AO245" i="7" s="1"/>
  <c r="AJ20" i="12"/>
  <c r="AJ265" i="7"/>
  <c r="AJ6" i="9" s="1"/>
  <c r="AJ17" i="9"/>
  <c r="AI32" i="9"/>
  <c r="AG70" i="12"/>
  <c r="AG97" i="12" s="1"/>
  <c r="AG99" i="12" s="1"/>
  <c r="AG103" i="12" s="1"/>
  <c r="AI22" i="12"/>
  <c r="AI53" i="12" s="1"/>
  <c r="AI55" i="12" s="1"/>
  <c r="AP289" i="7"/>
  <c r="AP290" i="7"/>
  <c r="AG37" i="9"/>
  <c r="AG26" i="9"/>
  <c r="AN291" i="7"/>
  <c r="AO287" i="7" s="1"/>
  <c r="AN294" i="7"/>
  <c r="AN295" i="7" s="1"/>
  <c r="AF97" i="12"/>
  <c r="AF99" i="12" s="1"/>
  <c r="AF103" i="12" s="1"/>
  <c r="AV219" i="7"/>
  <c r="AV217" i="7"/>
  <c r="AW213" i="7" s="1"/>
  <c r="AW215" i="7" s="1"/>
  <c r="AM308" i="7"/>
  <c r="AN304" i="7" s="1"/>
  <c r="AM311" i="7"/>
  <c r="AM312" i="7" s="1"/>
  <c r="AM350" i="7" s="1"/>
  <c r="AF74" i="12"/>
  <c r="AF82" i="12" s="1"/>
  <c r="AM32" i="7" l="1"/>
  <c r="AM63" i="11"/>
  <c r="AJ274" i="7"/>
  <c r="AJ15" i="9"/>
  <c r="AJ19" i="9" s="1"/>
  <c r="AJ20" i="9" s="1"/>
  <c r="AJ112" i="7"/>
  <c r="AK108" i="7" s="1"/>
  <c r="AN331" i="7"/>
  <c r="AN63" i="11" s="1"/>
  <c r="AG72" i="12"/>
  <c r="AG74" i="12"/>
  <c r="AG82" i="12" s="1"/>
  <c r="AH62" i="12"/>
  <c r="AH65" i="12" s="1"/>
  <c r="AH66" i="12" s="1"/>
  <c r="AI64" i="12" s="1"/>
  <c r="AM19" i="12"/>
  <c r="AM9" i="11"/>
  <c r="AM352" i="7"/>
  <c r="AH37" i="9"/>
  <c r="AH26" i="9"/>
  <c r="AK20" i="12"/>
  <c r="AK17" i="9"/>
  <c r="AK265" i="7"/>
  <c r="AK6" i="9" s="1"/>
  <c r="AG39" i="9"/>
  <c r="AG38" i="9"/>
  <c r="AJ22" i="12"/>
  <c r="AJ53" i="12" s="1"/>
  <c r="AJ55" i="12" s="1"/>
  <c r="AL60" i="11"/>
  <c r="AL61" i="11" s="1"/>
  <c r="AL65" i="11" s="1"/>
  <c r="AL67" i="11" s="1"/>
  <c r="AL85" i="11" s="1"/>
  <c r="AL86" i="11" s="1"/>
  <c r="AL88" i="11" s="1"/>
  <c r="AL261" i="7"/>
  <c r="AW114" i="7"/>
  <c r="AM257" i="7"/>
  <c r="AN253" i="7" s="1"/>
  <c r="AM259" i="7"/>
  <c r="AQ290" i="7"/>
  <c r="AQ289" i="7"/>
  <c r="AN308" i="7"/>
  <c r="AO304" i="7" s="1"/>
  <c r="AO333" i="7" s="1"/>
  <c r="AO31" i="9" s="1"/>
  <c r="AN311" i="7"/>
  <c r="AN312" i="7" s="1"/>
  <c r="AN350" i="7" s="1"/>
  <c r="AV284" i="7"/>
  <c r="AV45" i="11"/>
  <c r="AV46" i="11" s="1"/>
  <c r="AP324" i="7"/>
  <c r="AP323" i="7"/>
  <c r="AO325" i="7"/>
  <c r="AP321" i="7" s="1"/>
  <c r="AO328" i="7"/>
  <c r="AO329" i="7" s="1"/>
  <c r="AN333" i="7"/>
  <c r="AN31" i="9" s="1"/>
  <c r="AW219" i="7"/>
  <c r="AW217" i="7"/>
  <c r="AX213" i="7" s="1"/>
  <c r="AX215" i="7" s="1"/>
  <c r="AP244" i="7"/>
  <c r="AP245" i="7" s="1"/>
  <c r="AO256" i="7"/>
  <c r="AO13" i="9"/>
  <c r="AQ319" i="7"/>
  <c r="AQ322" i="7" s="1"/>
  <c r="AV55" i="11"/>
  <c r="AV56" i="11" s="1"/>
  <c r="AV318" i="7"/>
  <c r="AR319" i="7" s="1"/>
  <c r="AO291" i="7"/>
  <c r="AP287" i="7" s="1"/>
  <c r="AO294" i="7"/>
  <c r="AO295" i="7" s="1"/>
  <c r="AN256" i="7"/>
  <c r="AN13" i="9"/>
  <c r="AV166" i="7"/>
  <c r="AI56" i="12"/>
  <c r="AI60" i="12" s="1"/>
  <c r="AI58" i="12"/>
  <c r="AU301" i="7"/>
  <c r="AU50" i="11"/>
  <c r="AU51" i="11" s="1"/>
  <c r="AI106" i="12"/>
  <c r="AI24" i="9" s="1"/>
  <c r="AM51" i="12"/>
  <c r="AM80" i="12"/>
  <c r="AH70" i="12"/>
  <c r="AH74" i="12" s="1"/>
  <c r="AH82" i="12" s="1"/>
  <c r="AF39" i="9"/>
  <c r="AF38" i="9"/>
  <c r="AN49" i="12" l="1"/>
  <c r="AN32" i="7"/>
  <c r="AK110" i="7"/>
  <c r="AK272" i="7" s="1"/>
  <c r="AK270" i="7"/>
  <c r="AN352" i="7"/>
  <c r="AJ30" i="9"/>
  <c r="AJ32" i="9" s="1"/>
  <c r="AJ16" i="9"/>
  <c r="AI62" i="12"/>
  <c r="AI65" i="12" s="1"/>
  <c r="AI66" i="12" s="1"/>
  <c r="AJ64" i="12" s="1"/>
  <c r="AH72" i="12"/>
  <c r="AH97" i="12"/>
  <c r="AH99" i="12" s="1"/>
  <c r="AH103" i="12" s="1"/>
  <c r="AR322" i="7"/>
  <c r="AR324" i="7" s="1"/>
  <c r="AM60" i="11"/>
  <c r="AM61" i="11" s="1"/>
  <c r="AM65" i="11" s="1"/>
  <c r="AM67" i="11" s="1"/>
  <c r="AM85" i="11" s="1"/>
  <c r="AM86" i="11" s="1"/>
  <c r="AM88" i="11" s="1"/>
  <c r="AM261" i="7"/>
  <c r="AJ56" i="12"/>
  <c r="AJ60" i="12" s="1"/>
  <c r="AJ58" i="12"/>
  <c r="AP256" i="7"/>
  <c r="AP13" i="9"/>
  <c r="AN257" i="7"/>
  <c r="AO253" i="7" s="1"/>
  <c r="AN259" i="7"/>
  <c r="AJ106" i="12"/>
  <c r="AJ24" i="9" s="1"/>
  <c r="AH38" i="9"/>
  <c r="AH39" i="9"/>
  <c r="AN19" i="12"/>
  <c r="AN9" i="11"/>
  <c r="AI37" i="9"/>
  <c r="AI26" i="9"/>
  <c r="AX217" i="7"/>
  <c r="AY213" i="7" s="1"/>
  <c r="AY215" i="7" s="1"/>
  <c r="AX219" i="7"/>
  <c r="AI70" i="12"/>
  <c r="AI72" i="12" s="1"/>
  <c r="AQ323" i="7"/>
  <c r="AQ324" i="7"/>
  <c r="AW55" i="11"/>
  <c r="AW56" i="11" s="1"/>
  <c r="AW318" i="7"/>
  <c r="AO311" i="7"/>
  <c r="AO312" i="7" s="1"/>
  <c r="AO350" i="7" s="1"/>
  <c r="AX114" i="7"/>
  <c r="AN44" i="12"/>
  <c r="AN59" i="11"/>
  <c r="AN273" i="7"/>
  <c r="AN263" i="7"/>
  <c r="AR285" i="7"/>
  <c r="AR288" i="7" s="1"/>
  <c r="AW45" i="11"/>
  <c r="AW46" i="11" s="1"/>
  <c r="AW284" i="7"/>
  <c r="AP291" i="7"/>
  <c r="AQ287" i="7" s="1"/>
  <c r="AP294" i="7"/>
  <c r="AP295" i="7" s="1"/>
  <c r="AW166" i="7"/>
  <c r="AV50" i="11"/>
  <c r="AV51" i="11" s="1"/>
  <c r="AV301" i="7"/>
  <c r="AQ244" i="7"/>
  <c r="AQ245" i="7" s="1"/>
  <c r="AL20" i="12"/>
  <c r="AL265" i="7"/>
  <c r="AL6" i="9" s="1"/>
  <c r="AL17" i="9"/>
  <c r="AK22" i="12"/>
  <c r="AK53" i="12" s="1"/>
  <c r="AK55" i="12" s="1"/>
  <c r="AK106" i="12" s="1"/>
  <c r="AK24" i="9" s="1"/>
  <c r="AK37" i="9" s="1"/>
  <c r="AO44" i="12"/>
  <c r="AO59" i="11"/>
  <c r="AO273" i="7"/>
  <c r="AO263" i="7"/>
  <c r="AP325" i="7"/>
  <c r="AQ321" i="7" s="1"/>
  <c r="AP328" i="7"/>
  <c r="AP329" i="7" s="1"/>
  <c r="AK112" i="7" l="1"/>
  <c r="AL108" i="7" s="1"/>
  <c r="AL270" i="7" s="1"/>
  <c r="AK15" i="9"/>
  <c r="AK19" i="9" s="1"/>
  <c r="AK20" i="9" s="1"/>
  <c r="AK26" i="9" s="1"/>
  <c r="AK274" i="7"/>
  <c r="AR323" i="7"/>
  <c r="AJ62" i="12"/>
  <c r="AJ65" i="12" s="1"/>
  <c r="AJ66" i="12" s="1"/>
  <c r="AK64" i="12" s="1"/>
  <c r="AI97" i="12"/>
  <c r="AI99" i="12" s="1"/>
  <c r="AI103" i="12" s="1"/>
  <c r="AO19" i="12"/>
  <c r="AO9" i="11"/>
  <c r="AI39" i="9"/>
  <c r="AI38" i="9"/>
  <c r="AJ37" i="9"/>
  <c r="AJ26" i="9"/>
  <c r="AX166" i="7"/>
  <c r="AX55" i="11"/>
  <c r="AX56" i="11" s="1"/>
  <c r="AX318" i="7"/>
  <c r="AJ70" i="12"/>
  <c r="AJ97" i="12" s="1"/>
  <c r="AJ99" i="12" s="1"/>
  <c r="AJ103" i="12" s="1"/>
  <c r="AY219" i="7"/>
  <c r="AY217" i="7"/>
  <c r="AZ213" i="7" s="1"/>
  <c r="AZ215" i="7" s="1"/>
  <c r="AN60" i="11"/>
  <c r="AN61" i="11" s="1"/>
  <c r="AN65" i="11" s="1"/>
  <c r="AN67" i="11" s="1"/>
  <c r="AN85" i="11" s="1"/>
  <c r="AN86" i="11" s="1"/>
  <c r="AN88" i="11" s="1"/>
  <c r="AN261" i="7"/>
  <c r="AM20" i="12"/>
  <c r="AM265" i="7"/>
  <c r="AM6" i="9" s="1"/>
  <c r="AM17" i="9"/>
  <c r="AO80" i="12"/>
  <c r="AQ256" i="7"/>
  <c r="AQ13" i="9"/>
  <c r="AS285" i="7"/>
  <c r="AS288" i="7" s="1"/>
  <c r="AO257" i="7"/>
  <c r="AP253" i="7" s="1"/>
  <c r="AO259" i="7"/>
  <c r="AL22" i="12"/>
  <c r="AL53" i="12" s="1"/>
  <c r="AW301" i="7"/>
  <c r="AS302" i="7" s="1"/>
  <c r="AW50" i="11"/>
  <c r="AW51" i="11" s="1"/>
  <c r="AR289" i="7"/>
  <c r="AR290" i="7"/>
  <c r="AY114" i="7"/>
  <c r="AS319" i="7"/>
  <c r="AS322" i="7" s="1"/>
  <c r="AN51" i="12"/>
  <c r="AN80" i="12"/>
  <c r="AK56" i="12"/>
  <c r="AK60" i="12" s="1"/>
  <c r="AK58" i="12"/>
  <c r="AQ291" i="7"/>
  <c r="AR287" i="7" s="1"/>
  <c r="AQ294" i="7"/>
  <c r="AQ295" i="7" s="1"/>
  <c r="AX284" i="7"/>
  <c r="AT285" i="7" s="1"/>
  <c r="AX45" i="11"/>
  <c r="AX46" i="11" s="1"/>
  <c r="AP44" i="12"/>
  <c r="AP59" i="11"/>
  <c r="AP263" i="7"/>
  <c r="AP273" i="7"/>
  <c r="AQ325" i="7"/>
  <c r="AR321" i="7" s="1"/>
  <c r="AQ328" i="7"/>
  <c r="AQ329" i="7" s="1"/>
  <c r="AI74" i="12"/>
  <c r="AI82" i="12" s="1"/>
  <c r="AL110" i="7" l="1"/>
  <c r="AL272" i="7" s="1"/>
  <c r="AL274" i="7" s="1"/>
  <c r="AK30" i="9"/>
  <c r="AK32" i="9" s="1"/>
  <c r="AK16" i="9"/>
  <c r="AL15" i="9"/>
  <c r="AL19" i="9" s="1"/>
  <c r="AL20" i="9" s="1"/>
  <c r="AJ72" i="12"/>
  <c r="AJ74" i="12"/>
  <c r="AJ82" i="12" s="1"/>
  <c r="AT288" i="7"/>
  <c r="AT290" i="7" s="1"/>
  <c r="AY166" i="7"/>
  <c r="AP257" i="7"/>
  <c r="AQ253" i="7" s="1"/>
  <c r="AP259" i="7"/>
  <c r="AJ38" i="9"/>
  <c r="AJ39" i="9"/>
  <c r="AK70" i="12"/>
  <c r="AK97" i="12" s="1"/>
  <c r="AK99" i="12" s="1"/>
  <c r="AK103" i="12" s="1"/>
  <c r="AR325" i="7"/>
  <c r="AS321" i="7" s="1"/>
  <c r="AR328" i="7"/>
  <c r="AR329" i="7" s="1"/>
  <c r="AS323" i="7"/>
  <c r="AS324" i="7"/>
  <c r="AM22" i="12"/>
  <c r="AM53" i="12" s="1"/>
  <c r="AM55" i="12" s="1"/>
  <c r="AS289" i="7"/>
  <c r="AS290" i="7"/>
  <c r="AN20" i="12"/>
  <c r="AN265" i="7"/>
  <c r="AN6" i="9" s="1"/>
  <c r="AN17" i="9"/>
  <c r="AR291" i="7"/>
  <c r="AS287" i="7" s="1"/>
  <c r="AR294" i="7"/>
  <c r="AR295" i="7" s="1"/>
  <c r="AP80" i="12"/>
  <c r="AZ114" i="7"/>
  <c r="AT319" i="7"/>
  <c r="AT322" i="7" s="1"/>
  <c r="AL55" i="12"/>
  <c r="AL56" i="12" s="1"/>
  <c r="AL60" i="12" s="1"/>
  <c r="AR244" i="7"/>
  <c r="AR245" i="7" s="1"/>
  <c r="AQ44" i="12"/>
  <c r="AQ59" i="11"/>
  <c r="AQ273" i="7"/>
  <c r="AQ263" i="7"/>
  <c r="AZ217" i="7"/>
  <c r="BA213" i="7" s="1"/>
  <c r="BA215" i="7" s="1"/>
  <c r="AZ219" i="7"/>
  <c r="AY45" i="11"/>
  <c r="AY46" i="11" s="1"/>
  <c r="AY284" i="7"/>
  <c r="AU285" i="7" s="1"/>
  <c r="AU288" i="7" s="1"/>
  <c r="AK62" i="12"/>
  <c r="AK65" i="12" s="1"/>
  <c r="AK66" i="12" s="1"/>
  <c r="AL64" i="12" s="1"/>
  <c r="AO60" i="11"/>
  <c r="AO61" i="11" s="1"/>
  <c r="AO261" i="7"/>
  <c r="AY55" i="11"/>
  <c r="AY56" i="11" s="1"/>
  <c r="AY318" i="7"/>
  <c r="AX50" i="11"/>
  <c r="AX51" i="11" s="1"/>
  <c r="AX301" i="7"/>
  <c r="AL112" i="7" l="1"/>
  <c r="AM108" i="7" s="1"/>
  <c r="AM270" i="7" s="1"/>
  <c r="AM15" i="9" s="1"/>
  <c r="AM19" i="9" s="1"/>
  <c r="AM20" i="9" s="1"/>
  <c r="AK39" i="9"/>
  <c r="AK38" i="9"/>
  <c r="AL30" i="9"/>
  <c r="AL32" i="9" s="1"/>
  <c r="AL16" i="9"/>
  <c r="AT289" i="7"/>
  <c r="AM56" i="12"/>
  <c r="AM60" i="12" s="1"/>
  <c r="AM58" i="12"/>
  <c r="AY301" i="7"/>
  <c r="AU302" i="7" s="1"/>
  <c r="AY50" i="11"/>
  <c r="AY51" i="11" s="1"/>
  <c r="AR256" i="7"/>
  <c r="AR13" i="9"/>
  <c r="AM106" i="12"/>
  <c r="AM24" i="9" s="1"/>
  <c r="AO20" i="12"/>
  <c r="AO17" i="9"/>
  <c r="AO265" i="7"/>
  <c r="AO6" i="9" s="1"/>
  <c r="AQ80" i="12"/>
  <c r="BA114" i="7"/>
  <c r="AT323" i="7"/>
  <c r="AT324" i="7"/>
  <c r="AU289" i="7"/>
  <c r="AU290" i="7"/>
  <c r="AL70" i="12"/>
  <c r="AL74" i="12" s="1"/>
  <c r="AL82" i="12" s="1"/>
  <c r="AZ45" i="11"/>
  <c r="AZ46" i="11" s="1"/>
  <c r="AZ284" i="7"/>
  <c r="AN22" i="12"/>
  <c r="AN53" i="12" s="1"/>
  <c r="AS325" i="7"/>
  <c r="AT321" i="7" s="1"/>
  <c r="AS328" i="7"/>
  <c r="AS329" i="7" s="1"/>
  <c r="AP60" i="11"/>
  <c r="AP61" i="11" s="1"/>
  <c r="AP261" i="7"/>
  <c r="AU319" i="7"/>
  <c r="AU322" i="7" s="1"/>
  <c r="AZ55" i="11"/>
  <c r="AZ56" i="11" s="1"/>
  <c r="AZ318" i="7"/>
  <c r="AV319" i="7" s="1"/>
  <c r="AT302" i="7"/>
  <c r="AT305" i="7" s="1"/>
  <c r="AL58" i="12"/>
  <c r="AL62" i="12" s="1"/>
  <c r="AL65" i="12" s="1"/>
  <c r="AL66" i="12" s="1"/>
  <c r="AM64" i="12" s="1"/>
  <c r="AL106" i="12"/>
  <c r="AL24" i="9" s="1"/>
  <c r="AS244" i="7"/>
  <c r="AS245" i="7" s="1"/>
  <c r="AK72" i="12"/>
  <c r="AQ257" i="7"/>
  <c r="AR253" i="7" s="1"/>
  <c r="AQ259" i="7"/>
  <c r="AT244" i="7"/>
  <c r="AT245" i="7" s="1"/>
  <c r="BA219" i="7"/>
  <c r="BA217" i="7"/>
  <c r="BB213" i="7" s="1"/>
  <c r="BB215" i="7" s="1"/>
  <c r="AS291" i="7"/>
  <c r="AT287" i="7" s="1"/>
  <c r="AS294" i="7"/>
  <c r="AS295" i="7" s="1"/>
  <c r="AK74" i="12"/>
  <c r="AK82" i="12" s="1"/>
  <c r="AZ166" i="7"/>
  <c r="AM110" i="7" l="1"/>
  <c r="AM272" i="7" s="1"/>
  <c r="AM274" i="7" s="1"/>
  <c r="AM30" i="9" s="1"/>
  <c r="AM32" i="9" s="1"/>
  <c r="AM62" i="12"/>
  <c r="AM65" i="12" s="1"/>
  <c r="AM66" i="12" s="1"/>
  <c r="AN64" i="12" s="1"/>
  <c r="AU305" i="7"/>
  <c r="AU306" i="7" s="1"/>
  <c r="AL97" i="12"/>
  <c r="AL99" i="12" s="1"/>
  <c r="AL103" i="12" s="1"/>
  <c r="BA166" i="7"/>
  <c r="BA284" i="7"/>
  <c r="AW285" i="7" s="1"/>
  <c r="BA45" i="11"/>
  <c r="BA46" i="11" s="1"/>
  <c r="AZ301" i="7"/>
  <c r="AV302" i="7" s="1"/>
  <c r="AV305" i="7" s="1"/>
  <c r="AZ50" i="11"/>
  <c r="AZ51" i="11" s="1"/>
  <c r="AO22" i="12"/>
  <c r="AS256" i="7"/>
  <c r="AS13" i="9"/>
  <c r="AP20" i="12"/>
  <c r="AP265" i="7"/>
  <c r="AP6" i="9" s="1"/>
  <c r="AP17" i="9"/>
  <c r="AM70" i="12"/>
  <c r="AM97" i="12" s="1"/>
  <c r="AM99" i="12" s="1"/>
  <c r="AM103" i="12" s="1"/>
  <c r="AM37" i="9"/>
  <c r="AM26" i="9"/>
  <c r="AL37" i="9"/>
  <c r="AL26" i="9"/>
  <c r="AV285" i="7"/>
  <c r="AV288" i="7" s="1"/>
  <c r="AT256" i="7"/>
  <c r="AT13" i="9"/>
  <c r="AT291" i="7"/>
  <c r="AU287" i="7" s="1"/>
  <c r="AT294" i="7"/>
  <c r="AT295" i="7" s="1"/>
  <c r="AT325" i="7"/>
  <c r="AU321" i="7" s="1"/>
  <c r="AT328" i="7"/>
  <c r="AT329" i="7" s="1"/>
  <c r="AL72" i="12"/>
  <c r="BA55" i="11"/>
  <c r="BA56" i="11" s="1"/>
  <c r="BA318" i="7"/>
  <c r="AW319" i="7" s="1"/>
  <c r="AW322" i="7" s="1"/>
  <c r="AR44" i="12"/>
  <c r="AR59" i="11"/>
  <c r="AR273" i="7"/>
  <c r="AR263" i="7"/>
  <c r="BB219" i="7"/>
  <c r="BB217" i="7"/>
  <c r="BC213" i="7" s="1"/>
  <c r="BC215" i="7" s="1"/>
  <c r="AU323" i="7"/>
  <c r="AU324" i="7"/>
  <c r="AV322" i="7"/>
  <c r="AQ60" i="11"/>
  <c r="AQ61" i="11" s="1"/>
  <c r="AQ261" i="7"/>
  <c r="AT307" i="7"/>
  <c r="AT306" i="7"/>
  <c r="AN55" i="12"/>
  <c r="AN56" i="12" s="1"/>
  <c r="AN60" i="12" s="1"/>
  <c r="AR257" i="7"/>
  <c r="AS253" i="7" s="1"/>
  <c r="AR259" i="7"/>
  <c r="AU244" i="7"/>
  <c r="AU245" i="7" s="1"/>
  <c r="BB114" i="7"/>
  <c r="AM16" i="9" l="1"/>
  <c r="AM112" i="7"/>
  <c r="AN108" i="7" s="1"/>
  <c r="AN270" i="7" s="1"/>
  <c r="AN15" i="9" s="1"/>
  <c r="AN19" i="9" s="1"/>
  <c r="AN20" i="9" s="1"/>
  <c r="AU307" i="7"/>
  <c r="AU331" i="7" s="1"/>
  <c r="AU49" i="12" s="1"/>
  <c r="AT331" i="7"/>
  <c r="AT63" i="11" s="1"/>
  <c r="BB45" i="11"/>
  <c r="BB46" i="11" s="1"/>
  <c r="BB284" i="7"/>
  <c r="AS257" i="7"/>
  <c r="AT253" i="7" s="1"/>
  <c r="AS259" i="7"/>
  <c r="AV323" i="7"/>
  <c r="AV324" i="7"/>
  <c r="AL39" i="9"/>
  <c r="AL38" i="9"/>
  <c r="BC114" i="7"/>
  <c r="AM38" i="9"/>
  <c r="AM39" i="9"/>
  <c r="AR60" i="11"/>
  <c r="AR61" i="11" s="1"/>
  <c r="AR261" i="7"/>
  <c r="AN58" i="12"/>
  <c r="AN62" i="12" s="1"/>
  <c r="AN65" i="12" s="1"/>
  <c r="AN66" i="12" s="1"/>
  <c r="AO64" i="12" s="1"/>
  <c r="AN106" i="12"/>
  <c r="AN24" i="9" s="1"/>
  <c r="AU291" i="7"/>
  <c r="AV287" i="7" s="1"/>
  <c r="AU294" i="7"/>
  <c r="AU295" i="7" s="1"/>
  <c r="AW288" i="7"/>
  <c r="AU256" i="7"/>
  <c r="AU13" i="9"/>
  <c r="AW323" i="7"/>
  <c r="AW324" i="7"/>
  <c r="BC219" i="7"/>
  <c r="BC217" i="7"/>
  <c r="BD213" i="7" s="1"/>
  <c r="BD215" i="7" s="1"/>
  <c r="AV289" i="7"/>
  <c r="AV290" i="7"/>
  <c r="BB166" i="7"/>
  <c r="AR80" i="12"/>
  <c r="AT44" i="12"/>
  <c r="AT59" i="11"/>
  <c r="AT263" i="7"/>
  <c r="AT273" i="7"/>
  <c r="AM74" i="12"/>
  <c r="AM82" i="12" s="1"/>
  <c r="BA50" i="11"/>
  <c r="BA51" i="11" s="1"/>
  <c r="BA301" i="7"/>
  <c r="AW302" i="7" s="1"/>
  <c r="AW305" i="7" s="1"/>
  <c r="AV306" i="7"/>
  <c r="AV307" i="7"/>
  <c r="AN70" i="12"/>
  <c r="AN72" i="12" s="1"/>
  <c r="BB55" i="11"/>
  <c r="BB56" i="11" s="1"/>
  <c r="BB318" i="7"/>
  <c r="AX319" i="7" s="1"/>
  <c r="AX322" i="7" s="1"/>
  <c r="AQ20" i="12"/>
  <c r="AQ17" i="9"/>
  <c r="AQ265" i="7"/>
  <c r="AQ6" i="9" s="1"/>
  <c r="AU325" i="7"/>
  <c r="AV321" i="7" s="1"/>
  <c r="AU328" i="7"/>
  <c r="AU329" i="7" s="1"/>
  <c r="AM72" i="12"/>
  <c r="AS44" i="12"/>
  <c r="AS59" i="11"/>
  <c r="AN110" i="7" l="1"/>
  <c r="AT49" i="12"/>
  <c r="AT51" i="12" s="1"/>
  <c r="AU32" i="7"/>
  <c r="AU63" i="11"/>
  <c r="AT32" i="7"/>
  <c r="AV244" i="7"/>
  <c r="AV245" i="7" s="1"/>
  <c r="AV331" i="7"/>
  <c r="AN37" i="9"/>
  <c r="AN26" i="9"/>
  <c r="BC284" i="7"/>
  <c r="AY285" i="7" s="1"/>
  <c r="BC45" i="11"/>
  <c r="BC46" i="11" s="1"/>
  <c r="AS60" i="11"/>
  <c r="AS61" i="11" s="1"/>
  <c r="AS261" i="7"/>
  <c r="AS80" i="12"/>
  <c r="AT257" i="7"/>
  <c r="AU253" i="7" s="1"/>
  <c r="AT259" i="7"/>
  <c r="AT80" i="12"/>
  <c r="BD219" i="7"/>
  <c r="BD217" i="7"/>
  <c r="BE213" i="7" s="1"/>
  <c r="BE215" i="7" s="1"/>
  <c r="AW289" i="7"/>
  <c r="AW290" i="7"/>
  <c r="AX285" i="7"/>
  <c r="AX288" i="7" s="1"/>
  <c r="BC55" i="11"/>
  <c r="BC56" i="11" s="1"/>
  <c r="BC318" i="7"/>
  <c r="AR20" i="12"/>
  <c r="AR265" i="7"/>
  <c r="AR6" i="9" s="1"/>
  <c r="AR17" i="9"/>
  <c r="AV325" i="7"/>
  <c r="AW321" i="7" s="1"/>
  <c r="AV328" i="7"/>
  <c r="AV329" i="7" s="1"/>
  <c r="BB301" i="7"/>
  <c r="BB50" i="11"/>
  <c r="BB51" i="11" s="1"/>
  <c r="AW306" i="7"/>
  <c r="AW307" i="7"/>
  <c r="AX324" i="7"/>
  <c r="AX323" i="7"/>
  <c r="BC166" i="7"/>
  <c r="AV291" i="7"/>
  <c r="AW287" i="7" s="1"/>
  <c r="AV294" i="7"/>
  <c r="AV295" i="7" s="1"/>
  <c r="AN74" i="12"/>
  <c r="AN82" i="12" s="1"/>
  <c r="AN97" i="12"/>
  <c r="AN99" i="12" s="1"/>
  <c r="AN103" i="12" s="1"/>
  <c r="AU44" i="12"/>
  <c r="AU59" i="11"/>
  <c r="AU263" i="7"/>
  <c r="AU273" i="7"/>
  <c r="BD114" i="7"/>
  <c r="AN272" i="7" l="1"/>
  <c r="AN274" i="7" s="1"/>
  <c r="AN112" i="7"/>
  <c r="AO108" i="7" s="1"/>
  <c r="AY288" i="7"/>
  <c r="AY290" i="7" s="1"/>
  <c r="AW325" i="7"/>
  <c r="AX321" i="7" s="1"/>
  <c r="AW328" i="7"/>
  <c r="AW329" i="7" s="1"/>
  <c r="BD55" i="11"/>
  <c r="BD56" i="11" s="1"/>
  <c r="BD318" i="7"/>
  <c r="BD166" i="7"/>
  <c r="BC50" i="11"/>
  <c r="BC51" i="11" s="1"/>
  <c r="BC301" i="7"/>
  <c r="AU51" i="12"/>
  <c r="AU80" i="12"/>
  <c r="BE114" i="7"/>
  <c r="AX302" i="7"/>
  <c r="AX305" i="7" s="1"/>
  <c r="AX289" i="7"/>
  <c r="AX290" i="7"/>
  <c r="AS20" i="12"/>
  <c r="AS17" i="9"/>
  <c r="BD284" i="7"/>
  <c r="AZ285" i="7" s="1"/>
  <c r="AZ288" i="7" s="1"/>
  <c r="BD45" i="11"/>
  <c r="BD46" i="11" s="1"/>
  <c r="AY319" i="7"/>
  <c r="AY322" i="7" s="1"/>
  <c r="AW244" i="7"/>
  <c r="AW245" i="7" s="1"/>
  <c r="AW331" i="7"/>
  <c r="AT60" i="11"/>
  <c r="AT61" i="11" s="1"/>
  <c r="AT261" i="7"/>
  <c r="AU257" i="7"/>
  <c r="AV253" i="7" s="1"/>
  <c r="AU259" i="7"/>
  <c r="AV49" i="12"/>
  <c r="AV63" i="11"/>
  <c r="AV32" i="7"/>
  <c r="AW291" i="7"/>
  <c r="AX287" i="7" s="1"/>
  <c r="AW294" i="7"/>
  <c r="AW295" i="7" s="1"/>
  <c r="BE217" i="7"/>
  <c r="BF213" i="7" s="1"/>
  <c r="BF215" i="7" s="1"/>
  <c r="BE219" i="7"/>
  <c r="AV256" i="7"/>
  <c r="AV13" i="9"/>
  <c r="AN30" i="9" l="1"/>
  <c r="AN16" i="9"/>
  <c r="AO270" i="7"/>
  <c r="AO15" i="9" s="1"/>
  <c r="AO19" i="9" s="1"/>
  <c r="AO20" i="9" s="1"/>
  <c r="AO110" i="7"/>
  <c r="AY289" i="7"/>
  <c r="AZ289" i="7"/>
  <c r="AZ290" i="7"/>
  <c r="AW256" i="7"/>
  <c r="AW13" i="9"/>
  <c r="AY244" i="7"/>
  <c r="AY245" i="7" s="1"/>
  <c r="BD50" i="11"/>
  <c r="BD51" i="11" s="1"/>
  <c r="BD301" i="7"/>
  <c r="BF114" i="7"/>
  <c r="AX325" i="7"/>
  <c r="AY321" i="7" s="1"/>
  <c r="AX328" i="7"/>
  <c r="AX329" i="7" s="1"/>
  <c r="AV44" i="12"/>
  <c r="AV59" i="11"/>
  <c r="AV263" i="7"/>
  <c r="AV273" i="7"/>
  <c r="AX291" i="7"/>
  <c r="AY287" i="7" s="1"/>
  <c r="AX294" i="7"/>
  <c r="AX295" i="7" s="1"/>
  <c r="AY323" i="7"/>
  <c r="AY324" i="7"/>
  <c r="BE45" i="11"/>
  <c r="BE46" i="11" s="1"/>
  <c r="BE284" i="7"/>
  <c r="AU60" i="11"/>
  <c r="AU61" i="11" s="1"/>
  <c r="AU261" i="7"/>
  <c r="AX244" i="7"/>
  <c r="AX245" i="7" s="1"/>
  <c r="AV257" i="7"/>
  <c r="AW253" i="7" s="1"/>
  <c r="AV259" i="7"/>
  <c r="AY302" i="7"/>
  <c r="AY305" i="7" s="1"/>
  <c r="AX307" i="7"/>
  <c r="AX306" i="7"/>
  <c r="AZ319" i="7"/>
  <c r="AZ322" i="7" s="1"/>
  <c r="BE55" i="11"/>
  <c r="BE56" i="11" s="1"/>
  <c r="BE318" i="7"/>
  <c r="BF217" i="7"/>
  <c r="BG213" i="7" s="1"/>
  <c r="BG215" i="7" s="1"/>
  <c r="BF219" i="7"/>
  <c r="AT20" i="12"/>
  <c r="AT265" i="7"/>
  <c r="AT6" i="9" s="1"/>
  <c r="AT17" i="9"/>
  <c r="AW49" i="12"/>
  <c r="AW63" i="11"/>
  <c r="AW32" i="7"/>
  <c r="BE166" i="7"/>
  <c r="AO272" i="7" l="1"/>
  <c r="AO274" i="7" s="1"/>
  <c r="AO112" i="7"/>
  <c r="AP108" i="7" s="1"/>
  <c r="AN32" i="9"/>
  <c r="AN39" i="9"/>
  <c r="AN38" i="9"/>
  <c r="AX331" i="7"/>
  <c r="AX49" i="12" s="1"/>
  <c r="BA285" i="7"/>
  <c r="BA288" i="7" s="1"/>
  <c r="BF284" i="7"/>
  <c r="BF45" i="11"/>
  <c r="BF46" i="11" s="1"/>
  <c r="BF166" i="7"/>
  <c r="BF55" i="11"/>
  <c r="BF56" i="11" s="1"/>
  <c r="BF318" i="7"/>
  <c r="BB319" i="7" s="1"/>
  <c r="AV51" i="12"/>
  <c r="AV80" i="12"/>
  <c r="AW44" i="12"/>
  <c r="AW59" i="11"/>
  <c r="AW273" i="7"/>
  <c r="AW263" i="7"/>
  <c r="AU20" i="12"/>
  <c r="AU265" i="7"/>
  <c r="AU6" i="9" s="1"/>
  <c r="AU17" i="9"/>
  <c r="AY325" i="7"/>
  <c r="AZ321" i="7" s="1"/>
  <c r="AY328" i="7"/>
  <c r="AY329" i="7" s="1"/>
  <c r="BA319" i="7"/>
  <c r="BA322" i="7" s="1"/>
  <c r="AV60" i="11"/>
  <c r="AV61" i="11" s="1"/>
  <c r="AV261" i="7"/>
  <c r="AY291" i="7"/>
  <c r="AZ287" i="7" s="1"/>
  <c r="AY294" i="7"/>
  <c r="AY295" i="7" s="1"/>
  <c r="AW257" i="7"/>
  <c r="AX253" i="7" s="1"/>
  <c r="AW259" i="7"/>
  <c r="AX256" i="7"/>
  <c r="AX13" i="9"/>
  <c r="AZ302" i="7"/>
  <c r="AZ305" i="7" s="1"/>
  <c r="AY256" i="7"/>
  <c r="AY13" i="9"/>
  <c r="AZ244" i="7"/>
  <c r="AZ245" i="7" s="1"/>
  <c r="BG219" i="7"/>
  <c r="BG217" i="7"/>
  <c r="BH213" i="7" s="1"/>
  <c r="BH215" i="7" s="1"/>
  <c r="AZ324" i="7"/>
  <c r="AZ323" i="7"/>
  <c r="BE301" i="7"/>
  <c r="BE50" i="11"/>
  <c r="BE51" i="11" s="1"/>
  <c r="AY306" i="7"/>
  <c r="AY307" i="7"/>
  <c r="BG114" i="7"/>
  <c r="AP110" i="7" l="1"/>
  <c r="AP272" i="7" s="1"/>
  <c r="AP270" i="7"/>
  <c r="AO30" i="9"/>
  <c r="AO32" i="9" s="1"/>
  <c r="AO16" i="9"/>
  <c r="AX32" i="7"/>
  <c r="AX63" i="11"/>
  <c r="AY331" i="7"/>
  <c r="AY49" i="12" s="1"/>
  <c r="BB322" i="7"/>
  <c r="BB323" i="7" s="1"/>
  <c r="AZ325" i="7"/>
  <c r="BA321" i="7" s="1"/>
  <c r="AZ328" i="7"/>
  <c r="AZ329" i="7" s="1"/>
  <c r="BB285" i="7"/>
  <c r="BB288" i="7" s="1"/>
  <c r="AW60" i="11"/>
  <c r="AW61" i="11" s="1"/>
  <c r="AW261" i="7"/>
  <c r="BA290" i="7"/>
  <c r="BA289" i="7"/>
  <c r="AY44" i="12"/>
  <c r="AY59" i="11"/>
  <c r="AY263" i="7"/>
  <c r="AY273" i="7"/>
  <c r="AX257" i="7"/>
  <c r="AY253" i="7" s="1"/>
  <c r="AX259" i="7"/>
  <c r="BA323" i="7"/>
  <c r="BA324" i="7"/>
  <c r="BH114" i="7"/>
  <c r="AX44" i="12"/>
  <c r="AX59" i="11"/>
  <c r="AX263" i="7"/>
  <c r="AX273" i="7"/>
  <c r="BA302" i="7"/>
  <c r="BA305" i="7" s="1"/>
  <c r="AZ306" i="7"/>
  <c r="AZ307" i="7"/>
  <c r="AZ291" i="7"/>
  <c r="BA287" i="7" s="1"/>
  <c r="AZ294" i="7"/>
  <c r="AZ295" i="7" s="1"/>
  <c r="BF50" i="11"/>
  <c r="BF51" i="11" s="1"/>
  <c r="BF301" i="7"/>
  <c r="BB302" i="7" s="1"/>
  <c r="BH219" i="7"/>
  <c r="BH217" i="7"/>
  <c r="BI213" i="7" s="1"/>
  <c r="BI215" i="7" s="1"/>
  <c r="AW51" i="12"/>
  <c r="AW80" i="12"/>
  <c r="BG166" i="7"/>
  <c r="AZ256" i="7"/>
  <c r="AZ13" i="9"/>
  <c r="BG45" i="11"/>
  <c r="BG46" i="11" s="1"/>
  <c r="BG284" i="7"/>
  <c r="BG55" i="11"/>
  <c r="BG56" i="11" s="1"/>
  <c r="BG318" i="7"/>
  <c r="BC319" i="7" s="1"/>
  <c r="BC322" i="7" s="1"/>
  <c r="AV20" i="12"/>
  <c r="AV265" i="7"/>
  <c r="AV6" i="9" s="1"/>
  <c r="AV17" i="9"/>
  <c r="AP112" i="7" l="1"/>
  <c r="AQ108" i="7" s="1"/>
  <c r="AQ270" i="7" s="1"/>
  <c r="AQ15" i="9" s="1"/>
  <c r="AQ19" i="9" s="1"/>
  <c r="AQ20" i="9" s="1"/>
  <c r="AP15" i="9"/>
  <c r="AP19" i="9" s="1"/>
  <c r="AP20" i="9" s="1"/>
  <c r="AP274" i="7"/>
  <c r="BB324" i="7"/>
  <c r="AY32" i="7"/>
  <c r="AY63" i="11"/>
  <c r="BB305" i="7"/>
  <c r="BB306" i="7" s="1"/>
  <c r="AZ331" i="7"/>
  <c r="AZ63" i="11" s="1"/>
  <c r="BC323" i="7"/>
  <c r="BC324" i="7"/>
  <c r="BH166" i="7"/>
  <c r="BI219" i="7"/>
  <c r="BI217" i="7"/>
  <c r="BJ213" i="7" s="1"/>
  <c r="BJ215" i="7" s="1"/>
  <c r="AX51" i="12"/>
  <c r="AX80" i="12"/>
  <c r="AY51" i="12"/>
  <c r="AY80" i="12"/>
  <c r="BA306" i="7"/>
  <c r="BA307" i="7"/>
  <c r="AW20" i="12"/>
  <c r="AW17" i="9"/>
  <c r="AW265" i="7"/>
  <c r="AW6" i="9" s="1"/>
  <c r="BG301" i="7"/>
  <c r="BG50" i="11"/>
  <c r="BG51" i="11" s="1"/>
  <c r="BI114" i="7"/>
  <c r="BA244" i="7"/>
  <c r="BA245" i="7" s="1"/>
  <c r="BB289" i="7"/>
  <c r="BB290" i="7"/>
  <c r="BA325" i="7"/>
  <c r="BB321" i="7" s="1"/>
  <c r="BA328" i="7"/>
  <c r="BA329" i="7" s="1"/>
  <c r="BH55" i="11"/>
  <c r="BH56" i="11" s="1"/>
  <c r="BH318" i="7"/>
  <c r="BD319" i="7" s="1"/>
  <c r="BD322" i="7" s="1"/>
  <c r="BA291" i="7"/>
  <c r="BB287" i="7" s="1"/>
  <c r="BA294" i="7"/>
  <c r="BA295" i="7" s="1"/>
  <c r="BH45" i="11"/>
  <c r="BH46" i="11" s="1"/>
  <c r="BH284" i="7"/>
  <c r="AX60" i="11"/>
  <c r="AX61" i="11" s="1"/>
  <c r="AX261" i="7"/>
  <c r="BC285" i="7"/>
  <c r="BC288" i="7" s="1"/>
  <c r="AY257" i="7"/>
  <c r="AZ253" i="7" s="1"/>
  <c r="AY259" i="7"/>
  <c r="AZ44" i="12"/>
  <c r="AZ59" i="11"/>
  <c r="AZ273" i="7"/>
  <c r="AZ263" i="7"/>
  <c r="AQ110" i="7" l="1"/>
  <c r="AQ272" i="7" s="1"/>
  <c r="AQ274" i="7" s="1"/>
  <c r="AP30" i="9"/>
  <c r="AP32" i="9" s="1"/>
  <c r="AP16" i="9"/>
  <c r="AZ49" i="12"/>
  <c r="AZ51" i="12" s="1"/>
  <c r="AZ32" i="7"/>
  <c r="BB307" i="7"/>
  <c r="BB331" i="7" s="1"/>
  <c r="BA331" i="7"/>
  <c r="BA49" i="12" s="1"/>
  <c r="AZ80" i="12"/>
  <c r="BB325" i="7"/>
  <c r="BC321" i="7" s="1"/>
  <c r="BB328" i="7"/>
  <c r="BB329" i="7" s="1"/>
  <c r="BI284" i="7"/>
  <c r="BE285" i="7" s="1"/>
  <c r="BI45" i="11"/>
  <c r="BI46" i="11" s="1"/>
  <c r="BJ219" i="7"/>
  <c r="BB244" i="7"/>
  <c r="BB245" i="7" s="1"/>
  <c r="BJ114" i="7"/>
  <c r="BI55" i="11"/>
  <c r="BI56" i="11" s="1"/>
  <c r="BI318" i="7"/>
  <c r="BH301" i="7"/>
  <c r="BD302" i="7" s="1"/>
  <c r="BH50" i="11"/>
  <c r="BH51" i="11" s="1"/>
  <c r="AZ257" i="7"/>
  <c r="BA253" i="7" s="1"/>
  <c r="AZ259" i="7"/>
  <c r="BB291" i="7"/>
  <c r="BC287" i="7" s="1"/>
  <c r="BB294" i="7"/>
  <c r="BB295" i="7" s="1"/>
  <c r="BI166" i="7"/>
  <c r="BC289" i="7"/>
  <c r="BC290" i="7"/>
  <c r="BD323" i="7"/>
  <c r="BD324" i="7"/>
  <c r="AY60" i="11"/>
  <c r="AY61" i="11" s="1"/>
  <c r="AY261" i="7"/>
  <c r="BD285" i="7"/>
  <c r="BD288" i="7" s="1"/>
  <c r="AX20" i="12"/>
  <c r="AX265" i="7"/>
  <c r="AX6" i="9" s="1"/>
  <c r="AX17" i="9"/>
  <c r="BA256" i="7"/>
  <c r="BA13" i="9"/>
  <c r="BC302" i="7"/>
  <c r="BC305" i="7" s="1"/>
  <c r="AQ112" i="7" l="1"/>
  <c r="AR108" i="7" s="1"/>
  <c r="AR270" i="7" s="1"/>
  <c r="AR15" i="9" s="1"/>
  <c r="AR19" i="9" s="1"/>
  <c r="AR20" i="9" s="1"/>
  <c r="AQ30" i="9"/>
  <c r="AQ32" i="9" s="1"/>
  <c r="AQ16" i="9"/>
  <c r="BD305" i="7"/>
  <c r="BD306" i="7" s="1"/>
  <c r="BA32" i="7"/>
  <c r="BA63" i="11"/>
  <c r="BD289" i="7"/>
  <c r="BD290" i="7"/>
  <c r="BA257" i="7"/>
  <c r="BB253" i="7" s="1"/>
  <c r="BA259" i="7"/>
  <c r="BB49" i="12"/>
  <c r="BB63" i="11"/>
  <c r="BB32" i="7"/>
  <c r="BJ55" i="11"/>
  <c r="BJ166" i="7"/>
  <c r="BB256" i="7"/>
  <c r="BB13" i="9"/>
  <c r="BK219" i="7"/>
  <c r="BC325" i="7"/>
  <c r="BD321" i="7" s="1"/>
  <c r="BC328" i="7"/>
  <c r="BC329" i="7" s="1"/>
  <c r="BI301" i="7"/>
  <c r="BE302" i="7" s="1"/>
  <c r="BE305" i="7" s="1"/>
  <c r="BI50" i="11"/>
  <c r="BI51" i="11" s="1"/>
  <c r="BE319" i="7"/>
  <c r="BE322" i="7" s="1"/>
  <c r="AY20" i="12"/>
  <c r="AY17" i="9"/>
  <c r="AY265" i="7"/>
  <c r="AY6" i="9" s="1"/>
  <c r="BA44" i="12"/>
  <c r="BA59" i="11"/>
  <c r="BA263" i="7"/>
  <c r="BA273" i="7"/>
  <c r="BC306" i="7"/>
  <c r="BC307" i="7"/>
  <c r="BE288" i="7"/>
  <c r="BC244" i="7"/>
  <c r="BC245" i="7" s="1"/>
  <c r="BK114" i="7"/>
  <c r="BC291" i="7"/>
  <c r="BD287" i="7" s="1"/>
  <c r="BC294" i="7"/>
  <c r="BC295" i="7" s="1"/>
  <c r="AZ60" i="11"/>
  <c r="AZ61" i="11" s="1"/>
  <c r="AZ261" i="7"/>
  <c r="BJ45" i="11"/>
  <c r="BJ46" i="11" s="1"/>
  <c r="BJ284" i="7"/>
  <c r="AR110" i="7" l="1"/>
  <c r="AR272" i="7" s="1"/>
  <c r="AR274" i="7" s="1"/>
  <c r="AR16" i="9" s="1"/>
  <c r="BD307" i="7"/>
  <c r="BD331" i="7" s="1"/>
  <c r="BC331" i="7"/>
  <c r="BC49" i="12" s="1"/>
  <c r="BC256" i="7"/>
  <c r="BC13" i="9"/>
  <c r="BL219" i="7"/>
  <c r="BJ301" i="7"/>
  <c r="BF302" i="7" s="1"/>
  <c r="BF305" i="7" s="1"/>
  <c r="BJ50" i="11"/>
  <c r="BJ51" i="11" s="1"/>
  <c r="BA60" i="11"/>
  <c r="BA61" i="11" s="1"/>
  <c r="BA261" i="7"/>
  <c r="BF285" i="7"/>
  <c r="BF288" i="7" s="1"/>
  <c r="BA51" i="12"/>
  <c r="BA80" i="12"/>
  <c r="BB257" i="7"/>
  <c r="BC253" i="7" s="1"/>
  <c r="BB259" i="7"/>
  <c r="BB44" i="12"/>
  <c r="BB59" i="11"/>
  <c r="BB273" i="7"/>
  <c r="BB263" i="7"/>
  <c r="BD244" i="7"/>
  <c r="BD245" i="7" s="1"/>
  <c r="BE323" i="7"/>
  <c r="BE324" i="7"/>
  <c r="AZ20" i="12"/>
  <c r="AZ265" i="7"/>
  <c r="AZ6" i="9" s="1"/>
  <c r="AZ17" i="9"/>
  <c r="BL114" i="7"/>
  <c r="BD291" i="7"/>
  <c r="BE287" i="7" s="1"/>
  <c r="BD294" i="7"/>
  <c r="BD295" i="7" s="1"/>
  <c r="BE306" i="7"/>
  <c r="BE307" i="7"/>
  <c r="BK284" i="7"/>
  <c r="BK45" i="11"/>
  <c r="BK46" i="11" s="1"/>
  <c r="BE289" i="7"/>
  <c r="BE290" i="7"/>
  <c r="BD325" i="7"/>
  <c r="BE321" i="7" s="1"/>
  <c r="BD328" i="7"/>
  <c r="BD329" i="7" s="1"/>
  <c r="BK55" i="11"/>
  <c r="BK56" i="11" s="1"/>
  <c r="BK318" i="7"/>
  <c r="BK166" i="7"/>
  <c r="AR112" i="7" l="1"/>
  <c r="AS108" i="7" s="1"/>
  <c r="AS110" i="7" s="1"/>
  <c r="AS272" i="7" s="1"/>
  <c r="AR30" i="9"/>
  <c r="AR32" i="9" s="1"/>
  <c r="BC32" i="7"/>
  <c r="BC63" i="11"/>
  <c r="BM219" i="7"/>
  <c r="BF289" i="7"/>
  <c r="BF290" i="7"/>
  <c r="BL55" i="11"/>
  <c r="BL56" i="11" s="1"/>
  <c r="BL318" i="7"/>
  <c r="BD49" i="12"/>
  <c r="BD63" i="11"/>
  <c r="BD32" i="7"/>
  <c r="BB60" i="11"/>
  <c r="BB61" i="11" s="1"/>
  <c r="BB261" i="7"/>
  <c r="BG285" i="7"/>
  <c r="BG288" i="7" s="1"/>
  <c r="BM114" i="7"/>
  <c r="BD256" i="7"/>
  <c r="BD13" i="9"/>
  <c r="BC257" i="7"/>
  <c r="BD253" i="7" s="1"/>
  <c r="BC259" i="7"/>
  <c r="BE291" i="7"/>
  <c r="BF287" i="7" s="1"/>
  <c r="BE294" i="7"/>
  <c r="BE295" i="7" s="1"/>
  <c r="BA20" i="12"/>
  <c r="BA17" i="9"/>
  <c r="BA265" i="7"/>
  <c r="BA6" i="9" s="1"/>
  <c r="BE325" i="7"/>
  <c r="BF321" i="7" s="1"/>
  <c r="BE328" i="7"/>
  <c r="BE329" i="7" s="1"/>
  <c r="BL284" i="7"/>
  <c r="BL45" i="11"/>
  <c r="BL46" i="11" s="1"/>
  <c r="BF307" i="7"/>
  <c r="BF306" i="7"/>
  <c r="BL166" i="7"/>
  <c r="BE244" i="7"/>
  <c r="BE245" i="7" s="1"/>
  <c r="BE331" i="7"/>
  <c r="BK301" i="7"/>
  <c r="BG302" i="7" s="1"/>
  <c r="BG305" i="7" s="1"/>
  <c r="BK50" i="11"/>
  <c r="BK51" i="11" s="1"/>
  <c r="BB51" i="12"/>
  <c r="BB80" i="12"/>
  <c r="BC44" i="12"/>
  <c r="BC59" i="11"/>
  <c r="BC263" i="7"/>
  <c r="BC273" i="7"/>
  <c r="AS270" i="7" l="1"/>
  <c r="AS15" i="9" s="1"/>
  <c r="AS19" i="9" s="1"/>
  <c r="AS20" i="9" s="1"/>
  <c r="AS112" i="7"/>
  <c r="AT108" i="7" s="1"/>
  <c r="AT110" i="7" s="1"/>
  <c r="AT112" i="7" s="1"/>
  <c r="AU108" i="7" s="1"/>
  <c r="AU110" i="7" s="1"/>
  <c r="AU112" i="7" s="1"/>
  <c r="AV108" i="7" s="1"/>
  <c r="AV110" i="7" s="1"/>
  <c r="AV112" i="7" s="1"/>
  <c r="AW108" i="7" s="1"/>
  <c r="AW110" i="7" s="1"/>
  <c r="BE256" i="7"/>
  <c r="BE13" i="9"/>
  <c r="BC60" i="11"/>
  <c r="BC61" i="11" s="1"/>
  <c r="BC261" i="7"/>
  <c r="BM166" i="7"/>
  <c r="BD257" i="7"/>
  <c r="BE253" i="7" s="1"/>
  <c r="BD259" i="7"/>
  <c r="BD44" i="12"/>
  <c r="BD59" i="11"/>
  <c r="BD263" i="7"/>
  <c r="BD273" i="7"/>
  <c r="BG290" i="7"/>
  <c r="BG289" i="7"/>
  <c r="BN219" i="7"/>
  <c r="BB20" i="12"/>
  <c r="BB265" i="7"/>
  <c r="BB6" i="9" s="1"/>
  <c r="BB17" i="9"/>
  <c r="BF244" i="7"/>
  <c r="BF245" i="7" s="1"/>
  <c r="BM55" i="11"/>
  <c r="BM56" i="11" s="1"/>
  <c r="BM318" i="7"/>
  <c r="BC51" i="12"/>
  <c r="BC80" i="12"/>
  <c r="BH285" i="7"/>
  <c r="BH288" i="7" s="1"/>
  <c r="BF328" i="7"/>
  <c r="BF329" i="7" s="1"/>
  <c r="BF291" i="7"/>
  <c r="BG287" i="7" s="1"/>
  <c r="BF294" i="7"/>
  <c r="BF295" i="7" s="1"/>
  <c r="BN114" i="7"/>
  <c r="BG306" i="7"/>
  <c r="BG307" i="7"/>
  <c r="BM45" i="11"/>
  <c r="BM46" i="11" s="1"/>
  <c r="BM284" i="7"/>
  <c r="BL50" i="11"/>
  <c r="BL51" i="11" s="1"/>
  <c r="BL301" i="7"/>
  <c r="BH302" i="7" s="1"/>
  <c r="BH305" i="7" s="1"/>
  <c r="BE49" i="12"/>
  <c r="BE63" i="11"/>
  <c r="BE32" i="7"/>
  <c r="AW112" i="7" l="1"/>
  <c r="AX108" i="7" s="1"/>
  <c r="AX110" i="7" s="1"/>
  <c r="AX112" i="7" s="1"/>
  <c r="AY108" i="7" s="1"/>
  <c r="AY110" i="7" s="1"/>
  <c r="AY112" i="7" s="1"/>
  <c r="AZ108" i="7" s="1"/>
  <c r="BH306" i="7"/>
  <c r="BH307" i="7"/>
  <c r="BG244" i="7"/>
  <c r="BG245" i="7" s="1"/>
  <c r="BH289" i="7"/>
  <c r="BH290" i="7"/>
  <c r="BD60" i="11"/>
  <c r="BD61" i="11" s="1"/>
  <c r="BD261" i="7"/>
  <c r="BE44" i="12"/>
  <c r="BE59" i="11"/>
  <c r="BE273" i="7"/>
  <c r="BE263" i="7"/>
  <c r="BN284" i="7"/>
  <c r="BN45" i="11"/>
  <c r="BN46" i="11" s="1"/>
  <c r="BE257" i="7"/>
  <c r="BF253" i="7" s="1"/>
  <c r="BE259" i="7"/>
  <c r="BO219" i="7"/>
  <c r="BO114" i="7"/>
  <c r="BN166" i="7"/>
  <c r="BC20" i="12"/>
  <c r="BC265" i="7"/>
  <c r="BC6" i="9" s="1"/>
  <c r="BC17" i="9"/>
  <c r="BG291" i="7"/>
  <c r="BH287" i="7" s="1"/>
  <c r="BG294" i="7"/>
  <c r="BG295" i="7" s="1"/>
  <c r="BI285" i="7"/>
  <c r="BI288" i="7" s="1"/>
  <c r="BD51" i="12"/>
  <c r="BD80" i="12"/>
  <c r="BM301" i="7"/>
  <c r="BI302" i="7" s="1"/>
  <c r="BI305" i="7" s="1"/>
  <c r="BM50" i="11"/>
  <c r="BM51" i="11" s="1"/>
  <c r="BF256" i="7"/>
  <c r="BF13" i="9"/>
  <c r="BN55" i="11"/>
  <c r="BN56" i="11" s="1"/>
  <c r="BN318" i="7"/>
  <c r="AZ110" i="7" l="1"/>
  <c r="BP114" i="7"/>
  <c r="BI289" i="7"/>
  <c r="BI290" i="7"/>
  <c r="BI307" i="7"/>
  <c r="BI306" i="7"/>
  <c r="BJ319" i="7"/>
  <c r="BH244" i="7"/>
  <c r="BH245" i="7" s="1"/>
  <c r="BG256" i="7"/>
  <c r="BG13" i="9"/>
  <c r="BN301" i="7"/>
  <c r="BN50" i="11"/>
  <c r="BN51" i="11" s="1"/>
  <c r="BE60" i="11"/>
  <c r="BE61" i="11" s="1"/>
  <c r="BE261" i="7"/>
  <c r="BH291" i="7"/>
  <c r="BI287" i="7" s="1"/>
  <c r="BH294" i="7"/>
  <c r="BH295" i="7" s="1"/>
  <c r="BF257" i="7"/>
  <c r="BG253" i="7" s="1"/>
  <c r="BF259" i="7"/>
  <c r="BE51" i="12"/>
  <c r="BE80" i="12"/>
  <c r="BD20" i="12"/>
  <c r="BD265" i="7"/>
  <c r="BD6" i="9" s="1"/>
  <c r="BD17" i="9"/>
  <c r="BO166" i="7"/>
  <c r="BP219" i="7"/>
  <c r="BF44" i="12"/>
  <c r="BF59" i="11"/>
  <c r="BF263" i="7"/>
  <c r="BF273" i="7"/>
  <c r="BO45" i="11"/>
  <c r="BO46" i="11" s="1"/>
  <c r="BO284" i="7"/>
  <c r="BO55" i="11"/>
  <c r="BO56" i="11" s="1"/>
  <c r="BO318" i="7"/>
  <c r="BJ285" i="7"/>
  <c r="BJ288" i="7" s="1"/>
  <c r="AZ112" i="7" l="1"/>
  <c r="BA108" i="7" s="1"/>
  <c r="BF60" i="11"/>
  <c r="BF61" i="11" s="1"/>
  <c r="BF261" i="7"/>
  <c r="BG257" i="7"/>
  <c r="BH253" i="7" s="1"/>
  <c r="BG259" i="7"/>
  <c r="BG44" i="12"/>
  <c r="BG59" i="11"/>
  <c r="BG273" i="7"/>
  <c r="BG263" i="7"/>
  <c r="BI244" i="7"/>
  <c r="BI245" i="7" s="1"/>
  <c r="BQ114" i="7"/>
  <c r="BP166" i="7"/>
  <c r="BP45" i="11"/>
  <c r="BP46" i="11" s="1"/>
  <c r="BP284" i="7"/>
  <c r="BL285" i="7" s="1"/>
  <c r="BF80" i="12"/>
  <c r="BO50" i="11"/>
  <c r="BO51" i="11" s="1"/>
  <c r="BO301" i="7"/>
  <c r="BK302" i="7" s="1"/>
  <c r="BH256" i="7"/>
  <c r="BH13" i="9"/>
  <c r="BK285" i="7"/>
  <c r="BK288" i="7" s="1"/>
  <c r="BE20" i="12"/>
  <c r="BE17" i="9"/>
  <c r="BE265" i="7"/>
  <c r="BE6" i="9" s="1"/>
  <c r="BP55" i="11"/>
  <c r="BP56" i="11" s="1"/>
  <c r="BP318" i="7"/>
  <c r="BI291" i="7"/>
  <c r="BJ287" i="7" s="1"/>
  <c r="BI294" i="7"/>
  <c r="BI295" i="7" s="1"/>
  <c r="BK319" i="7"/>
  <c r="BK322" i="7" s="1"/>
  <c r="BJ289" i="7"/>
  <c r="BJ290" i="7"/>
  <c r="BQ219" i="7"/>
  <c r="BJ302" i="7"/>
  <c r="BJ305" i="7" s="1"/>
  <c r="BL288" i="7" l="1"/>
  <c r="BL289" i="7" s="1"/>
  <c r="BA110" i="7"/>
  <c r="BA112" i="7" s="1"/>
  <c r="BB108" i="7" s="1"/>
  <c r="BQ55" i="11"/>
  <c r="BQ56" i="11" s="1"/>
  <c r="BQ318" i="7"/>
  <c r="BM319" i="7" s="1"/>
  <c r="BK289" i="7"/>
  <c r="BK290" i="7"/>
  <c r="BG80" i="12"/>
  <c r="BQ284" i="7"/>
  <c r="BM285" i="7" s="1"/>
  <c r="BM288" i="7" s="1"/>
  <c r="BQ45" i="11"/>
  <c r="BQ46" i="11" s="1"/>
  <c r="BJ306" i="7"/>
  <c r="BJ307" i="7"/>
  <c r="BK323" i="7"/>
  <c r="BK324" i="7"/>
  <c r="BR114" i="7"/>
  <c r="BR219" i="7"/>
  <c r="BH44" i="12"/>
  <c r="BH59" i="11"/>
  <c r="BH273" i="7"/>
  <c r="BH263" i="7"/>
  <c r="BG60" i="11"/>
  <c r="BG61" i="11" s="1"/>
  <c r="BG261" i="7"/>
  <c r="BI256" i="7"/>
  <c r="BI13" i="9"/>
  <c r="BH257" i="7"/>
  <c r="BI253" i="7" s="1"/>
  <c r="BH259" i="7"/>
  <c r="BJ244" i="7"/>
  <c r="BJ245" i="7" s="1"/>
  <c r="BK305" i="7"/>
  <c r="BJ291" i="7"/>
  <c r="BK287" i="7" s="1"/>
  <c r="BJ294" i="7"/>
  <c r="BJ295" i="7" s="1"/>
  <c r="BQ166" i="7"/>
  <c r="BL319" i="7"/>
  <c r="BL322" i="7" s="1"/>
  <c r="BP301" i="7"/>
  <c r="BP50" i="11"/>
  <c r="BP51" i="11" s="1"/>
  <c r="BF20" i="12"/>
  <c r="BF265" i="7"/>
  <c r="BF6" i="9" s="1"/>
  <c r="BF17" i="9"/>
  <c r="BL290" i="7" l="1"/>
  <c r="BL244" i="7" s="1"/>
  <c r="BL245" i="7" s="1"/>
  <c r="BB110" i="7"/>
  <c r="BI44" i="12"/>
  <c r="BI59" i="11"/>
  <c r="BI263" i="7"/>
  <c r="BI273" i="7"/>
  <c r="BM322" i="7"/>
  <c r="BM289" i="7"/>
  <c r="BM290" i="7"/>
  <c r="BR55" i="11"/>
  <c r="BR56" i="11" s="1"/>
  <c r="BR318" i="7"/>
  <c r="BK244" i="7"/>
  <c r="BK245" i="7" s="1"/>
  <c r="BL323" i="7"/>
  <c r="BL324" i="7"/>
  <c r="BQ50" i="11"/>
  <c r="BQ51" i="11" s="1"/>
  <c r="BQ301" i="7"/>
  <c r="BM302" i="7" s="1"/>
  <c r="BR166" i="7"/>
  <c r="BS219" i="7"/>
  <c r="BH60" i="11"/>
  <c r="BH61" i="11" s="1"/>
  <c r="BH261" i="7"/>
  <c r="BS114" i="7"/>
  <c r="BK291" i="7"/>
  <c r="BL287" i="7" s="1"/>
  <c r="BK294" i="7"/>
  <c r="BK295" i="7" s="1"/>
  <c r="BK306" i="7"/>
  <c r="BK307" i="7"/>
  <c r="BI257" i="7"/>
  <c r="BJ253" i="7" s="1"/>
  <c r="BI259" i="7"/>
  <c r="BG20" i="12"/>
  <c r="BG17" i="9"/>
  <c r="BG265" i="7"/>
  <c r="BG6" i="9" s="1"/>
  <c r="BR45" i="11"/>
  <c r="BR46" i="11" s="1"/>
  <c r="BR284" i="7"/>
  <c r="BJ256" i="7"/>
  <c r="BJ13" i="9"/>
  <c r="BH80" i="12"/>
  <c r="BL302" i="7"/>
  <c r="BL305" i="7" s="1"/>
  <c r="BB112" i="7" l="1"/>
  <c r="BC108" i="7" s="1"/>
  <c r="BK331" i="7"/>
  <c r="BK49" i="12" s="1"/>
  <c r="BT114" i="7"/>
  <c r="BM305" i="7"/>
  <c r="BM244" i="7"/>
  <c r="BM245" i="7" s="1"/>
  <c r="BL291" i="7"/>
  <c r="BM287" i="7" s="1"/>
  <c r="BL294" i="7"/>
  <c r="BL295" i="7" s="1"/>
  <c r="BS284" i="7"/>
  <c r="BS45" i="11"/>
  <c r="BS46" i="11" s="1"/>
  <c r="BH20" i="12"/>
  <c r="BH265" i="7"/>
  <c r="BH6" i="9" s="1"/>
  <c r="BH17" i="9"/>
  <c r="BT219" i="7"/>
  <c r="BS166" i="7"/>
  <c r="BM323" i="7"/>
  <c r="BM324" i="7"/>
  <c r="BS55" i="11"/>
  <c r="BS56" i="11" s="1"/>
  <c r="BS318" i="7"/>
  <c r="BR50" i="11"/>
  <c r="BR51" i="11" s="1"/>
  <c r="BR301" i="7"/>
  <c r="BN302" i="7" s="1"/>
  <c r="BN305" i="7" s="1"/>
  <c r="BJ257" i="7"/>
  <c r="BK253" i="7" s="1"/>
  <c r="BJ259" i="7"/>
  <c r="BK256" i="7"/>
  <c r="BK13" i="9"/>
  <c r="BL256" i="7"/>
  <c r="BL13" i="9"/>
  <c r="BN319" i="7"/>
  <c r="BN322" i="7" s="1"/>
  <c r="BI60" i="11"/>
  <c r="BI61" i="11" s="1"/>
  <c r="BI261" i="7"/>
  <c r="BN285" i="7"/>
  <c r="BN288" i="7" s="1"/>
  <c r="BI80" i="12"/>
  <c r="BL306" i="7"/>
  <c r="BL307" i="7"/>
  <c r="BJ44" i="12"/>
  <c r="BJ59" i="11"/>
  <c r="BL331" i="7" l="1"/>
  <c r="BL49" i="12" s="1"/>
  <c r="BK32" i="7"/>
  <c r="BK63" i="11"/>
  <c r="BC110" i="7"/>
  <c r="BC112" i="7" s="1"/>
  <c r="BD108" i="7" s="1"/>
  <c r="BN289" i="7"/>
  <c r="BN290" i="7"/>
  <c r="BU219" i="7"/>
  <c r="BM306" i="7"/>
  <c r="BM307" i="7"/>
  <c r="BO319" i="7"/>
  <c r="BO322" i="7" s="1"/>
  <c r="BT55" i="11"/>
  <c r="BT56" i="11" s="1"/>
  <c r="BT318" i="7"/>
  <c r="BU114" i="7"/>
  <c r="BK257" i="7"/>
  <c r="BL253" i="7" s="1"/>
  <c r="BK259" i="7"/>
  <c r="BM291" i="7"/>
  <c r="BN287" i="7" s="1"/>
  <c r="BM294" i="7"/>
  <c r="BM295" i="7" s="1"/>
  <c r="BT284" i="7"/>
  <c r="BT45" i="11"/>
  <c r="BT46" i="11" s="1"/>
  <c r="BL44" i="12"/>
  <c r="BL59" i="11"/>
  <c r="BL273" i="7"/>
  <c r="BL263" i="7"/>
  <c r="BJ80" i="12"/>
  <c r="BJ60" i="11"/>
  <c r="BJ61" i="11" s="1"/>
  <c r="BJ261" i="7"/>
  <c r="BK44" i="12"/>
  <c r="BK59" i="11"/>
  <c r="BK263" i="7"/>
  <c r="BK273" i="7"/>
  <c r="BT166" i="7"/>
  <c r="BO285" i="7"/>
  <c r="BO288" i="7" s="1"/>
  <c r="BI20" i="12"/>
  <c r="BI17" i="9"/>
  <c r="BI265" i="7"/>
  <c r="BI6" i="9" s="1"/>
  <c r="BN306" i="7"/>
  <c r="BN307" i="7"/>
  <c r="BN324" i="7"/>
  <c r="BN323" i="7"/>
  <c r="BS301" i="7"/>
  <c r="BO302" i="7" s="1"/>
  <c r="BO305" i="7" s="1"/>
  <c r="BS50" i="11"/>
  <c r="BS51" i="11" s="1"/>
  <c r="BM256" i="7"/>
  <c r="BM13" i="9"/>
  <c r="BL32" i="7" l="1"/>
  <c r="BL63" i="11"/>
  <c r="BM331" i="7"/>
  <c r="BM63" i="11" s="1"/>
  <c r="BD110" i="7"/>
  <c r="BD112" i="7" s="1"/>
  <c r="BE108" i="7" s="1"/>
  <c r="BL257" i="7"/>
  <c r="BM253" i="7" s="1"/>
  <c r="BL259" i="7"/>
  <c r="BN244" i="7"/>
  <c r="BN245" i="7" s="1"/>
  <c r="BN331" i="7"/>
  <c r="BU166" i="7"/>
  <c r="BL51" i="12"/>
  <c r="BL80" i="12"/>
  <c r="BN291" i="7"/>
  <c r="BO287" i="7" s="1"/>
  <c r="BN294" i="7"/>
  <c r="BN295" i="7" s="1"/>
  <c r="BO306" i="7"/>
  <c r="BO307" i="7"/>
  <c r="BO289" i="7"/>
  <c r="BO290" i="7"/>
  <c r="BP319" i="7"/>
  <c r="BP322" i="7" s="1"/>
  <c r="BV219" i="7"/>
  <c r="BV114" i="7"/>
  <c r="BU55" i="11"/>
  <c r="BU56" i="11" s="1"/>
  <c r="BU318" i="7"/>
  <c r="BQ319" i="7" s="1"/>
  <c r="BT50" i="11"/>
  <c r="BT51" i="11" s="1"/>
  <c r="BT301" i="7"/>
  <c r="BJ20" i="12"/>
  <c r="BJ17" i="9"/>
  <c r="BU45" i="11"/>
  <c r="BU46" i="11" s="1"/>
  <c r="BU284" i="7"/>
  <c r="BQ285" i="7" s="1"/>
  <c r="BO323" i="7"/>
  <c r="BO324" i="7"/>
  <c r="BM44" i="12"/>
  <c r="BM59" i="11"/>
  <c r="BM273" i="7"/>
  <c r="BM263" i="7"/>
  <c r="BK51" i="12"/>
  <c r="BK80" i="12"/>
  <c r="BP285" i="7"/>
  <c r="BP288" i="7" s="1"/>
  <c r="BK60" i="11"/>
  <c r="BK61" i="11" s="1"/>
  <c r="BK261" i="7"/>
  <c r="BM32" i="7" l="1"/>
  <c r="BM49" i="12"/>
  <c r="BM51" i="12" s="1"/>
  <c r="BQ322" i="7"/>
  <c r="BQ323" i="7" s="1"/>
  <c r="BE110" i="7"/>
  <c r="BN256" i="7"/>
  <c r="BN13" i="9"/>
  <c r="BP289" i="7"/>
  <c r="BP290" i="7"/>
  <c r="BQ288" i="7"/>
  <c r="BO291" i="7"/>
  <c r="BP287" i="7" s="1"/>
  <c r="BO294" i="7"/>
  <c r="BO295" i="7" s="1"/>
  <c r="BV166" i="7"/>
  <c r="BL60" i="11"/>
  <c r="BL61" i="11" s="1"/>
  <c r="BL261" i="7"/>
  <c r="BP323" i="7"/>
  <c r="BP324" i="7"/>
  <c r="BU301" i="7"/>
  <c r="BQ302" i="7" s="1"/>
  <c r="BU50" i="11"/>
  <c r="BU51" i="11" s="1"/>
  <c r="BM257" i="7"/>
  <c r="BN253" i="7" s="1"/>
  <c r="BM259" i="7"/>
  <c r="BO244" i="7"/>
  <c r="BO245" i="7" s="1"/>
  <c r="BO331" i="7"/>
  <c r="BV55" i="11"/>
  <c r="BV56" i="11" s="1"/>
  <c r="BV318" i="7"/>
  <c r="BR319" i="7" s="1"/>
  <c r="BR322" i="7" s="1"/>
  <c r="BM80" i="12"/>
  <c r="BW219" i="7"/>
  <c r="BP302" i="7"/>
  <c r="BP305" i="7" s="1"/>
  <c r="BW114" i="7"/>
  <c r="BK20" i="12"/>
  <c r="BK265" i="7"/>
  <c r="BK6" i="9" s="1"/>
  <c r="BK17" i="9"/>
  <c r="BV45" i="11"/>
  <c r="BV46" i="11" s="1"/>
  <c r="BV284" i="7"/>
  <c r="BN49" i="12"/>
  <c r="BN63" i="11"/>
  <c r="BN32" i="7"/>
  <c r="BQ324" i="7" l="1"/>
  <c r="BE112" i="7"/>
  <c r="BF108" i="7" s="1"/>
  <c r="BF110" i="7" s="1"/>
  <c r="BQ305" i="7"/>
  <c r="BQ306" i="7" s="1"/>
  <c r="BN44" i="12"/>
  <c r="BN59" i="11"/>
  <c r="BN273" i="7"/>
  <c r="BN263" i="7"/>
  <c r="BP291" i="7"/>
  <c r="BQ287" i="7" s="1"/>
  <c r="BP294" i="7"/>
  <c r="BP295" i="7" s="1"/>
  <c r="BX114" i="7"/>
  <c r="BO49" i="12"/>
  <c r="BO63" i="11"/>
  <c r="BO32" i="7"/>
  <c r="BW284" i="7"/>
  <c r="BS285" i="7" s="1"/>
  <c r="BW45" i="11"/>
  <c r="BW46" i="11" s="1"/>
  <c r="BX219" i="7"/>
  <c r="BO256" i="7"/>
  <c r="BO13" i="9"/>
  <c r="BL20" i="12"/>
  <c r="BL265" i="7"/>
  <c r="BL6" i="9" s="1"/>
  <c r="BL17" i="9"/>
  <c r="BR285" i="7"/>
  <c r="BR288" i="7" s="1"/>
  <c r="BW318" i="7"/>
  <c r="BW55" i="11"/>
  <c r="BW56" i="11" s="1"/>
  <c r="BM60" i="11"/>
  <c r="BM61" i="11" s="1"/>
  <c r="BM261" i="7"/>
  <c r="BN257" i="7"/>
  <c r="BO253" i="7" s="1"/>
  <c r="BN259" i="7"/>
  <c r="BW166" i="7"/>
  <c r="BP244" i="7"/>
  <c r="BP245" i="7" s="1"/>
  <c r="BV301" i="7"/>
  <c r="BV50" i="11"/>
  <c r="BV51" i="11" s="1"/>
  <c r="BQ289" i="7"/>
  <c r="BQ290" i="7"/>
  <c r="BP306" i="7"/>
  <c r="BP307" i="7"/>
  <c r="BR323" i="7"/>
  <c r="BR324" i="7"/>
  <c r="BQ307" i="7" l="1"/>
  <c r="BQ331" i="7" s="1"/>
  <c r="BF112" i="7"/>
  <c r="BG108" i="7" s="1"/>
  <c r="BP331" i="7"/>
  <c r="BP49" i="12" s="1"/>
  <c r="BS288" i="7"/>
  <c r="BS290" i="7" s="1"/>
  <c r="BX45" i="11"/>
  <c r="BX46" i="11" s="1"/>
  <c r="BX284" i="7"/>
  <c r="BT285" i="7" s="1"/>
  <c r="BT288" i="7" s="1"/>
  <c r="BX166" i="7"/>
  <c r="BQ244" i="7"/>
  <c r="BQ245" i="7" s="1"/>
  <c r="BN60" i="11"/>
  <c r="BN61" i="11" s="1"/>
  <c r="BN261" i="7"/>
  <c r="BR302" i="7"/>
  <c r="BR305" i="7" s="1"/>
  <c r="BO257" i="7"/>
  <c r="BP253" i="7" s="1"/>
  <c r="BO259" i="7"/>
  <c r="BS319" i="7"/>
  <c r="BS322" i="7" s="1"/>
  <c r="BO44" i="12"/>
  <c r="BO59" i="11"/>
  <c r="BO263" i="7"/>
  <c r="BO273" i="7"/>
  <c r="BN80" i="12"/>
  <c r="BN51" i="12"/>
  <c r="BY114" i="7"/>
  <c r="BR289" i="7"/>
  <c r="BR290" i="7"/>
  <c r="BY219" i="7"/>
  <c r="BW50" i="11"/>
  <c r="BW51" i="11" s="1"/>
  <c r="BW301" i="7"/>
  <c r="BP256" i="7"/>
  <c r="BP13" i="9"/>
  <c r="BM20" i="12"/>
  <c r="BM17" i="9"/>
  <c r="BM265" i="7"/>
  <c r="BM6" i="9" s="1"/>
  <c r="BX55" i="11"/>
  <c r="BX56" i="11" s="1"/>
  <c r="BX318" i="7"/>
  <c r="BQ291" i="7"/>
  <c r="BR287" i="7" s="1"/>
  <c r="BQ294" i="7"/>
  <c r="BQ295" i="7" s="1"/>
  <c r="BS289" i="7" l="1"/>
  <c r="BG110" i="7"/>
  <c r="BG112" i="7" s="1"/>
  <c r="BH108" i="7" s="1"/>
  <c r="BP32" i="7"/>
  <c r="BP63" i="11"/>
  <c r="BY55" i="11"/>
  <c r="BY56" i="11" s="1"/>
  <c r="BY318" i="7"/>
  <c r="BU319" i="7" s="1"/>
  <c r="BZ114" i="7"/>
  <c r="BS244" i="7"/>
  <c r="BS245" i="7" s="1"/>
  <c r="BY284" i="7"/>
  <c r="BU285" i="7" s="1"/>
  <c r="BU288" i="7" s="1"/>
  <c r="BY45" i="11"/>
  <c r="BY46" i="11" s="1"/>
  <c r="BP44" i="12"/>
  <c r="BP59" i="11"/>
  <c r="BP273" i="7"/>
  <c r="BP263" i="7"/>
  <c r="BO60" i="11"/>
  <c r="BO61" i="11" s="1"/>
  <c r="BO261" i="7"/>
  <c r="BQ49" i="12"/>
  <c r="BQ63" i="11"/>
  <c r="BQ32" i="7"/>
  <c r="BO51" i="12"/>
  <c r="BO80" i="12"/>
  <c r="BP257" i="7"/>
  <c r="BQ253" i="7" s="1"/>
  <c r="BP259" i="7"/>
  <c r="BQ256" i="7"/>
  <c r="BQ13" i="9"/>
  <c r="BR244" i="7"/>
  <c r="BR245" i="7" s="1"/>
  <c r="BS302" i="7"/>
  <c r="BS305" i="7" s="1"/>
  <c r="BY166" i="7"/>
  <c r="BT289" i="7"/>
  <c r="BT290" i="7"/>
  <c r="BR306" i="7"/>
  <c r="BR307" i="7"/>
  <c r="BX301" i="7"/>
  <c r="BX50" i="11"/>
  <c r="BX51" i="11" s="1"/>
  <c r="BT319" i="7"/>
  <c r="BT322" i="7" s="1"/>
  <c r="BR291" i="7"/>
  <c r="BS287" i="7" s="1"/>
  <c r="BR294" i="7"/>
  <c r="BR295" i="7" s="1"/>
  <c r="BZ219" i="7"/>
  <c r="BS323" i="7"/>
  <c r="BS324" i="7"/>
  <c r="BN20" i="12"/>
  <c r="BN265" i="7"/>
  <c r="BN6" i="9" s="1"/>
  <c r="BN17" i="9"/>
  <c r="BH110" i="7" l="1"/>
  <c r="BH112" i="7" s="1"/>
  <c r="BI108" i="7" s="1"/>
  <c r="BU322" i="7"/>
  <c r="BU324" i="7" s="1"/>
  <c r="BR331" i="7"/>
  <c r="BR49" i="12" s="1"/>
  <c r="BP51" i="12"/>
  <c r="BP80" i="12"/>
  <c r="BS256" i="7"/>
  <c r="BS13" i="9"/>
  <c r="BT244" i="7"/>
  <c r="BT245" i="7" s="1"/>
  <c r="BQ257" i="7"/>
  <c r="BR253" i="7" s="1"/>
  <c r="BQ259" i="7"/>
  <c r="BP60" i="11"/>
  <c r="BP61" i="11" s="1"/>
  <c r="BP261" i="7"/>
  <c r="CA114" i="7"/>
  <c r="BZ284" i="7"/>
  <c r="BV285" i="7" s="1"/>
  <c r="BV288" i="7" s="1"/>
  <c r="BZ45" i="11"/>
  <c r="BZ46" i="11" s="1"/>
  <c r="CA219" i="7"/>
  <c r="BT323" i="7"/>
  <c r="BT324" i="7"/>
  <c r="BU290" i="7"/>
  <c r="BU289" i="7"/>
  <c r="BY50" i="11"/>
  <c r="BY51" i="11" s="1"/>
  <c r="BY301" i="7"/>
  <c r="BR256" i="7"/>
  <c r="BR13" i="9"/>
  <c r="BO20" i="12"/>
  <c r="BO17" i="9"/>
  <c r="BO265" i="7"/>
  <c r="BO6" i="9" s="1"/>
  <c r="BS291" i="7"/>
  <c r="BT287" i="7" s="1"/>
  <c r="BS294" i="7"/>
  <c r="BS295" i="7" s="1"/>
  <c r="BZ166" i="7"/>
  <c r="BT302" i="7"/>
  <c r="BT305" i="7" s="1"/>
  <c r="BQ44" i="12"/>
  <c r="BQ59" i="11"/>
  <c r="BQ263" i="7"/>
  <c r="BQ273" i="7"/>
  <c r="BZ318" i="7"/>
  <c r="BV319" i="7" s="1"/>
  <c r="BV322" i="7" s="1"/>
  <c r="BZ55" i="11"/>
  <c r="BZ56" i="11" s="1"/>
  <c r="BS306" i="7"/>
  <c r="BS307" i="7"/>
  <c r="BU323" i="7" l="1"/>
  <c r="BI110" i="7"/>
  <c r="BR32" i="7"/>
  <c r="BR63" i="11"/>
  <c r="BS331" i="7"/>
  <c r="BS32" i="7" s="1"/>
  <c r="BU244" i="7"/>
  <c r="BU245" i="7" s="1"/>
  <c r="CB219" i="7"/>
  <c r="CA55" i="11"/>
  <c r="CA56" i="11" s="1"/>
  <c r="CA318" i="7"/>
  <c r="BW319" i="7" s="1"/>
  <c r="BW322" i="7" s="1"/>
  <c r="CB114" i="7"/>
  <c r="BT256" i="7"/>
  <c r="BT13" i="9"/>
  <c r="BQ51" i="12"/>
  <c r="BQ80" i="12"/>
  <c r="BT291" i="7"/>
  <c r="BU287" i="7" s="1"/>
  <c r="BT294" i="7"/>
  <c r="BT295" i="7" s="1"/>
  <c r="CA45" i="11"/>
  <c r="CA46" i="11" s="1"/>
  <c r="CA284" i="7"/>
  <c r="BQ60" i="11"/>
  <c r="BQ61" i="11" s="1"/>
  <c r="BQ261" i="7"/>
  <c r="BT306" i="7"/>
  <c r="BT307" i="7"/>
  <c r="BR44" i="12"/>
  <c r="BR59" i="11"/>
  <c r="BR273" i="7"/>
  <c r="BR263" i="7"/>
  <c r="BP20" i="12"/>
  <c r="BP265" i="7"/>
  <c r="BP6" i="9" s="1"/>
  <c r="BP17" i="9"/>
  <c r="BR257" i="7"/>
  <c r="BS253" i="7" s="1"/>
  <c r="BR259" i="7"/>
  <c r="BS44" i="12"/>
  <c r="BS273" i="7"/>
  <c r="BS59" i="11"/>
  <c r="BS263" i="7"/>
  <c r="CA166" i="7"/>
  <c r="BU302" i="7"/>
  <c r="BU305" i="7" s="1"/>
  <c r="BZ50" i="11"/>
  <c r="BZ51" i="11" s="1"/>
  <c r="BZ301" i="7"/>
  <c r="BV302" i="7" s="1"/>
  <c r="BV289" i="7"/>
  <c r="BV290" i="7"/>
  <c r="BV323" i="7"/>
  <c r="BV324" i="7"/>
  <c r="BS49" i="12" l="1"/>
  <c r="BS51" i="12" s="1"/>
  <c r="BI112" i="7"/>
  <c r="BJ108" i="7" s="1"/>
  <c r="BS63" i="11"/>
  <c r="BV305" i="7"/>
  <c r="BV306" i="7" s="1"/>
  <c r="BT331" i="7"/>
  <c r="BT63" i="11" s="1"/>
  <c r="BV244" i="7"/>
  <c r="BV245" i="7" s="1"/>
  <c r="BU306" i="7"/>
  <c r="BU307" i="7"/>
  <c r="BS80" i="12"/>
  <c r="CC114" i="7"/>
  <c r="CB166" i="7"/>
  <c r="CB284" i="7"/>
  <c r="BX285" i="7" s="1"/>
  <c r="CB45" i="11"/>
  <c r="CB46" i="11" s="1"/>
  <c r="CC219" i="7"/>
  <c r="CA301" i="7"/>
  <c r="CA50" i="11"/>
  <c r="CA51" i="11" s="1"/>
  <c r="BR60" i="11"/>
  <c r="BR61" i="11" s="1"/>
  <c r="BR261" i="7"/>
  <c r="CB318" i="7"/>
  <c r="CB55" i="11"/>
  <c r="CB56" i="11" s="1"/>
  <c r="BW285" i="7"/>
  <c r="BW288" i="7" s="1"/>
  <c r="BW323" i="7"/>
  <c r="BW324" i="7"/>
  <c r="BS257" i="7"/>
  <c r="BT253" i="7" s="1"/>
  <c r="BS259" i="7"/>
  <c r="BR51" i="12"/>
  <c r="BR80" i="12"/>
  <c r="BQ20" i="12"/>
  <c r="BQ17" i="9"/>
  <c r="BQ265" i="7"/>
  <c r="BQ6" i="9" s="1"/>
  <c r="BU291" i="7"/>
  <c r="BV287" i="7" s="1"/>
  <c r="BU294" i="7"/>
  <c r="BU295" i="7" s="1"/>
  <c r="BT44" i="12"/>
  <c r="BT273" i="7"/>
  <c r="BT59" i="11"/>
  <c r="BT263" i="7"/>
  <c r="BU256" i="7"/>
  <c r="BU13" i="9"/>
  <c r="BV307" i="7" l="1"/>
  <c r="BV331" i="7" s="1"/>
  <c r="BV63" i="11" s="1"/>
  <c r="BT49" i="12"/>
  <c r="BT51" i="12" s="1"/>
  <c r="BJ110" i="7"/>
  <c r="BT32" i="7"/>
  <c r="BU331" i="7"/>
  <c r="BU49" i="12" s="1"/>
  <c r="BS60" i="11"/>
  <c r="BS61" i="11" s="1"/>
  <c r="BS261" i="7"/>
  <c r="BW302" i="7"/>
  <c r="BW305" i="7" s="1"/>
  <c r="BX288" i="7"/>
  <c r="BV256" i="7"/>
  <c r="BV13" i="9"/>
  <c r="BT257" i="7"/>
  <c r="BU253" i="7" s="1"/>
  <c r="BT259" i="7"/>
  <c r="BX319" i="7"/>
  <c r="BX322" i="7" s="1"/>
  <c r="CC45" i="11"/>
  <c r="CC46" i="11" s="1"/>
  <c r="CC284" i="7"/>
  <c r="BY285" i="7" s="1"/>
  <c r="BY288" i="7" s="1"/>
  <c r="CC55" i="11"/>
  <c r="CC56" i="11" s="1"/>
  <c r="CC318" i="7"/>
  <c r="BY319" i="7" s="1"/>
  <c r="CD114" i="7"/>
  <c r="BU44" i="12"/>
  <c r="BU59" i="11"/>
  <c r="BU273" i="7"/>
  <c r="BU263" i="7"/>
  <c r="BT80" i="12"/>
  <c r="BV291" i="7"/>
  <c r="BW287" i="7" s="1"/>
  <c r="BV294" i="7"/>
  <c r="BV295" i="7" s="1"/>
  <c r="CD219" i="7"/>
  <c r="BW289" i="7"/>
  <c r="BW290" i="7"/>
  <c r="CC166" i="7"/>
  <c r="BR20" i="12"/>
  <c r="BR265" i="7"/>
  <c r="BR6" i="9" s="1"/>
  <c r="BR17" i="9"/>
  <c r="CB50" i="11"/>
  <c r="CB51" i="11" s="1"/>
  <c r="CB301" i="7"/>
  <c r="BJ112" i="7" l="1"/>
  <c r="BK108" i="7" s="1"/>
  <c r="BU32" i="7"/>
  <c r="BV49" i="12"/>
  <c r="BU63" i="11"/>
  <c r="BV32" i="7"/>
  <c r="BY322" i="7"/>
  <c r="BY324" i="7" s="1"/>
  <c r="BW244" i="7"/>
  <c r="BW245" i="7" s="1"/>
  <c r="BU80" i="12"/>
  <c r="BU51" i="12"/>
  <c r="CC301" i="7"/>
  <c r="BY302" i="7" s="1"/>
  <c r="CC50" i="11"/>
  <c r="CC51" i="11" s="1"/>
  <c r="BW291" i="7"/>
  <c r="BX287" i="7" s="1"/>
  <c r="BW294" i="7"/>
  <c r="BW295" i="7" s="1"/>
  <c r="BX323" i="7"/>
  <c r="BX324" i="7"/>
  <c r="BV44" i="12"/>
  <c r="BV59" i="11"/>
  <c r="BV273" i="7"/>
  <c r="BV263" i="7"/>
  <c r="BX289" i="7"/>
  <c r="BX290" i="7"/>
  <c r="CE219" i="7"/>
  <c r="CE114" i="7"/>
  <c r="BW306" i="7"/>
  <c r="BW307" i="7"/>
  <c r="BY289" i="7"/>
  <c r="BY290" i="7"/>
  <c r="CD55" i="11"/>
  <c r="CD56" i="11" s="1"/>
  <c r="CD318" i="7"/>
  <c r="CD45" i="11"/>
  <c r="CD46" i="11" s="1"/>
  <c r="CD284" i="7"/>
  <c r="BT60" i="11"/>
  <c r="BT61" i="11" s="1"/>
  <c r="BT261" i="7"/>
  <c r="BX302" i="7"/>
  <c r="BX305" i="7" s="1"/>
  <c r="CD166" i="7"/>
  <c r="BU257" i="7"/>
  <c r="BV253" i="7" s="1"/>
  <c r="BU259" i="7"/>
  <c r="BS20" i="12"/>
  <c r="BS265" i="7"/>
  <c r="BS6" i="9" s="1"/>
  <c r="BS17" i="9"/>
  <c r="BY323" i="7" l="1"/>
  <c r="BK110" i="7"/>
  <c r="BK112" i="7" s="1"/>
  <c r="BL108" i="7" s="1"/>
  <c r="BW331" i="7"/>
  <c r="BW49" i="12" s="1"/>
  <c r="BX244" i="7"/>
  <c r="BX245" i="7" s="1"/>
  <c r="BW256" i="7"/>
  <c r="BW13" i="9"/>
  <c r="CF114" i="7"/>
  <c r="CE284" i="7"/>
  <c r="CE45" i="11"/>
  <c r="CE46" i="11" s="1"/>
  <c r="CE166" i="7"/>
  <c r="BU60" i="11"/>
  <c r="BU61" i="11" s="1"/>
  <c r="BU261" i="7"/>
  <c r="BV257" i="7"/>
  <c r="BW253" i="7" s="1"/>
  <c r="BV259" i="7"/>
  <c r="BV51" i="12"/>
  <c r="BV80" i="12"/>
  <c r="BX291" i="7"/>
  <c r="BY287" i="7" s="1"/>
  <c r="BX294" i="7"/>
  <c r="BX295" i="7" s="1"/>
  <c r="CF219" i="7"/>
  <c r="BX306" i="7"/>
  <c r="BX307" i="7"/>
  <c r="BY305" i="7"/>
  <c r="BZ319" i="7"/>
  <c r="BZ322" i="7" s="1"/>
  <c r="CE318" i="7"/>
  <c r="CA319" i="7" s="1"/>
  <c r="CE55" i="11"/>
  <c r="CE56" i="11" s="1"/>
  <c r="CD301" i="7"/>
  <c r="CD50" i="11"/>
  <c r="CD51" i="11" s="1"/>
  <c r="BY244" i="7"/>
  <c r="BY245" i="7" s="1"/>
  <c r="BZ285" i="7"/>
  <c r="BZ288" i="7" s="1"/>
  <c r="BT20" i="12"/>
  <c r="BT265" i="7"/>
  <c r="BT6" i="9" s="1"/>
  <c r="BT17" i="9"/>
  <c r="BX331" i="7" l="1"/>
  <c r="BX49" i="12" s="1"/>
  <c r="BW32" i="7"/>
  <c r="BW63" i="11"/>
  <c r="BL110" i="7"/>
  <c r="BZ302" i="7"/>
  <c r="BZ305" i="7" s="1"/>
  <c r="CF166" i="7"/>
  <c r="BX256" i="7"/>
  <c r="BX13" i="9"/>
  <c r="CE50" i="11"/>
  <c r="CE51" i="11" s="1"/>
  <c r="CE301" i="7"/>
  <c r="CA322" i="7"/>
  <c r="CA285" i="7"/>
  <c r="CA288" i="7" s="1"/>
  <c r="BV60" i="11"/>
  <c r="BV61" i="11" s="1"/>
  <c r="BV261" i="7"/>
  <c r="CG114" i="7"/>
  <c r="BW257" i="7"/>
  <c r="BX253" i="7" s="1"/>
  <c r="BW259" i="7"/>
  <c r="CF45" i="11"/>
  <c r="CF46" i="11" s="1"/>
  <c r="CF284" i="7"/>
  <c r="BZ289" i="7"/>
  <c r="BZ290" i="7"/>
  <c r="BY307" i="7"/>
  <c r="BY306" i="7"/>
  <c r="BU20" i="12"/>
  <c r="BU17" i="9"/>
  <c r="BU265" i="7"/>
  <c r="BU6" i="9" s="1"/>
  <c r="BW44" i="12"/>
  <c r="BW59" i="11"/>
  <c r="BW273" i="7"/>
  <c r="BW263" i="7"/>
  <c r="BZ323" i="7"/>
  <c r="BZ324" i="7"/>
  <c r="BY256" i="7"/>
  <c r="BY13" i="9"/>
  <c r="CG219" i="7"/>
  <c r="BY291" i="7"/>
  <c r="BZ287" i="7" s="1"/>
  <c r="BY294" i="7"/>
  <c r="BY295" i="7" s="1"/>
  <c r="CF55" i="11"/>
  <c r="CF56" i="11" s="1"/>
  <c r="CF318" i="7"/>
  <c r="CB319" i="7" s="1"/>
  <c r="CB322" i="7" s="1"/>
  <c r="BX32" i="7" l="1"/>
  <c r="BX63" i="11"/>
  <c r="BL112" i="7"/>
  <c r="BM108" i="7" s="1"/>
  <c r="BM110" i="7" s="1"/>
  <c r="BY331" i="7"/>
  <c r="BY32" i="7" s="1"/>
  <c r="CB285" i="7"/>
  <c r="CB288" i="7" s="1"/>
  <c r="CA323" i="7"/>
  <c r="CA324" i="7"/>
  <c r="CH114" i="7"/>
  <c r="BX44" i="12"/>
  <c r="BX273" i="7"/>
  <c r="BX59" i="11"/>
  <c r="BX263" i="7"/>
  <c r="CG284" i="7"/>
  <c r="CG45" i="11"/>
  <c r="CG46" i="11" s="1"/>
  <c r="BV20" i="12"/>
  <c r="BV265" i="7"/>
  <c r="BV6" i="9" s="1"/>
  <c r="BV17" i="9"/>
  <c r="CG166" i="7"/>
  <c r="BY44" i="12"/>
  <c r="BY59" i="11"/>
  <c r="BY273" i="7"/>
  <c r="BY263" i="7"/>
  <c r="CF301" i="7"/>
  <c r="CF50" i="11"/>
  <c r="CF51" i="11" s="1"/>
  <c r="BW51" i="12"/>
  <c r="BW80" i="12"/>
  <c r="BW60" i="11"/>
  <c r="BW61" i="11" s="1"/>
  <c r="BW261" i="7"/>
  <c r="CA289" i="7"/>
  <c r="CA290" i="7"/>
  <c r="BX257" i="7"/>
  <c r="BY253" i="7" s="1"/>
  <c r="BX259" i="7"/>
  <c r="CA302" i="7"/>
  <c r="CA305" i="7" s="1"/>
  <c r="CB323" i="7"/>
  <c r="CB324" i="7"/>
  <c r="BZ244" i="7"/>
  <c r="BZ245" i="7" s="1"/>
  <c r="BZ291" i="7"/>
  <c r="CA287" i="7" s="1"/>
  <c r="BZ294" i="7"/>
  <c r="BZ295" i="7" s="1"/>
  <c r="CH219" i="7"/>
  <c r="CG318" i="7"/>
  <c r="CG55" i="11"/>
  <c r="CG56" i="11" s="1"/>
  <c r="BZ306" i="7"/>
  <c r="BZ307" i="7"/>
  <c r="BY63" i="11" l="1"/>
  <c r="BY49" i="12"/>
  <c r="BY51" i="12" s="1"/>
  <c r="BM112" i="7"/>
  <c r="BN108" i="7" s="1"/>
  <c r="BN110" i="7" s="1"/>
  <c r="BZ331" i="7"/>
  <c r="BZ32" i="7" s="1"/>
  <c r="CG50" i="11"/>
  <c r="CG51" i="11" s="1"/>
  <c r="CG301" i="7"/>
  <c r="BX51" i="12"/>
  <c r="BX80" i="12"/>
  <c r="CH166" i="7"/>
  <c r="CH318" i="7"/>
  <c r="CD319" i="7" s="1"/>
  <c r="CH55" i="11"/>
  <c r="CH56" i="11" s="1"/>
  <c r="CI114" i="7"/>
  <c r="CA291" i="7"/>
  <c r="CB287" i="7" s="1"/>
  <c r="CA294" i="7"/>
  <c r="CA295" i="7" s="1"/>
  <c r="CH284" i="7"/>
  <c r="CD285" i="7" s="1"/>
  <c r="CH45" i="11"/>
  <c r="CH46" i="11" s="1"/>
  <c r="CI219" i="7"/>
  <c r="BX60" i="11"/>
  <c r="BX61" i="11" s="1"/>
  <c r="BX261" i="7"/>
  <c r="BY257" i="7"/>
  <c r="BZ253" i="7" s="1"/>
  <c r="BY259" i="7"/>
  <c r="CA244" i="7"/>
  <c r="CA245" i="7" s="1"/>
  <c r="BZ256" i="7"/>
  <c r="BZ13" i="9"/>
  <c r="BY80" i="12"/>
  <c r="BW20" i="12"/>
  <c r="BW17" i="9"/>
  <c r="BW265" i="7"/>
  <c r="BW6" i="9" s="1"/>
  <c r="CB302" i="7"/>
  <c r="CB305" i="7" s="1"/>
  <c r="CB289" i="7"/>
  <c r="CB290" i="7"/>
  <c r="CA306" i="7"/>
  <c r="CA307" i="7"/>
  <c r="CC285" i="7"/>
  <c r="CC288" i="7" s="1"/>
  <c r="CC319" i="7"/>
  <c r="CC322" i="7" s="1"/>
  <c r="BZ49" i="12" l="1"/>
  <c r="BZ63" i="11"/>
  <c r="BN112" i="7"/>
  <c r="BO108" i="7" s="1"/>
  <c r="BO110" i="7" s="1"/>
  <c r="CD288" i="7"/>
  <c r="CD289" i="7" s="1"/>
  <c r="CD322" i="7"/>
  <c r="CD324" i="7" s="1"/>
  <c r="CA331" i="7"/>
  <c r="CA49" i="12" s="1"/>
  <c r="CB291" i="7"/>
  <c r="CC287" i="7" s="1"/>
  <c r="CB294" i="7"/>
  <c r="CB295" i="7" s="1"/>
  <c r="CJ219" i="7"/>
  <c r="BZ44" i="12"/>
  <c r="BZ59" i="11"/>
  <c r="BZ273" i="7"/>
  <c r="BZ263" i="7"/>
  <c r="CJ114" i="7"/>
  <c r="BY60" i="11"/>
  <c r="BY61" i="11" s="1"/>
  <c r="BY261" i="7"/>
  <c r="CI45" i="11"/>
  <c r="CI46" i="11" s="1"/>
  <c r="CI284" i="7"/>
  <c r="CB244" i="7"/>
  <c r="CB245" i="7" s="1"/>
  <c r="CI55" i="11"/>
  <c r="CI56" i="11" s="1"/>
  <c r="CI318" i="7"/>
  <c r="CE319" i="7" s="1"/>
  <c r="CE322" i="7" s="1"/>
  <c r="CC290" i="7"/>
  <c r="CC289" i="7"/>
  <c r="CB306" i="7"/>
  <c r="CB307" i="7"/>
  <c r="BZ257" i="7"/>
  <c r="CA253" i="7" s="1"/>
  <c r="BZ259" i="7"/>
  <c r="CI166" i="7"/>
  <c r="CA256" i="7"/>
  <c r="CA13" i="9"/>
  <c r="CC324" i="7"/>
  <c r="CC323" i="7"/>
  <c r="BX20" i="12"/>
  <c r="BX265" i="7"/>
  <c r="BX6" i="9" s="1"/>
  <c r="BX17" i="9"/>
  <c r="CH50" i="11"/>
  <c r="CH51" i="11" s="1"/>
  <c r="CH301" i="7"/>
  <c r="CC302" i="7"/>
  <c r="CC305" i="7" s="1"/>
  <c r="BO112" i="7" l="1"/>
  <c r="BP108" i="7" s="1"/>
  <c r="BP110" i="7" s="1"/>
  <c r="CD290" i="7"/>
  <c r="CD244" i="7" s="1"/>
  <c r="CD245" i="7" s="1"/>
  <c r="CD323" i="7"/>
  <c r="CA32" i="7"/>
  <c r="CA63" i="11"/>
  <c r="CB331" i="7"/>
  <c r="CB63" i="11" s="1"/>
  <c r="CE323" i="7"/>
  <c r="CE324" i="7"/>
  <c r="CC291" i="7"/>
  <c r="CD287" i="7" s="1"/>
  <c r="CC294" i="7"/>
  <c r="CC295" i="7" s="1"/>
  <c r="CJ166" i="7"/>
  <c r="CC244" i="7"/>
  <c r="CC245" i="7" s="1"/>
  <c r="CI301" i="7"/>
  <c r="CE302" i="7" s="1"/>
  <c r="CI50" i="11"/>
  <c r="CI51" i="11" s="1"/>
  <c r="BY20" i="12"/>
  <c r="BY17" i="9"/>
  <c r="BY265" i="7"/>
  <c r="BY6" i="9" s="1"/>
  <c r="BZ51" i="12"/>
  <c r="BZ80" i="12"/>
  <c r="CK114" i="7"/>
  <c r="CK219" i="7"/>
  <c r="CA44" i="12"/>
  <c r="CA273" i="7"/>
  <c r="CA59" i="11"/>
  <c r="CA263" i="7"/>
  <c r="CJ284" i="7"/>
  <c r="CJ45" i="11"/>
  <c r="CJ46" i="11" s="1"/>
  <c r="CJ318" i="7"/>
  <c r="CF319" i="7" s="1"/>
  <c r="CF322" i="7" s="1"/>
  <c r="CJ55" i="11"/>
  <c r="CJ56" i="11" s="1"/>
  <c r="CA257" i="7"/>
  <c r="CB253" i="7" s="1"/>
  <c r="CA259" i="7"/>
  <c r="CD302" i="7"/>
  <c r="CD305" i="7" s="1"/>
  <c r="CB256" i="7"/>
  <c r="CB13" i="9"/>
  <c r="CC306" i="7"/>
  <c r="CC307" i="7"/>
  <c r="BZ60" i="11"/>
  <c r="BZ61" i="11" s="1"/>
  <c r="BZ261" i="7"/>
  <c r="CE285" i="7"/>
  <c r="CE288" i="7" s="1"/>
  <c r="CC331" i="7" l="1"/>
  <c r="CC49" i="12" s="1"/>
  <c r="BP112" i="7"/>
  <c r="BQ108" i="7" s="1"/>
  <c r="CB49" i="12"/>
  <c r="CB32" i="7"/>
  <c r="CD306" i="7"/>
  <c r="CD307" i="7"/>
  <c r="CL114" i="7"/>
  <c r="CF323" i="7"/>
  <c r="CF324" i="7"/>
  <c r="CE305" i="7"/>
  <c r="CD291" i="7"/>
  <c r="CE287" i="7" s="1"/>
  <c r="CD294" i="7"/>
  <c r="CD295" i="7" s="1"/>
  <c r="CA60" i="11"/>
  <c r="CA61" i="11" s="1"/>
  <c r="CA261" i="7"/>
  <c r="CD256" i="7"/>
  <c r="CD13" i="9"/>
  <c r="CE289" i="7"/>
  <c r="CE290" i="7"/>
  <c r="CB257" i="7"/>
  <c r="CC253" i="7" s="1"/>
  <c r="CB259" i="7"/>
  <c r="CA51" i="12"/>
  <c r="CA80" i="12"/>
  <c r="BZ20" i="12"/>
  <c r="BZ265" i="7"/>
  <c r="BZ6" i="9" s="1"/>
  <c r="BZ17" i="9"/>
  <c r="CK55" i="11"/>
  <c r="CK56" i="11" s="1"/>
  <c r="CK318" i="7"/>
  <c r="CC256" i="7"/>
  <c r="CC13" i="9"/>
  <c r="CF285" i="7"/>
  <c r="CF288" i="7" s="1"/>
  <c r="CL219" i="7"/>
  <c r="CK166" i="7"/>
  <c r="CJ50" i="11"/>
  <c r="CJ51" i="11" s="1"/>
  <c r="CJ301" i="7"/>
  <c r="CF302" i="7" s="1"/>
  <c r="CF305" i="7" s="1"/>
  <c r="CB44" i="12"/>
  <c r="CB273" i="7"/>
  <c r="CB59" i="11"/>
  <c r="CB263" i="7"/>
  <c r="CK45" i="11"/>
  <c r="CK46" i="11" s="1"/>
  <c r="CK284" i="7"/>
  <c r="CG285" i="7" s="1"/>
  <c r="CC32" i="7" l="1"/>
  <c r="CC63" i="11"/>
  <c r="BQ110" i="7"/>
  <c r="BQ112" i="7" s="1"/>
  <c r="BR108" i="7" s="1"/>
  <c r="CD331" i="7"/>
  <c r="CD49" i="12" s="1"/>
  <c r="CG288" i="7"/>
  <c r="CG289" i="7" s="1"/>
  <c r="CL55" i="11"/>
  <c r="CL56" i="11" s="1"/>
  <c r="CL318" i="7"/>
  <c r="CH319" i="7" s="1"/>
  <c r="CB60" i="11"/>
  <c r="CB61" i="11" s="1"/>
  <c r="CB261" i="7"/>
  <c r="CA20" i="12"/>
  <c r="CA265" i="7"/>
  <c r="CA6" i="9" s="1"/>
  <c r="CA17" i="9"/>
  <c r="CE306" i="7"/>
  <c r="CE307" i="7"/>
  <c r="CL45" i="11"/>
  <c r="CL46" i="11" s="1"/>
  <c r="CL284" i="7"/>
  <c r="CH285" i="7" s="1"/>
  <c r="CH288" i="7" s="1"/>
  <c r="CC257" i="7"/>
  <c r="CD253" i="7" s="1"/>
  <c r="CC259" i="7"/>
  <c r="CF289" i="7"/>
  <c r="CF290" i="7"/>
  <c r="CG319" i="7"/>
  <c r="CG322" i="7" s="1"/>
  <c r="CF306" i="7"/>
  <c r="CF307" i="7"/>
  <c r="CE244" i="7"/>
  <c r="CE245" i="7" s="1"/>
  <c r="CE291" i="7"/>
  <c r="CF287" i="7" s="1"/>
  <c r="CE294" i="7"/>
  <c r="CE295" i="7" s="1"/>
  <c r="CL166" i="7"/>
  <c r="CB51" i="12"/>
  <c r="CB80" i="12"/>
  <c r="CK301" i="7"/>
  <c r="CG302" i="7" s="1"/>
  <c r="CG305" i="7" s="1"/>
  <c r="CK50" i="11"/>
  <c r="CK51" i="11" s="1"/>
  <c r="CM219" i="7"/>
  <c r="CC44" i="12"/>
  <c r="CC273" i="7"/>
  <c r="CC59" i="11"/>
  <c r="CC263" i="7"/>
  <c r="CD44" i="12"/>
  <c r="CD59" i="11"/>
  <c r="CD273" i="7"/>
  <c r="CD263" i="7"/>
  <c r="CM114" i="7"/>
  <c r="CG290" i="7" l="1"/>
  <c r="CG244" i="7" s="1"/>
  <c r="CG245" i="7" s="1"/>
  <c r="CD32" i="7"/>
  <c r="CD63" i="11"/>
  <c r="BR110" i="7"/>
  <c r="CE331" i="7"/>
  <c r="CE49" i="12" s="1"/>
  <c r="CH322" i="7"/>
  <c r="CH324" i="7" s="1"/>
  <c r="CH289" i="7"/>
  <c r="CH290" i="7"/>
  <c r="CG307" i="7"/>
  <c r="CG306" i="7"/>
  <c r="CG323" i="7"/>
  <c r="CG324" i="7"/>
  <c r="CN219" i="7"/>
  <c r="CM318" i="7"/>
  <c r="CM55" i="11"/>
  <c r="CM56" i="11" s="1"/>
  <c r="CN114" i="7"/>
  <c r="CB20" i="12"/>
  <c r="CB265" i="7"/>
  <c r="CB6" i="9" s="1"/>
  <c r="CB17" i="9"/>
  <c r="CC80" i="12"/>
  <c r="CC51" i="12"/>
  <c r="CD51" i="12"/>
  <c r="CD80" i="12"/>
  <c r="CM284" i="7"/>
  <c r="CI285" i="7" s="1"/>
  <c r="CI288" i="7" s="1"/>
  <c r="CM45" i="11"/>
  <c r="CM46" i="11" s="1"/>
  <c r="CF244" i="7"/>
  <c r="CF245" i="7" s="1"/>
  <c r="CF331" i="7"/>
  <c r="CC60" i="11"/>
  <c r="CC61" i="11" s="1"/>
  <c r="CC261" i="7"/>
  <c r="CM166" i="7"/>
  <c r="CD257" i="7"/>
  <c r="CE253" i="7" s="1"/>
  <c r="CD259" i="7"/>
  <c r="CE256" i="7"/>
  <c r="CE13" i="9"/>
  <c r="CL301" i="7"/>
  <c r="CH302" i="7" s="1"/>
  <c r="CH305" i="7" s="1"/>
  <c r="CL50" i="11"/>
  <c r="CL51" i="11" s="1"/>
  <c r="CF291" i="7"/>
  <c r="CG287" i="7" s="1"/>
  <c r="CF294" i="7"/>
  <c r="CF295" i="7" s="1"/>
  <c r="CH323" i="7" l="1"/>
  <c r="BR112" i="7"/>
  <c r="BS108" i="7" s="1"/>
  <c r="BS110" i="7" s="1"/>
  <c r="BS112" i="7" s="1"/>
  <c r="BT108" i="7" s="1"/>
  <c r="CE63" i="11"/>
  <c r="CE32" i="7"/>
  <c r="CG331" i="7"/>
  <c r="CG49" i="12" s="1"/>
  <c r="CG256" i="7"/>
  <c r="CG13" i="9"/>
  <c r="CO219" i="7"/>
  <c r="CI289" i="7"/>
  <c r="CI290" i="7"/>
  <c r="CN55" i="11"/>
  <c r="CN56" i="11" s="1"/>
  <c r="CN318" i="7"/>
  <c r="CJ319" i="7" s="1"/>
  <c r="CH244" i="7"/>
  <c r="CH245" i="7" s="1"/>
  <c r="CE44" i="12"/>
  <c r="CE59" i="11"/>
  <c r="CE273" i="7"/>
  <c r="CE263" i="7"/>
  <c r="CF49" i="12"/>
  <c r="CF63" i="11"/>
  <c r="CF32" i="7"/>
  <c r="CH306" i="7"/>
  <c r="CH307" i="7"/>
  <c r="CG291" i="7"/>
  <c r="CH287" i="7" s="1"/>
  <c r="CG294" i="7"/>
  <c r="CG295" i="7" s="1"/>
  <c r="CF256" i="7"/>
  <c r="CF13" i="9"/>
  <c r="CO114" i="7"/>
  <c r="CD60" i="11"/>
  <c r="CD61" i="11" s="1"/>
  <c r="CD261" i="7"/>
  <c r="CN45" i="11"/>
  <c r="CN46" i="11" s="1"/>
  <c r="CN284" i="7"/>
  <c r="CJ285" i="7" s="1"/>
  <c r="CJ288" i="7" s="1"/>
  <c r="CC20" i="12"/>
  <c r="CC17" i="9"/>
  <c r="CC265" i="7"/>
  <c r="CC6" i="9" s="1"/>
  <c r="CE257" i="7"/>
  <c r="CF253" i="7" s="1"/>
  <c r="CE259" i="7"/>
  <c r="CM50" i="11"/>
  <c r="CM51" i="11" s="1"/>
  <c r="CM301" i="7"/>
  <c r="CI302" i="7" s="1"/>
  <c r="CI305" i="7" s="1"/>
  <c r="CN166" i="7"/>
  <c r="CI319" i="7"/>
  <c r="CI322" i="7" s="1"/>
  <c r="BT110" i="7" l="1"/>
  <c r="CH331" i="7"/>
  <c r="CH63" i="11" s="1"/>
  <c r="CG32" i="7"/>
  <c r="CG63" i="11"/>
  <c r="CJ322" i="7"/>
  <c r="CJ323" i="7" s="1"/>
  <c r="CI306" i="7"/>
  <c r="CI307" i="7"/>
  <c r="CP114" i="7"/>
  <c r="CI323" i="7"/>
  <c r="CI324" i="7"/>
  <c r="CH256" i="7"/>
  <c r="CH13" i="9"/>
  <c r="CD20" i="12"/>
  <c r="CD265" i="7"/>
  <c r="CD6" i="9" s="1"/>
  <c r="CD17" i="9"/>
  <c r="CH291" i="7"/>
  <c r="CI287" i="7" s="1"/>
  <c r="CH294" i="7"/>
  <c r="CH295" i="7" s="1"/>
  <c r="CP219" i="7"/>
  <c r="CJ289" i="7"/>
  <c r="CJ290" i="7"/>
  <c r="CO166" i="7"/>
  <c r="CE80" i="12"/>
  <c r="CE51" i="12"/>
  <c r="CO318" i="7"/>
  <c r="CK319" i="7" s="1"/>
  <c r="CK322" i="7" s="1"/>
  <c r="CO55" i="11"/>
  <c r="CO56" i="11" s="1"/>
  <c r="CO284" i="7"/>
  <c r="CK285" i="7" s="1"/>
  <c r="CK288" i="7" s="1"/>
  <c r="CO45" i="11"/>
  <c r="CO46" i="11" s="1"/>
  <c r="CN301" i="7"/>
  <c r="CN50" i="11"/>
  <c r="CN51" i="11" s="1"/>
  <c r="CE60" i="11"/>
  <c r="CE61" i="11" s="1"/>
  <c r="CE261" i="7"/>
  <c r="CF44" i="12"/>
  <c r="CF273" i="7"/>
  <c r="CF59" i="11"/>
  <c r="CF263" i="7"/>
  <c r="CG44" i="12"/>
  <c r="CG59" i="11"/>
  <c r="CG273" i="7"/>
  <c r="CG263" i="7"/>
  <c r="CF257" i="7"/>
  <c r="CG253" i="7" s="1"/>
  <c r="CF259" i="7"/>
  <c r="CI244" i="7"/>
  <c r="CI245" i="7" s="1"/>
  <c r="CH32" i="7" l="1"/>
  <c r="CH49" i="12"/>
  <c r="BT112" i="7"/>
  <c r="BU108" i="7" s="1"/>
  <c r="BU110" i="7" s="1"/>
  <c r="CJ324" i="7"/>
  <c r="CI331" i="7"/>
  <c r="CI63" i="11" s="1"/>
  <c r="CK290" i="7"/>
  <c r="CK289" i="7"/>
  <c r="CK324" i="7"/>
  <c r="CK323" i="7"/>
  <c r="CQ114" i="7"/>
  <c r="CP284" i="7"/>
  <c r="CL285" i="7" s="1"/>
  <c r="CL288" i="7" s="1"/>
  <c r="CP45" i="11"/>
  <c r="CP46" i="11" s="1"/>
  <c r="CO50" i="11"/>
  <c r="CO51" i="11" s="1"/>
  <c r="CO301" i="7"/>
  <c r="CP166" i="7"/>
  <c r="CJ244" i="7"/>
  <c r="CJ245" i="7" s="1"/>
  <c r="CH44" i="12"/>
  <c r="CH59" i="11"/>
  <c r="CH273" i="7"/>
  <c r="CH263" i="7"/>
  <c r="CE20" i="12"/>
  <c r="CE17" i="9"/>
  <c r="CE265" i="7"/>
  <c r="CE6" i="9" s="1"/>
  <c r="CF51" i="12"/>
  <c r="CF80" i="12"/>
  <c r="CG80" i="12"/>
  <c r="CG51" i="12"/>
  <c r="CI256" i="7"/>
  <c r="CI13" i="9"/>
  <c r="CF60" i="11"/>
  <c r="CF61" i="11" s="1"/>
  <c r="CF261" i="7"/>
  <c r="CQ219" i="7"/>
  <c r="CG257" i="7"/>
  <c r="CH253" i="7" s="1"/>
  <c r="CG259" i="7"/>
  <c r="CP318" i="7"/>
  <c r="CP55" i="11"/>
  <c r="CP56" i="11" s="1"/>
  <c r="CI291" i="7"/>
  <c r="CJ287" i="7" s="1"/>
  <c r="CI294" i="7"/>
  <c r="CI295" i="7" s="1"/>
  <c r="CJ302" i="7"/>
  <c r="CJ305" i="7" s="1"/>
  <c r="CI49" i="12" l="1"/>
  <c r="BU112" i="7"/>
  <c r="BV108" i="7" s="1"/>
  <c r="BV110" i="7" s="1"/>
  <c r="CI32" i="7"/>
  <c r="CQ45" i="11"/>
  <c r="CQ46" i="11" s="1"/>
  <c r="CQ284" i="7"/>
  <c r="CM285" i="7" s="1"/>
  <c r="CM288" i="7" s="1"/>
  <c r="CJ306" i="7"/>
  <c r="CJ307" i="7"/>
  <c r="CR219" i="7"/>
  <c r="CK302" i="7"/>
  <c r="CK305" i="7" s="1"/>
  <c r="CL319" i="7"/>
  <c r="CL322" i="7" s="1"/>
  <c r="CK244" i="7"/>
  <c r="CK245" i="7" s="1"/>
  <c r="CF20" i="12"/>
  <c r="CF265" i="7"/>
  <c r="CF6" i="9" s="1"/>
  <c r="CF17" i="9"/>
  <c r="CL289" i="7"/>
  <c r="CL290" i="7"/>
  <c r="CQ55" i="11"/>
  <c r="CQ56" i="11" s="1"/>
  <c r="CQ318" i="7"/>
  <c r="CI44" i="12"/>
  <c r="CI273" i="7"/>
  <c r="CI59" i="11"/>
  <c r="CI263" i="7"/>
  <c r="CH51" i="12"/>
  <c r="CH80" i="12"/>
  <c r="CQ166" i="7"/>
  <c r="CG60" i="11"/>
  <c r="CG61" i="11" s="1"/>
  <c r="CG261" i="7"/>
  <c r="CP50" i="11"/>
  <c r="CP51" i="11" s="1"/>
  <c r="CP301" i="7"/>
  <c r="CJ291" i="7"/>
  <c r="CK287" i="7" s="1"/>
  <c r="CJ294" i="7"/>
  <c r="CJ295" i="7" s="1"/>
  <c r="CH257" i="7"/>
  <c r="CI253" i="7" s="1"/>
  <c r="CH259" i="7"/>
  <c r="CJ256" i="7"/>
  <c r="CJ13" i="9"/>
  <c r="CR114" i="7"/>
  <c r="BV112" i="7" l="1"/>
  <c r="BW108" i="7" s="1"/>
  <c r="BW110" i="7" s="1"/>
  <c r="CJ331" i="7"/>
  <c r="CJ63" i="11" s="1"/>
  <c r="CS219" i="7"/>
  <c r="CM289" i="7"/>
  <c r="CM290" i="7"/>
  <c r="CR166" i="7"/>
  <c r="CI51" i="12"/>
  <c r="CI80" i="12"/>
  <c r="CR318" i="7"/>
  <c r="CR55" i="11"/>
  <c r="CR56" i="11" s="1"/>
  <c r="CG20" i="12"/>
  <c r="CG17" i="9"/>
  <c r="CG265" i="7"/>
  <c r="CG6" i="9" s="1"/>
  <c r="CJ44" i="12"/>
  <c r="CJ59" i="11"/>
  <c r="CJ273" i="7"/>
  <c r="CJ263" i="7"/>
  <c r="CQ301" i="7"/>
  <c r="CM302" i="7" s="1"/>
  <c r="CQ50" i="11"/>
  <c r="CQ51" i="11" s="1"/>
  <c r="CI257" i="7"/>
  <c r="CJ253" i="7" s="1"/>
  <c r="CI259" i="7"/>
  <c r="CK256" i="7"/>
  <c r="CK13" i="9"/>
  <c r="CL302" i="7"/>
  <c r="CL305" i="7" s="1"/>
  <c r="CL323" i="7"/>
  <c r="CL324" i="7"/>
  <c r="CH60" i="11"/>
  <c r="CH61" i="11" s="1"/>
  <c r="CH261" i="7"/>
  <c r="CL244" i="7"/>
  <c r="CL245" i="7" s="1"/>
  <c r="CS114" i="7"/>
  <c r="CR284" i="7"/>
  <c r="CN285" i="7" s="1"/>
  <c r="CN288" i="7" s="1"/>
  <c r="CR45" i="11"/>
  <c r="CR46" i="11" s="1"/>
  <c r="CK291" i="7"/>
  <c r="CL287" i="7" s="1"/>
  <c r="CK294" i="7"/>
  <c r="CK295" i="7" s="1"/>
  <c r="CK306" i="7"/>
  <c r="CK307" i="7"/>
  <c r="CM319" i="7"/>
  <c r="CM322" i="7" s="1"/>
  <c r="BW112" i="7" l="1"/>
  <c r="BX108" i="7" s="1"/>
  <c r="BX110" i="7" s="1"/>
  <c r="CK331" i="7"/>
  <c r="CK63" i="11" s="1"/>
  <c r="CJ49" i="12"/>
  <c r="CJ51" i="12" s="1"/>
  <c r="CM305" i="7"/>
  <c r="CM306" i="7" s="1"/>
  <c r="CJ32" i="7"/>
  <c r="CN289" i="7"/>
  <c r="CN290" i="7"/>
  <c r="CN319" i="7"/>
  <c r="CN322" i="7" s="1"/>
  <c r="CS45" i="11"/>
  <c r="CS46" i="11" s="1"/>
  <c r="CS284" i="7"/>
  <c r="CL256" i="7"/>
  <c r="CL13" i="9"/>
  <c r="CI60" i="11"/>
  <c r="CI61" i="11" s="1"/>
  <c r="CI261" i="7"/>
  <c r="CS55" i="11"/>
  <c r="CS56" i="11" s="1"/>
  <c r="CS318" i="7"/>
  <c r="CM323" i="7"/>
  <c r="CM324" i="7"/>
  <c r="CT114" i="7"/>
  <c r="CJ257" i="7"/>
  <c r="CK253" i="7" s="1"/>
  <c r="CJ259" i="7"/>
  <c r="CT219" i="7"/>
  <c r="CL291" i="7"/>
  <c r="CM287" i="7" s="1"/>
  <c r="CL294" i="7"/>
  <c r="CL295" i="7" s="1"/>
  <c r="CL306" i="7"/>
  <c r="CL307" i="7"/>
  <c r="CS166" i="7"/>
  <c r="CJ80" i="12"/>
  <c r="CR50" i="11"/>
  <c r="CR51" i="11" s="1"/>
  <c r="CR301" i="7"/>
  <c r="CH20" i="12"/>
  <c r="CH265" i="7"/>
  <c r="CH6" i="9" s="1"/>
  <c r="CH17" i="9"/>
  <c r="CK44" i="12"/>
  <c r="CK273" i="7"/>
  <c r="CK59" i="11"/>
  <c r="CK263" i="7"/>
  <c r="CM244" i="7"/>
  <c r="CM245" i="7" s="1"/>
  <c r="CK32" i="7" l="1"/>
  <c r="CK49" i="12"/>
  <c r="CK51" i="12" s="1"/>
  <c r="CM307" i="7"/>
  <c r="CM331" i="7" s="1"/>
  <c r="CM49" i="12" s="1"/>
  <c r="BX112" i="7"/>
  <c r="BY108" i="7" s="1"/>
  <c r="BY110" i="7" s="1"/>
  <c r="CL331" i="7"/>
  <c r="CL32" i="7" s="1"/>
  <c r="CT55" i="11"/>
  <c r="CT56" i="11" s="1"/>
  <c r="CT318" i="7"/>
  <c r="CP319" i="7" s="1"/>
  <c r="CT45" i="11"/>
  <c r="CT46" i="11" s="1"/>
  <c r="CT284" i="7"/>
  <c r="CP285" i="7" s="1"/>
  <c r="CL44" i="12"/>
  <c r="CL59" i="11"/>
  <c r="CL273" i="7"/>
  <c r="CL263" i="7"/>
  <c r="CN244" i="7"/>
  <c r="CN245" i="7" s="1"/>
  <c r="CN302" i="7"/>
  <c r="CN305" i="7" s="1"/>
  <c r="CS301" i="7"/>
  <c r="CS50" i="11"/>
  <c r="CS51" i="11" s="1"/>
  <c r="CK257" i="7"/>
  <c r="CL253" i="7" s="1"/>
  <c r="CK259" i="7"/>
  <c r="CI20" i="12"/>
  <c r="CI265" i="7"/>
  <c r="CI6" i="9" s="1"/>
  <c r="CI17" i="9"/>
  <c r="CM256" i="7"/>
  <c r="CM13" i="9"/>
  <c r="CO285" i="7"/>
  <c r="CO288" i="7" s="1"/>
  <c r="CN323" i="7"/>
  <c r="CN324" i="7"/>
  <c r="CT166" i="7"/>
  <c r="CK80" i="12"/>
  <c r="CM291" i="7"/>
  <c r="CN287" i="7" s="1"/>
  <c r="CM294" i="7"/>
  <c r="CM295" i="7" s="1"/>
  <c r="CJ60" i="11"/>
  <c r="CJ61" i="11" s="1"/>
  <c r="CJ261" i="7"/>
  <c r="CU219" i="7"/>
  <c r="CU114" i="7"/>
  <c r="CO319" i="7"/>
  <c r="CO322" i="7" s="1"/>
  <c r="CM32" i="7" l="1"/>
  <c r="BY112" i="7"/>
  <c r="BZ108" i="7" s="1"/>
  <c r="BZ110" i="7" s="1"/>
  <c r="CM63" i="11"/>
  <c r="CL63" i="11"/>
  <c r="CL49" i="12"/>
  <c r="CL51" i="12" s="1"/>
  <c r="CP322" i="7"/>
  <c r="CP323" i="7" s="1"/>
  <c r="CP288" i="7"/>
  <c r="CP289" i="7" s="1"/>
  <c r="CL80" i="12"/>
  <c r="CK60" i="11"/>
  <c r="CK61" i="11" s="1"/>
  <c r="CK261" i="7"/>
  <c r="CN291" i="7"/>
  <c r="CO287" i="7" s="1"/>
  <c r="CN294" i="7"/>
  <c r="CN295" i="7" s="1"/>
  <c r="CL257" i="7"/>
  <c r="CM253" i="7" s="1"/>
  <c r="CL259" i="7"/>
  <c r="CU284" i="7"/>
  <c r="CU45" i="11"/>
  <c r="CU46" i="11" s="1"/>
  <c r="CM44" i="12"/>
  <c r="CM273" i="7"/>
  <c r="CM59" i="11"/>
  <c r="CM263" i="7"/>
  <c r="CN256" i="7"/>
  <c r="CN13" i="9"/>
  <c r="CV219" i="7"/>
  <c r="CN306" i="7"/>
  <c r="CN307" i="7"/>
  <c r="CU318" i="7"/>
  <c r="CQ319" i="7" s="1"/>
  <c r="CQ322" i="7" s="1"/>
  <c r="CU55" i="11"/>
  <c r="CU56" i="11" s="1"/>
  <c r="CU166" i="7"/>
  <c r="CO302" i="7"/>
  <c r="CO305" i="7" s="1"/>
  <c r="CO323" i="7"/>
  <c r="CO324" i="7"/>
  <c r="CJ20" i="12"/>
  <c r="CJ265" i="7"/>
  <c r="CJ6" i="9" s="1"/>
  <c r="CJ17" i="9"/>
  <c r="CV114" i="7"/>
  <c r="CT301" i="7"/>
  <c r="CT50" i="11"/>
  <c r="CT51" i="11" s="1"/>
  <c r="CO289" i="7"/>
  <c r="CO290" i="7"/>
  <c r="CP324" i="7" l="1"/>
  <c r="CP290" i="7"/>
  <c r="CP244" i="7" s="1"/>
  <c r="CP245" i="7" s="1"/>
  <c r="BZ112" i="7"/>
  <c r="CA108" i="7" s="1"/>
  <c r="CO307" i="7"/>
  <c r="CO306" i="7"/>
  <c r="CL60" i="11"/>
  <c r="CL61" i="11" s="1"/>
  <c r="CL261" i="7"/>
  <c r="CK20" i="12"/>
  <c r="CK17" i="9"/>
  <c r="CK265" i="7"/>
  <c r="CK6" i="9" s="1"/>
  <c r="CW219" i="7"/>
  <c r="CM257" i="7"/>
  <c r="CN253" i="7" s="1"/>
  <c r="CM259" i="7"/>
  <c r="CV166" i="7"/>
  <c r="CV55" i="11"/>
  <c r="CV56" i="11" s="1"/>
  <c r="CV318" i="7"/>
  <c r="CM51" i="12"/>
  <c r="CM80" i="12"/>
  <c r="CQ323" i="7"/>
  <c r="CQ324" i="7"/>
  <c r="CW114" i="7"/>
  <c r="CU50" i="11"/>
  <c r="CU51" i="11" s="1"/>
  <c r="CU301" i="7"/>
  <c r="CV45" i="11"/>
  <c r="CV46" i="11" s="1"/>
  <c r="CV284" i="7"/>
  <c r="CR285" i="7" s="1"/>
  <c r="CO291" i="7"/>
  <c r="CP287" i="7" s="1"/>
  <c r="CO294" i="7"/>
  <c r="CO295" i="7" s="1"/>
  <c r="CO244" i="7"/>
  <c r="CO245" i="7" s="1"/>
  <c r="CN331" i="7"/>
  <c r="CP302" i="7"/>
  <c r="CP305" i="7" s="1"/>
  <c r="CN44" i="12"/>
  <c r="CN273" i="7"/>
  <c r="CN59" i="11"/>
  <c r="CN263" i="7"/>
  <c r="CQ285" i="7"/>
  <c r="CQ288" i="7" s="1"/>
  <c r="CO331" i="7" l="1"/>
  <c r="CO49" i="12" s="1"/>
  <c r="CA110" i="7"/>
  <c r="CL20" i="12"/>
  <c r="CL265" i="7"/>
  <c r="CL6" i="9" s="1"/>
  <c r="CL17" i="9"/>
  <c r="CP291" i="7"/>
  <c r="CQ287" i="7" s="1"/>
  <c r="CP294" i="7"/>
  <c r="CP295" i="7" s="1"/>
  <c r="CX114" i="7"/>
  <c r="CN49" i="12"/>
  <c r="CN51" i="12" s="1"/>
  <c r="CN63" i="11"/>
  <c r="CN32" i="7"/>
  <c r="CW284" i="7"/>
  <c r="CS285" i="7" s="1"/>
  <c r="CS288" i="7" s="1"/>
  <c r="CW45" i="11"/>
  <c r="CW46" i="11" s="1"/>
  <c r="CX219" i="7"/>
  <c r="CW318" i="7"/>
  <c r="CS319" i="7" s="1"/>
  <c r="CW55" i="11"/>
  <c r="CW56" i="11" s="1"/>
  <c r="CR319" i="7"/>
  <c r="CR322" i="7" s="1"/>
  <c r="CP306" i="7"/>
  <c r="CP307" i="7"/>
  <c r="CR288" i="7"/>
  <c r="CW166" i="7"/>
  <c r="CQ289" i="7"/>
  <c r="CQ290" i="7"/>
  <c r="CO256" i="7"/>
  <c r="CO13" i="9"/>
  <c r="CP256" i="7"/>
  <c r="CP13" i="9"/>
  <c r="CV301" i="7"/>
  <c r="CR302" i="7" s="1"/>
  <c r="CV50" i="11"/>
  <c r="CV51" i="11" s="1"/>
  <c r="CM60" i="11"/>
  <c r="CM61" i="11" s="1"/>
  <c r="CM261" i="7"/>
  <c r="CN80" i="12"/>
  <c r="CQ302" i="7"/>
  <c r="CQ305" i="7" s="1"/>
  <c r="CN257" i="7"/>
  <c r="CO253" i="7" s="1"/>
  <c r="CN259" i="7"/>
  <c r="CO32" i="7" l="1"/>
  <c r="CO63" i="11"/>
  <c r="CA112" i="7"/>
  <c r="CB108" i="7" s="1"/>
  <c r="CY219" i="7"/>
  <c r="CX284" i="7"/>
  <c r="CT285" i="7" s="1"/>
  <c r="CT288" i="7" s="1"/>
  <c r="CX45" i="11"/>
  <c r="CX46" i="11" s="1"/>
  <c r="CO44" i="12"/>
  <c r="CO59" i="11"/>
  <c r="CO273" i="7"/>
  <c r="CO263" i="7"/>
  <c r="CX166" i="7"/>
  <c r="CX318" i="7"/>
  <c r="CX55" i="11"/>
  <c r="CX56" i="11" s="1"/>
  <c r="CR305" i="7"/>
  <c r="CM20" i="12"/>
  <c r="CM17" i="9"/>
  <c r="CM265" i="7"/>
  <c r="CM6" i="9" s="1"/>
  <c r="CQ244" i="7"/>
  <c r="CQ245" i="7" s="1"/>
  <c r="CS322" i="7"/>
  <c r="CR323" i="7"/>
  <c r="CR324" i="7"/>
  <c r="CQ291" i="7"/>
  <c r="CR287" i="7" s="1"/>
  <c r="CQ294" i="7"/>
  <c r="CQ295" i="7" s="1"/>
  <c r="CS290" i="7"/>
  <c r="CS289" i="7"/>
  <c r="CW50" i="11"/>
  <c r="CW51" i="11" s="1"/>
  <c r="CW301" i="7"/>
  <c r="CS302" i="7" s="1"/>
  <c r="CS305" i="7" s="1"/>
  <c r="CQ306" i="7"/>
  <c r="CQ307" i="7"/>
  <c r="CN60" i="11"/>
  <c r="CN61" i="11" s="1"/>
  <c r="CN261" i="7"/>
  <c r="CO257" i="7"/>
  <c r="CP253" i="7" s="1"/>
  <c r="CO259" i="7"/>
  <c r="CP44" i="12"/>
  <c r="CP59" i="11"/>
  <c r="CP273" i="7"/>
  <c r="CP263" i="7"/>
  <c r="CR289" i="7"/>
  <c r="CR290" i="7"/>
  <c r="CP331" i="7"/>
  <c r="CY114" i="7"/>
  <c r="CB110" i="7" l="1"/>
  <c r="CQ331" i="7"/>
  <c r="CQ49" i="12" s="1"/>
  <c r="CS306" i="7"/>
  <c r="CS307" i="7"/>
  <c r="CO51" i="12"/>
  <c r="CO80" i="12"/>
  <c r="CY45" i="11"/>
  <c r="CY46" i="11" s="1"/>
  <c r="CY284" i="7"/>
  <c r="CU285" i="7" s="1"/>
  <c r="CU288" i="7" s="1"/>
  <c r="CR291" i="7"/>
  <c r="CS287" i="7" s="1"/>
  <c r="CR294" i="7"/>
  <c r="CR295" i="7" s="1"/>
  <c r="CQ256" i="7"/>
  <c r="CQ13" i="9"/>
  <c r="CR244" i="7"/>
  <c r="CR245" i="7" s="1"/>
  <c r="CT319" i="7"/>
  <c r="CT322" i="7" s="1"/>
  <c r="CP49" i="12"/>
  <c r="CP51" i="12" s="1"/>
  <c r="CP63" i="11"/>
  <c r="CP32" i="7"/>
  <c r="CP80" i="12"/>
  <c r="CY166" i="7"/>
  <c r="CN20" i="12"/>
  <c r="CN265" i="7"/>
  <c r="CN6" i="9" s="1"/>
  <c r="CN17" i="9"/>
  <c r="CT289" i="7"/>
  <c r="CT290" i="7"/>
  <c r="CO60" i="11"/>
  <c r="CO61" i="11" s="1"/>
  <c r="CO261" i="7"/>
  <c r="CS244" i="7"/>
  <c r="CS245" i="7" s="1"/>
  <c r="CS324" i="7"/>
  <c r="CS323" i="7"/>
  <c r="CX50" i="11"/>
  <c r="CX51" i="11" s="1"/>
  <c r="CX301" i="7"/>
  <c r="CZ219" i="7"/>
  <c r="CZ114" i="7"/>
  <c r="CP257" i="7"/>
  <c r="CQ253" i="7" s="1"/>
  <c r="CP259" i="7"/>
  <c r="CR306" i="7"/>
  <c r="CR307" i="7"/>
  <c r="CY55" i="11"/>
  <c r="CY56" i="11" s="1"/>
  <c r="CY318" i="7"/>
  <c r="CB112" i="7" l="1"/>
  <c r="CC108" i="7" s="1"/>
  <c r="CC110" i="7" s="1"/>
  <c r="CQ63" i="11"/>
  <c r="CQ32" i="7"/>
  <c r="CS331" i="7"/>
  <c r="CS32" i="7" s="1"/>
  <c r="CR331" i="7"/>
  <c r="CR49" i="12" s="1"/>
  <c r="CR256" i="7"/>
  <c r="CR13" i="9"/>
  <c r="CZ166" i="7"/>
  <c r="DA219" i="7"/>
  <c r="CT323" i="7"/>
  <c r="CT324" i="7"/>
  <c r="CQ257" i="7"/>
  <c r="CR253" i="7" s="1"/>
  <c r="CQ259" i="7"/>
  <c r="CU319" i="7"/>
  <c r="CU322" i="7" s="1"/>
  <c r="CS291" i="7"/>
  <c r="CT287" i="7" s="1"/>
  <c r="CS294" i="7"/>
  <c r="CS295" i="7" s="1"/>
  <c r="CO20" i="12"/>
  <c r="CO17" i="9"/>
  <c r="CO265" i="7"/>
  <c r="CO6" i="9" s="1"/>
  <c r="CT302" i="7"/>
  <c r="CT305" i="7" s="1"/>
  <c r="CZ318" i="7"/>
  <c r="CV319" i="7" s="1"/>
  <c r="CZ55" i="11"/>
  <c r="CZ56" i="11" s="1"/>
  <c r="DA114" i="7"/>
  <c r="CS256" i="7"/>
  <c r="CS13" i="9"/>
  <c r="CZ284" i="7"/>
  <c r="CZ45" i="11"/>
  <c r="CZ46" i="11" s="1"/>
  <c r="CT244" i="7"/>
  <c r="CT245" i="7" s="1"/>
  <c r="CU289" i="7"/>
  <c r="CU290" i="7"/>
  <c r="CY301" i="7"/>
  <c r="CY50" i="11"/>
  <c r="CY51" i="11" s="1"/>
  <c r="CP60" i="11"/>
  <c r="CP61" i="11" s="1"/>
  <c r="CP261" i="7"/>
  <c r="CQ44" i="12"/>
  <c r="CQ273" i="7"/>
  <c r="CQ59" i="11"/>
  <c r="CQ263" i="7"/>
  <c r="CS49" i="12" l="1"/>
  <c r="CS63" i="11"/>
  <c r="CC112" i="7"/>
  <c r="CD108" i="7" s="1"/>
  <c r="CD110" i="7" s="1"/>
  <c r="CV322" i="7"/>
  <c r="CV324" i="7" s="1"/>
  <c r="CR32" i="7"/>
  <c r="CR63" i="11"/>
  <c r="CU323" i="7"/>
  <c r="CU324" i="7"/>
  <c r="DA166" i="7"/>
  <c r="CP20" i="12"/>
  <c r="CP265" i="7"/>
  <c r="CP6" i="9" s="1"/>
  <c r="CP17" i="9"/>
  <c r="DB114" i="7"/>
  <c r="CQ60" i="11"/>
  <c r="CQ61" i="11" s="1"/>
  <c r="CQ261" i="7"/>
  <c r="CZ50" i="11"/>
  <c r="CZ51" i="11" s="1"/>
  <c r="CZ301" i="7"/>
  <c r="CR257" i="7"/>
  <c r="CS253" i="7" s="1"/>
  <c r="CR259" i="7"/>
  <c r="CU244" i="7"/>
  <c r="CU245" i="7" s="1"/>
  <c r="CV285" i="7"/>
  <c r="CV288" i="7" s="1"/>
  <c r="CR44" i="12"/>
  <c r="CR59" i="11"/>
  <c r="CR273" i="7"/>
  <c r="CR263" i="7"/>
  <c r="CU302" i="7"/>
  <c r="CU305" i="7" s="1"/>
  <c r="DA45" i="11"/>
  <c r="DA46" i="11" s="1"/>
  <c r="DA284" i="7"/>
  <c r="CT256" i="7"/>
  <c r="CT13" i="9"/>
  <c r="CQ51" i="12"/>
  <c r="CQ80" i="12"/>
  <c r="CS44" i="12"/>
  <c r="CS59" i="11"/>
  <c r="CS273" i="7"/>
  <c r="CS263" i="7"/>
  <c r="CT306" i="7"/>
  <c r="CT307" i="7"/>
  <c r="CT291" i="7"/>
  <c r="CU287" i="7" s="1"/>
  <c r="CT294" i="7"/>
  <c r="CT295" i="7" s="1"/>
  <c r="DA55" i="11"/>
  <c r="DA56" i="11" s="1"/>
  <c r="DA318" i="7"/>
  <c r="CW319" i="7" s="1"/>
  <c r="CW322" i="7" s="1"/>
  <c r="DB219" i="7"/>
  <c r="CV323" i="7" l="1"/>
  <c r="CD112" i="7"/>
  <c r="CE108" i="7" s="1"/>
  <c r="CE110" i="7" s="1"/>
  <c r="CT331" i="7"/>
  <c r="CT63" i="11" s="1"/>
  <c r="CT44" i="12"/>
  <c r="CT59" i="11"/>
  <c r="CT273" i="7"/>
  <c r="CT263" i="7"/>
  <c r="CR60" i="11"/>
  <c r="CR61" i="11" s="1"/>
  <c r="CR261" i="7"/>
  <c r="DB55" i="11"/>
  <c r="DB56" i="11" s="1"/>
  <c r="DB318" i="7"/>
  <c r="CX319" i="7" s="1"/>
  <c r="CX322" i="7" s="1"/>
  <c r="CW323" i="7"/>
  <c r="CW324" i="7"/>
  <c r="CS257" i="7"/>
  <c r="CT253" i="7" s="1"/>
  <c r="CS259" i="7"/>
  <c r="DC114" i="7"/>
  <c r="DB45" i="11"/>
  <c r="DB46" i="11" s="1"/>
  <c r="DB284" i="7"/>
  <c r="CX285" i="7" s="1"/>
  <c r="CV289" i="7"/>
  <c r="CV290" i="7"/>
  <c r="CV302" i="7"/>
  <c r="CV305" i="7" s="1"/>
  <c r="CU291" i="7"/>
  <c r="CV287" i="7" s="1"/>
  <c r="CU294" i="7"/>
  <c r="CU295" i="7" s="1"/>
  <c r="CU306" i="7"/>
  <c r="CU307" i="7"/>
  <c r="CR51" i="12"/>
  <c r="CR80" i="12"/>
  <c r="CU256" i="7"/>
  <c r="CU13" i="9"/>
  <c r="CQ20" i="12"/>
  <c r="CQ265" i="7"/>
  <c r="CQ6" i="9" s="1"/>
  <c r="CQ17" i="9"/>
  <c r="CW285" i="7"/>
  <c r="CW288" i="7" s="1"/>
  <c r="CS80" i="12"/>
  <c r="CS51" i="12"/>
  <c r="DB166" i="7"/>
  <c r="DC219" i="7"/>
  <c r="DA301" i="7"/>
  <c r="DA50" i="11"/>
  <c r="DA51" i="11" s="1"/>
  <c r="CT49" i="12" l="1"/>
  <c r="CT51" i="12" s="1"/>
  <c r="CT32" i="7"/>
  <c r="CE112" i="7"/>
  <c r="CF108" i="7" s="1"/>
  <c r="CU331" i="7"/>
  <c r="CU49" i="12" s="1"/>
  <c r="CW302" i="7"/>
  <c r="CW305" i="7" s="1"/>
  <c r="CV291" i="7"/>
  <c r="CW287" i="7" s="1"/>
  <c r="CV294" i="7"/>
  <c r="CV295" i="7" s="1"/>
  <c r="CX323" i="7"/>
  <c r="CX324" i="7"/>
  <c r="CX288" i="7"/>
  <c r="CV306" i="7"/>
  <c r="CV307" i="7"/>
  <c r="DD114" i="7"/>
  <c r="DD219" i="7"/>
  <c r="DB301" i="7"/>
  <c r="DB50" i="11"/>
  <c r="DB51" i="11" s="1"/>
  <c r="CU44" i="12"/>
  <c r="CU273" i="7"/>
  <c r="CU59" i="11"/>
  <c r="CU263" i="7"/>
  <c r="DC284" i="7"/>
  <c r="DC45" i="11"/>
  <c r="DC46" i="11" s="1"/>
  <c r="CV244" i="7"/>
  <c r="CV245" i="7" s="1"/>
  <c r="DC318" i="7"/>
  <c r="CY319" i="7" s="1"/>
  <c r="CY322" i="7" s="1"/>
  <c r="DC55" i="11"/>
  <c r="DC56" i="11" s="1"/>
  <c r="CS60" i="11"/>
  <c r="CS61" i="11" s="1"/>
  <c r="CS261" i="7"/>
  <c r="CT80" i="12"/>
  <c r="CW289" i="7"/>
  <c r="CW290" i="7"/>
  <c r="CT257" i="7"/>
  <c r="CU253" i="7" s="1"/>
  <c r="CT259" i="7"/>
  <c r="CR20" i="12"/>
  <c r="CR265" i="7"/>
  <c r="CR6" i="9" s="1"/>
  <c r="CR17" i="9"/>
  <c r="DC166" i="7"/>
  <c r="CU63" i="11" l="1"/>
  <c r="CU32" i="7"/>
  <c r="CV331" i="7"/>
  <c r="CV49" i="12" s="1"/>
  <c r="CF110" i="7"/>
  <c r="CU51" i="12"/>
  <c r="CU80" i="12"/>
  <c r="CY323" i="7"/>
  <c r="CY324" i="7"/>
  <c r="DE114" i="7"/>
  <c r="DD45" i="11"/>
  <c r="DD46" i="11" s="1"/>
  <c r="DD284" i="7"/>
  <c r="CZ285" i="7" s="1"/>
  <c r="CW244" i="7"/>
  <c r="CW245" i="7" s="1"/>
  <c r="CT60" i="11"/>
  <c r="CT61" i="11" s="1"/>
  <c r="CT261" i="7"/>
  <c r="CY285" i="7"/>
  <c r="CY288" i="7" s="1"/>
  <c r="CU257" i="7"/>
  <c r="CV253" i="7" s="1"/>
  <c r="CU259" i="7"/>
  <c r="DE219" i="7"/>
  <c r="CW291" i="7"/>
  <c r="CX287" i="7" s="1"/>
  <c r="CW294" i="7"/>
  <c r="CW295" i="7" s="1"/>
  <c r="DD166" i="7"/>
  <c r="DD55" i="11"/>
  <c r="DD56" i="11" s="1"/>
  <c r="DD318" i="7"/>
  <c r="CZ319" i="7" s="1"/>
  <c r="CZ322" i="7" s="1"/>
  <c r="CX289" i="7"/>
  <c r="CX290" i="7"/>
  <c r="DC50" i="11"/>
  <c r="DC51" i="11" s="1"/>
  <c r="DC301" i="7"/>
  <c r="CX302" i="7"/>
  <c r="CX305" i="7" s="1"/>
  <c r="CS20" i="12"/>
  <c r="CS17" i="9"/>
  <c r="CS265" i="7"/>
  <c r="CS6" i="9" s="1"/>
  <c r="CV256" i="7"/>
  <c r="CV13" i="9"/>
  <c r="CW307" i="7"/>
  <c r="CW306" i="7"/>
  <c r="CV32" i="7" l="1"/>
  <c r="CV63" i="11"/>
  <c r="CF112" i="7"/>
  <c r="CG108" i="7" s="1"/>
  <c r="CZ288" i="7"/>
  <c r="CZ289" i="7" s="1"/>
  <c r="CW331" i="7"/>
  <c r="CW32" i="7" s="1"/>
  <c r="CZ323" i="7"/>
  <c r="CZ324" i="7"/>
  <c r="DF114" i="7"/>
  <c r="CU60" i="11"/>
  <c r="CU61" i="11" s="1"/>
  <c r="CU261" i="7"/>
  <c r="CW256" i="7"/>
  <c r="CW13" i="9"/>
  <c r="DE284" i="7"/>
  <c r="DA285" i="7" s="1"/>
  <c r="DA288" i="7" s="1"/>
  <c r="DE45" i="11"/>
  <c r="DE46" i="11" s="1"/>
  <c r="DD301" i="7"/>
  <c r="CZ302" i="7" s="1"/>
  <c r="DD50" i="11"/>
  <c r="DD51" i="11" s="1"/>
  <c r="CV257" i="7"/>
  <c r="CW253" i="7" s="1"/>
  <c r="CV259" i="7"/>
  <c r="DE166" i="7"/>
  <c r="CX291" i="7"/>
  <c r="CY287" i="7" s="1"/>
  <c r="CX294" i="7"/>
  <c r="CX295" i="7" s="1"/>
  <c r="CT20" i="12"/>
  <c r="CT265" i="7"/>
  <c r="CT6" i="9" s="1"/>
  <c r="CT17" i="9"/>
  <c r="CV44" i="12"/>
  <c r="CV273" i="7"/>
  <c r="CV59" i="11"/>
  <c r="CV263" i="7"/>
  <c r="CX244" i="7"/>
  <c r="CX245" i="7" s="1"/>
  <c r="DF219" i="7"/>
  <c r="CY302" i="7"/>
  <c r="CY305" i="7" s="1"/>
  <c r="CX306" i="7"/>
  <c r="CX307" i="7"/>
  <c r="DE318" i="7"/>
  <c r="DE55" i="11"/>
  <c r="DE56" i="11" s="1"/>
  <c r="CY289" i="7"/>
  <c r="CY290" i="7"/>
  <c r="CW49" i="12" l="1"/>
  <c r="CX331" i="7"/>
  <c r="CX49" i="12" s="1"/>
  <c r="CW63" i="11"/>
  <c r="CZ290" i="7"/>
  <c r="CZ244" i="7" s="1"/>
  <c r="CZ245" i="7" s="1"/>
  <c r="CG110" i="7"/>
  <c r="CG112" i="7" s="1"/>
  <c r="CH108" i="7" s="1"/>
  <c r="CZ305" i="7"/>
  <c r="CZ307" i="7" s="1"/>
  <c r="DE50" i="11"/>
  <c r="DE51" i="11" s="1"/>
  <c r="DE301" i="7"/>
  <c r="CV60" i="11"/>
  <c r="CV61" i="11" s="1"/>
  <c r="CV261" i="7"/>
  <c r="DA290" i="7"/>
  <c r="DA289" i="7"/>
  <c r="DG219" i="7"/>
  <c r="DF166" i="7"/>
  <c r="CW257" i="7"/>
  <c r="CX253" i="7" s="1"/>
  <c r="CW259" i="7"/>
  <c r="CV51" i="12"/>
  <c r="CV80" i="12"/>
  <c r="DG114" i="7"/>
  <c r="DF318" i="7"/>
  <c r="DB319" i="7" s="1"/>
  <c r="DF55" i="11"/>
  <c r="DF56" i="11" s="1"/>
  <c r="DF284" i="7"/>
  <c r="DF45" i="11"/>
  <c r="DF46" i="11" s="1"/>
  <c r="CW44" i="12"/>
  <c r="CW59" i="11"/>
  <c r="CW273" i="7"/>
  <c r="CW263" i="7"/>
  <c r="CY244" i="7"/>
  <c r="CY245" i="7" s="1"/>
  <c r="CU20" i="12"/>
  <c r="CU17" i="9"/>
  <c r="CU265" i="7"/>
  <c r="CU6" i="9" s="1"/>
  <c r="DA319" i="7"/>
  <c r="DA322" i="7" s="1"/>
  <c r="CY291" i="7"/>
  <c r="CZ287" i="7" s="1"/>
  <c r="CY294" i="7"/>
  <c r="CY295" i="7" s="1"/>
  <c r="CY307" i="7"/>
  <c r="CY306" i="7"/>
  <c r="CX256" i="7"/>
  <c r="CX13" i="9"/>
  <c r="CX32" i="7" l="1"/>
  <c r="CX63" i="11"/>
  <c r="CZ306" i="7"/>
  <c r="CZ331" i="7" s="1"/>
  <c r="CZ49" i="12" s="1"/>
  <c r="CH110" i="7"/>
  <c r="CY331" i="7"/>
  <c r="CY32" i="7" s="1"/>
  <c r="CX44" i="12"/>
  <c r="CX273" i="7"/>
  <c r="CX59" i="11"/>
  <c r="CX263" i="7"/>
  <c r="DB322" i="7"/>
  <c r="DH114" i="7"/>
  <c r="CW60" i="11"/>
  <c r="CW61" i="11" s="1"/>
  <c r="CW261" i="7"/>
  <c r="DA302" i="7"/>
  <c r="DA305" i="7" s="1"/>
  <c r="CZ256" i="7"/>
  <c r="CZ13" i="9"/>
  <c r="DG45" i="11"/>
  <c r="DG46" i="11" s="1"/>
  <c r="DG284" i="7"/>
  <c r="DC285" i="7" s="1"/>
  <c r="CX257" i="7"/>
  <c r="CY253" i="7" s="1"/>
  <c r="CX259" i="7"/>
  <c r="DG166" i="7"/>
  <c r="DA244" i="7"/>
  <c r="DA245" i="7" s="1"/>
  <c r="CW80" i="12"/>
  <c r="CW51" i="12"/>
  <c r="DF50" i="11"/>
  <c r="DF51" i="11" s="1"/>
  <c r="DF301" i="7"/>
  <c r="DA324" i="7"/>
  <c r="DA323" i="7"/>
  <c r="CY256" i="7"/>
  <c r="CY13" i="9"/>
  <c r="DB285" i="7"/>
  <c r="DB288" i="7" s="1"/>
  <c r="DH219" i="7"/>
  <c r="CZ291" i="7"/>
  <c r="DA287" i="7" s="1"/>
  <c r="CZ294" i="7"/>
  <c r="CZ295" i="7" s="1"/>
  <c r="DG55" i="11"/>
  <c r="DG56" i="11" s="1"/>
  <c r="DG318" i="7"/>
  <c r="CV20" i="12"/>
  <c r="CV265" i="7"/>
  <c r="CV6" i="9" s="1"/>
  <c r="CV17" i="9"/>
  <c r="CH112" i="7" l="1"/>
  <c r="CI108" i="7" s="1"/>
  <c r="CI110" i="7" s="1"/>
  <c r="CI112" i="7" s="1"/>
  <c r="CJ108" i="7" s="1"/>
  <c r="CY63" i="11"/>
  <c r="CY49" i="12"/>
  <c r="CZ63" i="11"/>
  <c r="CZ32" i="7"/>
  <c r="DB323" i="7"/>
  <c r="DB324" i="7"/>
  <c r="DA306" i="7"/>
  <c r="DA307" i="7"/>
  <c r="DA291" i="7"/>
  <c r="DB287" i="7" s="1"/>
  <c r="DA294" i="7"/>
  <c r="DA295" i="7" s="1"/>
  <c r="DH318" i="7"/>
  <c r="DD319" i="7" s="1"/>
  <c r="DH55" i="11"/>
  <c r="DH56" i="11" s="1"/>
  <c r="DC288" i="7"/>
  <c r="DA256" i="7"/>
  <c r="DA13" i="9"/>
  <c r="CW20" i="12"/>
  <c r="CW17" i="9"/>
  <c r="CW265" i="7"/>
  <c r="CW6" i="9" s="1"/>
  <c r="DC319" i="7"/>
  <c r="DC322" i="7" s="1"/>
  <c r="DG301" i="7"/>
  <c r="DG50" i="11"/>
  <c r="DG51" i="11" s="1"/>
  <c r="DH166" i="7"/>
  <c r="CX60" i="11"/>
  <c r="CX61" i="11" s="1"/>
  <c r="CX261" i="7"/>
  <c r="CZ44" i="12"/>
  <c r="CZ59" i="11"/>
  <c r="CZ273" i="7"/>
  <c r="CZ263" i="7"/>
  <c r="CY257" i="7"/>
  <c r="CZ253" i="7" s="1"/>
  <c r="CY259" i="7"/>
  <c r="DI114" i="7"/>
  <c r="CX51" i="12"/>
  <c r="CX80" i="12"/>
  <c r="DI219" i="7"/>
  <c r="DB289" i="7"/>
  <c r="DB290" i="7"/>
  <c r="DB302" i="7"/>
  <c r="DB305" i="7" s="1"/>
  <c r="CY44" i="12"/>
  <c r="CY273" i="7"/>
  <c r="CY59" i="11"/>
  <c r="CY263" i="7"/>
  <c r="DH284" i="7"/>
  <c r="DH45" i="11"/>
  <c r="DH46" i="11" s="1"/>
  <c r="CJ110" i="7" l="1"/>
  <c r="DD322" i="7"/>
  <c r="DD324" i="7" s="1"/>
  <c r="DC324" i="7"/>
  <c r="DC323" i="7"/>
  <c r="DB306" i="7"/>
  <c r="DB307" i="7"/>
  <c r="DA44" i="12"/>
  <c r="DA59" i="11"/>
  <c r="DA273" i="7"/>
  <c r="DA263" i="7"/>
  <c r="CZ51" i="12"/>
  <c r="CZ80" i="12"/>
  <c r="DD285" i="7"/>
  <c r="DD288" i="7" s="1"/>
  <c r="CX20" i="12"/>
  <c r="CX265" i="7"/>
  <c r="CX6" i="9" s="1"/>
  <c r="CX17" i="9"/>
  <c r="DI45" i="11"/>
  <c r="DI46" i="11" s="1"/>
  <c r="DI284" i="7"/>
  <c r="DB291" i="7"/>
  <c r="DC287" i="7" s="1"/>
  <c r="DB294" i="7"/>
  <c r="DB295" i="7" s="1"/>
  <c r="CY60" i="11"/>
  <c r="CY61" i="11" s="1"/>
  <c r="CY261" i="7"/>
  <c r="CZ257" i="7"/>
  <c r="DA253" i="7" s="1"/>
  <c r="CZ259" i="7"/>
  <c r="DB244" i="7"/>
  <c r="DB245" i="7" s="1"/>
  <c r="CY51" i="12"/>
  <c r="CY80" i="12"/>
  <c r="DI55" i="11"/>
  <c r="DI56" i="11" s="1"/>
  <c r="DI318" i="7"/>
  <c r="DJ114" i="7"/>
  <c r="DI166" i="7"/>
  <c r="DC302" i="7"/>
  <c r="DC305" i="7" s="1"/>
  <c r="DC290" i="7"/>
  <c r="DC289" i="7"/>
  <c r="DJ219" i="7"/>
  <c r="DH50" i="11"/>
  <c r="DH51" i="11" s="1"/>
  <c r="DH301" i="7"/>
  <c r="DA331" i="7"/>
  <c r="DB331" i="7" l="1"/>
  <c r="DB49" i="12" s="1"/>
  <c r="DD323" i="7"/>
  <c r="CJ112" i="7"/>
  <c r="CK108" i="7" s="1"/>
  <c r="CK110" i="7" s="1"/>
  <c r="DI301" i="7"/>
  <c r="DE302" i="7" s="1"/>
  <c r="DI50" i="11"/>
  <c r="DI51" i="11" s="1"/>
  <c r="DB256" i="7"/>
  <c r="DB13" i="9"/>
  <c r="DE285" i="7"/>
  <c r="DE288" i="7" s="1"/>
  <c r="DD289" i="7"/>
  <c r="DD290" i="7"/>
  <c r="DJ55" i="11"/>
  <c r="DJ56" i="11" s="1"/>
  <c r="DJ318" i="7"/>
  <c r="DF319" i="7" s="1"/>
  <c r="DC244" i="7"/>
  <c r="DC245" i="7" s="1"/>
  <c r="DJ45" i="11"/>
  <c r="DJ46" i="11" s="1"/>
  <c r="DJ284" i="7"/>
  <c r="DF285" i="7" s="1"/>
  <c r="DC306" i="7"/>
  <c r="DC307" i="7"/>
  <c r="DE319" i="7"/>
  <c r="DE322" i="7" s="1"/>
  <c r="CZ60" i="11"/>
  <c r="CZ61" i="11" s="1"/>
  <c r="CZ261" i="7"/>
  <c r="DK114" i="7"/>
  <c r="DC291" i="7"/>
  <c r="DD287" i="7" s="1"/>
  <c r="DC294" i="7"/>
  <c r="DC295" i="7" s="1"/>
  <c r="DA257" i="7"/>
  <c r="DB253" i="7" s="1"/>
  <c r="DA259" i="7"/>
  <c r="DD302" i="7"/>
  <c r="DD305" i="7" s="1"/>
  <c r="CY20" i="12"/>
  <c r="CY265" i="7"/>
  <c r="CY6" i="9" s="1"/>
  <c r="CY17" i="9"/>
  <c r="DA49" i="12"/>
  <c r="DA51" i="12" s="1"/>
  <c r="DA63" i="11"/>
  <c r="DA32" i="7"/>
  <c r="DK219" i="7"/>
  <c r="DJ166" i="7"/>
  <c r="DA80" i="12"/>
  <c r="DF322" i="7" l="1"/>
  <c r="DF323" i="7" s="1"/>
  <c r="DB32" i="7"/>
  <c r="DB63" i="11"/>
  <c r="DF288" i="7"/>
  <c r="DF289" i="7" s="1"/>
  <c r="CK112" i="7"/>
  <c r="CL108" i="7" s="1"/>
  <c r="DE305" i="7"/>
  <c r="DE307" i="7" s="1"/>
  <c r="DC331" i="7"/>
  <c r="DC49" i="12" s="1"/>
  <c r="DK284" i="7"/>
  <c r="DG285" i="7" s="1"/>
  <c r="DG288" i="7" s="1"/>
  <c r="DK45" i="11"/>
  <c r="DK46" i="11" s="1"/>
  <c r="DB44" i="12"/>
  <c r="DB59" i="11"/>
  <c r="DB273" i="7"/>
  <c r="DB263" i="7"/>
  <c r="DD306" i="7"/>
  <c r="DD307" i="7"/>
  <c r="DD291" i="7"/>
  <c r="DE287" i="7" s="1"/>
  <c r="DD294" i="7"/>
  <c r="DD295" i="7" s="1"/>
  <c r="DL114" i="7"/>
  <c r="DC256" i="7"/>
  <c r="DC13" i="9"/>
  <c r="CZ20" i="12"/>
  <c r="CZ265" i="7"/>
  <c r="CZ6" i="9" s="1"/>
  <c r="CZ17" i="9"/>
  <c r="DK166" i="7"/>
  <c r="DE289" i="7"/>
  <c r="DE290" i="7"/>
  <c r="DA60" i="11"/>
  <c r="DA61" i="11" s="1"/>
  <c r="DA261" i="7"/>
  <c r="DE323" i="7"/>
  <c r="DE324" i="7"/>
  <c r="DB257" i="7"/>
  <c r="DC253" i="7" s="1"/>
  <c r="DB259" i="7"/>
  <c r="DJ50" i="11"/>
  <c r="DJ51" i="11" s="1"/>
  <c r="DJ301" i="7"/>
  <c r="DL219" i="7"/>
  <c r="DK318" i="7"/>
  <c r="DG319" i="7" s="1"/>
  <c r="DG322" i="7" s="1"/>
  <c r="DK55" i="11"/>
  <c r="DK56" i="11" s="1"/>
  <c r="DD244" i="7"/>
  <c r="DD245" i="7" s="1"/>
  <c r="DF324" i="7" l="1"/>
  <c r="DF290" i="7"/>
  <c r="DF244" i="7" s="1"/>
  <c r="DF245" i="7" s="1"/>
  <c r="DE306" i="7"/>
  <c r="DE331" i="7" s="1"/>
  <c r="DD331" i="7"/>
  <c r="DD63" i="11" s="1"/>
  <c r="CL110" i="7"/>
  <c r="DC32" i="7"/>
  <c r="DC63" i="11"/>
  <c r="DA20" i="12"/>
  <c r="DA17" i="9"/>
  <c r="DA265" i="7"/>
  <c r="DA6" i="9" s="1"/>
  <c r="DE244" i="7"/>
  <c r="DE245" i="7" s="1"/>
  <c r="DC44" i="12"/>
  <c r="DC59" i="11"/>
  <c r="DC273" i="7"/>
  <c r="DC263" i="7"/>
  <c r="DE291" i="7"/>
  <c r="DF287" i="7" s="1"/>
  <c r="DE294" i="7"/>
  <c r="DE295" i="7" s="1"/>
  <c r="DB60" i="11"/>
  <c r="DB61" i="11" s="1"/>
  <c r="DB261" i="7"/>
  <c r="DC257" i="7"/>
  <c r="DD253" i="7" s="1"/>
  <c r="DC259" i="7"/>
  <c r="DK50" i="11"/>
  <c r="DK51" i="11" s="1"/>
  <c r="DK301" i="7"/>
  <c r="DG289" i="7"/>
  <c r="DG290" i="7"/>
  <c r="DM219" i="7"/>
  <c r="DB51" i="12"/>
  <c r="DB80" i="12"/>
  <c r="DG323" i="7"/>
  <c r="DG324" i="7"/>
  <c r="DL55" i="11"/>
  <c r="DL56" i="11" s="1"/>
  <c r="DL318" i="7"/>
  <c r="DD256" i="7"/>
  <c r="DD13" i="9"/>
  <c r="DF302" i="7"/>
  <c r="DF305" i="7" s="1"/>
  <c r="DM114" i="7"/>
  <c r="DL166" i="7"/>
  <c r="DL45" i="11"/>
  <c r="DL46" i="11" s="1"/>
  <c r="DL284" i="7"/>
  <c r="DD32" i="7" l="1"/>
  <c r="DD49" i="12"/>
  <c r="CL112" i="7"/>
  <c r="CM108" i="7" s="1"/>
  <c r="DN219" i="7"/>
  <c r="DH285" i="7"/>
  <c r="DH288" i="7" s="1"/>
  <c r="DL301" i="7"/>
  <c r="DL50" i="11"/>
  <c r="DL51" i="11" s="1"/>
  <c r="DH319" i="7"/>
  <c r="DH322" i="7" s="1"/>
  <c r="DM318" i="7"/>
  <c r="DI319" i="7" s="1"/>
  <c r="DM55" i="11"/>
  <c r="DM56" i="11" s="1"/>
  <c r="DF256" i="7"/>
  <c r="DF13" i="9"/>
  <c r="DM166" i="7"/>
  <c r="DN114" i="7"/>
  <c r="DC51" i="12"/>
  <c r="DC80" i="12"/>
  <c r="DM284" i="7"/>
  <c r="DI285" i="7" s="1"/>
  <c r="DM45" i="11"/>
  <c r="DM46" i="11" s="1"/>
  <c r="DD44" i="12"/>
  <c r="DD59" i="11"/>
  <c r="DD273" i="7"/>
  <c r="DD263" i="7"/>
  <c r="DE49" i="12"/>
  <c r="DE63" i="11"/>
  <c r="DE32" i="7"/>
  <c r="DC60" i="11"/>
  <c r="DC61" i="11" s="1"/>
  <c r="DC261" i="7"/>
  <c r="DF291" i="7"/>
  <c r="DG287" i="7" s="1"/>
  <c r="DF294" i="7"/>
  <c r="DF295" i="7" s="1"/>
  <c r="DE256" i="7"/>
  <c r="DE13" i="9"/>
  <c r="DF306" i="7"/>
  <c r="DF307" i="7"/>
  <c r="DD257" i="7"/>
  <c r="DE253" i="7" s="1"/>
  <c r="DD259" i="7"/>
  <c r="DB20" i="12"/>
  <c r="DB265" i="7"/>
  <c r="DB6" i="9" s="1"/>
  <c r="DB17" i="9"/>
  <c r="DG244" i="7"/>
  <c r="DG245" i="7" s="1"/>
  <c r="DG302" i="7"/>
  <c r="DG305" i="7" s="1"/>
  <c r="DI288" i="7" l="1"/>
  <c r="DI290" i="7" s="1"/>
  <c r="DI322" i="7"/>
  <c r="DI324" i="7" s="1"/>
  <c r="DF331" i="7"/>
  <c r="DF49" i="12" s="1"/>
  <c r="CM110" i="7"/>
  <c r="DD51" i="12"/>
  <c r="DD80" i="12"/>
  <c r="DF44" i="12"/>
  <c r="DF273" i="7"/>
  <c r="DF59" i="11"/>
  <c r="DF263" i="7"/>
  <c r="DH289" i="7"/>
  <c r="DH290" i="7"/>
  <c r="DC20" i="12"/>
  <c r="DC17" i="9"/>
  <c r="DC265" i="7"/>
  <c r="DC6" i="9" s="1"/>
  <c r="DG256" i="7"/>
  <c r="DG13" i="9"/>
  <c r="DG291" i="7"/>
  <c r="DH287" i="7" s="1"/>
  <c r="DG294" i="7"/>
  <c r="DG295" i="7" s="1"/>
  <c r="DN284" i="7"/>
  <c r="DN45" i="11"/>
  <c r="DN46" i="11" s="1"/>
  <c r="DN55" i="11"/>
  <c r="DN56" i="11" s="1"/>
  <c r="DN318" i="7"/>
  <c r="DO114" i="7"/>
  <c r="DO219" i="7"/>
  <c r="DM50" i="11"/>
  <c r="DM51" i="11" s="1"/>
  <c r="DM301" i="7"/>
  <c r="DI302" i="7" s="1"/>
  <c r="DH323" i="7"/>
  <c r="DH324" i="7"/>
  <c r="DE257" i="7"/>
  <c r="DF253" i="7" s="1"/>
  <c r="DE259" i="7"/>
  <c r="DG306" i="7"/>
  <c r="DG307" i="7"/>
  <c r="DH302" i="7"/>
  <c r="DH305" i="7" s="1"/>
  <c r="DE44" i="12"/>
  <c r="DE273" i="7"/>
  <c r="DE59" i="11"/>
  <c r="DE263" i="7"/>
  <c r="DN166" i="7"/>
  <c r="DD60" i="11"/>
  <c r="DD61" i="11" s="1"/>
  <c r="DD261" i="7"/>
  <c r="DI289" i="7" l="1"/>
  <c r="DF32" i="7"/>
  <c r="DF63" i="11"/>
  <c r="DI323" i="7"/>
  <c r="CM112" i="7"/>
  <c r="CN108" i="7" s="1"/>
  <c r="DI305" i="7"/>
  <c r="DI306" i="7" s="1"/>
  <c r="DG331" i="7"/>
  <c r="DG63" i="11" s="1"/>
  <c r="DO166" i="7"/>
  <c r="DI244" i="7"/>
  <c r="DI245" i="7" s="1"/>
  <c r="DF51" i="12"/>
  <c r="DF80" i="12"/>
  <c r="DP114" i="7"/>
  <c r="DO45" i="11"/>
  <c r="DO46" i="11" s="1"/>
  <c r="DO284" i="7"/>
  <c r="DJ319" i="7"/>
  <c r="DJ322" i="7" s="1"/>
  <c r="DH306" i="7"/>
  <c r="DH307" i="7"/>
  <c r="DH291" i="7"/>
  <c r="DI287" i="7" s="1"/>
  <c r="DH294" i="7"/>
  <c r="DH295" i="7" s="1"/>
  <c r="DH244" i="7"/>
  <c r="DH245" i="7" s="1"/>
  <c r="DE80" i="12"/>
  <c r="DE51" i="12"/>
  <c r="DP219" i="7"/>
  <c r="DD20" i="12"/>
  <c r="DD265" i="7"/>
  <c r="DD6" i="9" s="1"/>
  <c r="DD17" i="9"/>
  <c r="DE60" i="11"/>
  <c r="DE61" i="11" s="1"/>
  <c r="DE261" i="7"/>
  <c r="DO55" i="11"/>
  <c r="DO56" i="11" s="1"/>
  <c r="DO318" i="7"/>
  <c r="DK319" i="7" s="1"/>
  <c r="DG44" i="12"/>
  <c r="DG273" i="7"/>
  <c r="DG59" i="11"/>
  <c r="DG263" i="7"/>
  <c r="DJ285" i="7"/>
  <c r="DJ288" i="7" s="1"/>
  <c r="DN301" i="7"/>
  <c r="DJ302" i="7" s="1"/>
  <c r="DJ305" i="7" s="1"/>
  <c r="DN50" i="11"/>
  <c r="DN51" i="11" s="1"/>
  <c r="DF257" i="7"/>
  <c r="DG253" i="7" s="1"/>
  <c r="DF259" i="7"/>
  <c r="DK322" i="7" l="1"/>
  <c r="DK323" i="7" s="1"/>
  <c r="DG49" i="12"/>
  <c r="DG51" i="12" s="1"/>
  <c r="DI307" i="7"/>
  <c r="DI331" i="7" s="1"/>
  <c r="DI63" i="11" s="1"/>
  <c r="CN110" i="7"/>
  <c r="DH331" i="7"/>
  <c r="DH32" i="7" s="1"/>
  <c r="DG32" i="7"/>
  <c r="DP318" i="7"/>
  <c r="DP55" i="11"/>
  <c r="DP56" i="11" s="1"/>
  <c r="DO301" i="7"/>
  <c r="DO50" i="11"/>
  <c r="DO51" i="11" s="1"/>
  <c r="DQ114" i="7"/>
  <c r="DP166" i="7"/>
  <c r="DH256" i="7"/>
  <c r="DH13" i="9"/>
  <c r="DP284" i="7"/>
  <c r="DL285" i="7" s="1"/>
  <c r="DP45" i="11"/>
  <c r="DP46" i="11" s="1"/>
  <c r="DK285" i="7"/>
  <c r="DK288" i="7" s="1"/>
  <c r="DI291" i="7"/>
  <c r="DJ287" i="7" s="1"/>
  <c r="DI294" i="7"/>
  <c r="DI295" i="7" s="1"/>
  <c r="DJ307" i="7"/>
  <c r="DJ306" i="7"/>
  <c r="DG80" i="12"/>
  <c r="DE20" i="12"/>
  <c r="DE17" i="9"/>
  <c r="DE265" i="7"/>
  <c r="DE6" i="9" s="1"/>
  <c r="DF60" i="11"/>
  <c r="DF61" i="11" s="1"/>
  <c r="DF261" i="7"/>
  <c r="DJ289" i="7"/>
  <c r="DJ290" i="7"/>
  <c r="DG257" i="7"/>
  <c r="DH253" i="7" s="1"/>
  <c r="DG259" i="7"/>
  <c r="DQ219" i="7"/>
  <c r="DJ323" i="7"/>
  <c r="DJ324" i="7"/>
  <c r="DI256" i="7"/>
  <c r="DI13" i="9"/>
  <c r="DK324" i="7" l="1"/>
  <c r="CN112" i="7"/>
  <c r="CO108" i="7" s="1"/>
  <c r="CO110" i="7" s="1"/>
  <c r="DL288" i="7"/>
  <c r="DL289" i="7" s="1"/>
  <c r="DH63" i="11"/>
  <c r="DI49" i="12"/>
  <c r="DH49" i="12"/>
  <c r="DI32" i="7"/>
  <c r="DR114" i="7"/>
  <c r="DJ244" i="7"/>
  <c r="DJ245" i="7" s="1"/>
  <c r="DJ331" i="7"/>
  <c r="DG60" i="11"/>
  <c r="DG61" i="11" s="1"/>
  <c r="DG261" i="7"/>
  <c r="DK289" i="7"/>
  <c r="DK290" i="7"/>
  <c r="DH44" i="12"/>
  <c r="DH59" i="11"/>
  <c r="DH273" i="7"/>
  <c r="DH263" i="7"/>
  <c r="DJ291" i="7"/>
  <c r="DK287" i="7" s="1"/>
  <c r="DJ294" i="7"/>
  <c r="DJ295" i="7" s="1"/>
  <c r="DQ166" i="7"/>
  <c r="DK302" i="7"/>
  <c r="DK305" i="7" s="1"/>
  <c r="DH257" i="7"/>
  <c r="DI253" i="7" s="1"/>
  <c r="DH259" i="7"/>
  <c r="DI44" i="12"/>
  <c r="DI273" i="7"/>
  <c r="DI59" i="11"/>
  <c r="DI263" i="7"/>
  <c r="DP50" i="11"/>
  <c r="DP51" i="11" s="1"/>
  <c r="DP301" i="7"/>
  <c r="DL302" i="7" s="1"/>
  <c r="DF20" i="12"/>
  <c r="DF265" i="7"/>
  <c r="DF6" i="9" s="1"/>
  <c r="DF17" i="9"/>
  <c r="DR219" i="7"/>
  <c r="DQ55" i="11"/>
  <c r="DQ56" i="11" s="1"/>
  <c r="DQ318" i="7"/>
  <c r="DM319" i="7" s="1"/>
  <c r="DL319" i="7"/>
  <c r="DL322" i="7" s="1"/>
  <c r="DQ45" i="11"/>
  <c r="DQ46" i="11" s="1"/>
  <c r="DQ284" i="7"/>
  <c r="DL290" i="7" l="1"/>
  <c r="DL244" i="7" s="1"/>
  <c r="DL245" i="7" s="1"/>
  <c r="CO112" i="7"/>
  <c r="CP108" i="7" s="1"/>
  <c r="CP110" i="7" s="1"/>
  <c r="DM322" i="7"/>
  <c r="DM323" i="7" s="1"/>
  <c r="DL305" i="7"/>
  <c r="DL306" i="7" s="1"/>
  <c r="DJ49" i="12"/>
  <c r="DJ63" i="11"/>
  <c r="DJ32" i="7"/>
  <c r="DR166" i="7"/>
  <c r="DH51" i="12"/>
  <c r="DH80" i="12"/>
  <c r="DJ256" i="7"/>
  <c r="DJ13" i="9"/>
  <c r="DI80" i="12"/>
  <c r="DI51" i="12"/>
  <c r="DR55" i="11"/>
  <c r="DR56" i="11" s="1"/>
  <c r="DR318" i="7"/>
  <c r="DN319" i="7" s="1"/>
  <c r="DN322" i="7" s="1"/>
  <c r="DK291" i="7"/>
  <c r="DL287" i="7" s="1"/>
  <c r="DK294" i="7"/>
  <c r="DK295" i="7" s="1"/>
  <c r="DS219" i="7"/>
  <c r="DH60" i="11"/>
  <c r="DH61" i="11" s="1"/>
  <c r="DH261" i="7"/>
  <c r="DK244" i="7"/>
  <c r="DK245" i="7" s="1"/>
  <c r="DS114" i="7"/>
  <c r="DQ301" i="7"/>
  <c r="DQ50" i="11"/>
  <c r="DQ51" i="11" s="1"/>
  <c r="DM285" i="7"/>
  <c r="DM288" i="7" s="1"/>
  <c r="DL323" i="7"/>
  <c r="DL324" i="7"/>
  <c r="DI257" i="7"/>
  <c r="DJ253" i="7" s="1"/>
  <c r="DI259" i="7"/>
  <c r="DG20" i="12"/>
  <c r="DG265" i="7"/>
  <c r="DG6" i="9" s="1"/>
  <c r="DG17" i="9"/>
  <c r="DR45" i="11"/>
  <c r="DR46" i="11" s="1"/>
  <c r="DR284" i="7"/>
  <c r="DN285" i="7" s="1"/>
  <c r="DK306" i="7"/>
  <c r="DK307" i="7"/>
  <c r="DL307" i="7" l="1"/>
  <c r="DL331" i="7" s="1"/>
  <c r="DL49" i="12" s="1"/>
  <c r="DM324" i="7"/>
  <c r="CP112" i="7"/>
  <c r="CQ108" i="7" s="1"/>
  <c r="DK331" i="7"/>
  <c r="DK32" i="7" s="1"/>
  <c r="DN288" i="7"/>
  <c r="DN289" i="7" s="1"/>
  <c r="DL256" i="7"/>
  <c r="DL13" i="9"/>
  <c r="DM302" i="7"/>
  <c r="DM305" i="7" s="1"/>
  <c r="DT219" i="7"/>
  <c r="DK256" i="7"/>
  <c r="DK13" i="9"/>
  <c r="DJ44" i="12"/>
  <c r="DJ59" i="11"/>
  <c r="DJ273" i="7"/>
  <c r="DJ263" i="7"/>
  <c r="DI60" i="11"/>
  <c r="DI61" i="11" s="1"/>
  <c r="DI261" i="7"/>
  <c r="DH20" i="12"/>
  <c r="DH265" i="7"/>
  <c r="DH6" i="9" s="1"/>
  <c r="DH17" i="9"/>
  <c r="DL291" i="7"/>
  <c r="DM287" i="7" s="1"/>
  <c r="DL294" i="7"/>
  <c r="DL295" i="7" s="1"/>
  <c r="DJ257" i="7"/>
  <c r="DK253" i="7" s="1"/>
  <c r="DJ259" i="7"/>
  <c r="DS318" i="7"/>
  <c r="DS55" i="11"/>
  <c r="DS56" i="11" s="1"/>
  <c r="DM289" i="7"/>
  <c r="DM290" i="7"/>
  <c r="DT114" i="7"/>
  <c r="DR50" i="11"/>
  <c r="DR51" i="11" s="1"/>
  <c r="DR301" i="7"/>
  <c r="DN324" i="7"/>
  <c r="DN323" i="7"/>
  <c r="DS284" i="7"/>
  <c r="DS45" i="11"/>
  <c r="DS46" i="11" s="1"/>
  <c r="DS166" i="7"/>
  <c r="DL32" i="7" l="1"/>
  <c r="DL63" i="11"/>
  <c r="DK63" i="11"/>
  <c r="DK49" i="12"/>
  <c r="CQ110" i="7"/>
  <c r="DN290" i="7"/>
  <c r="DN244" i="7" s="1"/>
  <c r="DN245" i="7" s="1"/>
  <c r="DJ60" i="11"/>
  <c r="DJ61" i="11" s="1"/>
  <c r="DJ261" i="7"/>
  <c r="DN302" i="7"/>
  <c r="DN305" i="7" s="1"/>
  <c r="DL44" i="12"/>
  <c r="DL59" i="11"/>
  <c r="DL273" i="7"/>
  <c r="DL263" i="7"/>
  <c r="DK44" i="12"/>
  <c r="DK59" i="11"/>
  <c r="DK273" i="7"/>
  <c r="DK263" i="7"/>
  <c r="DK257" i="7"/>
  <c r="DL253" i="7" s="1"/>
  <c r="DK259" i="7"/>
  <c r="DT45" i="11"/>
  <c r="DT46" i="11" s="1"/>
  <c r="DT284" i="7"/>
  <c r="DO285" i="7"/>
  <c r="DO288" i="7" s="1"/>
  <c r="DU114" i="7"/>
  <c r="DT166" i="7"/>
  <c r="DO319" i="7"/>
  <c r="DO322" i="7" s="1"/>
  <c r="DI20" i="12"/>
  <c r="DI17" i="9"/>
  <c r="DI265" i="7"/>
  <c r="DI6" i="9" s="1"/>
  <c r="DJ51" i="12"/>
  <c r="DJ80" i="12"/>
  <c r="DU219" i="7"/>
  <c r="DS50" i="11"/>
  <c r="DS51" i="11" s="1"/>
  <c r="DS301" i="7"/>
  <c r="DO302" i="7" s="1"/>
  <c r="DM291" i="7"/>
  <c r="DN287" i="7" s="1"/>
  <c r="DM294" i="7"/>
  <c r="DM295" i="7" s="1"/>
  <c r="DT55" i="11"/>
  <c r="DT56" i="11" s="1"/>
  <c r="DT318" i="7"/>
  <c r="DP319" i="7" s="1"/>
  <c r="DM244" i="7"/>
  <c r="DM245" i="7" s="1"/>
  <c r="DM307" i="7"/>
  <c r="DM306" i="7"/>
  <c r="CQ112" i="7" l="1"/>
  <c r="CR108" i="7" s="1"/>
  <c r="DP322" i="7"/>
  <c r="DP324" i="7" s="1"/>
  <c r="DM331" i="7"/>
  <c r="DM49" i="12" s="1"/>
  <c r="DK60" i="11"/>
  <c r="DK61" i="11" s="1"/>
  <c r="DK261" i="7"/>
  <c r="DK51" i="12"/>
  <c r="DK80" i="12"/>
  <c r="DL257" i="7"/>
  <c r="DM253" i="7" s="1"/>
  <c r="DL259" i="7"/>
  <c r="DN306" i="7"/>
  <c r="DN307" i="7"/>
  <c r="DU284" i="7"/>
  <c r="DS285" i="7" s="1"/>
  <c r="DU45" i="11"/>
  <c r="DU46" i="11" s="1"/>
  <c r="D46" i="11" s="1"/>
  <c r="DU318" i="7"/>
  <c r="DS319" i="7" s="1"/>
  <c r="DU55" i="11"/>
  <c r="DU56" i="11" s="1"/>
  <c r="DO289" i="7"/>
  <c r="DO290" i="7"/>
  <c r="DO305" i="7"/>
  <c r="DP285" i="7"/>
  <c r="DP288" i="7" s="1"/>
  <c r="DN291" i="7"/>
  <c r="DO287" i="7" s="1"/>
  <c r="DN294" i="7"/>
  <c r="DN295" i="7" s="1"/>
  <c r="DM256" i="7"/>
  <c r="DM13" i="9"/>
  <c r="DO323" i="7"/>
  <c r="DO324" i="7"/>
  <c r="DN256" i="7"/>
  <c r="DN13" i="9"/>
  <c r="DU166" i="7"/>
  <c r="DL80" i="12"/>
  <c r="DL51" i="12"/>
  <c r="DJ20" i="12"/>
  <c r="DJ265" i="7"/>
  <c r="DJ6" i="9" s="1"/>
  <c r="DJ17" i="9"/>
  <c r="DT301" i="7"/>
  <c r="DT50" i="11"/>
  <c r="DT51" i="11" s="1"/>
  <c r="DP323" i="7" l="1"/>
  <c r="DN331" i="7"/>
  <c r="DN49" i="12" s="1"/>
  <c r="CR110" i="7"/>
  <c r="DM32" i="7"/>
  <c r="DM63" i="11"/>
  <c r="DO306" i="7"/>
  <c r="DO307" i="7"/>
  <c r="DL60" i="11"/>
  <c r="DL61" i="11" s="1"/>
  <c r="DL261" i="7"/>
  <c r="DU50" i="11"/>
  <c r="DU51" i="11" s="1"/>
  <c r="DU301" i="7"/>
  <c r="DS302" i="7" s="1"/>
  <c r="DT285" i="7"/>
  <c r="DR285" i="7"/>
  <c r="DQ285" i="7"/>
  <c r="DQ288" i="7" s="1"/>
  <c r="DM257" i="7"/>
  <c r="DN253" i="7" s="1"/>
  <c r="DM259" i="7"/>
  <c r="DO291" i="7"/>
  <c r="DP287" i="7" s="1"/>
  <c r="DO294" i="7"/>
  <c r="DO295" i="7" s="1"/>
  <c r="DM44" i="12"/>
  <c r="DM59" i="11"/>
  <c r="DM273" i="7"/>
  <c r="DM263" i="7"/>
  <c r="DP289" i="7"/>
  <c r="DP290" i="7"/>
  <c r="DO244" i="7"/>
  <c r="DO245" i="7" s="1"/>
  <c r="DK20" i="12"/>
  <c r="DK17" i="9"/>
  <c r="DK265" i="7"/>
  <c r="DK6" i="9" s="1"/>
  <c r="DN44" i="12"/>
  <c r="DN273" i="7"/>
  <c r="DN59" i="11"/>
  <c r="DN263" i="7"/>
  <c r="DP302" i="7"/>
  <c r="DP305" i="7" s="1"/>
  <c r="DT319" i="7"/>
  <c r="DQ319" i="7"/>
  <c r="DQ322" i="7" s="1"/>
  <c r="DR319" i="7"/>
  <c r="DO331" i="7" l="1"/>
  <c r="DO49" i="12" s="1"/>
  <c r="DN32" i="7"/>
  <c r="DN63" i="11"/>
  <c r="DR322" i="7"/>
  <c r="DR324" i="7" s="1"/>
  <c r="CR112" i="7"/>
  <c r="CS108" i="7" s="1"/>
  <c r="CS110" i="7" s="1"/>
  <c r="DQ302" i="7"/>
  <c r="DQ305" i="7" s="1"/>
  <c r="DM60" i="11"/>
  <c r="DM61" i="11" s="1"/>
  <c r="DM261" i="7"/>
  <c r="DN257" i="7"/>
  <c r="DO253" i="7" s="1"/>
  <c r="DN259" i="7"/>
  <c r="DQ290" i="7"/>
  <c r="DQ289" i="7"/>
  <c r="DL20" i="12"/>
  <c r="DL265" i="7"/>
  <c r="DL6" i="9" s="1"/>
  <c r="DL17" i="9"/>
  <c r="DQ324" i="7"/>
  <c r="DQ323" i="7"/>
  <c r="DT322" i="7"/>
  <c r="DU322" i="7"/>
  <c r="DP306" i="7"/>
  <c r="DP307" i="7"/>
  <c r="DM51" i="12"/>
  <c r="DM80" i="12"/>
  <c r="DP291" i="7"/>
  <c r="DQ287" i="7" s="1"/>
  <c r="DP294" i="7"/>
  <c r="DP295" i="7" s="1"/>
  <c r="DR288" i="7"/>
  <c r="DS322" i="7"/>
  <c r="DT288" i="7"/>
  <c r="DU288" i="7"/>
  <c r="DN51" i="12"/>
  <c r="DN80" i="12"/>
  <c r="DO256" i="7"/>
  <c r="DO13" i="9"/>
  <c r="DP244" i="7"/>
  <c r="DP245" i="7" s="1"/>
  <c r="DS288" i="7"/>
  <c r="DT302" i="7"/>
  <c r="DR302" i="7"/>
  <c r="DO32" i="7" l="1"/>
  <c r="DO63" i="11"/>
  <c r="DR323" i="7"/>
  <c r="DR305" i="7"/>
  <c r="DR306" i="7" s="1"/>
  <c r="CS112" i="7"/>
  <c r="CT108" i="7" s="1"/>
  <c r="CT110" i="7" s="1"/>
  <c r="DP331" i="7"/>
  <c r="DP49" i="12" s="1"/>
  <c r="DO257" i="7"/>
  <c r="DP253" i="7" s="1"/>
  <c r="DO259" i="7"/>
  <c r="DM20" i="12"/>
  <c r="DM17" i="9"/>
  <c r="DM265" i="7"/>
  <c r="DM6" i="9" s="1"/>
  <c r="DU289" i="7"/>
  <c r="DU290" i="7"/>
  <c r="DT305" i="7"/>
  <c r="DU305" i="7"/>
  <c r="DS323" i="7"/>
  <c r="DS324" i="7"/>
  <c r="DT289" i="7"/>
  <c r="DT290" i="7"/>
  <c r="DP256" i="7"/>
  <c r="DP13" i="9"/>
  <c r="DO44" i="12"/>
  <c r="DO273" i="7"/>
  <c r="DO59" i="11"/>
  <c r="DO263" i="7"/>
  <c r="DQ306" i="7"/>
  <c r="DQ307" i="7"/>
  <c r="DU324" i="7"/>
  <c r="DU323" i="7"/>
  <c r="DS289" i="7"/>
  <c r="DS290" i="7"/>
  <c r="DQ291" i="7"/>
  <c r="DR287" i="7" s="1"/>
  <c r="DQ294" i="7"/>
  <c r="DQ295" i="7" s="1"/>
  <c r="DT323" i="7"/>
  <c r="DT324" i="7"/>
  <c r="DR289" i="7"/>
  <c r="DR290" i="7"/>
  <c r="DS305" i="7"/>
  <c r="DQ244" i="7"/>
  <c r="DQ245" i="7" s="1"/>
  <c r="DN60" i="11"/>
  <c r="DN61" i="11" s="1"/>
  <c r="DN261" i="7"/>
  <c r="DR307" i="7" l="1"/>
  <c r="DR331" i="7" s="1"/>
  <c r="CT112" i="7"/>
  <c r="CU108" i="7" s="1"/>
  <c r="CU110" i="7" s="1"/>
  <c r="DP32" i="7"/>
  <c r="DP63" i="11"/>
  <c r="DQ331" i="7"/>
  <c r="DQ49" i="12" s="1"/>
  <c r="DO51" i="12"/>
  <c r="DO80" i="12"/>
  <c r="DU307" i="7"/>
  <c r="DU306" i="7"/>
  <c r="DN20" i="12"/>
  <c r="DN265" i="7"/>
  <c r="DN6" i="9" s="1"/>
  <c r="DN17" i="9"/>
  <c r="DQ256" i="7"/>
  <c r="DQ13" i="9"/>
  <c r="DS244" i="7"/>
  <c r="DS245" i="7" s="1"/>
  <c r="DT306" i="7"/>
  <c r="DT307" i="7"/>
  <c r="DO60" i="11"/>
  <c r="DO61" i="11" s="1"/>
  <c r="DO261" i="7"/>
  <c r="DR244" i="7"/>
  <c r="DR245" i="7" s="1"/>
  <c r="DU244" i="7"/>
  <c r="DU245" i="7" s="1"/>
  <c r="DP257" i="7"/>
  <c r="DQ253" i="7" s="1"/>
  <c r="DP259" i="7"/>
  <c r="DR291" i="7"/>
  <c r="DS287" i="7" s="1"/>
  <c r="DR294" i="7"/>
  <c r="DR295" i="7" s="1"/>
  <c r="DP44" i="12"/>
  <c r="DP273" i="7"/>
  <c r="DP59" i="11"/>
  <c r="DP263" i="7"/>
  <c r="DS307" i="7"/>
  <c r="DS306" i="7"/>
  <c r="DT244" i="7"/>
  <c r="DT245" i="7" s="1"/>
  <c r="CU112" i="7" l="1"/>
  <c r="CV108" i="7" s="1"/>
  <c r="DU331" i="7"/>
  <c r="DU49" i="12" s="1"/>
  <c r="DQ32" i="7"/>
  <c r="DQ63" i="11"/>
  <c r="DS331" i="7"/>
  <c r="DS49" i="12" s="1"/>
  <c r="DT331" i="7"/>
  <c r="DT49" i="12" s="1"/>
  <c r="DP80" i="12"/>
  <c r="DP51" i="12"/>
  <c r="DS291" i="7"/>
  <c r="DT287" i="7" s="1"/>
  <c r="DS294" i="7"/>
  <c r="DS295" i="7" s="1"/>
  <c r="DR49" i="12"/>
  <c r="DR63" i="11"/>
  <c r="DR32" i="7"/>
  <c r="DP60" i="11"/>
  <c r="DP61" i="11" s="1"/>
  <c r="DP261" i="7"/>
  <c r="DT256" i="7"/>
  <c r="DT13" i="9"/>
  <c r="DQ257" i="7"/>
  <c r="DR253" i="7" s="1"/>
  <c r="DQ259" i="7"/>
  <c r="DS256" i="7"/>
  <c r="DS13" i="9"/>
  <c r="DU256" i="7"/>
  <c r="DU13" i="9"/>
  <c r="DQ44" i="12"/>
  <c r="DQ273" i="7"/>
  <c r="DQ59" i="11"/>
  <c r="DQ263" i="7"/>
  <c r="DR256" i="7"/>
  <c r="DR13" i="9"/>
  <c r="DO20" i="12"/>
  <c r="DO265" i="7"/>
  <c r="DO6" i="9" s="1"/>
  <c r="DO17" i="9"/>
  <c r="DU32" i="7" l="1"/>
  <c r="DU63" i="11"/>
  <c r="CV110" i="7"/>
  <c r="CV112" i="7" s="1"/>
  <c r="CW108" i="7" s="1"/>
  <c r="DT32" i="7"/>
  <c r="DT63" i="11"/>
  <c r="DS32" i="7"/>
  <c r="DS63" i="11"/>
  <c r="DQ51" i="12"/>
  <c r="DQ80" i="12"/>
  <c r="DS44" i="12"/>
  <c r="DS59" i="11"/>
  <c r="DS273" i="7"/>
  <c r="DS263" i="7"/>
  <c r="DP20" i="12"/>
  <c r="DP265" i="7"/>
  <c r="DP6" i="9" s="1"/>
  <c r="DP17" i="9"/>
  <c r="DU44" i="12"/>
  <c r="DU59" i="11"/>
  <c r="DU273" i="7"/>
  <c r="DU263" i="7"/>
  <c r="D256" i="7"/>
  <c r="DQ60" i="11"/>
  <c r="DQ61" i="11" s="1"/>
  <c r="DQ261" i="7"/>
  <c r="DT291" i="7"/>
  <c r="DU287" i="7" s="1"/>
  <c r="DT294" i="7"/>
  <c r="DT295" i="7" s="1"/>
  <c r="DR44" i="12"/>
  <c r="DR59" i="11"/>
  <c r="DR273" i="7"/>
  <c r="DR263" i="7"/>
  <c r="DR257" i="7"/>
  <c r="DS253" i="7" s="1"/>
  <c r="DR259" i="7"/>
  <c r="DT44" i="12"/>
  <c r="DT59" i="11"/>
  <c r="DT273" i="7"/>
  <c r="DT263" i="7"/>
  <c r="CW110" i="7" l="1"/>
  <c r="CW112" i="7" s="1"/>
  <c r="CX108" i="7" s="1"/>
  <c r="DR60" i="11"/>
  <c r="DR61" i="11" s="1"/>
  <c r="DR261" i="7"/>
  <c r="DU294" i="7"/>
  <c r="DU295" i="7" s="1"/>
  <c r="DU291" i="7"/>
  <c r="DS51" i="12"/>
  <c r="DS80" i="12"/>
  <c r="DQ20" i="12"/>
  <c r="DQ17" i="9"/>
  <c r="DQ265" i="7"/>
  <c r="DQ6" i="9" s="1"/>
  <c r="DS257" i="7"/>
  <c r="DT253" i="7" s="1"/>
  <c r="DS259" i="7"/>
  <c r="DT80" i="12"/>
  <c r="DT51" i="12"/>
  <c r="DU51" i="12"/>
  <c r="DU80" i="12"/>
  <c r="D44" i="12"/>
  <c r="DR51" i="12"/>
  <c r="DR80" i="12"/>
  <c r="CX110" i="7" l="1"/>
  <c r="DR20" i="12"/>
  <c r="DR265" i="7"/>
  <c r="DR6" i="9" s="1"/>
  <c r="DR17" i="9"/>
  <c r="DS60" i="11"/>
  <c r="DS61" i="11" s="1"/>
  <c r="DS261" i="7"/>
  <c r="DT257" i="7"/>
  <c r="DU253" i="7" s="1"/>
  <c r="DT259" i="7"/>
  <c r="CX112" i="7" l="1"/>
  <c r="CY108" i="7" s="1"/>
  <c r="CY110" i="7" s="1"/>
  <c r="DS20" i="12"/>
  <c r="DS17" i="9"/>
  <c r="DS265" i="7"/>
  <c r="DS6" i="9" s="1"/>
  <c r="DT60" i="11"/>
  <c r="DT61" i="11" s="1"/>
  <c r="DT261" i="7"/>
  <c r="DU259" i="7"/>
  <c r="DU257" i="7"/>
  <c r="CY112" i="7" l="1"/>
  <c r="CZ108" i="7" s="1"/>
  <c r="DT20" i="12"/>
  <c r="DT265" i="7"/>
  <c r="DT6" i="9" s="1"/>
  <c r="DT17" i="9"/>
  <c r="DU60" i="11"/>
  <c r="DU61" i="11" s="1"/>
  <c r="D61" i="11" s="1"/>
  <c r="DU261" i="7"/>
  <c r="CZ110" i="7" l="1"/>
  <c r="DU20" i="12"/>
  <c r="DU17" i="9"/>
  <c r="DU265" i="7"/>
  <c r="DU6" i="9" s="1"/>
  <c r="CZ112" i="7" l="1"/>
  <c r="DA108" i="7" s="1"/>
  <c r="DA110" i="7" s="1"/>
  <c r="D20" i="12"/>
  <c r="DA112" i="7" l="1"/>
  <c r="DB108" i="7" s="1"/>
  <c r="DB110" i="7" l="1"/>
  <c r="DB112" i="7" s="1"/>
  <c r="DC108" i="7" s="1"/>
  <c r="DC110" i="7" l="1"/>
  <c r="DC112" i="7" l="1"/>
  <c r="DD108" i="7" s="1"/>
  <c r="DD110" i="7" l="1"/>
  <c r="DD112" i="7" l="1"/>
  <c r="DE108" i="7" s="1"/>
  <c r="DE110" i="7" l="1"/>
  <c r="DE112" i="7" l="1"/>
  <c r="DF108" i="7" s="1"/>
  <c r="DF110" i="7" s="1"/>
  <c r="DF112" i="7" l="1"/>
  <c r="DG108" i="7" s="1"/>
  <c r="DG110" i="7" s="1"/>
  <c r="DG112" i="7" l="1"/>
  <c r="DH108" i="7" s="1"/>
  <c r="DH110" i="7" s="1"/>
  <c r="DH112" i="7" l="1"/>
  <c r="DI108" i="7" s="1"/>
  <c r="DI110" i="7" l="1"/>
  <c r="DI112" i="7" l="1"/>
  <c r="DJ108" i="7" s="1"/>
  <c r="DJ110" i="7" s="1"/>
  <c r="DJ112" i="7" l="1"/>
  <c r="DK108" i="7" s="1"/>
  <c r="DK110" i="7" l="1"/>
  <c r="DK112" i="7" l="1"/>
  <c r="DL108" i="7" s="1"/>
  <c r="DL110" i="7" s="1"/>
  <c r="DL112" i="7" l="1"/>
  <c r="DM108" i="7" s="1"/>
  <c r="DM110" i="7" l="1"/>
  <c r="DM112" i="7" s="1"/>
  <c r="DN108" i="7" s="1"/>
  <c r="DN110" i="7" l="1"/>
  <c r="DN112" i="7" l="1"/>
  <c r="DO108" i="7" s="1"/>
  <c r="DO110" i="7" s="1"/>
  <c r="DO112" i="7" l="1"/>
  <c r="DP108" i="7" s="1"/>
  <c r="DP110" i="7" l="1"/>
  <c r="DP112" i="7" l="1"/>
  <c r="DQ108" i="7" s="1"/>
  <c r="DQ110" i="7" s="1"/>
  <c r="DQ112" i="7" s="1"/>
  <c r="DR108" i="7" s="1"/>
  <c r="DR110" i="7" l="1"/>
  <c r="DR112" i="7" l="1"/>
  <c r="DS108" i="7" s="1"/>
  <c r="DS110" i="7" l="1"/>
  <c r="DS112" i="7" l="1"/>
  <c r="DT108" i="7" s="1"/>
  <c r="DT110" i="7" l="1"/>
  <c r="DT112" i="7" l="1"/>
  <c r="DU108" i="7" s="1"/>
  <c r="DU110" i="7" l="1"/>
  <c r="D110" i="7" l="1"/>
  <c r="DU112" i="7"/>
  <c r="AS163" i="7"/>
  <c r="AS301" i="7" s="1"/>
  <c r="AS263" i="7" l="1"/>
  <c r="AS265" i="7" s="1"/>
  <c r="AS6" i="9" s="1"/>
  <c r="AS49" i="11"/>
  <c r="AS51" i="11" s="1"/>
  <c r="D51" i="11" s="1"/>
  <c r="AS164" i="7"/>
  <c r="AT160" i="7" s="1"/>
  <c r="AT270" i="7" s="1"/>
  <c r="AT15" i="9" s="1"/>
  <c r="AT19" i="9" s="1"/>
  <c r="AT20" i="9" s="1"/>
  <c r="AS273" i="7"/>
  <c r="AP302" i="7"/>
  <c r="AO302" i="7"/>
  <c r="AO305" i="7" s="1"/>
  <c r="AQ302" i="7"/>
  <c r="AS46" i="12"/>
  <c r="D46" i="12" s="1"/>
  <c r="AR302" i="7"/>
  <c r="AT162" i="7" l="1"/>
  <c r="AT164" i="7" s="1"/>
  <c r="AU160" i="7" s="1"/>
  <c r="AQ305" i="7"/>
  <c r="AQ306" i="7" s="1"/>
  <c r="AP305" i="7"/>
  <c r="AP307" i="7" s="1"/>
  <c r="AS274" i="7"/>
  <c r="AO307" i="7"/>
  <c r="AO306" i="7"/>
  <c r="AS305" i="7"/>
  <c r="AR305" i="7"/>
  <c r="AQ307" i="7" l="1"/>
  <c r="AQ331" i="7" s="1"/>
  <c r="AQ49" i="12" s="1"/>
  <c r="AQ51" i="12" s="1"/>
  <c r="AT272" i="7"/>
  <c r="AT274" i="7" s="1"/>
  <c r="AT30" i="9" s="1"/>
  <c r="AT32" i="9" s="1"/>
  <c r="AP306" i="7"/>
  <c r="AP331" i="7" s="1"/>
  <c r="AP32" i="7" s="1"/>
  <c r="AO308" i="7"/>
  <c r="AP304" i="7" s="1"/>
  <c r="AP333" i="7" s="1"/>
  <c r="AP31" i="9" s="1"/>
  <c r="AU162" i="7"/>
  <c r="AU270" i="7"/>
  <c r="AU15" i="9" s="1"/>
  <c r="AU19" i="9" s="1"/>
  <c r="AU20" i="9" s="1"/>
  <c r="AS30" i="9"/>
  <c r="AS32" i="9" s="1"/>
  <c r="AS16" i="9"/>
  <c r="AO331" i="7"/>
  <c r="AR307" i="7"/>
  <c r="AR306" i="7"/>
  <c r="AS307" i="7"/>
  <c r="AS306" i="7"/>
  <c r="AT16" i="9" l="1"/>
  <c r="AP308" i="7"/>
  <c r="AQ304" i="7" s="1"/>
  <c r="AQ333" i="7" s="1"/>
  <c r="AQ31" i="9" s="1"/>
  <c r="AQ32" i="7"/>
  <c r="AQ63" i="11"/>
  <c r="AP311" i="7"/>
  <c r="AP312" i="7" s="1"/>
  <c r="AP350" i="7" s="1"/>
  <c r="AP9" i="11" s="1"/>
  <c r="AP63" i="11"/>
  <c r="AP49" i="12"/>
  <c r="AP51" i="12" s="1"/>
  <c r="AU164" i="7"/>
  <c r="AV160" i="7" s="1"/>
  <c r="AU272" i="7"/>
  <c r="AU274" i="7" s="1"/>
  <c r="AO49" i="12"/>
  <c r="AO51" i="12" s="1"/>
  <c r="AO352" i="7"/>
  <c r="AO32" i="7"/>
  <c r="AO63" i="11"/>
  <c r="AO65" i="11" s="1"/>
  <c r="AO67" i="11" s="1"/>
  <c r="AO85" i="11" s="1"/>
  <c r="AO86" i="11" s="1"/>
  <c r="AO88" i="11" s="1"/>
  <c r="AS331" i="7"/>
  <c r="AS49" i="12" s="1"/>
  <c r="AS51" i="12" s="1"/>
  <c r="AR331" i="7"/>
  <c r="AQ308" i="7" l="1"/>
  <c r="AR304" i="7" s="1"/>
  <c r="AR308" i="7" s="1"/>
  <c r="AS304" i="7" s="1"/>
  <c r="AQ311" i="7"/>
  <c r="AQ312" i="7" s="1"/>
  <c r="AQ350" i="7" s="1"/>
  <c r="AQ19" i="12" s="1"/>
  <c r="AP65" i="11"/>
  <c r="AP67" i="11" s="1"/>
  <c r="AP85" i="11" s="1"/>
  <c r="AP86" i="11" s="1"/>
  <c r="AP88" i="11" s="1"/>
  <c r="AP19" i="12"/>
  <c r="AP22" i="12" s="1"/>
  <c r="AP53" i="12" s="1"/>
  <c r="AP55" i="12" s="1"/>
  <c r="AP58" i="12" s="1"/>
  <c r="AP352" i="7"/>
  <c r="AU30" i="9"/>
  <c r="AU32" i="9" s="1"/>
  <c r="AU16" i="9"/>
  <c r="AV270" i="7"/>
  <c r="AV162" i="7"/>
  <c r="AV272" i="7" s="1"/>
  <c r="AS32" i="7"/>
  <c r="AS63" i="11"/>
  <c r="AO53" i="12"/>
  <c r="AR49" i="12"/>
  <c r="AR63" i="11"/>
  <c r="AR32" i="7"/>
  <c r="AQ352" i="7" l="1"/>
  <c r="AQ9" i="11"/>
  <c r="AQ65" i="11" s="1"/>
  <c r="AR333" i="7"/>
  <c r="AR31" i="9" s="1"/>
  <c r="AR311" i="7"/>
  <c r="AR312" i="7" s="1"/>
  <c r="AR350" i="7" s="1"/>
  <c r="AR9" i="11" s="1"/>
  <c r="AR65" i="11" s="1"/>
  <c r="AR67" i="11" s="1"/>
  <c r="AR85" i="11" s="1"/>
  <c r="AR86" i="11" s="1"/>
  <c r="AR88" i="11" s="1"/>
  <c r="AP56" i="12"/>
  <c r="AP60" i="12" s="1"/>
  <c r="AP62" i="12" s="1"/>
  <c r="AP65" i="12" s="1"/>
  <c r="AV164" i="7"/>
  <c r="AW160" i="7" s="1"/>
  <c r="AV274" i="7"/>
  <c r="AV15" i="9"/>
  <c r="AV19" i="9" s="1"/>
  <c r="AV20" i="9" s="1"/>
  <c r="AO55" i="12"/>
  <c r="AO56" i="12" s="1"/>
  <c r="AO60" i="12" s="1"/>
  <c r="AR51" i="12"/>
  <c r="AP106" i="12"/>
  <c r="AP24" i="9" s="1"/>
  <c r="AS308" i="7"/>
  <c r="AT304" i="7" s="1"/>
  <c r="AS311" i="7"/>
  <c r="AS312" i="7" s="1"/>
  <c r="AS350" i="7" s="1"/>
  <c r="AS333" i="7"/>
  <c r="AS31" i="9" s="1"/>
  <c r="AQ22" i="12"/>
  <c r="AR352" i="7" l="1"/>
  <c r="AR19" i="12"/>
  <c r="AR22" i="12" s="1"/>
  <c r="AR53" i="12" s="1"/>
  <c r="AV30" i="9"/>
  <c r="AV32" i="9" s="1"/>
  <c r="AV16" i="9"/>
  <c r="AW270" i="7"/>
  <c r="AW15" i="9" s="1"/>
  <c r="AW19" i="9" s="1"/>
  <c r="AW20" i="9" s="1"/>
  <c r="AW162" i="7"/>
  <c r="AW272" i="7" s="1"/>
  <c r="AO70" i="12"/>
  <c r="AO72" i="12" s="1"/>
  <c r="AO106" i="12"/>
  <c r="AO24" i="9" s="1"/>
  <c r="AO58" i="12"/>
  <c r="AO62" i="12" s="1"/>
  <c r="AO65" i="12" s="1"/>
  <c r="AO66" i="12" s="1"/>
  <c r="AP64" i="12" s="1"/>
  <c r="AP66" i="12" s="1"/>
  <c r="AQ64" i="12" s="1"/>
  <c r="AP70" i="12"/>
  <c r="AP74" i="12" s="1"/>
  <c r="AQ53" i="12"/>
  <c r="AT308" i="7"/>
  <c r="AU304" i="7" s="1"/>
  <c r="AT311" i="7"/>
  <c r="AT312" i="7" s="1"/>
  <c r="AT350" i="7" s="1"/>
  <c r="AT333" i="7"/>
  <c r="AT31" i="9" s="1"/>
  <c r="AQ67" i="11"/>
  <c r="AS19" i="12"/>
  <c r="AS9" i="11"/>
  <c r="AS352" i="7"/>
  <c r="AP37" i="9"/>
  <c r="AP26" i="9"/>
  <c r="AW274" i="7" l="1"/>
  <c r="AW30" i="9" s="1"/>
  <c r="AW32" i="9" s="1"/>
  <c r="AP72" i="12"/>
  <c r="AO74" i="12"/>
  <c r="AO82" i="12" s="1"/>
  <c r="AO97" i="12"/>
  <c r="AO99" i="12" s="1"/>
  <c r="AO103" i="12" s="1"/>
  <c r="AW164" i="7"/>
  <c r="AX160" i="7" s="1"/>
  <c r="AO26" i="9"/>
  <c r="AO37" i="9"/>
  <c r="AR55" i="12"/>
  <c r="AQ55" i="12"/>
  <c r="AQ56" i="12" s="1"/>
  <c r="AS65" i="11"/>
  <c r="AP38" i="9"/>
  <c r="AP39" i="9"/>
  <c r="AS22" i="12"/>
  <c r="AP82" i="12"/>
  <c r="AT19" i="12"/>
  <c r="AT22" i="12" s="1"/>
  <c r="AT53" i="12" s="1"/>
  <c r="AT9" i="11"/>
  <c r="AT65" i="11" s="1"/>
  <c r="AT67" i="11" s="1"/>
  <c r="AT85" i="11" s="1"/>
  <c r="AT86" i="11" s="1"/>
  <c r="AT88" i="11" s="1"/>
  <c r="AT352" i="7"/>
  <c r="AU308" i="7"/>
  <c r="AV304" i="7" s="1"/>
  <c r="AU311" i="7"/>
  <c r="AU312" i="7" s="1"/>
  <c r="AU350" i="7" s="1"/>
  <c r="AU333" i="7"/>
  <c r="AU31" i="9" s="1"/>
  <c r="AP97" i="12"/>
  <c r="AQ85" i="11"/>
  <c r="AQ86" i="11" s="1"/>
  <c r="AQ88" i="11" s="1"/>
  <c r="AW16" i="9" l="1"/>
  <c r="AX162" i="7"/>
  <c r="AX272" i="7" s="1"/>
  <c r="AX270" i="7"/>
  <c r="AR106" i="12"/>
  <c r="AR24" i="9" s="1"/>
  <c r="AR58" i="12"/>
  <c r="AO39" i="9"/>
  <c r="AO38" i="9"/>
  <c r="AR56" i="12"/>
  <c r="AR60" i="12" s="1"/>
  <c r="AT55" i="12"/>
  <c r="AT56" i="12" s="1"/>
  <c r="AT60" i="12" s="1"/>
  <c r="AS67" i="11"/>
  <c r="AS53" i="12"/>
  <c r="AP99" i="12"/>
  <c r="AP103" i="12" s="1"/>
  <c r="AQ60" i="12"/>
  <c r="AV308" i="7"/>
  <c r="AW304" i="7" s="1"/>
  <c r="AV311" i="7"/>
  <c r="AV312" i="7" s="1"/>
  <c r="AV350" i="7" s="1"/>
  <c r="AV333" i="7"/>
  <c r="AV31" i="9" s="1"/>
  <c r="AU19" i="12"/>
  <c r="AU22" i="12" s="1"/>
  <c r="AU53" i="12" s="1"/>
  <c r="AU9" i="11"/>
  <c r="AU65" i="11" s="1"/>
  <c r="AU67" i="11" s="1"/>
  <c r="AU85" i="11" s="1"/>
  <c r="AU86" i="11" s="1"/>
  <c r="AU88" i="11" s="1"/>
  <c r="AU352" i="7"/>
  <c r="AQ106" i="12"/>
  <c r="AQ24" i="9" s="1"/>
  <c r="AQ58" i="12"/>
  <c r="AX164" i="7" l="1"/>
  <c r="AY160" i="7" s="1"/>
  <c r="AY162" i="7" s="1"/>
  <c r="AY272" i="7" s="1"/>
  <c r="AX274" i="7"/>
  <c r="AX15" i="9"/>
  <c r="AX19" i="9" s="1"/>
  <c r="AX20" i="9" s="1"/>
  <c r="AR70" i="12"/>
  <c r="AR74" i="12" s="1"/>
  <c r="AR82" i="12" s="1"/>
  <c r="AQ62" i="12"/>
  <c r="AQ65" i="12" s="1"/>
  <c r="AQ66" i="12" s="1"/>
  <c r="AR64" i="12" s="1"/>
  <c r="AR62" i="12"/>
  <c r="AR65" i="12" s="1"/>
  <c r="AR37" i="9"/>
  <c r="AR26" i="9"/>
  <c r="AS55" i="12"/>
  <c r="AS85" i="11"/>
  <c r="AS86" i="11" s="1"/>
  <c r="AS88" i="11" s="1"/>
  <c r="AQ26" i="9"/>
  <c r="AQ37" i="9"/>
  <c r="AT70" i="12"/>
  <c r="AT74" i="12" s="1"/>
  <c r="AT82" i="12" s="1"/>
  <c r="AV19" i="12"/>
  <c r="AV22" i="12" s="1"/>
  <c r="AV9" i="11"/>
  <c r="AV65" i="11" s="1"/>
  <c r="AV67" i="11" s="1"/>
  <c r="AV85" i="11" s="1"/>
  <c r="AV86" i="11" s="1"/>
  <c r="AV88" i="11" s="1"/>
  <c r="AV352" i="7"/>
  <c r="AT106" i="12"/>
  <c r="AT24" i="9" s="1"/>
  <c r="AT58" i="12"/>
  <c r="AT62" i="12" s="1"/>
  <c r="AT65" i="12" s="1"/>
  <c r="AU55" i="12"/>
  <c r="AU56" i="12" s="1"/>
  <c r="AU60" i="12" s="1"/>
  <c r="AW308" i="7"/>
  <c r="AX304" i="7" s="1"/>
  <c r="AW311" i="7"/>
  <c r="AW312" i="7" s="1"/>
  <c r="AW350" i="7" s="1"/>
  <c r="AW333" i="7"/>
  <c r="AW31" i="9" s="1"/>
  <c r="AQ70" i="12"/>
  <c r="AY270" i="7" l="1"/>
  <c r="AY15" i="9" s="1"/>
  <c r="AY19" i="9" s="1"/>
  <c r="AY20" i="9" s="1"/>
  <c r="AY164" i="7"/>
  <c r="AZ160" i="7" s="1"/>
  <c r="AZ162" i="7" s="1"/>
  <c r="AZ272" i="7" s="1"/>
  <c r="AR66" i="12"/>
  <c r="AS64" i="12" s="1"/>
  <c r="AX30" i="9"/>
  <c r="AX32" i="9" s="1"/>
  <c r="AX16" i="9"/>
  <c r="AR39" i="9"/>
  <c r="AR38" i="9"/>
  <c r="AR97" i="12"/>
  <c r="AR99" i="12" s="1"/>
  <c r="AR103" i="12" s="1"/>
  <c r="AR72" i="12"/>
  <c r="AQ74" i="12"/>
  <c r="AV53" i="12"/>
  <c r="AU106" i="12"/>
  <c r="AU24" i="9" s="1"/>
  <c r="AU58" i="12"/>
  <c r="AU62" i="12" s="1"/>
  <c r="AU65" i="12" s="1"/>
  <c r="AT72" i="12"/>
  <c r="AU70" i="12"/>
  <c r="AU97" i="12" s="1"/>
  <c r="AU99" i="12" s="1"/>
  <c r="AU103" i="12" s="1"/>
  <c r="AT97" i="12"/>
  <c r="AT99" i="12" s="1"/>
  <c r="AT103" i="12" s="1"/>
  <c r="AT26" i="9"/>
  <c r="AT37" i="9"/>
  <c r="AX308" i="7"/>
  <c r="AY304" i="7" s="1"/>
  <c r="AX311" i="7"/>
  <c r="AX312" i="7" s="1"/>
  <c r="AX350" i="7" s="1"/>
  <c r="AX333" i="7"/>
  <c r="AX31" i="9" s="1"/>
  <c r="AQ39" i="9"/>
  <c r="AQ38" i="9"/>
  <c r="AW19" i="12"/>
  <c r="AW22" i="12" s="1"/>
  <c r="AW53" i="12" s="1"/>
  <c r="AW9" i="11"/>
  <c r="AW65" i="11" s="1"/>
  <c r="AW67" i="11" s="1"/>
  <c r="AW85" i="11" s="1"/>
  <c r="AW86" i="11" s="1"/>
  <c r="AW88" i="11" s="1"/>
  <c r="AW352" i="7"/>
  <c r="AQ97" i="12"/>
  <c r="AS106" i="12"/>
  <c r="AS24" i="9" s="1"/>
  <c r="AS58" i="12"/>
  <c r="AQ72" i="12"/>
  <c r="AS56" i="12"/>
  <c r="AY274" i="7" l="1"/>
  <c r="AY16" i="9" s="1"/>
  <c r="AZ270" i="7"/>
  <c r="AZ15" i="9" s="1"/>
  <c r="AZ19" i="9" s="1"/>
  <c r="AZ20" i="9" s="1"/>
  <c r="AZ164" i="7"/>
  <c r="BA160" i="7" s="1"/>
  <c r="BA270" i="7" s="1"/>
  <c r="BA15" i="9" s="1"/>
  <c r="BA19" i="9" s="1"/>
  <c r="BA20" i="9" s="1"/>
  <c r="AU74" i="12"/>
  <c r="AU82" i="12" s="1"/>
  <c r="AQ99" i="12"/>
  <c r="AQ103" i="12" s="1"/>
  <c r="AS26" i="9"/>
  <c r="AS37" i="9"/>
  <c r="AT39" i="9"/>
  <c r="AT38" i="9"/>
  <c r="AU72" i="12"/>
  <c r="AV55" i="12"/>
  <c r="AV56" i="12" s="1"/>
  <c r="AV60" i="12" s="1"/>
  <c r="AU26" i="9"/>
  <c r="AU37" i="9"/>
  <c r="AQ82" i="12"/>
  <c r="AX19" i="12"/>
  <c r="AX22" i="12" s="1"/>
  <c r="AX53" i="12" s="1"/>
  <c r="AX9" i="11"/>
  <c r="AX65" i="11" s="1"/>
  <c r="AX67" i="11" s="1"/>
  <c r="AX85" i="11" s="1"/>
  <c r="AX86" i="11" s="1"/>
  <c r="AX88" i="11" s="1"/>
  <c r="AX352" i="7"/>
  <c r="AS60" i="12"/>
  <c r="AW55" i="12"/>
  <c r="AW56" i="12" s="1"/>
  <c r="AW60" i="12" s="1"/>
  <c r="AY308" i="7"/>
  <c r="AZ304" i="7" s="1"/>
  <c r="AY311" i="7"/>
  <c r="AY312" i="7" s="1"/>
  <c r="AY350" i="7" s="1"/>
  <c r="AY333" i="7"/>
  <c r="AY31" i="9" s="1"/>
  <c r="AY30" i="9" l="1"/>
  <c r="AY32" i="9" s="1"/>
  <c r="BA162" i="7"/>
  <c r="BA272" i="7" s="1"/>
  <c r="BA274" i="7" s="1"/>
  <c r="BA30" i="9" s="1"/>
  <c r="BA32" i="9" s="1"/>
  <c r="AZ274" i="7"/>
  <c r="AZ16" i="9" s="1"/>
  <c r="AW70" i="12"/>
  <c r="AW97" i="12" s="1"/>
  <c r="AW99" i="12" s="1"/>
  <c r="AW103" i="12" s="1"/>
  <c r="AX55" i="12"/>
  <c r="AX56" i="12" s="1"/>
  <c r="AX60" i="12" s="1"/>
  <c r="AW106" i="12"/>
  <c r="AW24" i="9" s="1"/>
  <c r="AW58" i="12"/>
  <c r="AW62" i="12" s="1"/>
  <c r="AW65" i="12" s="1"/>
  <c r="AS70" i="12"/>
  <c r="AS97" i="12" s="1"/>
  <c r="AU39" i="9"/>
  <c r="AU38" i="9"/>
  <c r="AS62" i="12"/>
  <c r="AS65" i="12" s="1"/>
  <c r="AS66" i="12" s="1"/>
  <c r="AS39" i="9"/>
  <c r="AS38" i="9"/>
  <c r="AY19" i="12"/>
  <c r="AY22" i="12" s="1"/>
  <c r="AY53" i="12" s="1"/>
  <c r="AY9" i="11"/>
  <c r="AY65" i="11" s="1"/>
  <c r="AY67" i="11" s="1"/>
  <c r="AY352" i="7"/>
  <c r="AV70" i="12"/>
  <c r="AV72" i="12" s="1"/>
  <c r="AZ308" i="7"/>
  <c r="BA304" i="7" s="1"/>
  <c r="AZ311" i="7"/>
  <c r="AZ312" i="7" s="1"/>
  <c r="AZ350" i="7" s="1"/>
  <c r="AZ333" i="7"/>
  <c r="AZ31" i="9" s="1"/>
  <c r="AV106" i="12"/>
  <c r="AV24" i="9" s="1"/>
  <c r="AV58" i="12"/>
  <c r="AV62" i="12" s="1"/>
  <c r="AV65" i="12" s="1"/>
  <c r="BA164" i="7" l="1"/>
  <c r="BB160" i="7" s="1"/>
  <c r="BB162" i="7" s="1"/>
  <c r="BB272" i="7" s="1"/>
  <c r="AW74" i="12"/>
  <c r="AW82" i="12" s="1"/>
  <c r="AZ30" i="9"/>
  <c r="AZ32" i="9" s="1"/>
  <c r="AS74" i="12"/>
  <c r="AS82" i="12" s="1"/>
  <c r="BA16" i="9"/>
  <c r="AV74" i="12"/>
  <c r="AV82" i="12" s="1"/>
  <c r="AW72" i="12"/>
  <c r="AX106" i="12"/>
  <c r="AX24" i="9" s="1"/>
  <c r="AX58" i="12"/>
  <c r="AX62" i="12" s="1"/>
  <c r="AX65" i="12" s="1"/>
  <c r="AV26" i="9"/>
  <c r="AV37" i="9"/>
  <c r="AY85" i="11"/>
  <c r="AY86" i="11" s="1"/>
  <c r="AY88" i="11" s="1"/>
  <c r="AZ19" i="12"/>
  <c r="AZ22" i="12" s="1"/>
  <c r="AZ352" i="7"/>
  <c r="AZ9" i="11"/>
  <c r="AZ65" i="11" s="1"/>
  <c r="AZ67" i="11" s="1"/>
  <c r="AZ85" i="11" s="1"/>
  <c r="AZ86" i="11" s="1"/>
  <c r="AZ88" i="11" s="1"/>
  <c r="AS99" i="12"/>
  <c r="AS103" i="12" s="1"/>
  <c r="AX70" i="12"/>
  <c r="AX72" i="12" s="1"/>
  <c r="BA308" i="7"/>
  <c r="BB304" i="7" s="1"/>
  <c r="BA311" i="7"/>
  <c r="BA312" i="7" s="1"/>
  <c r="BA350" i="7" s="1"/>
  <c r="BA333" i="7"/>
  <c r="BA31" i="9" s="1"/>
  <c r="AS72" i="12"/>
  <c r="AT64" i="12"/>
  <c r="AT66" i="12" s="1"/>
  <c r="AU64" i="12" s="1"/>
  <c r="AU66" i="12" s="1"/>
  <c r="AV64" i="12" s="1"/>
  <c r="AV66" i="12" s="1"/>
  <c r="AW64" i="12" s="1"/>
  <c r="AW66" i="12" s="1"/>
  <c r="AX64" i="12" s="1"/>
  <c r="AY55" i="12"/>
  <c r="AY56" i="12" s="1"/>
  <c r="AY60" i="12" s="1"/>
  <c r="AV97" i="12"/>
  <c r="AV99" i="12" s="1"/>
  <c r="AV103" i="12" s="1"/>
  <c r="AW26" i="9"/>
  <c r="AW37" i="9"/>
  <c r="BB270" i="7" l="1"/>
  <c r="BB274" i="7" s="1"/>
  <c r="BB164" i="7"/>
  <c r="BC160" i="7" s="1"/>
  <c r="BC270" i="7" s="1"/>
  <c r="AX66" i="12"/>
  <c r="AY64" i="12" s="1"/>
  <c r="AX74" i="12"/>
  <c r="AX82" i="12" s="1"/>
  <c r="AX97" i="12"/>
  <c r="AX99" i="12" s="1"/>
  <c r="AX103" i="12" s="1"/>
  <c r="BB308" i="7"/>
  <c r="BC304" i="7" s="1"/>
  <c r="BB311" i="7"/>
  <c r="BB312" i="7" s="1"/>
  <c r="BB350" i="7" s="1"/>
  <c r="BB333" i="7"/>
  <c r="BB31" i="9" s="1"/>
  <c r="AZ53" i="12"/>
  <c r="AV38" i="9"/>
  <c r="AV39" i="9"/>
  <c r="AW39" i="9"/>
  <c r="AW38" i="9"/>
  <c r="AX26" i="9"/>
  <c r="AX37" i="9"/>
  <c r="AY70" i="12"/>
  <c r="AY97" i="12" s="1"/>
  <c r="AY99" i="12" s="1"/>
  <c r="AY103" i="12" s="1"/>
  <c r="AY106" i="12"/>
  <c r="AY24" i="9" s="1"/>
  <c r="AY58" i="12"/>
  <c r="AY62" i="12" s="1"/>
  <c r="AY65" i="12" s="1"/>
  <c r="BA19" i="12"/>
  <c r="BA22" i="12" s="1"/>
  <c r="BA53" i="12" s="1"/>
  <c r="BA9" i="11"/>
  <c r="BA65" i="11" s="1"/>
  <c r="BA67" i="11" s="1"/>
  <c r="BA85" i="11" s="1"/>
  <c r="BA86" i="11" s="1"/>
  <c r="BA88" i="11" s="1"/>
  <c r="BA352" i="7"/>
  <c r="BB15" i="9" l="1"/>
  <c r="BB19" i="9" s="1"/>
  <c r="BB20" i="9" s="1"/>
  <c r="BC162" i="7"/>
  <c r="BC272" i="7" s="1"/>
  <c r="BC274" i="7" s="1"/>
  <c r="AY66" i="12"/>
  <c r="AZ64" i="12" s="1"/>
  <c r="BB30" i="9"/>
  <c r="BB32" i="9" s="1"/>
  <c r="BB16" i="9"/>
  <c r="AY72" i="12"/>
  <c r="BC15" i="9"/>
  <c r="BC19" i="9" s="1"/>
  <c r="BC20" i="9" s="1"/>
  <c r="BA55" i="12"/>
  <c r="BA56" i="12" s="1"/>
  <c r="BA60" i="12" s="1"/>
  <c r="AY26" i="9"/>
  <c r="AY37" i="9"/>
  <c r="AZ55" i="12"/>
  <c r="AZ56" i="12" s="1"/>
  <c r="AZ60" i="12" s="1"/>
  <c r="BB19" i="12"/>
  <c r="BB22" i="12" s="1"/>
  <c r="BB53" i="12" s="1"/>
  <c r="BB9" i="11"/>
  <c r="BB65" i="11" s="1"/>
  <c r="BB67" i="11" s="1"/>
  <c r="BB85" i="11" s="1"/>
  <c r="BB86" i="11" s="1"/>
  <c r="BB88" i="11" s="1"/>
  <c r="BB352" i="7"/>
  <c r="AX39" i="9"/>
  <c r="AX38" i="9"/>
  <c r="AY74" i="12"/>
  <c r="BC308" i="7"/>
  <c r="BD304" i="7" s="1"/>
  <c r="BC311" i="7"/>
  <c r="BC312" i="7" s="1"/>
  <c r="BC350" i="7" s="1"/>
  <c r="BC333" i="7"/>
  <c r="BC31" i="9" s="1"/>
  <c r="BC164" i="7" l="1"/>
  <c r="BD160" i="7" s="1"/>
  <c r="BC30" i="9"/>
  <c r="BC32" i="9" s="1"/>
  <c r="BC16" i="9"/>
  <c r="AZ70" i="12"/>
  <c r="AZ72" i="12" s="1"/>
  <c r="AY39" i="9"/>
  <c r="AY38" i="9"/>
  <c r="BA70" i="12"/>
  <c r="BA72" i="12" s="1"/>
  <c r="BB55" i="12"/>
  <c r="BB56" i="12" s="1"/>
  <c r="BB60" i="12" s="1"/>
  <c r="BA106" i="12"/>
  <c r="BA24" i="9" s="1"/>
  <c r="BA58" i="12"/>
  <c r="BA62" i="12" s="1"/>
  <c r="BA65" i="12" s="1"/>
  <c r="AZ106" i="12"/>
  <c r="AZ24" i="9" s="1"/>
  <c r="AZ58" i="12"/>
  <c r="AZ62" i="12" s="1"/>
  <c r="AZ65" i="12" s="1"/>
  <c r="AZ66" i="12" s="1"/>
  <c r="BC19" i="12"/>
  <c r="BC22" i="12" s="1"/>
  <c r="BC53" i="12" s="1"/>
  <c r="BC352" i="7"/>
  <c r="BC9" i="11"/>
  <c r="BC65" i="11" s="1"/>
  <c r="BC67" i="11" s="1"/>
  <c r="BC85" i="11" s="1"/>
  <c r="BC86" i="11" s="1"/>
  <c r="BC88" i="11" s="1"/>
  <c r="AY82" i="12"/>
  <c r="BD308" i="7"/>
  <c r="BE304" i="7" s="1"/>
  <c r="BD311" i="7"/>
  <c r="BD312" i="7" s="1"/>
  <c r="BD350" i="7" s="1"/>
  <c r="BD333" i="7"/>
  <c r="BD31" i="9" s="1"/>
  <c r="BD270" i="7" l="1"/>
  <c r="BD15" i="9" s="1"/>
  <c r="BD19" i="9" s="1"/>
  <c r="BD20" i="9" s="1"/>
  <c r="BD162" i="7"/>
  <c r="BA74" i="12"/>
  <c r="BA82" i="12" s="1"/>
  <c r="AZ97" i="12"/>
  <c r="AZ99" i="12" s="1"/>
  <c r="AZ103" i="12" s="1"/>
  <c r="BA97" i="12"/>
  <c r="BA99" i="12" s="1"/>
  <c r="BA103" i="12" s="1"/>
  <c r="BA64" i="12"/>
  <c r="BA66" i="12" s="1"/>
  <c r="BB64" i="12" s="1"/>
  <c r="BC55" i="12"/>
  <c r="BC56" i="12" s="1"/>
  <c r="BC60" i="12" s="1"/>
  <c r="AZ26" i="9"/>
  <c r="AZ37" i="9"/>
  <c r="AZ74" i="12"/>
  <c r="AZ82" i="12" s="1"/>
  <c r="BB70" i="12"/>
  <c r="BB74" i="12" s="1"/>
  <c r="BB82" i="12" s="1"/>
  <c r="BD19" i="12"/>
  <c r="BD22" i="12" s="1"/>
  <c r="BD53" i="12" s="1"/>
  <c r="BD352" i="7"/>
  <c r="BD9" i="11"/>
  <c r="BD65" i="11" s="1"/>
  <c r="BD67" i="11" s="1"/>
  <c r="BD85" i="11" s="1"/>
  <c r="BD86" i="11" s="1"/>
  <c r="BD88" i="11" s="1"/>
  <c r="BB106" i="12"/>
  <c r="BB24" i="9" s="1"/>
  <c r="BB58" i="12"/>
  <c r="BB62" i="12" s="1"/>
  <c r="BB65" i="12" s="1"/>
  <c r="BE308" i="7"/>
  <c r="BF304" i="7" s="1"/>
  <c r="BE311" i="7"/>
  <c r="BE312" i="7" s="1"/>
  <c r="BE350" i="7" s="1"/>
  <c r="BE333" i="7"/>
  <c r="BE31" i="9" s="1"/>
  <c r="BA26" i="9"/>
  <c r="BA37" i="9"/>
  <c r="BD272" i="7" l="1"/>
  <c r="BD274" i="7" s="1"/>
  <c r="BD164" i="7"/>
  <c r="BE160" i="7" s="1"/>
  <c r="BB72" i="12"/>
  <c r="BB97" i="12"/>
  <c r="BB99" i="12" s="1"/>
  <c r="BB103" i="12" s="1"/>
  <c r="BE19" i="12"/>
  <c r="BE22" i="12" s="1"/>
  <c r="BE53" i="12" s="1"/>
  <c r="BE352" i="7"/>
  <c r="BE9" i="11"/>
  <c r="BE65" i="11" s="1"/>
  <c r="BE67" i="11" s="1"/>
  <c r="BE85" i="11" s="1"/>
  <c r="BE86" i="11" s="1"/>
  <c r="BE88" i="11" s="1"/>
  <c r="AZ39" i="9"/>
  <c r="AZ38" i="9"/>
  <c r="BD55" i="12"/>
  <c r="BD56" i="12" s="1"/>
  <c r="BD60" i="12" s="1"/>
  <c r="BC70" i="12"/>
  <c r="BC74" i="12" s="1"/>
  <c r="BC82" i="12" s="1"/>
  <c r="BF308" i="7"/>
  <c r="BG304" i="7" s="1"/>
  <c r="BF311" i="7"/>
  <c r="BF312" i="7" s="1"/>
  <c r="BF350" i="7" s="1"/>
  <c r="BF333" i="7"/>
  <c r="BF31" i="9" s="1"/>
  <c r="BC106" i="12"/>
  <c r="BC24" i="9" s="1"/>
  <c r="BC58" i="12"/>
  <c r="BC62" i="12" s="1"/>
  <c r="BC65" i="12" s="1"/>
  <c r="BA39" i="9"/>
  <c r="BA38" i="9"/>
  <c r="BB26" i="9"/>
  <c r="BB37" i="9"/>
  <c r="BB66" i="12"/>
  <c r="BC64" i="12" s="1"/>
  <c r="BE270" i="7" l="1"/>
  <c r="BE162" i="7"/>
  <c r="BD16" i="9"/>
  <c r="BD30" i="9"/>
  <c r="BD32" i="9" s="1"/>
  <c r="BC66" i="12"/>
  <c r="BD64" i="12" s="1"/>
  <c r="BC72" i="12"/>
  <c r="BC97" i="12"/>
  <c r="BC99" i="12" s="1"/>
  <c r="BC103" i="12" s="1"/>
  <c r="BD106" i="12"/>
  <c r="BD24" i="9" s="1"/>
  <c r="BD58" i="12"/>
  <c r="BD62" i="12" s="1"/>
  <c r="BD65" i="12" s="1"/>
  <c r="BF19" i="12"/>
  <c r="BF22" i="12" s="1"/>
  <c r="BF9" i="11"/>
  <c r="BB39" i="9"/>
  <c r="BB38" i="9"/>
  <c r="BG308" i="7"/>
  <c r="BH304" i="7" s="1"/>
  <c r="BG311" i="7"/>
  <c r="BG312" i="7" s="1"/>
  <c r="BE55" i="12"/>
  <c r="BE56" i="12" s="1"/>
  <c r="BE60" i="12" s="1"/>
  <c r="BD70" i="12"/>
  <c r="BD72" i="12" s="1"/>
  <c r="BC26" i="9"/>
  <c r="BC37" i="9"/>
  <c r="BE272" i="7" l="1"/>
  <c r="BE274" i="7" s="1"/>
  <c r="BE164" i="7"/>
  <c r="BF160" i="7" s="1"/>
  <c r="BE15" i="9"/>
  <c r="BE19" i="9" s="1"/>
  <c r="BE20" i="9" s="1"/>
  <c r="BD74" i="12"/>
  <c r="BD82" i="12" s="1"/>
  <c r="BD66" i="12"/>
  <c r="BE64" i="12" s="1"/>
  <c r="BD97" i="12"/>
  <c r="BD99" i="12" s="1"/>
  <c r="BD103" i="12" s="1"/>
  <c r="BH308" i="7"/>
  <c r="BI304" i="7" s="1"/>
  <c r="BH311" i="7"/>
  <c r="BH312" i="7" s="1"/>
  <c r="BE106" i="12"/>
  <c r="BE24" i="9" s="1"/>
  <c r="BE58" i="12"/>
  <c r="BE62" i="12" s="1"/>
  <c r="BE65" i="12" s="1"/>
  <c r="BE70" i="12"/>
  <c r="BE72" i="12" s="1"/>
  <c r="BC39" i="9"/>
  <c r="BC38" i="9"/>
  <c r="BD26" i="9"/>
  <c r="BD37" i="9"/>
  <c r="BE16" i="9" l="1"/>
  <c r="BE30" i="9"/>
  <c r="BE32" i="9" s="1"/>
  <c r="BF162" i="7"/>
  <c r="BF270" i="7"/>
  <c r="BE74" i="12"/>
  <c r="BE82" i="12" s="1"/>
  <c r="BE66" i="12"/>
  <c r="BF64" i="12" s="1"/>
  <c r="BE97" i="12"/>
  <c r="BE99" i="12" s="1"/>
  <c r="BE103" i="12" s="1"/>
  <c r="BI308" i="7"/>
  <c r="BJ304" i="7" s="1"/>
  <c r="BI311" i="7"/>
  <c r="BI312" i="7" s="1"/>
  <c r="BD39" i="9"/>
  <c r="BD38" i="9"/>
  <c r="BE37" i="9"/>
  <c r="BE26" i="9"/>
  <c r="BF15" i="9" l="1"/>
  <c r="BF19" i="9" s="1"/>
  <c r="BF20" i="9" s="1"/>
  <c r="BF272" i="7"/>
  <c r="BF274" i="7" s="1"/>
  <c r="BF164" i="7"/>
  <c r="BG160" i="7" s="1"/>
  <c r="BE39" i="9"/>
  <c r="BE38" i="9"/>
  <c r="BJ308" i="7"/>
  <c r="BK304" i="7" s="1"/>
  <c r="BJ311" i="7"/>
  <c r="BJ312" i="7" s="1"/>
  <c r="BF16" i="9" l="1"/>
  <c r="BF30" i="9"/>
  <c r="BF32" i="9" s="1"/>
  <c r="BG270" i="7"/>
  <c r="BG15" i="9" s="1"/>
  <c r="BG19" i="9" s="1"/>
  <c r="BG20" i="9" s="1"/>
  <c r="BG162" i="7"/>
  <c r="BG272" i="7" s="1"/>
  <c r="BK308" i="7"/>
  <c r="BL304" i="7" s="1"/>
  <c r="BK311" i="7"/>
  <c r="BK312" i="7" s="1"/>
  <c r="BG274" i="7" l="1"/>
  <c r="BG30" i="9" s="1"/>
  <c r="BG32" i="9" s="1"/>
  <c r="BG164" i="7"/>
  <c r="BH160" i="7" s="1"/>
  <c r="BL308" i="7"/>
  <c r="BM304" i="7" s="1"/>
  <c r="BL311" i="7"/>
  <c r="BL312" i="7" s="1"/>
  <c r="BG16" i="9" l="1"/>
  <c r="BH162" i="7"/>
  <c r="BH272" i="7" s="1"/>
  <c r="BH270" i="7"/>
  <c r="BM308" i="7"/>
  <c r="BN304" i="7" s="1"/>
  <c r="BM311" i="7"/>
  <c r="BM312" i="7" s="1"/>
  <c r="BH164" i="7" l="1"/>
  <c r="BI160" i="7" s="1"/>
  <c r="BH274" i="7"/>
  <c r="BH15" i="9"/>
  <c r="BH19" i="9" s="1"/>
  <c r="BH20" i="9" s="1"/>
  <c r="BN308" i="7"/>
  <c r="BO304" i="7" s="1"/>
  <c r="BN311" i="7"/>
  <c r="BN312" i="7" s="1"/>
  <c r="BH30" i="9" l="1"/>
  <c r="BH32" i="9" s="1"/>
  <c r="BH16" i="9"/>
  <c r="BI270" i="7"/>
  <c r="BI162" i="7"/>
  <c r="BI272" i="7" s="1"/>
  <c r="BO308" i="7"/>
  <c r="BP304" i="7" s="1"/>
  <c r="BO311" i="7"/>
  <c r="BO312" i="7" s="1"/>
  <c r="BI15" i="9" l="1"/>
  <c r="BI19" i="9" s="1"/>
  <c r="BI20" i="9" s="1"/>
  <c r="BI274" i="7"/>
  <c r="BI164" i="7"/>
  <c r="BJ160" i="7" s="1"/>
  <c r="BP308" i="7"/>
  <c r="BQ304" i="7" s="1"/>
  <c r="BP311" i="7"/>
  <c r="BP312" i="7" s="1"/>
  <c r="BJ270" i="7" l="1"/>
  <c r="BJ15" i="9" s="1"/>
  <c r="BJ19" i="9" s="1"/>
  <c r="BJ20" i="9" s="1"/>
  <c r="BJ162" i="7"/>
  <c r="BJ272" i="7" s="1"/>
  <c r="BI16" i="9"/>
  <c r="BI30" i="9"/>
  <c r="BI32" i="9" s="1"/>
  <c r="BQ308" i="7"/>
  <c r="BR304" i="7" s="1"/>
  <c r="BQ311" i="7"/>
  <c r="BQ312" i="7" s="1"/>
  <c r="BJ164" i="7" l="1"/>
  <c r="BK160" i="7" s="1"/>
  <c r="BK162" i="7" s="1"/>
  <c r="BK164" i="7" s="1"/>
  <c r="BL160" i="7" s="1"/>
  <c r="BL162" i="7" s="1"/>
  <c r="BL164" i="7" s="1"/>
  <c r="BM160" i="7" s="1"/>
  <c r="BR308" i="7"/>
  <c r="BS304" i="7" s="1"/>
  <c r="BR311" i="7"/>
  <c r="BR312" i="7" s="1"/>
  <c r="BM162" i="7" l="1"/>
  <c r="BM164" i="7" s="1"/>
  <c r="BN160" i="7" s="1"/>
  <c r="BN162" i="7" s="1"/>
  <c r="BN164" i="7" s="1"/>
  <c r="BO160" i="7" s="1"/>
  <c r="BO162" i="7" s="1"/>
  <c r="BO164" i="7" s="1"/>
  <c r="BP160" i="7" s="1"/>
  <c r="BP162" i="7" s="1"/>
  <c r="BP164" i="7" s="1"/>
  <c r="BQ160" i="7" s="1"/>
  <c r="BS308" i="7"/>
  <c r="BT304" i="7" s="1"/>
  <c r="BS311" i="7"/>
  <c r="BS312" i="7" s="1"/>
  <c r="BQ162" i="7" l="1"/>
  <c r="BT308" i="7"/>
  <c r="BU304" i="7" s="1"/>
  <c r="BT311" i="7"/>
  <c r="BT312" i="7" s="1"/>
  <c r="BQ164" i="7" l="1"/>
  <c r="BR160" i="7" s="1"/>
  <c r="BU308" i="7"/>
  <c r="BV304" i="7" s="1"/>
  <c r="BU311" i="7"/>
  <c r="BU312" i="7" s="1"/>
  <c r="BR162" i="7" l="1"/>
  <c r="BV308" i="7"/>
  <c r="BW304" i="7" s="1"/>
  <c r="BV311" i="7"/>
  <c r="BV312" i="7" s="1"/>
  <c r="BR164" i="7" l="1"/>
  <c r="BS160" i="7" s="1"/>
  <c r="BW308" i="7"/>
  <c r="BX304" i="7" s="1"/>
  <c r="BW311" i="7"/>
  <c r="BW312" i="7" s="1"/>
  <c r="BS162" i="7" l="1"/>
  <c r="BX308" i="7"/>
  <c r="BY304" i="7" s="1"/>
  <c r="BX311" i="7"/>
  <c r="BX312" i="7" s="1"/>
  <c r="BS164" i="7" l="1"/>
  <c r="BT160" i="7" s="1"/>
  <c r="BT162" i="7" s="1"/>
  <c r="BY308" i="7"/>
  <c r="BZ304" i="7" s="1"/>
  <c r="BY311" i="7"/>
  <c r="BY312" i="7" s="1"/>
  <c r="BT164" i="7" l="1"/>
  <c r="BU160" i="7" s="1"/>
  <c r="BU162" i="7" s="1"/>
  <c r="BZ308" i="7"/>
  <c r="CA304" i="7" s="1"/>
  <c r="BZ311" i="7"/>
  <c r="BZ312" i="7" s="1"/>
  <c r="BU164" i="7" l="1"/>
  <c r="BV160" i="7" s="1"/>
  <c r="BV162" i="7" s="1"/>
  <c r="BV164" i="7" s="1"/>
  <c r="BW160" i="7" s="1"/>
  <c r="CA308" i="7"/>
  <c r="CB304" i="7" s="1"/>
  <c r="CA311" i="7"/>
  <c r="CA312" i="7" s="1"/>
  <c r="BW162" i="7" l="1"/>
  <c r="BW164" i="7" s="1"/>
  <c r="BX160" i="7" s="1"/>
  <c r="CB308" i="7"/>
  <c r="CC304" i="7" s="1"/>
  <c r="CB311" i="7"/>
  <c r="CB312" i="7" s="1"/>
  <c r="BX162" i="7" l="1"/>
  <c r="CC308" i="7"/>
  <c r="CD304" i="7" s="1"/>
  <c r="CC311" i="7"/>
  <c r="CC312" i="7" s="1"/>
  <c r="BX164" i="7" l="1"/>
  <c r="BY160" i="7" s="1"/>
  <c r="CD308" i="7"/>
  <c r="CE304" i="7" s="1"/>
  <c r="CD311" i="7"/>
  <c r="CD312" i="7" s="1"/>
  <c r="BY162" i="7" l="1"/>
  <c r="CE308" i="7"/>
  <c r="CF304" i="7" s="1"/>
  <c r="CE311" i="7"/>
  <c r="CE312" i="7" s="1"/>
  <c r="BY164" i="7" l="1"/>
  <c r="BZ160" i="7" s="1"/>
  <c r="CF308" i="7"/>
  <c r="CG304" i="7" s="1"/>
  <c r="CF311" i="7"/>
  <c r="CF312" i="7" s="1"/>
  <c r="BZ162" i="7" l="1"/>
  <c r="BZ164" i="7" s="1"/>
  <c r="CA160" i="7" s="1"/>
  <c r="CG308" i="7"/>
  <c r="CH304" i="7" s="1"/>
  <c r="CG311" i="7"/>
  <c r="CG312" i="7" s="1"/>
  <c r="CA162" i="7" l="1"/>
  <c r="CA164" i="7" s="1"/>
  <c r="CB160" i="7" s="1"/>
  <c r="CH308" i="7"/>
  <c r="CI304" i="7" s="1"/>
  <c r="CH311" i="7"/>
  <c r="CH312" i="7" s="1"/>
  <c r="CB162" i="7" l="1"/>
  <c r="CB164" i="7" s="1"/>
  <c r="CC160" i="7" s="1"/>
  <c r="CI308" i="7"/>
  <c r="CJ304" i="7" s="1"/>
  <c r="CI311" i="7"/>
  <c r="CI312" i="7" s="1"/>
  <c r="CC162" i="7" l="1"/>
  <c r="CJ308" i="7"/>
  <c r="CK304" i="7" s="1"/>
  <c r="CJ311" i="7"/>
  <c r="CJ312" i="7" s="1"/>
  <c r="CC164" i="7" l="1"/>
  <c r="CD160" i="7" s="1"/>
  <c r="CD162" i="7" s="1"/>
  <c r="CK308" i="7"/>
  <c r="CL304" i="7" s="1"/>
  <c r="CK311" i="7"/>
  <c r="CK312" i="7" s="1"/>
  <c r="CD164" i="7" l="1"/>
  <c r="CE160" i="7" s="1"/>
  <c r="CL308" i="7"/>
  <c r="CM304" i="7" s="1"/>
  <c r="CL311" i="7"/>
  <c r="CL312" i="7" s="1"/>
  <c r="CE162" i="7" l="1"/>
  <c r="CM308" i="7"/>
  <c r="CN304" i="7" s="1"/>
  <c r="CM311" i="7"/>
  <c r="CM312" i="7" s="1"/>
  <c r="CE164" i="7" l="1"/>
  <c r="CF160" i="7" s="1"/>
  <c r="CF162" i="7" s="1"/>
  <c r="CF164" i="7" s="1"/>
  <c r="CG160" i="7" s="1"/>
  <c r="CN311" i="7"/>
  <c r="CN312" i="7" s="1"/>
  <c r="CN308" i="7"/>
  <c r="CO304" i="7" s="1"/>
  <c r="CG162" i="7" l="1"/>
  <c r="CO311" i="7"/>
  <c r="CO312" i="7" s="1"/>
  <c r="CO308" i="7"/>
  <c r="CP304" i="7" s="1"/>
  <c r="CG164" i="7" l="1"/>
  <c r="CH160" i="7" s="1"/>
  <c r="CH162" i="7" s="1"/>
  <c r="CP311" i="7"/>
  <c r="CP312" i="7" s="1"/>
  <c r="CP308" i="7"/>
  <c r="CQ304" i="7" s="1"/>
  <c r="CH164" i="7" l="1"/>
  <c r="CI160" i="7" s="1"/>
  <c r="CQ311" i="7"/>
  <c r="CQ312" i="7" s="1"/>
  <c r="CQ308" i="7"/>
  <c r="CR304" i="7" s="1"/>
  <c r="CI162" i="7" l="1"/>
  <c r="CI164" i="7" s="1"/>
  <c r="CJ160" i="7" s="1"/>
  <c r="CR311" i="7"/>
  <c r="CR312" i="7" s="1"/>
  <c r="CR308" i="7"/>
  <c r="CS304" i="7" s="1"/>
  <c r="CJ162" i="7" l="1"/>
  <c r="CS311" i="7"/>
  <c r="CS312" i="7" s="1"/>
  <c r="CS308" i="7"/>
  <c r="CT304" i="7" s="1"/>
  <c r="CJ164" i="7" l="1"/>
  <c r="CK160" i="7" s="1"/>
  <c r="CK162" i="7" s="1"/>
  <c r="CK164" i="7" s="1"/>
  <c r="CL160" i="7" s="1"/>
  <c r="CT311" i="7"/>
  <c r="CT312" i="7" s="1"/>
  <c r="CT308" i="7"/>
  <c r="CU304" i="7" s="1"/>
  <c r="CL162" i="7" l="1"/>
  <c r="CU311" i="7"/>
  <c r="CU312" i="7" s="1"/>
  <c r="CU308" i="7"/>
  <c r="CV304" i="7" s="1"/>
  <c r="CL164" i="7" l="1"/>
  <c r="CM160" i="7" s="1"/>
  <c r="CM162" i="7" s="1"/>
  <c r="CV311" i="7"/>
  <c r="CV312" i="7" s="1"/>
  <c r="CV308" i="7"/>
  <c r="CW304" i="7" s="1"/>
  <c r="CM164" i="7" l="1"/>
  <c r="CN160" i="7" s="1"/>
  <c r="CN162" i="7" s="1"/>
  <c r="CN164" i="7" s="1"/>
  <c r="CO160" i="7" s="1"/>
  <c r="CO162" i="7" s="1"/>
  <c r="CW311" i="7"/>
  <c r="CW312" i="7" s="1"/>
  <c r="CW308" i="7"/>
  <c r="CX304" i="7" s="1"/>
  <c r="CX311" i="7" l="1"/>
  <c r="CX312" i="7" s="1"/>
  <c r="CX308" i="7"/>
  <c r="CY304" i="7" s="1"/>
  <c r="CO164" i="7"/>
  <c r="CP160" i="7" s="1"/>
  <c r="CY311" i="7" l="1"/>
  <c r="CY312" i="7" s="1"/>
  <c r="CY308" i="7"/>
  <c r="CZ304" i="7" s="1"/>
  <c r="CP162" i="7"/>
  <c r="CP164" i="7" l="1"/>
  <c r="CQ160" i="7" s="1"/>
  <c r="CZ311" i="7"/>
  <c r="CZ312" i="7" s="1"/>
  <c r="CZ308" i="7"/>
  <c r="DA304" i="7" s="1"/>
  <c r="CQ162" i="7" l="1"/>
  <c r="CQ164" i="7" s="1"/>
  <c r="CR160" i="7" s="1"/>
  <c r="DA311" i="7"/>
  <c r="DA312" i="7" s="1"/>
  <c r="DA308" i="7"/>
  <c r="DB304" i="7" s="1"/>
  <c r="DB311" i="7" l="1"/>
  <c r="DB312" i="7" s="1"/>
  <c r="DB308" i="7"/>
  <c r="DC304" i="7" s="1"/>
  <c r="CR162" i="7"/>
  <c r="CR164" i="7" l="1"/>
  <c r="CS160" i="7" s="1"/>
  <c r="CS162" i="7" s="1"/>
  <c r="DC311" i="7"/>
  <c r="DC312" i="7" s="1"/>
  <c r="DC308" i="7"/>
  <c r="DD304" i="7" s="1"/>
  <c r="CS164" i="7" l="1"/>
  <c r="CT160" i="7" s="1"/>
  <c r="CT162" i="7" s="1"/>
  <c r="CT164" i="7" s="1"/>
  <c r="CU160" i="7" s="1"/>
  <c r="DD311" i="7"/>
  <c r="DD312" i="7" s="1"/>
  <c r="DD308" i="7"/>
  <c r="DE304" i="7" s="1"/>
  <c r="CU162" i="7" l="1"/>
  <c r="DE311" i="7"/>
  <c r="DE312" i="7" s="1"/>
  <c r="DE308" i="7"/>
  <c r="DF304" i="7" s="1"/>
  <c r="CU164" i="7" l="1"/>
  <c r="CV160" i="7" s="1"/>
  <c r="CV162" i="7" s="1"/>
  <c r="CV164" i="7" s="1"/>
  <c r="CW160" i="7" s="1"/>
  <c r="DF308" i="7"/>
  <c r="DG304" i="7" s="1"/>
  <c r="DF311" i="7"/>
  <c r="DF312" i="7" s="1"/>
  <c r="DG311" i="7" l="1"/>
  <c r="DG312" i="7" s="1"/>
  <c r="DG308" i="7"/>
  <c r="DH304" i="7" s="1"/>
  <c r="CW162" i="7"/>
  <c r="CW164" i="7" l="1"/>
  <c r="CX160" i="7" s="1"/>
  <c r="CX162" i="7" s="1"/>
  <c r="DH311" i="7"/>
  <c r="DH312" i="7" s="1"/>
  <c r="DH308" i="7"/>
  <c r="DI304" i="7" s="1"/>
  <c r="CX164" i="7" l="1"/>
  <c r="CY160" i="7" s="1"/>
  <c r="DI308" i="7"/>
  <c r="DJ304" i="7" s="1"/>
  <c r="DI311" i="7"/>
  <c r="DI312" i="7" s="1"/>
  <c r="CY162" i="7" l="1"/>
  <c r="CY164" i="7" s="1"/>
  <c r="CZ160" i="7" s="1"/>
  <c r="DJ308" i="7"/>
  <c r="DK304" i="7" s="1"/>
  <c r="DJ311" i="7"/>
  <c r="DJ312" i="7" s="1"/>
  <c r="CZ162" i="7" l="1"/>
  <c r="DK311" i="7"/>
  <c r="DK312" i="7" s="1"/>
  <c r="DK308" i="7"/>
  <c r="DL304" i="7" s="1"/>
  <c r="CZ164" i="7" l="1"/>
  <c r="DA160" i="7" s="1"/>
  <c r="DA162" i="7" s="1"/>
  <c r="DL311" i="7"/>
  <c r="DL312" i="7" s="1"/>
  <c r="DL308" i="7"/>
  <c r="DM304" i="7" s="1"/>
  <c r="DA164" i="7" l="1"/>
  <c r="DB160" i="7" s="1"/>
  <c r="DM311" i="7"/>
  <c r="DM312" i="7" s="1"/>
  <c r="DM308" i="7"/>
  <c r="DN304" i="7" s="1"/>
  <c r="DB162" i="7" l="1"/>
  <c r="DN311" i="7"/>
  <c r="DN312" i="7" s="1"/>
  <c r="DN308" i="7"/>
  <c r="DO304" i="7" s="1"/>
  <c r="DO311" i="7" l="1"/>
  <c r="DO312" i="7" s="1"/>
  <c r="DO308" i="7"/>
  <c r="DP304" i="7" s="1"/>
  <c r="DB164" i="7"/>
  <c r="DC160" i="7" s="1"/>
  <c r="DP308" i="7" l="1"/>
  <c r="DQ304" i="7" s="1"/>
  <c r="DP311" i="7"/>
  <c r="DP312" i="7" s="1"/>
  <c r="DC162" i="7"/>
  <c r="DC164" i="7" l="1"/>
  <c r="DD160" i="7" s="1"/>
  <c r="DD162" i="7" s="1"/>
  <c r="DQ308" i="7"/>
  <c r="DR304" i="7" s="1"/>
  <c r="DQ311" i="7"/>
  <c r="DQ312" i="7" s="1"/>
  <c r="DD164" i="7" l="1"/>
  <c r="DE160" i="7" s="1"/>
  <c r="DE162" i="7" s="1"/>
  <c r="DR308" i="7"/>
  <c r="DS304" i="7" s="1"/>
  <c r="DR311" i="7"/>
  <c r="DR312" i="7" s="1"/>
  <c r="DE164" i="7" l="1"/>
  <c r="DF160" i="7" s="1"/>
  <c r="DF162" i="7" s="1"/>
  <c r="DF164" i="7" s="1"/>
  <c r="DG160" i="7" s="1"/>
  <c r="DS311" i="7"/>
  <c r="DS312" i="7" s="1"/>
  <c r="DS308" i="7"/>
  <c r="DT304" i="7" s="1"/>
  <c r="DT311" i="7" l="1"/>
  <c r="DT312" i="7" s="1"/>
  <c r="DT308" i="7"/>
  <c r="DU304" i="7" s="1"/>
  <c r="DG162" i="7"/>
  <c r="DG164" i="7" l="1"/>
  <c r="DH160" i="7" s="1"/>
  <c r="DU311" i="7"/>
  <c r="DU312" i="7" s="1"/>
  <c r="DU308" i="7"/>
  <c r="DH162" i="7" l="1"/>
  <c r="DH164" i="7" s="1"/>
  <c r="DI160" i="7" s="1"/>
  <c r="DI162" i="7" l="1"/>
  <c r="DI164" i="7" l="1"/>
  <c r="DJ160" i="7" s="1"/>
  <c r="DJ162" i="7" l="1"/>
  <c r="DJ164" i="7" l="1"/>
  <c r="DK160" i="7" s="1"/>
  <c r="DK162" i="7" l="1"/>
  <c r="DK164" i="7" l="1"/>
  <c r="DL160" i="7" s="1"/>
  <c r="DL162" i="7" l="1"/>
  <c r="DL164" i="7" l="1"/>
  <c r="DM160" i="7" s="1"/>
  <c r="DM162" i="7" l="1"/>
  <c r="DM164" i="7" l="1"/>
  <c r="DN160" i="7" s="1"/>
  <c r="DN162" i="7" s="1"/>
  <c r="DN164" i="7" l="1"/>
  <c r="DO160" i="7" s="1"/>
  <c r="DO162" i="7" s="1"/>
  <c r="DO164" i="7" l="1"/>
  <c r="DP160" i="7" s="1"/>
  <c r="DP162" i="7" l="1"/>
  <c r="DP164" i="7" l="1"/>
  <c r="DQ160" i="7" s="1"/>
  <c r="DQ162" i="7" s="1"/>
  <c r="DQ164" i="7" l="1"/>
  <c r="DR160" i="7" s="1"/>
  <c r="DR162" i="7" l="1"/>
  <c r="DR164" i="7" l="1"/>
  <c r="DS160" i="7" s="1"/>
  <c r="DS162" i="7" l="1"/>
  <c r="DS164" i="7" l="1"/>
  <c r="DT160" i="7" s="1"/>
  <c r="DT162" i="7" l="1"/>
  <c r="DT164" i="7" l="1"/>
  <c r="DU160" i="7" s="1"/>
  <c r="DU162" i="7" l="1"/>
  <c r="DU164" i="7" s="1"/>
  <c r="D162" i="7" l="1"/>
  <c r="BJ216" i="7"/>
  <c r="BJ54" i="11" s="1"/>
  <c r="BJ56" i="11" s="1"/>
  <c r="D56" i="11" s="1"/>
  <c r="BJ263" i="7" l="1"/>
  <c r="BJ265" i="7" s="1"/>
  <c r="BJ6" i="9" s="1"/>
  <c r="BJ47" i="12"/>
  <c r="D47" i="12" s="1"/>
  <c r="D48" i="12" s="1"/>
  <c r="BJ273" i="7"/>
  <c r="D273" i="7" s="1"/>
  <c r="BJ318" i="7"/>
  <c r="BG319" i="7" s="1"/>
  <c r="BJ217" i="7"/>
  <c r="BK213" i="7" s="1"/>
  <c r="BK270" i="7" s="1"/>
  <c r="BK15" i="9" s="1"/>
  <c r="BK19" i="9" s="1"/>
  <c r="BK20" i="9" s="1"/>
  <c r="BH319" i="7" l="1"/>
  <c r="BH322" i="7" s="1"/>
  <c r="BH323" i="7" s="1"/>
  <c r="BK215" i="7"/>
  <c r="BK272" i="7" s="1"/>
  <c r="BK274" i="7" s="1"/>
  <c r="BK16" i="9" s="1"/>
  <c r="BJ274" i="7"/>
  <c r="BJ30" i="9" s="1"/>
  <c r="BJ32" i="9" s="1"/>
  <c r="BF319" i="7"/>
  <c r="BF322" i="7" s="1"/>
  <c r="BF323" i="7" s="1"/>
  <c r="BI319" i="7"/>
  <c r="BJ322" i="7" s="1"/>
  <c r="BJ16" i="9" l="1"/>
  <c r="BH324" i="7"/>
  <c r="BH331" i="7" s="1"/>
  <c r="BH32" i="7" s="1"/>
  <c r="BK217" i="7"/>
  <c r="BL213" i="7" s="1"/>
  <c r="BL270" i="7" s="1"/>
  <c r="BL15" i="9" s="1"/>
  <c r="BL19" i="9" s="1"/>
  <c r="BL20" i="9" s="1"/>
  <c r="BF324" i="7"/>
  <c r="BF331" i="7" s="1"/>
  <c r="BF49" i="12" s="1"/>
  <c r="BF51" i="12" s="1"/>
  <c r="BG322" i="7"/>
  <c r="BG324" i="7" s="1"/>
  <c r="BK30" i="9"/>
  <c r="BK32" i="9" s="1"/>
  <c r="BI322" i="7"/>
  <c r="BI324" i="7" s="1"/>
  <c r="BJ324" i="7"/>
  <c r="BJ323" i="7"/>
  <c r="BH49" i="12" l="1"/>
  <c r="BH51" i="12" s="1"/>
  <c r="BH63" i="11"/>
  <c r="BG323" i="7"/>
  <c r="BG331" i="7" s="1"/>
  <c r="BG32" i="7" s="1"/>
  <c r="BF352" i="7"/>
  <c r="BF32" i="7"/>
  <c r="BF63" i="11"/>
  <c r="BF65" i="11" s="1"/>
  <c r="BF67" i="11" s="1"/>
  <c r="BF85" i="11" s="1"/>
  <c r="BF86" i="11" s="1"/>
  <c r="BF88" i="11" s="1"/>
  <c r="BF325" i="7"/>
  <c r="BG321" i="7" s="1"/>
  <c r="BG333" i="7" s="1"/>
  <c r="BG31" i="9" s="1"/>
  <c r="BL215" i="7"/>
  <c r="BL272" i="7" s="1"/>
  <c r="BL274" i="7" s="1"/>
  <c r="BL30" i="9" s="1"/>
  <c r="BI323" i="7"/>
  <c r="BI331" i="7" s="1"/>
  <c r="BJ331" i="7"/>
  <c r="BJ49" i="12" s="1"/>
  <c r="BJ51" i="12" s="1"/>
  <c r="BF53" i="12"/>
  <c r="BG63" i="11" l="1"/>
  <c r="BG49" i="12"/>
  <c r="BG51" i="12" s="1"/>
  <c r="BG325" i="7"/>
  <c r="BH321" i="7" s="1"/>
  <c r="BH328" i="7" s="1"/>
  <c r="BH329" i="7" s="1"/>
  <c r="BH350" i="7" s="1"/>
  <c r="BH19" i="12" s="1"/>
  <c r="BH22" i="12" s="1"/>
  <c r="BH53" i="12" s="1"/>
  <c r="BG328" i="7"/>
  <c r="BG329" i="7" s="1"/>
  <c r="BG350" i="7" s="1"/>
  <c r="BG352" i="7" s="1"/>
  <c r="BL217" i="7"/>
  <c r="BM213" i="7" s="1"/>
  <c r="BM215" i="7" s="1"/>
  <c r="BM272" i="7" s="1"/>
  <c r="BJ32" i="7"/>
  <c r="BJ63" i="11"/>
  <c r="BL16" i="9"/>
  <c r="BF55" i="12"/>
  <c r="BF56" i="12" s="1"/>
  <c r="BF60" i="12" s="1"/>
  <c r="BL32" i="9"/>
  <c r="BI49" i="12"/>
  <c r="BI51" i="12" s="1"/>
  <c r="BI63" i="11"/>
  <c r="BI32" i="7"/>
  <c r="D331" i="7"/>
  <c r="BH325" i="7" l="1"/>
  <c r="BI321" i="7" s="1"/>
  <c r="BI325" i="7" s="1"/>
  <c r="BJ321" i="7" s="1"/>
  <c r="BJ325" i="7" s="1"/>
  <c r="BK321" i="7" s="1"/>
  <c r="BH333" i="7"/>
  <c r="BH31" i="9" s="1"/>
  <c r="BH352" i="7"/>
  <c r="BH9" i="11"/>
  <c r="BH65" i="11" s="1"/>
  <c r="BH67" i="11" s="1"/>
  <c r="BH85" i="11" s="1"/>
  <c r="BH86" i="11" s="1"/>
  <c r="BH88" i="11" s="1"/>
  <c r="BM270" i="7"/>
  <c r="BM274" i="7" s="1"/>
  <c r="BG19" i="12"/>
  <c r="BG22" i="12" s="1"/>
  <c r="BG53" i="12" s="1"/>
  <c r="BG9" i="11"/>
  <c r="BG65" i="11" s="1"/>
  <c r="BG67" i="11" s="1"/>
  <c r="D63" i="11"/>
  <c r="BM217" i="7"/>
  <c r="BN213" i="7" s="1"/>
  <c r="BN270" i="7" s="1"/>
  <c r="D49" i="12"/>
  <c r="BH55" i="12"/>
  <c r="BH56" i="12" s="1"/>
  <c r="BH60" i="12" s="1"/>
  <c r="BF70" i="12"/>
  <c r="BF97" i="12" s="1"/>
  <c r="BF99" i="12" s="1"/>
  <c r="BF103" i="12" s="1"/>
  <c r="BF106" i="12"/>
  <c r="BF24" i="9" s="1"/>
  <c r="BF58" i="12"/>
  <c r="BF62" i="12" s="1"/>
  <c r="BF65" i="12" s="1"/>
  <c r="BF66" i="12" s="1"/>
  <c r="BG64" i="12" s="1"/>
  <c r="BI333" i="7" l="1"/>
  <c r="BI31" i="9" s="1"/>
  <c r="BJ333" i="7"/>
  <c r="BJ31" i="9" s="1"/>
  <c r="BJ328" i="7"/>
  <c r="BJ329" i="7" s="1"/>
  <c r="BJ350" i="7" s="1"/>
  <c r="BJ352" i="7" s="1"/>
  <c r="BI328" i="7"/>
  <c r="BI329" i="7" s="1"/>
  <c r="BI350" i="7" s="1"/>
  <c r="BI352" i="7" s="1"/>
  <c r="BM15" i="9"/>
  <c r="BM19" i="9" s="1"/>
  <c r="BM20" i="9" s="1"/>
  <c r="BN215" i="7"/>
  <c r="BN272" i="7" s="1"/>
  <c r="BN274" i="7" s="1"/>
  <c r="BF74" i="12"/>
  <c r="BF82" i="12" s="1"/>
  <c r="BN15" i="9"/>
  <c r="BN19" i="9" s="1"/>
  <c r="BN20" i="9" s="1"/>
  <c r="BM30" i="9"/>
  <c r="BM32" i="9" s="1"/>
  <c r="BM16" i="9"/>
  <c r="BF72" i="12"/>
  <c r="BG85" i="11"/>
  <c r="BG86" i="11" s="1"/>
  <c r="BG88" i="11" s="1"/>
  <c r="BF26" i="9"/>
  <c r="BF37" i="9"/>
  <c r="BH70" i="12"/>
  <c r="BH97" i="12" s="1"/>
  <c r="BH99" i="12" s="1"/>
  <c r="BH103" i="12" s="1"/>
  <c r="BH106" i="12"/>
  <c r="BH24" i="9" s="1"/>
  <c r="BH58" i="12"/>
  <c r="BH62" i="12" s="1"/>
  <c r="BH65" i="12" s="1"/>
  <c r="BK328" i="7"/>
  <c r="BK329" i="7" s="1"/>
  <c r="BK350" i="7" s="1"/>
  <c r="BK325" i="7"/>
  <c r="BL321" i="7" s="1"/>
  <c r="BK333" i="7"/>
  <c r="BK31" i="9" s="1"/>
  <c r="BG55" i="12"/>
  <c r="BG56" i="12" s="1"/>
  <c r="BJ9" i="11" l="1"/>
  <c r="BJ65" i="11" s="1"/>
  <c r="BJ19" i="12"/>
  <c r="BJ22" i="12" s="1"/>
  <c r="BI19" i="12"/>
  <c r="BI22" i="12" s="1"/>
  <c r="BI53" i="12" s="1"/>
  <c r="BI55" i="12" s="1"/>
  <c r="BI106" i="12" s="1"/>
  <c r="BI24" i="9" s="1"/>
  <c r="BI9" i="11"/>
  <c r="BI65" i="11" s="1"/>
  <c r="BI67" i="11" s="1"/>
  <c r="BI85" i="11" s="1"/>
  <c r="BI86" i="11" s="1"/>
  <c r="BI88" i="11" s="1"/>
  <c r="BN30" i="9"/>
  <c r="BN32" i="9" s="1"/>
  <c r="BN16" i="9"/>
  <c r="BN217" i="7"/>
  <c r="BO213" i="7" s="1"/>
  <c r="BO215" i="7" s="1"/>
  <c r="BO272" i="7" s="1"/>
  <c r="BH74" i="12"/>
  <c r="BH82" i="12" s="1"/>
  <c r="BH72" i="12"/>
  <c r="BG60" i="12"/>
  <c r="BL325" i="7"/>
  <c r="BM321" i="7" s="1"/>
  <c r="BL328" i="7"/>
  <c r="BL329" i="7" s="1"/>
  <c r="BL350" i="7" s="1"/>
  <c r="BL333" i="7"/>
  <c r="BL31" i="9" s="1"/>
  <c r="BF38" i="9"/>
  <c r="BF39" i="9"/>
  <c r="BK19" i="12"/>
  <c r="BK22" i="12" s="1"/>
  <c r="BK53" i="12" s="1"/>
  <c r="BK352" i="7"/>
  <c r="BK9" i="11"/>
  <c r="BK65" i="11" s="1"/>
  <c r="BK67" i="11" s="1"/>
  <c r="BK85" i="11" s="1"/>
  <c r="BK86" i="11" s="1"/>
  <c r="BK88" i="11" s="1"/>
  <c r="BH26" i="9"/>
  <c r="BH37" i="9"/>
  <c r="BG106" i="12"/>
  <c r="BG24" i="9" s="1"/>
  <c r="BG58" i="12"/>
  <c r="BO270" i="7" l="1"/>
  <c r="BO274" i="7" s="1"/>
  <c r="BI58" i="12"/>
  <c r="BI56" i="12"/>
  <c r="BI60" i="12" s="1"/>
  <c r="BI70" i="12" s="1"/>
  <c r="BI97" i="12" s="1"/>
  <c r="BI99" i="12" s="1"/>
  <c r="BI103" i="12" s="1"/>
  <c r="BO217" i="7"/>
  <c r="BP213" i="7" s="1"/>
  <c r="BP215" i="7" s="1"/>
  <c r="BP272" i="7" s="1"/>
  <c r="BG62" i="12"/>
  <c r="BG65" i="12" s="1"/>
  <c r="BG66" i="12" s="1"/>
  <c r="BH64" i="12" s="1"/>
  <c r="BH66" i="12" s="1"/>
  <c r="BI64" i="12" s="1"/>
  <c r="BL19" i="12"/>
  <c r="BL9" i="11"/>
  <c r="BL65" i="11" s="1"/>
  <c r="BL67" i="11" s="1"/>
  <c r="BL85" i="11" s="1"/>
  <c r="BL86" i="11" s="1"/>
  <c r="BL88" i="11" s="1"/>
  <c r="BL352" i="7"/>
  <c r="BM325" i="7"/>
  <c r="BN321" i="7" s="1"/>
  <c r="BM328" i="7"/>
  <c r="BM329" i="7" s="1"/>
  <c r="BM350" i="7" s="1"/>
  <c r="BM333" i="7"/>
  <c r="BM31" i="9" s="1"/>
  <c r="BI26" i="9"/>
  <c r="BI37" i="9"/>
  <c r="BG26" i="9"/>
  <c r="BG37" i="9"/>
  <c r="BH38" i="9"/>
  <c r="BH39" i="9"/>
  <c r="BG70" i="12"/>
  <c r="BG74" i="12" s="1"/>
  <c r="BJ53" i="12"/>
  <c r="BJ67" i="11"/>
  <c r="BK55" i="12"/>
  <c r="BK56" i="12" s="1"/>
  <c r="BK60" i="12" s="1"/>
  <c r="BO15" i="9" l="1"/>
  <c r="BO19" i="9" s="1"/>
  <c r="BO20" i="9" s="1"/>
  <c r="BI62" i="12"/>
  <c r="BI65" i="12" s="1"/>
  <c r="BI66" i="12" s="1"/>
  <c r="BJ64" i="12" s="1"/>
  <c r="BP270" i="7"/>
  <c r="BP15" i="9" s="1"/>
  <c r="BP19" i="9" s="1"/>
  <c r="BP20" i="9" s="1"/>
  <c r="BI72" i="12"/>
  <c r="BI74" i="12"/>
  <c r="BI82" i="12" s="1"/>
  <c r="BP217" i="7"/>
  <c r="BQ213" i="7" s="1"/>
  <c r="BO30" i="9"/>
  <c r="BO32" i="9" s="1"/>
  <c r="BO16" i="9"/>
  <c r="BG82" i="12"/>
  <c r="BJ55" i="12"/>
  <c r="BJ56" i="12" s="1"/>
  <c r="BG39" i="9"/>
  <c r="BG38" i="9"/>
  <c r="BM19" i="12"/>
  <c r="BM22" i="12" s="1"/>
  <c r="BM53" i="12" s="1"/>
  <c r="BM9" i="11"/>
  <c r="BM352" i="7"/>
  <c r="BN325" i="7"/>
  <c r="BO321" i="7" s="1"/>
  <c r="BN328" i="7"/>
  <c r="BN329" i="7" s="1"/>
  <c r="BN350" i="7" s="1"/>
  <c r="BN333" i="7"/>
  <c r="BN31" i="9" s="1"/>
  <c r="BG97" i="12"/>
  <c r="BI38" i="9"/>
  <c r="BI39" i="9"/>
  <c r="BG72" i="12"/>
  <c r="BJ85" i="11"/>
  <c r="BJ86" i="11" s="1"/>
  <c r="BJ88" i="11" s="1"/>
  <c r="BK70" i="12"/>
  <c r="BK74" i="12" s="1"/>
  <c r="BK82" i="12" s="1"/>
  <c r="BK106" i="12"/>
  <c r="BK24" i="9" s="1"/>
  <c r="BK58" i="12"/>
  <c r="BK62" i="12" s="1"/>
  <c r="BK65" i="12" s="1"/>
  <c r="BL22" i="12"/>
  <c r="BP274" i="7" l="1"/>
  <c r="BP30" i="9" s="1"/>
  <c r="BP32" i="9" s="1"/>
  <c r="BK72" i="12"/>
  <c r="BK97" i="12"/>
  <c r="BK99" i="12" s="1"/>
  <c r="BK103" i="12" s="1"/>
  <c r="BQ215" i="7"/>
  <c r="BQ272" i="7" s="1"/>
  <c r="BQ270" i="7"/>
  <c r="BN19" i="12"/>
  <c r="BN9" i="11"/>
  <c r="BN65" i="11" s="1"/>
  <c r="BN67" i="11" s="1"/>
  <c r="BN85" i="11" s="1"/>
  <c r="BN86" i="11" s="1"/>
  <c r="BN88" i="11" s="1"/>
  <c r="BN352" i="7"/>
  <c r="BK26" i="9"/>
  <c r="BK37" i="9"/>
  <c r="BJ106" i="12"/>
  <c r="BJ24" i="9" s="1"/>
  <c r="BJ58" i="12"/>
  <c r="BG99" i="12"/>
  <c r="BG103" i="12" s="1"/>
  <c r="BO328" i="7"/>
  <c r="BO329" i="7" s="1"/>
  <c r="BO350" i="7" s="1"/>
  <c r="BO325" i="7"/>
  <c r="BP321" i="7" s="1"/>
  <c r="BO333" i="7"/>
  <c r="BO31" i="9" s="1"/>
  <c r="BJ60" i="12"/>
  <c r="BM65" i="11"/>
  <c r="BL53" i="12"/>
  <c r="BM55" i="12"/>
  <c r="BP16" i="9" l="1"/>
  <c r="BQ15" i="9"/>
  <c r="BQ19" i="9" s="1"/>
  <c r="BQ20" i="9" s="1"/>
  <c r="BQ274" i="7"/>
  <c r="BJ62" i="12"/>
  <c r="BJ65" i="12" s="1"/>
  <c r="BJ66" i="12" s="1"/>
  <c r="BK64" i="12" s="1"/>
  <c r="BK66" i="12" s="1"/>
  <c r="BL64" i="12" s="1"/>
  <c r="BQ217" i="7"/>
  <c r="BR213" i="7" s="1"/>
  <c r="BM106" i="12"/>
  <c r="BM24" i="9" s="1"/>
  <c r="BM58" i="12"/>
  <c r="BN22" i="12"/>
  <c r="BO19" i="12"/>
  <c r="BO22" i="12" s="1"/>
  <c r="BO53" i="12" s="1"/>
  <c r="BO9" i="11"/>
  <c r="BO65" i="11" s="1"/>
  <c r="BO67" i="11" s="1"/>
  <c r="BO85" i="11" s="1"/>
  <c r="BO86" i="11" s="1"/>
  <c r="BO88" i="11" s="1"/>
  <c r="BO352" i="7"/>
  <c r="BL55" i="12"/>
  <c r="BL56" i="12" s="1"/>
  <c r="BP325" i="7"/>
  <c r="BQ321" i="7" s="1"/>
  <c r="BP328" i="7"/>
  <c r="BP329" i="7" s="1"/>
  <c r="BP350" i="7" s="1"/>
  <c r="BP333" i="7"/>
  <c r="BP31" i="9" s="1"/>
  <c r="BJ26" i="9"/>
  <c r="BJ37" i="9"/>
  <c r="BJ70" i="12"/>
  <c r="BJ97" i="12" s="1"/>
  <c r="BK38" i="9"/>
  <c r="BK39" i="9"/>
  <c r="BM56" i="12"/>
  <c r="BM60" i="12" s="1"/>
  <c r="BM67" i="11"/>
  <c r="BJ74" i="12" l="1"/>
  <c r="BJ82" i="12" s="1"/>
  <c r="BR270" i="7"/>
  <c r="BR215" i="7"/>
  <c r="BR272" i="7" s="1"/>
  <c r="BQ30" i="9"/>
  <c r="BQ32" i="9" s="1"/>
  <c r="BQ16" i="9"/>
  <c r="BJ72" i="12"/>
  <c r="BL60" i="12"/>
  <c r="BJ99" i="12"/>
  <c r="BJ103" i="12" s="1"/>
  <c r="BN53" i="12"/>
  <c r="BM85" i="11"/>
  <c r="BM86" i="11" s="1"/>
  <c r="BM88" i="11" s="1"/>
  <c r="BM62" i="12"/>
  <c r="BM65" i="12" s="1"/>
  <c r="BO55" i="12"/>
  <c r="BO56" i="12" s="1"/>
  <c r="BO60" i="12" s="1"/>
  <c r="BJ38" i="9"/>
  <c r="BJ39" i="9"/>
  <c r="BM37" i="9"/>
  <c r="BM26" i="9"/>
  <c r="BM70" i="12"/>
  <c r="BM97" i="12" s="1"/>
  <c r="BM99" i="12" s="1"/>
  <c r="BM103" i="12" s="1"/>
  <c r="BP19" i="12"/>
  <c r="BP22" i="12" s="1"/>
  <c r="BP53" i="12" s="1"/>
  <c r="BP352" i="7"/>
  <c r="BP9" i="11"/>
  <c r="BP65" i="11" s="1"/>
  <c r="BL106" i="12"/>
  <c r="BL24" i="9" s="1"/>
  <c r="BL58" i="12"/>
  <c r="BQ325" i="7"/>
  <c r="BR321" i="7" s="1"/>
  <c r="BQ328" i="7"/>
  <c r="BQ329" i="7" s="1"/>
  <c r="BQ350" i="7" s="1"/>
  <c r="BQ333" i="7"/>
  <c r="BQ31" i="9" s="1"/>
  <c r="BR217" i="7" l="1"/>
  <c r="BS213" i="7" s="1"/>
  <c r="BS215" i="7" s="1"/>
  <c r="BS272" i="7" s="1"/>
  <c r="BM72" i="12"/>
  <c r="BM74" i="12"/>
  <c r="BM82" i="12" s="1"/>
  <c r="BR15" i="9"/>
  <c r="BR19" i="9" s="1"/>
  <c r="BR20" i="9" s="1"/>
  <c r="BR274" i="7"/>
  <c r="BO106" i="12"/>
  <c r="BO24" i="9" s="1"/>
  <c r="BO58" i="12"/>
  <c r="BO62" i="12" s="1"/>
  <c r="BO65" i="12" s="1"/>
  <c r="BP67" i="11"/>
  <c r="BQ19" i="12"/>
  <c r="BQ22" i="12" s="1"/>
  <c r="BQ53" i="12" s="1"/>
  <c r="BQ352" i="7"/>
  <c r="BQ9" i="11"/>
  <c r="BQ65" i="11" s="1"/>
  <c r="BQ67" i="11" s="1"/>
  <c r="BQ85" i="11" s="1"/>
  <c r="BQ86" i="11" s="1"/>
  <c r="BQ88" i="11" s="1"/>
  <c r="BM38" i="9"/>
  <c r="BM39" i="9"/>
  <c r="BR328" i="7"/>
  <c r="BR329" i="7" s="1"/>
  <c r="BR350" i="7" s="1"/>
  <c r="BR325" i="7"/>
  <c r="BS321" i="7" s="1"/>
  <c r="BR333" i="7"/>
  <c r="BR31" i="9" s="1"/>
  <c r="BO70" i="12"/>
  <c r="BO97" i="12" s="1"/>
  <c r="BO99" i="12" s="1"/>
  <c r="BO103" i="12" s="1"/>
  <c r="BP55" i="12"/>
  <c r="BP56" i="12" s="1"/>
  <c r="BP60" i="12" s="1"/>
  <c r="BL26" i="9"/>
  <c r="BL37" i="9"/>
  <c r="BN55" i="12"/>
  <c r="BN56" i="12" s="1"/>
  <c r="BL62" i="12"/>
  <c r="BL65" i="12" s="1"/>
  <c r="BL66" i="12" s="1"/>
  <c r="BL70" i="12"/>
  <c r="BL72" i="12" s="1"/>
  <c r="BS270" i="7" l="1"/>
  <c r="BS15" i="9" s="1"/>
  <c r="BS19" i="9" s="1"/>
  <c r="BS20" i="9" s="1"/>
  <c r="BO74" i="12"/>
  <c r="BO82" i="12" s="1"/>
  <c r="BS217" i="7"/>
  <c r="BT213" i="7" s="1"/>
  <c r="BT270" i="7" s="1"/>
  <c r="BR30" i="9"/>
  <c r="BR32" i="9" s="1"/>
  <c r="BR16" i="9"/>
  <c r="BM64" i="12"/>
  <c r="BM66" i="12" s="1"/>
  <c r="BN64" i="12" s="1"/>
  <c r="BP106" i="12"/>
  <c r="BP24" i="9" s="1"/>
  <c r="BP58" i="12"/>
  <c r="BP62" i="12" s="1"/>
  <c r="BP65" i="12" s="1"/>
  <c r="BS328" i="7"/>
  <c r="BS329" i="7" s="1"/>
  <c r="BS350" i="7" s="1"/>
  <c r="BS325" i="7"/>
  <c r="BT321" i="7" s="1"/>
  <c r="BS333" i="7"/>
  <c r="BS31" i="9" s="1"/>
  <c r="BR19" i="12"/>
  <c r="BR22" i="12" s="1"/>
  <c r="BR53" i="12" s="1"/>
  <c r="BR352" i="7"/>
  <c r="BR9" i="11"/>
  <c r="BR65" i="11" s="1"/>
  <c r="BR67" i="11" s="1"/>
  <c r="BR85" i="11" s="1"/>
  <c r="BR86" i="11" s="1"/>
  <c r="BR88" i="11" s="1"/>
  <c r="BN60" i="12"/>
  <c r="BO72" i="12"/>
  <c r="BP70" i="12"/>
  <c r="BP97" i="12" s="1"/>
  <c r="BP99" i="12" s="1"/>
  <c r="BP103" i="12" s="1"/>
  <c r="BP85" i="11"/>
  <c r="BP86" i="11" s="1"/>
  <c r="BP88" i="11" s="1"/>
  <c r="BL74" i="12"/>
  <c r="BQ55" i="12"/>
  <c r="BQ56" i="12" s="1"/>
  <c r="BQ60" i="12" s="1"/>
  <c r="BN106" i="12"/>
  <c r="BN24" i="9" s="1"/>
  <c r="BN58" i="12"/>
  <c r="BL97" i="12"/>
  <c r="BL39" i="9"/>
  <c r="BL38" i="9"/>
  <c r="BO26" i="9"/>
  <c r="BO37" i="9"/>
  <c r="BS274" i="7" l="1"/>
  <c r="BS16" i="9" s="1"/>
  <c r="BT215" i="7"/>
  <c r="BT272" i="7" s="1"/>
  <c r="BT274" i="7" s="1"/>
  <c r="BP74" i="12"/>
  <c r="BP82" i="12" s="1"/>
  <c r="BP72" i="12"/>
  <c r="BN62" i="12"/>
  <c r="BN65" i="12" s="1"/>
  <c r="BN66" i="12" s="1"/>
  <c r="BT15" i="9"/>
  <c r="BT19" i="9" s="1"/>
  <c r="BT20" i="9" s="1"/>
  <c r="BO38" i="9"/>
  <c r="BO39" i="9"/>
  <c r="BN70" i="12"/>
  <c r="BN97" i="12" s="1"/>
  <c r="BN99" i="12" s="1"/>
  <c r="BN103" i="12" s="1"/>
  <c r="BT325" i="7"/>
  <c r="BU321" i="7" s="1"/>
  <c r="BT328" i="7"/>
  <c r="BT329" i="7" s="1"/>
  <c r="BT350" i="7" s="1"/>
  <c r="BT333" i="7"/>
  <c r="BT31" i="9" s="1"/>
  <c r="BS19" i="12"/>
  <c r="BS22" i="12" s="1"/>
  <c r="BS53" i="12" s="1"/>
  <c r="BS352" i="7"/>
  <c r="BS9" i="11"/>
  <c r="BS65" i="11" s="1"/>
  <c r="BS67" i="11" s="1"/>
  <c r="BN26" i="9"/>
  <c r="BN37" i="9"/>
  <c r="BR55" i="12"/>
  <c r="BR56" i="12" s="1"/>
  <c r="BR60" i="12" s="1"/>
  <c r="BP26" i="9"/>
  <c r="BP37" i="9"/>
  <c r="BQ70" i="12"/>
  <c r="BQ74" i="12" s="1"/>
  <c r="BQ106" i="12"/>
  <c r="BQ24" i="9" s="1"/>
  <c r="BQ58" i="12"/>
  <c r="BQ62" i="12" s="1"/>
  <c r="BQ65" i="12" s="1"/>
  <c r="BL99" i="12"/>
  <c r="BL103" i="12" s="1"/>
  <c r="BL82" i="12"/>
  <c r="BS30" i="9" l="1"/>
  <c r="BS32" i="9" s="1"/>
  <c r="BT217" i="7"/>
  <c r="BU213" i="7" s="1"/>
  <c r="BU215" i="7" s="1"/>
  <c r="BU272" i="7" s="1"/>
  <c r="BN72" i="12"/>
  <c r="BN74" i="12"/>
  <c r="BN82" i="12" s="1"/>
  <c r="BQ72" i="12"/>
  <c r="BT16" i="9"/>
  <c r="BT30" i="9"/>
  <c r="BT32" i="9" s="1"/>
  <c r="BQ82" i="12"/>
  <c r="BU325" i="7"/>
  <c r="BV321" i="7" s="1"/>
  <c r="BU328" i="7"/>
  <c r="BU329" i="7" s="1"/>
  <c r="BU350" i="7" s="1"/>
  <c r="BU333" i="7"/>
  <c r="BU31" i="9" s="1"/>
  <c r="BN39" i="9"/>
  <c r="BN38" i="9"/>
  <c r="BO64" i="12"/>
  <c r="BO66" i="12" s="1"/>
  <c r="BP64" i="12" s="1"/>
  <c r="BP66" i="12" s="1"/>
  <c r="BQ64" i="12" s="1"/>
  <c r="BQ66" i="12" s="1"/>
  <c r="BR64" i="12" s="1"/>
  <c r="BQ26" i="9"/>
  <c r="BQ37" i="9"/>
  <c r="BP38" i="9"/>
  <c r="BP39" i="9"/>
  <c r="BS55" i="12"/>
  <c r="BS56" i="12" s="1"/>
  <c r="BS60" i="12" s="1"/>
  <c r="BQ97" i="12"/>
  <c r="BR70" i="12"/>
  <c r="BR74" i="12" s="1"/>
  <c r="BR82" i="12" s="1"/>
  <c r="BS85" i="11"/>
  <c r="BS86" i="11" s="1"/>
  <c r="BS88" i="11" s="1"/>
  <c r="BR106" i="12"/>
  <c r="BR24" i="9" s="1"/>
  <c r="BR58" i="12"/>
  <c r="BR62" i="12" s="1"/>
  <c r="BR65" i="12" s="1"/>
  <c r="BT19" i="12"/>
  <c r="BT22" i="12" s="1"/>
  <c r="BT53" i="12" s="1"/>
  <c r="BT352" i="7"/>
  <c r="BT9" i="11"/>
  <c r="BT65" i="11" s="1"/>
  <c r="BT67" i="11" s="1"/>
  <c r="BT85" i="11" s="1"/>
  <c r="BT86" i="11" s="1"/>
  <c r="BT88" i="11" s="1"/>
  <c r="BU217" i="7" l="1"/>
  <c r="BV213" i="7" s="1"/>
  <c r="BV270" i="7" s="1"/>
  <c r="BU270" i="7"/>
  <c r="BU274" i="7" s="1"/>
  <c r="BR72" i="12"/>
  <c r="BR97" i="12"/>
  <c r="BR99" i="12" s="1"/>
  <c r="BR103" i="12" s="1"/>
  <c r="BS70" i="12"/>
  <c r="BS97" i="12" s="1"/>
  <c r="BS99" i="12" s="1"/>
  <c r="BS103" i="12" s="1"/>
  <c r="BQ38" i="9"/>
  <c r="BQ39" i="9"/>
  <c r="BR66" i="12"/>
  <c r="BU19" i="12"/>
  <c r="BU22" i="12" s="1"/>
  <c r="BU53" i="12" s="1"/>
  <c r="BU352" i="7"/>
  <c r="BU9" i="11"/>
  <c r="BU65" i="11" s="1"/>
  <c r="BU67" i="11" s="1"/>
  <c r="BU85" i="11" s="1"/>
  <c r="BU86" i="11" s="1"/>
  <c r="BU88" i="11" s="1"/>
  <c r="BV328" i="7"/>
  <c r="BV329" i="7" s="1"/>
  <c r="BV350" i="7" s="1"/>
  <c r="BV325" i="7"/>
  <c r="BW321" i="7" s="1"/>
  <c r="BV333" i="7"/>
  <c r="BV31" i="9" s="1"/>
  <c r="BQ99" i="12"/>
  <c r="BQ103" i="12" s="1"/>
  <c r="BS106" i="12"/>
  <c r="BS24" i="9" s="1"/>
  <c r="BS58" i="12"/>
  <c r="BS62" i="12" s="1"/>
  <c r="BS65" i="12" s="1"/>
  <c r="BR26" i="9"/>
  <c r="BR37" i="9"/>
  <c r="BT55" i="12"/>
  <c r="BT56" i="12" s="1"/>
  <c r="BT60" i="12" s="1"/>
  <c r="BV215" i="7" l="1"/>
  <c r="BV272" i="7" s="1"/>
  <c r="BV274" i="7" s="1"/>
  <c r="BU15" i="9"/>
  <c r="BU19" i="9" s="1"/>
  <c r="BU20" i="9" s="1"/>
  <c r="BU16" i="9"/>
  <c r="BU30" i="9"/>
  <c r="BU32" i="9" s="1"/>
  <c r="BS74" i="12"/>
  <c r="BS82" i="12" s="1"/>
  <c r="BS72" i="12"/>
  <c r="BV15" i="9"/>
  <c r="BV19" i="9" s="1"/>
  <c r="BV20" i="9" s="1"/>
  <c r="BS26" i="9"/>
  <c r="BS37" i="9"/>
  <c r="BT70" i="12"/>
  <c r="BT97" i="12" s="1"/>
  <c r="BU55" i="12"/>
  <c r="BU56" i="12" s="1"/>
  <c r="BU60" i="12" s="1"/>
  <c r="BT106" i="12"/>
  <c r="BT24" i="9" s="1"/>
  <c r="BT58" i="12"/>
  <c r="BT62" i="12" s="1"/>
  <c r="BT65" i="12" s="1"/>
  <c r="BV19" i="12"/>
  <c r="BV22" i="12" s="1"/>
  <c r="BV53" i="12" s="1"/>
  <c r="BV352" i="7"/>
  <c r="BV9" i="11"/>
  <c r="BV65" i="11" s="1"/>
  <c r="BV67" i="11" s="1"/>
  <c r="BV85" i="11" s="1"/>
  <c r="BV86" i="11" s="1"/>
  <c r="BV88" i="11" s="1"/>
  <c r="BW328" i="7"/>
  <c r="BW329" i="7" s="1"/>
  <c r="BW350" i="7" s="1"/>
  <c r="BW325" i="7"/>
  <c r="BX321" i="7" s="1"/>
  <c r="BW333" i="7"/>
  <c r="BW31" i="9" s="1"/>
  <c r="BS64" i="12"/>
  <c r="BS66" i="12" s="1"/>
  <c r="BT64" i="12" s="1"/>
  <c r="BR38" i="9"/>
  <c r="BR39" i="9"/>
  <c r="BV217" i="7" l="1"/>
  <c r="BW213" i="7" s="1"/>
  <c r="BW215" i="7" s="1"/>
  <c r="BW272" i="7" s="1"/>
  <c r="BT74" i="12"/>
  <c r="BT82" i="12" s="1"/>
  <c r="BT72" i="12"/>
  <c r="BV30" i="9"/>
  <c r="BV32" i="9" s="1"/>
  <c r="BV16" i="9"/>
  <c r="BT66" i="12"/>
  <c r="BU64" i="12" s="1"/>
  <c r="BV55" i="12"/>
  <c r="BV56" i="12" s="1"/>
  <c r="BV60" i="12" s="1"/>
  <c r="BT99" i="12"/>
  <c r="BT103" i="12" s="1"/>
  <c r="BT26" i="9"/>
  <c r="BT37" i="9"/>
  <c r="BW19" i="12"/>
  <c r="BW22" i="12" s="1"/>
  <c r="BW53" i="12" s="1"/>
  <c r="BW9" i="11"/>
  <c r="BW65" i="11" s="1"/>
  <c r="BW67" i="11" s="1"/>
  <c r="BW85" i="11" s="1"/>
  <c r="BW86" i="11" s="1"/>
  <c r="BW88" i="11" s="1"/>
  <c r="BW352" i="7"/>
  <c r="BU70" i="12"/>
  <c r="BU72" i="12" s="1"/>
  <c r="BU106" i="12"/>
  <c r="BU24" i="9" s="1"/>
  <c r="BU58" i="12"/>
  <c r="BU62" i="12" s="1"/>
  <c r="BU65" i="12" s="1"/>
  <c r="BX325" i="7"/>
  <c r="BY321" i="7" s="1"/>
  <c r="BX328" i="7"/>
  <c r="BX329" i="7" s="1"/>
  <c r="BX350" i="7" s="1"/>
  <c r="BX333" i="7"/>
  <c r="BX31" i="9" s="1"/>
  <c r="BS38" i="9"/>
  <c r="BS39" i="9"/>
  <c r="BW217" i="7" l="1"/>
  <c r="BX213" i="7" s="1"/>
  <c r="BX270" i="7" s="1"/>
  <c r="BX15" i="9" s="1"/>
  <c r="BX19" i="9" s="1"/>
  <c r="BX20" i="9" s="1"/>
  <c r="BW270" i="7"/>
  <c r="BW274" i="7" s="1"/>
  <c r="BU74" i="12"/>
  <c r="BU82" i="12" s="1"/>
  <c r="BU66" i="12"/>
  <c r="BV64" i="12" s="1"/>
  <c r="BW55" i="12"/>
  <c r="BW56" i="12" s="1"/>
  <c r="BW60" i="12" s="1"/>
  <c r="BY325" i="7"/>
  <c r="BZ321" i="7" s="1"/>
  <c r="BY328" i="7"/>
  <c r="BY329" i="7" s="1"/>
  <c r="BY350" i="7" s="1"/>
  <c r="BY333" i="7"/>
  <c r="BY31" i="9" s="1"/>
  <c r="BT38" i="9"/>
  <c r="BT39" i="9"/>
  <c r="BX19" i="12"/>
  <c r="BX22" i="12" s="1"/>
  <c r="BX352" i="7"/>
  <c r="BX9" i="11"/>
  <c r="BX65" i="11" s="1"/>
  <c r="BX67" i="11" s="1"/>
  <c r="BX85" i="11" s="1"/>
  <c r="BX86" i="11" s="1"/>
  <c r="BX88" i="11" s="1"/>
  <c r="BU26" i="9"/>
  <c r="BU37" i="9"/>
  <c r="BU97" i="12"/>
  <c r="BU99" i="12" s="1"/>
  <c r="BU103" i="12" s="1"/>
  <c r="BV70" i="12"/>
  <c r="BV97" i="12" s="1"/>
  <c r="BV99" i="12" s="1"/>
  <c r="BV103" i="12" s="1"/>
  <c r="BV106" i="12"/>
  <c r="BV24" i="9" s="1"/>
  <c r="BV58" i="12"/>
  <c r="BV62" i="12" s="1"/>
  <c r="BV65" i="12" s="1"/>
  <c r="BX215" i="7" l="1"/>
  <c r="BX272" i="7" s="1"/>
  <c r="BX274" i="7" s="1"/>
  <c r="BX16" i="9" s="1"/>
  <c r="BW15" i="9"/>
  <c r="BW19" i="9" s="1"/>
  <c r="BW20" i="9" s="1"/>
  <c r="BW16" i="9"/>
  <c r="BW30" i="9"/>
  <c r="BW32" i="9" s="1"/>
  <c r="BV74" i="12"/>
  <c r="BV82" i="12" s="1"/>
  <c r="BV66" i="12"/>
  <c r="BW64" i="12" s="1"/>
  <c r="BV72" i="12"/>
  <c r="BY19" i="12"/>
  <c r="BY22" i="12" s="1"/>
  <c r="BY53" i="12" s="1"/>
  <c r="BY352" i="7"/>
  <c r="BY9" i="11"/>
  <c r="BY65" i="11" s="1"/>
  <c r="BY67" i="11" s="1"/>
  <c r="BY85" i="11" s="1"/>
  <c r="BY86" i="11" s="1"/>
  <c r="BY88" i="11" s="1"/>
  <c r="BX53" i="12"/>
  <c r="BU38" i="9"/>
  <c r="BU39" i="9"/>
  <c r="BW70" i="12"/>
  <c r="BW72" i="12" s="1"/>
  <c r="BZ325" i="7"/>
  <c r="CA321" i="7" s="1"/>
  <c r="BZ328" i="7"/>
  <c r="BZ329" i="7" s="1"/>
  <c r="BZ350" i="7" s="1"/>
  <c r="BZ333" i="7"/>
  <c r="BZ31" i="9" s="1"/>
  <c r="BW106" i="12"/>
  <c r="BW24" i="9" s="1"/>
  <c r="BW58" i="12"/>
  <c r="BW62" i="12" s="1"/>
  <c r="BW65" i="12" s="1"/>
  <c r="BV26" i="9"/>
  <c r="BV37" i="9"/>
  <c r="BX217" i="7" l="1"/>
  <c r="BY213" i="7" s="1"/>
  <c r="BY270" i="7" s="1"/>
  <c r="BY15" i="9" s="1"/>
  <c r="BY19" i="9" s="1"/>
  <c r="BY20" i="9" s="1"/>
  <c r="BX30" i="9"/>
  <c r="BX32" i="9" s="1"/>
  <c r="BW66" i="12"/>
  <c r="BX64" i="12" s="1"/>
  <c r="BW97" i="12"/>
  <c r="BW99" i="12" s="1"/>
  <c r="BW103" i="12" s="1"/>
  <c r="BW74" i="12"/>
  <c r="BW82" i="12" s="1"/>
  <c r="BW26" i="9"/>
  <c r="BW37" i="9"/>
  <c r="BX55" i="12"/>
  <c r="BX56" i="12" s="1"/>
  <c r="BX60" i="12" s="1"/>
  <c r="BZ19" i="12"/>
  <c r="BZ22" i="12" s="1"/>
  <c r="BZ53" i="12" s="1"/>
  <c r="BZ352" i="7"/>
  <c r="BZ9" i="11"/>
  <c r="BZ65" i="11" s="1"/>
  <c r="BZ67" i="11" s="1"/>
  <c r="BZ85" i="11" s="1"/>
  <c r="BZ86" i="11" s="1"/>
  <c r="BZ88" i="11" s="1"/>
  <c r="BY55" i="12"/>
  <c r="BY56" i="12" s="1"/>
  <c r="BY60" i="12" s="1"/>
  <c r="BV38" i="9"/>
  <c r="BV39" i="9"/>
  <c r="CA325" i="7"/>
  <c r="CB321" i="7" s="1"/>
  <c r="CA328" i="7"/>
  <c r="CA329" i="7" s="1"/>
  <c r="CA350" i="7" s="1"/>
  <c r="CA333" i="7"/>
  <c r="CA31" i="9" s="1"/>
  <c r="BY215" i="7" l="1"/>
  <c r="BY272" i="7" s="1"/>
  <c r="BY274" i="7" s="1"/>
  <c r="BY16" i="9" s="1"/>
  <c r="BX70" i="12"/>
  <c r="BX97" i="12" s="1"/>
  <c r="BX99" i="12" s="1"/>
  <c r="BX103" i="12" s="1"/>
  <c r="BY70" i="12"/>
  <c r="BY97" i="12" s="1"/>
  <c r="BY99" i="12" s="1"/>
  <c r="BY103" i="12" s="1"/>
  <c r="BY106" i="12"/>
  <c r="BY24" i="9" s="1"/>
  <c r="BY58" i="12"/>
  <c r="BY62" i="12" s="1"/>
  <c r="BY65" i="12" s="1"/>
  <c r="BX106" i="12"/>
  <c r="BX24" i="9" s="1"/>
  <c r="BX58" i="12"/>
  <c r="BX62" i="12" s="1"/>
  <c r="BX65" i="12" s="1"/>
  <c r="BX66" i="12" s="1"/>
  <c r="BY64" i="12" s="1"/>
  <c r="CA19" i="12"/>
  <c r="CA22" i="12" s="1"/>
  <c r="CA53" i="12" s="1"/>
  <c r="CA352" i="7"/>
  <c r="CA9" i="11"/>
  <c r="CA65" i="11" s="1"/>
  <c r="CA67" i="11" s="1"/>
  <c r="CA85" i="11" s="1"/>
  <c r="CA86" i="11" s="1"/>
  <c r="CA88" i="11" s="1"/>
  <c r="BZ55" i="12"/>
  <c r="BZ56" i="12" s="1"/>
  <c r="BZ60" i="12" s="1"/>
  <c r="CB325" i="7"/>
  <c r="CC321" i="7" s="1"/>
  <c r="CB328" i="7"/>
  <c r="CB329" i="7" s="1"/>
  <c r="CB350" i="7" s="1"/>
  <c r="CB333" i="7"/>
  <c r="CB31" i="9" s="1"/>
  <c r="BW38" i="9"/>
  <c r="BW39" i="9"/>
  <c r="BY217" i="7" l="1"/>
  <c r="BZ213" i="7" s="1"/>
  <c r="BZ270" i="7" s="1"/>
  <c r="BZ15" i="9" s="1"/>
  <c r="BZ19" i="9" s="1"/>
  <c r="BZ20" i="9" s="1"/>
  <c r="BY30" i="9"/>
  <c r="BY32" i="9" s="1"/>
  <c r="BX74" i="12"/>
  <c r="BX82" i="12" s="1"/>
  <c r="BY74" i="12"/>
  <c r="BY82" i="12" s="1"/>
  <c r="BX72" i="12"/>
  <c r="BY72" i="12"/>
  <c r="BZ70" i="12"/>
  <c r="BZ97" i="12" s="1"/>
  <c r="BZ99" i="12" s="1"/>
  <c r="BZ103" i="12" s="1"/>
  <c r="BY66" i="12"/>
  <c r="BZ64" i="12" s="1"/>
  <c r="CA55" i="12"/>
  <c r="CA56" i="12" s="1"/>
  <c r="CA60" i="12" s="1"/>
  <c r="BX26" i="9"/>
  <c r="BX37" i="9"/>
  <c r="CB19" i="12"/>
  <c r="CB22" i="12" s="1"/>
  <c r="CB53" i="12" s="1"/>
  <c r="CB9" i="11"/>
  <c r="CB65" i="11" s="1"/>
  <c r="CB67" i="11" s="1"/>
  <c r="CB85" i="11" s="1"/>
  <c r="CB86" i="11" s="1"/>
  <c r="CB88" i="11" s="1"/>
  <c r="CB352" i="7"/>
  <c r="CC325" i="7"/>
  <c r="CD321" i="7" s="1"/>
  <c r="CC328" i="7"/>
  <c r="CC329" i="7" s="1"/>
  <c r="CC350" i="7" s="1"/>
  <c r="CC333" i="7"/>
  <c r="CC31" i="9" s="1"/>
  <c r="BY26" i="9"/>
  <c r="BY37" i="9"/>
  <c r="BZ106" i="12"/>
  <c r="BZ24" i="9" s="1"/>
  <c r="BZ58" i="12"/>
  <c r="BZ62" i="12" s="1"/>
  <c r="BZ65" i="12" s="1"/>
  <c r="BZ215" i="7" l="1"/>
  <c r="BZ272" i="7" s="1"/>
  <c r="BZ274" i="7" s="1"/>
  <c r="BZ30" i="9" s="1"/>
  <c r="BZ32" i="9" s="1"/>
  <c r="BZ74" i="12"/>
  <c r="BZ82" i="12" s="1"/>
  <c r="BZ72" i="12"/>
  <c r="CA70" i="12"/>
  <c r="CA74" i="12" s="1"/>
  <c r="CA82" i="12" s="1"/>
  <c r="BZ26" i="9"/>
  <c r="BZ37" i="9"/>
  <c r="BX38" i="9"/>
  <c r="BX39" i="9"/>
  <c r="CA106" i="12"/>
  <c r="CA24" i="9" s="1"/>
  <c r="CA58" i="12"/>
  <c r="CA62" i="12" s="1"/>
  <c r="CA65" i="12" s="1"/>
  <c r="BY39" i="9"/>
  <c r="BY38" i="9"/>
  <c r="BZ66" i="12"/>
  <c r="CA64" i="12" s="1"/>
  <c r="CB55" i="12"/>
  <c r="CB56" i="12" s="1"/>
  <c r="CB60" i="12" s="1"/>
  <c r="CC19" i="12"/>
  <c r="CC22" i="12" s="1"/>
  <c r="CC53" i="12" s="1"/>
  <c r="CC55" i="12" s="1"/>
  <c r="CC352" i="7"/>
  <c r="CC9" i="11"/>
  <c r="CC65" i="11" s="1"/>
  <c r="CC67" i="11" s="1"/>
  <c r="CC85" i="11" s="1"/>
  <c r="CC86" i="11" s="1"/>
  <c r="CC88" i="11" s="1"/>
  <c r="CD325" i="7"/>
  <c r="CE321" i="7" s="1"/>
  <c r="CD328" i="7"/>
  <c r="CD329" i="7" s="1"/>
  <c r="CD350" i="7" s="1"/>
  <c r="CD333" i="7"/>
  <c r="CD31" i="9" s="1"/>
  <c r="BZ217" i="7" l="1"/>
  <c r="CA213" i="7" s="1"/>
  <c r="CA215" i="7" s="1"/>
  <c r="CA272" i="7" s="1"/>
  <c r="BZ16" i="9"/>
  <c r="CA97" i="12"/>
  <c r="CA99" i="12" s="1"/>
  <c r="CA103" i="12" s="1"/>
  <c r="CA72" i="12"/>
  <c r="CB106" i="12"/>
  <c r="CB24" i="9" s="1"/>
  <c r="CB58" i="12"/>
  <c r="CB62" i="12" s="1"/>
  <c r="CB65" i="12" s="1"/>
  <c r="CA66" i="12"/>
  <c r="CB64" i="12" s="1"/>
  <c r="BZ38" i="9"/>
  <c r="BZ39" i="9"/>
  <c r="CD19" i="12"/>
  <c r="CD22" i="12" s="1"/>
  <c r="CD53" i="12" s="1"/>
  <c r="CD352" i="7"/>
  <c r="CD9" i="11"/>
  <c r="CD65" i="11" s="1"/>
  <c r="CD67" i="11" s="1"/>
  <c r="CD85" i="11" s="1"/>
  <c r="CD86" i="11" s="1"/>
  <c r="CD88" i="11" s="1"/>
  <c r="CE325" i="7"/>
  <c r="CF321" i="7" s="1"/>
  <c r="CE328" i="7"/>
  <c r="CE329" i="7" s="1"/>
  <c r="CE350" i="7" s="1"/>
  <c r="CE333" i="7"/>
  <c r="CE31" i="9" s="1"/>
  <c r="CB70" i="12"/>
  <c r="CB72" i="12" s="1"/>
  <c r="CC56" i="12"/>
  <c r="CC60" i="12" s="1"/>
  <c r="CC106" i="12"/>
  <c r="CC24" i="9" s="1"/>
  <c r="CC58" i="12"/>
  <c r="CA37" i="9"/>
  <c r="CA217" i="7" l="1"/>
  <c r="CB213" i="7" s="1"/>
  <c r="CB215" i="7" s="1"/>
  <c r="CB272" i="7" s="1"/>
  <c r="CA270" i="7"/>
  <c r="CA274" i="7" s="1"/>
  <c r="CA16" i="9" s="1"/>
  <c r="CB74" i="12"/>
  <c r="CB82" i="12" s="1"/>
  <c r="CB97" i="12"/>
  <c r="CB99" i="12" s="1"/>
  <c r="CB103" i="12" s="1"/>
  <c r="CC70" i="12"/>
  <c r="CC72" i="12" s="1"/>
  <c r="CD55" i="12"/>
  <c r="CD56" i="12" s="1"/>
  <c r="CD60" i="12" s="1"/>
  <c r="CF325" i="7"/>
  <c r="CG321" i="7" s="1"/>
  <c r="CF328" i="7"/>
  <c r="CF329" i="7" s="1"/>
  <c r="CF350" i="7" s="1"/>
  <c r="CF333" i="7"/>
  <c r="CF31" i="9" s="1"/>
  <c r="CB37" i="9"/>
  <c r="CC62" i="12"/>
  <c r="CC65" i="12" s="1"/>
  <c r="CB66" i="12"/>
  <c r="CC64" i="12" s="1"/>
  <c r="CC37" i="9"/>
  <c r="CE19" i="12"/>
  <c r="CE22" i="12" s="1"/>
  <c r="CE53" i="12" s="1"/>
  <c r="CE55" i="12" s="1"/>
  <c r="CE352" i="7"/>
  <c r="CE9" i="11"/>
  <c r="CE65" i="11" s="1"/>
  <c r="CE67" i="11" s="1"/>
  <c r="CE85" i="11" s="1"/>
  <c r="CE86" i="11" s="1"/>
  <c r="CE88" i="11" s="1"/>
  <c r="CA15" i="9" l="1"/>
  <c r="CA19" i="9" s="1"/>
  <c r="CA20" i="9" s="1"/>
  <c r="CA26" i="9" s="1"/>
  <c r="CB217" i="7"/>
  <c r="CC213" i="7" s="1"/>
  <c r="CC270" i="7" s="1"/>
  <c r="CC15" i="9" s="1"/>
  <c r="CC19" i="9" s="1"/>
  <c r="CC20" i="9" s="1"/>
  <c r="CC26" i="9" s="1"/>
  <c r="CB270" i="7"/>
  <c r="CB15" i="9" s="1"/>
  <c r="CB19" i="9" s="1"/>
  <c r="CB20" i="9" s="1"/>
  <c r="CB26" i="9" s="1"/>
  <c r="CA30" i="9"/>
  <c r="CA32" i="9" s="1"/>
  <c r="CC97" i="12"/>
  <c r="CC99" i="12" s="1"/>
  <c r="CC103" i="12" s="1"/>
  <c r="CC74" i="12"/>
  <c r="CC82" i="12" s="1"/>
  <c r="CG325" i="7"/>
  <c r="CH321" i="7" s="1"/>
  <c r="CG328" i="7"/>
  <c r="CG329" i="7" s="1"/>
  <c r="CG350" i="7" s="1"/>
  <c r="CG333" i="7"/>
  <c r="CG31" i="9" s="1"/>
  <c r="CD70" i="12"/>
  <c r="CD72" i="12" s="1"/>
  <c r="CE56" i="12"/>
  <c r="CE60" i="12" s="1"/>
  <c r="CE106" i="12"/>
  <c r="CE24" i="9" s="1"/>
  <c r="CE58" i="12"/>
  <c r="CC66" i="12"/>
  <c r="CD64" i="12" s="1"/>
  <c r="CD106" i="12"/>
  <c r="CD24" i="9" s="1"/>
  <c r="CD58" i="12"/>
  <c r="CD62" i="12" s="1"/>
  <c r="CD65" i="12" s="1"/>
  <c r="CF19" i="12"/>
  <c r="CF22" i="12" s="1"/>
  <c r="CF53" i="12" s="1"/>
  <c r="CF352" i="7"/>
  <c r="CF9" i="11"/>
  <c r="CF65" i="11" s="1"/>
  <c r="CF67" i="11" s="1"/>
  <c r="CF85" i="11" s="1"/>
  <c r="CF86" i="11" s="1"/>
  <c r="CF88" i="11" s="1"/>
  <c r="CC215" i="7" l="1"/>
  <c r="CC272" i="7" s="1"/>
  <c r="CC274" i="7" s="1"/>
  <c r="CC16" i="9" s="1"/>
  <c r="CB274" i="7"/>
  <c r="CB30" i="9" s="1"/>
  <c r="CB32" i="9" s="1"/>
  <c r="CA38" i="9"/>
  <c r="CA39" i="9"/>
  <c r="CD74" i="12"/>
  <c r="CD82" i="12" s="1"/>
  <c r="CD97" i="12"/>
  <c r="CD99" i="12" s="1"/>
  <c r="CD103" i="12" s="1"/>
  <c r="CE37" i="9"/>
  <c r="CE70" i="12"/>
  <c r="CE97" i="12" s="1"/>
  <c r="CE99" i="12" s="1"/>
  <c r="CE103" i="12" s="1"/>
  <c r="CD37" i="9"/>
  <c r="CF55" i="12"/>
  <c r="CF56" i="12" s="1"/>
  <c r="CF60" i="12" s="1"/>
  <c r="CD66" i="12"/>
  <c r="CE64" i="12" s="1"/>
  <c r="CG19" i="12"/>
  <c r="CG22" i="12" s="1"/>
  <c r="CG53" i="12" s="1"/>
  <c r="CG55" i="12" s="1"/>
  <c r="CG352" i="7"/>
  <c r="CG9" i="11"/>
  <c r="CG65" i="11" s="1"/>
  <c r="CG67" i="11" s="1"/>
  <c r="CG85" i="11" s="1"/>
  <c r="CG86" i="11" s="1"/>
  <c r="CG88" i="11" s="1"/>
  <c r="CE62" i="12"/>
  <c r="CE65" i="12" s="1"/>
  <c r="CH325" i="7"/>
  <c r="CI321" i="7" s="1"/>
  <c r="CH328" i="7"/>
  <c r="CH329" i="7" s="1"/>
  <c r="CH350" i="7" s="1"/>
  <c r="CH333" i="7"/>
  <c r="CH31" i="9" s="1"/>
  <c r="CC30" i="9" l="1"/>
  <c r="CC38" i="9" s="1"/>
  <c r="CC217" i="7"/>
  <c r="CD213" i="7" s="1"/>
  <c r="CD215" i="7" s="1"/>
  <c r="CD272" i="7" s="1"/>
  <c r="CB38" i="9"/>
  <c r="CB39" i="9"/>
  <c r="CB16" i="9"/>
  <c r="CE66" i="12"/>
  <c r="CF64" i="12" s="1"/>
  <c r="CE72" i="12"/>
  <c r="CE74" i="12"/>
  <c r="CE82" i="12" s="1"/>
  <c r="CF70" i="12"/>
  <c r="CF72" i="12" s="1"/>
  <c r="CH19" i="12"/>
  <c r="CH22" i="12" s="1"/>
  <c r="CH53" i="12" s="1"/>
  <c r="CH352" i="7"/>
  <c r="CH9" i="11"/>
  <c r="CH65" i="11" s="1"/>
  <c r="CH67" i="11" s="1"/>
  <c r="CH85" i="11" s="1"/>
  <c r="CH86" i="11" s="1"/>
  <c r="CH88" i="11" s="1"/>
  <c r="CG56" i="12"/>
  <c r="CG60" i="12" s="1"/>
  <c r="CG106" i="12"/>
  <c r="CG24" i="9" s="1"/>
  <c r="CG37" i="9" s="1"/>
  <c r="CG58" i="12"/>
  <c r="CI325" i="7"/>
  <c r="CJ321" i="7" s="1"/>
  <c r="CI328" i="7"/>
  <c r="CI329" i="7" s="1"/>
  <c r="CI350" i="7" s="1"/>
  <c r="CI333" i="7"/>
  <c r="CI31" i="9" s="1"/>
  <c r="CF106" i="12"/>
  <c r="CF24" i="9" s="1"/>
  <c r="CF58" i="12"/>
  <c r="CF62" i="12" s="1"/>
  <c r="CF65" i="12" s="1"/>
  <c r="CC39" i="9" l="1"/>
  <c r="CC32" i="9"/>
  <c r="CD217" i="7"/>
  <c r="CE213" i="7" s="1"/>
  <c r="CE215" i="7" s="1"/>
  <c r="CE272" i="7" s="1"/>
  <c r="CD270" i="7"/>
  <c r="CD15" i="9" s="1"/>
  <c r="CD19" i="9" s="1"/>
  <c r="CD20" i="9" s="1"/>
  <c r="CD26" i="9" s="1"/>
  <c r="CF66" i="12"/>
  <c r="CG64" i="12" s="1"/>
  <c r="CF74" i="12"/>
  <c r="CF82" i="12" s="1"/>
  <c r="CF97" i="12"/>
  <c r="CF99" i="12" s="1"/>
  <c r="CF103" i="12" s="1"/>
  <c r="CH55" i="12"/>
  <c r="CH56" i="12" s="1"/>
  <c r="CH60" i="12" s="1"/>
  <c r="CF37" i="9"/>
  <c r="CG70" i="12"/>
  <c r="CG72" i="12" s="1"/>
  <c r="CI19" i="12"/>
  <c r="CI22" i="12" s="1"/>
  <c r="CI53" i="12" s="1"/>
  <c r="CI55" i="12" s="1"/>
  <c r="CI9" i="11"/>
  <c r="CI65" i="11" s="1"/>
  <c r="CI67" i="11" s="1"/>
  <c r="CI85" i="11" s="1"/>
  <c r="CI86" i="11" s="1"/>
  <c r="CI88" i="11" s="1"/>
  <c r="CI352" i="7"/>
  <c r="CJ325" i="7"/>
  <c r="CK321" i="7" s="1"/>
  <c r="CJ328" i="7"/>
  <c r="CJ329" i="7" s="1"/>
  <c r="CJ350" i="7" s="1"/>
  <c r="CJ333" i="7"/>
  <c r="CJ31" i="9" s="1"/>
  <c r="CG62" i="12"/>
  <c r="CG65" i="12" s="1"/>
  <c r="CE270" i="7" l="1"/>
  <c r="CE274" i="7" s="1"/>
  <c r="CD274" i="7"/>
  <c r="CD30" i="9" s="1"/>
  <c r="CD32" i="9" s="1"/>
  <c r="CE217" i="7"/>
  <c r="CF213" i="7" s="1"/>
  <c r="CF215" i="7" s="1"/>
  <c r="CF272" i="7" s="1"/>
  <c r="CG66" i="12"/>
  <c r="CH64" i="12" s="1"/>
  <c r="CG74" i="12"/>
  <c r="CG82" i="12" s="1"/>
  <c r="CG97" i="12"/>
  <c r="CG99" i="12" s="1"/>
  <c r="CG103" i="12" s="1"/>
  <c r="CH70" i="12"/>
  <c r="CH97" i="12" s="1"/>
  <c r="CH99" i="12" s="1"/>
  <c r="CH103" i="12" s="1"/>
  <c r="CH106" i="12"/>
  <c r="CH24" i="9" s="1"/>
  <c r="CH58" i="12"/>
  <c r="CH62" i="12" s="1"/>
  <c r="CH65" i="12" s="1"/>
  <c r="CI56" i="12"/>
  <c r="CI60" i="12" s="1"/>
  <c r="CI106" i="12"/>
  <c r="CI24" i="9" s="1"/>
  <c r="CI37" i="9" s="1"/>
  <c r="CI58" i="12"/>
  <c r="CJ19" i="12"/>
  <c r="CJ22" i="12" s="1"/>
  <c r="CJ53" i="12" s="1"/>
  <c r="CJ352" i="7"/>
  <c r="CJ9" i="11"/>
  <c r="CJ65" i="11" s="1"/>
  <c r="CJ67" i="11" s="1"/>
  <c r="CJ85" i="11" s="1"/>
  <c r="CJ86" i="11" s="1"/>
  <c r="CJ88" i="11" s="1"/>
  <c r="CK325" i="7"/>
  <c r="CL321" i="7" s="1"/>
  <c r="CK328" i="7"/>
  <c r="CK329" i="7" s="1"/>
  <c r="CK350" i="7" s="1"/>
  <c r="CK333" i="7"/>
  <c r="CK31" i="9" s="1"/>
  <c r="CE15" i="9" l="1"/>
  <c r="CE19" i="9" s="1"/>
  <c r="CE20" i="9" s="1"/>
  <c r="CE26" i="9" s="1"/>
  <c r="CD38" i="9"/>
  <c r="CD39" i="9"/>
  <c r="CD16" i="9"/>
  <c r="CF270" i="7"/>
  <c r="CF15" i="9" s="1"/>
  <c r="CF19" i="9" s="1"/>
  <c r="CF20" i="9" s="1"/>
  <c r="CF26" i="9" s="1"/>
  <c r="CH66" i="12"/>
  <c r="CI64" i="12" s="1"/>
  <c r="CF217" i="7"/>
  <c r="CG213" i="7" s="1"/>
  <c r="CG270" i="7" s="1"/>
  <c r="CE30" i="9"/>
  <c r="CE16" i="9"/>
  <c r="CI62" i="12"/>
  <c r="CI65" i="12" s="1"/>
  <c r="CH74" i="12"/>
  <c r="CH82" i="12" s="1"/>
  <c r="CJ55" i="12"/>
  <c r="CJ56" i="12" s="1"/>
  <c r="CJ60" i="12" s="1"/>
  <c r="CK19" i="12"/>
  <c r="CK22" i="12" s="1"/>
  <c r="CK53" i="12" s="1"/>
  <c r="CK352" i="7"/>
  <c r="CK9" i="11"/>
  <c r="CK65" i="11" s="1"/>
  <c r="CK67" i="11" s="1"/>
  <c r="CK85" i="11" s="1"/>
  <c r="CK86" i="11" s="1"/>
  <c r="CK88" i="11" s="1"/>
  <c r="CL325" i="7"/>
  <c r="CM321" i="7" s="1"/>
  <c r="CL328" i="7"/>
  <c r="CL329" i="7" s="1"/>
  <c r="CL350" i="7" s="1"/>
  <c r="CL333" i="7"/>
  <c r="CL31" i="9" s="1"/>
  <c r="CI70" i="12"/>
  <c r="CI97" i="12" s="1"/>
  <c r="CI99" i="12" s="1"/>
  <c r="CI103" i="12" s="1"/>
  <c r="CH37" i="9"/>
  <c r="CH72" i="12"/>
  <c r="CF274" i="7" l="1"/>
  <c r="CF16" i="9" s="1"/>
  <c r="CG215" i="7"/>
  <c r="CG272" i="7" s="1"/>
  <c r="CG274" i="7" s="1"/>
  <c r="CI66" i="12"/>
  <c r="CJ64" i="12" s="1"/>
  <c r="CG15" i="9"/>
  <c r="CG19" i="9" s="1"/>
  <c r="CG20" i="9" s="1"/>
  <c r="CG26" i="9" s="1"/>
  <c r="CE32" i="9"/>
  <c r="CE38" i="9"/>
  <c r="CE39" i="9"/>
  <c r="CI74" i="12"/>
  <c r="CI82" i="12" s="1"/>
  <c r="CJ70" i="12"/>
  <c r="CJ97" i="12" s="1"/>
  <c r="CJ99" i="12" s="1"/>
  <c r="CJ103" i="12" s="1"/>
  <c r="CM325" i="7"/>
  <c r="CN321" i="7" s="1"/>
  <c r="CM328" i="7"/>
  <c r="CM329" i="7" s="1"/>
  <c r="CM350" i="7" s="1"/>
  <c r="CM333" i="7"/>
  <c r="CM31" i="9" s="1"/>
  <c r="CJ106" i="12"/>
  <c r="CJ24" i="9" s="1"/>
  <c r="CJ58" i="12"/>
  <c r="CJ62" i="12" s="1"/>
  <c r="CJ65" i="12" s="1"/>
  <c r="CK55" i="12"/>
  <c r="CK56" i="12" s="1"/>
  <c r="CK60" i="12" s="1"/>
  <c r="CL19" i="12"/>
  <c r="CL22" i="12" s="1"/>
  <c r="CL53" i="12" s="1"/>
  <c r="CL352" i="7"/>
  <c r="CL9" i="11"/>
  <c r="CL65" i="11" s="1"/>
  <c r="CL67" i="11" s="1"/>
  <c r="CL85" i="11" s="1"/>
  <c r="CL86" i="11" s="1"/>
  <c r="CL88" i="11" s="1"/>
  <c r="CI72" i="12"/>
  <c r="CJ66" i="12" l="1"/>
  <c r="CK64" i="12" s="1"/>
  <c r="CF30" i="9"/>
  <c r="CF32" i="9" s="1"/>
  <c r="CG217" i="7"/>
  <c r="CH213" i="7" s="1"/>
  <c r="CH215" i="7" s="1"/>
  <c r="CG16" i="9"/>
  <c r="CG30" i="9"/>
  <c r="CJ72" i="12"/>
  <c r="CJ74" i="12"/>
  <c r="CJ82" i="12" s="1"/>
  <c r="CN325" i="7"/>
  <c r="CO321" i="7" s="1"/>
  <c r="CN328" i="7"/>
  <c r="CN329" i="7" s="1"/>
  <c r="CN350" i="7" s="1"/>
  <c r="CN333" i="7"/>
  <c r="CN31" i="9" s="1"/>
  <c r="CM19" i="12"/>
  <c r="CM22" i="12" s="1"/>
  <c r="CM53" i="12" s="1"/>
  <c r="CM9" i="11"/>
  <c r="CM65" i="11" s="1"/>
  <c r="CM67" i="11" s="1"/>
  <c r="CM85" i="11" s="1"/>
  <c r="CM86" i="11" s="1"/>
  <c r="CM88" i="11" s="1"/>
  <c r="CM352" i="7"/>
  <c r="CK70" i="12"/>
  <c r="CK72" i="12" s="1"/>
  <c r="CK106" i="12"/>
  <c r="CK24" i="9" s="1"/>
  <c r="CK58" i="12"/>
  <c r="CK62" i="12" s="1"/>
  <c r="CK65" i="12" s="1"/>
  <c r="CJ37" i="9"/>
  <c r="CL55" i="12"/>
  <c r="CL56" i="12" s="1"/>
  <c r="CL60" i="12" s="1"/>
  <c r="CK66" i="12" l="1"/>
  <c r="CL64" i="12" s="1"/>
  <c r="CF38" i="9"/>
  <c r="CF39" i="9"/>
  <c r="CH270" i="7"/>
  <c r="CH15" i="9" s="1"/>
  <c r="CH19" i="9" s="1"/>
  <c r="CH20" i="9" s="1"/>
  <c r="CH26" i="9" s="1"/>
  <c r="CH272" i="7"/>
  <c r="CH217" i="7"/>
  <c r="CI213" i="7" s="1"/>
  <c r="CG38" i="9"/>
  <c r="CG39" i="9"/>
  <c r="CG32" i="9"/>
  <c r="CK74" i="12"/>
  <c r="CK82" i="12" s="1"/>
  <c r="CK97" i="12"/>
  <c r="CK99" i="12" s="1"/>
  <c r="CK103" i="12" s="1"/>
  <c r="CM55" i="12"/>
  <c r="CM56" i="12" s="1"/>
  <c r="CM60" i="12" s="1"/>
  <c r="CL70" i="12"/>
  <c r="CL97" i="12" s="1"/>
  <c r="CL99" i="12" s="1"/>
  <c r="CL103" i="12" s="1"/>
  <c r="CN19" i="12"/>
  <c r="CN22" i="12" s="1"/>
  <c r="CN53" i="12" s="1"/>
  <c r="CN352" i="7"/>
  <c r="CN9" i="11"/>
  <c r="CN65" i="11" s="1"/>
  <c r="CN67" i="11" s="1"/>
  <c r="CN85" i="11" s="1"/>
  <c r="CN86" i="11" s="1"/>
  <c r="CN88" i="11" s="1"/>
  <c r="CK37" i="9"/>
  <c r="CL106" i="12"/>
  <c r="CL24" i="9" s="1"/>
  <c r="CL58" i="12"/>
  <c r="CL62" i="12" s="1"/>
  <c r="CL65" i="12" s="1"/>
  <c r="CO325" i="7"/>
  <c r="CP321" i="7" s="1"/>
  <c r="CO328" i="7"/>
  <c r="CO329" i="7" s="1"/>
  <c r="CO350" i="7" s="1"/>
  <c r="CO333" i="7"/>
  <c r="CO31" i="9" s="1"/>
  <c r="CL66" i="12" l="1"/>
  <c r="CM64" i="12" s="1"/>
  <c r="CH274" i="7"/>
  <c r="CH30" i="9" s="1"/>
  <c r="CI215" i="7"/>
  <c r="CI272" i="7" s="1"/>
  <c r="CI270" i="7"/>
  <c r="CL72" i="12"/>
  <c r="CL74" i="12"/>
  <c r="CL82" i="12" s="1"/>
  <c r="CN55" i="12"/>
  <c r="CN56" i="12" s="1"/>
  <c r="CN60" i="12" s="1"/>
  <c r="CM70" i="12"/>
  <c r="CM74" i="12" s="1"/>
  <c r="CM82" i="12" s="1"/>
  <c r="CM106" i="12"/>
  <c r="CM24" i="9" s="1"/>
  <c r="CM58" i="12"/>
  <c r="CM62" i="12" s="1"/>
  <c r="CM65" i="12" s="1"/>
  <c r="CO19" i="12"/>
  <c r="CO22" i="12" s="1"/>
  <c r="CO53" i="12" s="1"/>
  <c r="CO9" i="11"/>
  <c r="CO65" i="11" s="1"/>
  <c r="CO67" i="11" s="1"/>
  <c r="CO85" i="11" s="1"/>
  <c r="CO86" i="11" s="1"/>
  <c r="CO88" i="11" s="1"/>
  <c r="CO352" i="7"/>
  <c r="CP325" i="7"/>
  <c r="CQ321" i="7" s="1"/>
  <c r="CP328" i="7"/>
  <c r="CP329" i="7" s="1"/>
  <c r="CP350" i="7" s="1"/>
  <c r="CP333" i="7"/>
  <c r="CP31" i="9" s="1"/>
  <c r="CL37" i="9"/>
  <c r="CM66" i="12" l="1"/>
  <c r="CN64" i="12" s="1"/>
  <c r="CH16" i="9"/>
  <c r="CI217" i="7"/>
  <c r="CJ213" i="7" s="1"/>
  <c r="CJ270" i="7" s="1"/>
  <c r="CI15" i="9"/>
  <c r="CI19" i="9" s="1"/>
  <c r="CI20" i="9" s="1"/>
  <c r="CI26" i="9" s="1"/>
  <c r="CI274" i="7"/>
  <c r="CH39" i="9"/>
  <c r="CH38" i="9"/>
  <c r="CH32" i="9"/>
  <c r="CM72" i="12"/>
  <c r="CP19" i="12"/>
  <c r="CP22" i="12" s="1"/>
  <c r="CP53" i="12" s="1"/>
  <c r="CP352" i="7"/>
  <c r="CP9" i="11"/>
  <c r="CP65" i="11" s="1"/>
  <c r="CP67" i="11" s="1"/>
  <c r="CP85" i="11" s="1"/>
  <c r="CP86" i="11" s="1"/>
  <c r="CP88" i="11" s="1"/>
  <c r="CM97" i="12"/>
  <c r="CM99" i="12" s="1"/>
  <c r="CM103" i="12" s="1"/>
  <c r="CM37" i="9"/>
  <c r="CQ325" i="7"/>
  <c r="CR321" i="7" s="1"/>
  <c r="CQ328" i="7"/>
  <c r="CQ329" i="7" s="1"/>
  <c r="CQ350" i="7" s="1"/>
  <c r="CQ333" i="7"/>
  <c r="CQ31" i="9" s="1"/>
  <c r="CN70" i="12"/>
  <c r="CN74" i="12" s="1"/>
  <c r="CN82" i="12" s="1"/>
  <c r="CN106" i="12"/>
  <c r="CN24" i="9" s="1"/>
  <c r="CN58" i="12"/>
  <c r="CN62" i="12" s="1"/>
  <c r="CN65" i="12" s="1"/>
  <c r="CO55" i="12"/>
  <c r="CO56" i="12" s="1"/>
  <c r="CO60" i="12" s="1"/>
  <c r="CN66" i="12" l="1"/>
  <c r="CO64" i="12" s="1"/>
  <c r="CJ215" i="7"/>
  <c r="CJ272" i="7" s="1"/>
  <c r="CJ274" i="7" s="1"/>
  <c r="CI16" i="9"/>
  <c r="CI30" i="9"/>
  <c r="CJ15" i="9"/>
  <c r="CJ19" i="9" s="1"/>
  <c r="CJ20" i="9" s="1"/>
  <c r="CJ26" i="9" s="1"/>
  <c r="CN72" i="12"/>
  <c r="CN97" i="12"/>
  <c r="CN99" i="12" s="1"/>
  <c r="CN103" i="12" s="1"/>
  <c r="CP55" i="12"/>
  <c r="CP56" i="12" s="1"/>
  <c r="CP60" i="12" s="1"/>
  <c r="CQ352" i="7"/>
  <c r="CQ19" i="12"/>
  <c r="CQ22" i="12" s="1"/>
  <c r="CQ53" i="12" s="1"/>
  <c r="CQ9" i="11"/>
  <c r="CQ65" i="11" s="1"/>
  <c r="CQ67" i="11" s="1"/>
  <c r="CQ85" i="11" s="1"/>
  <c r="CQ86" i="11" s="1"/>
  <c r="CQ88" i="11" s="1"/>
  <c r="CO106" i="12"/>
  <c r="CO24" i="9" s="1"/>
  <c r="CO58" i="12"/>
  <c r="CO62" i="12" s="1"/>
  <c r="CO65" i="12" s="1"/>
  <c r="CN37" i="9"/>
  <c r="CR325" i="7"/>
  <c r="CS321" i="7" s="1"/>
  <c r="CR328" i="7"/>
  <c r="CR329" i="7" s="1"/>
  <c r="CR350" i="7" s="1"/>
  <c r="CR333" i="7"/>
  <c r="CR31" i="9" s="1"/>
  <c r="CO70" i="12"/>
  <c r="CO97" i="12" s="1"/>
  <c r="CO99" i="12" s="1"/>
  <c r="CO103" i="12" s="1"/>
  <c r="CO66" i="12" l="1"/>
  <c r="CP64" i="12" s="1"/>
  <c r="CJ217" i="7"/>
  <c r="CK213" i="7" s="1"/>
  <c r="CK270" i="7" s="1"/>
  <c r="CJ30" i="9"/>
  <c r="CJ16" i="9"/>
  <c r="CI39" i="9"/>
  <c r="CI32" i="9"/>
  <c r="CI38" i="9"/>
  <c r="CO74" i="12"/>
  <c r="CO82" i="12" s="1"/>
  <c r="CO72" i="12"/>
  <c r="CQ55" i="12"/>
  <c r="CR19" i="12"/>
  <c r="CR22" i="12" s="1"/>
  <c r="CR53" i="12" s="1"/>
  <c r="CR352" i="7"/>
  <c r="CR9" i="11"/>
  <c r="CR65" i="11" s="1"/>
  <c r="CR67" i="11" s="1"/>
  <c r="CR85" i="11" s="1"/>
  <c r="CR86" i="11" s="1"/>
  <c r="CR88" i="11" s="1"/>
  <c r="CP70" i="12"/>
  <c r="CP97" i="12" s="1"/>
  <c r="CP99" i="12" s="1"/>
  <c r="CP103" i="12" s="1"/>
  <c r="CO37" i="9"/>
  <c r="CP106" i="12"/>
  <c r="CP24" i="9" s="1"/>
  <c r="CP58" i="12"/>
  <c r="CP62" i="12" s="1"/>
  <c r="CP65" i="12" s="1"/>
  <c r="CS325" i="7"/>
  <c r="CT321" i="7" s="1"/>
  <c r="CS328" i="7"/>
  <c r="CS329" i="7" s="1"/>
  <c r="CS350" i="7" s="1"/>
  <c r="CS333" i="7"/>
  <c r="CS31" i="9" s="1"/>
  <c r="CP66" i="12" l="1"/>
  <c r="CQ64" i="12" s="1"/>
  <c r="CK215" i="7"/>
  <c r="CK272" i="7" s="1"/>
  <c r="CK274" i="7" s="1"/>
  <c r="CJ39" i="9"/>
  <c r="CJ38" i="9"/>
  <c r="CJ32" i="9"/>
  <c r="CK15" i="9"/>
  <c r="CK19" i="9" s="1"/>
  <c r="CK20" i="9" s="1"/>
  <c r="CK26" i="9" s="1"/>
  <c r="CP74" i="12"/>
  <c r="CP82" i="12" s="1"/>
  <c r="CP72" i="12"/>
  <c r="CP37" i="9"/>
  <c r="CT325" i="7"/>
  <c r="CU321" i="7" s="1"/>
  <c r="CT328" i="7"/>
  <c r="CT329" i="7" s="1"/>
  <c r="CT350" i="7" s="1"/>
  <c r="CT333" i="7"/>
  <c r="CT31" i="9" s="1"/>
  <c r="CR55" i="12"/>
  <c r="CR56" i="12" s="1"/>
  <c r="CR60" i="12" s="1"/>
  <c r="CQ58" i="12"/>
  <c r="CQ106" i="12"/>
  <c r="CQ24" i="9" s="1"/>
  <c r="CQ37" i="9" s="1"/>
  <c r="CQ56" i="12"/>
  <c r="CQ60" i="12" s="1"/>
  <c r="CS19" i="12"/>
  <c r="CS22" i="12" s="1"/>
  <c r="CS53" i="12" s="1"/>
  <c r="CS9" i="11"/>
  <c r="CS65" i="11" s="1"/>
  <c r="CS67" i="11" s="1"/>
  <c r="CS85" i="11" s="1"/>
  <c r="CS86" i="11" s="1"/>
  <c r="CS88" i="11" s="1"/>
  <c r="CS352" i="7"/>
  <c r="CK217" i="7" l="1"/>
  <c r="CL213" i="7" s="1"/>
  <c r="CL215" i="7" s="1"/>
  <c r="CL272" i="7" s="1"/>
  <c r="CK30" i="9"/>
  <c r="CK16" i="9"/>
  <c r="CQ62" i="12"/>
  <c r="CQ65" i="12" s="1"/>
  <c r="CQ66" i="12" s="1"/>
  <c r="CR64" i="12" s="1"/>
  <c r="CR106" i="12"/>
  <c r="CR24" i="9" s="1"/>
  <c r="CR58" i="12"/>
  <c r="CR62" i="12" s="1"/>
  <c r="CR65" i="12" s="1"/>
  <c r="CR70" i="12"/>
  <c r="CR74" i="12" s="1"/>
  <c r="CR82" i="12" s="1"/>
  <c r="CT19" i="12"/>
  <c r="CT22" i="12" s="1"/>
  <c r="CT53" i="12" s="1"/>
  <c r="CT352" i="7"/>
  <c r="CT9" i="11"/>
  <c r="CT65" i="11" s="1"/>
  <c r="CT67" i="11" s="1"/>
  <c r="CT85" i="11" s="1"/>
  <c r="CT86" i="11" s="1"/>
  <c r="CT88" i="11" s="1"/>
  <c r="CU325" i="7"/>
  <c r="CV321" i="7" s="1"/>
  <c r="CU328" i="7"/>
  <c r="CU329" i="7" s="1"/>
  <c r="CU350" i="7" s="1"/>
  <c r="CU333" i="7"/>
  <c r="CU31" i="9" s="1"/>
  <c r="CS55" i="12"/>
  <c r="CS56" i="12" s="1"/>
  <c r="CS60" i="12" s="1"/>
  <c r="CQ70" i="12"/>
  <c r="CQ72" i="12" s="1"/>
  <c r="CL270" i="7" l="1"/>
  <c r="CL274" i="7" s="1"/>
  <c r="CL217" i="7"/>
  <c r="CM213" i="7" s="1"/>
  <c r="CK32" i="9"/>
  <c r="CK39" i="9"/>
  <c r="CK38" i="9"/>
  <c r="CR66" i="12"/>
  <c r="CS64" i="12" s="1"/>
  <c r="CQ97" i="12"/>
  <c r="CQ99" i="12" s="1"/>
  <c r="CQ103" i="12" s="1"/>
  <c r="CR97" i="12"/>
  <c r="CR99" i="12" s="1"/>
  <c r="CR103" i="12" s="1"/>
  <c r="CR72" i="12"/>
  <c r="CS106" i="12"/>
  <c r="CS24" i="9" s="1"/>
  <c r="CS58" i="12"/>
  <c r="CS62" i="12" s="1"/>
  <c r="CS65" i="12" s="1"/>
  <c r="CT55" i="12"/>
  <c r="CR37" i="9"/>
  <c r="CS70" i="12"/>
  <c r="CS72" i="12" s="1"/>
  <c r="CU19" i="12"/>
  <c r="CU22" i="12" s="1"/>
  <c r="CU53" i="12" s="1"/>
  <c r="CU9" i="11"/>
  <c r="CU65" i="11" s="1"/>
  <c r="CU67" i="11" s="1"/>
  <c r="CU85" i="11" s="1"/>
  <c r="CU86" i="11" s="1"/>
  <c r="CU88" i="11" s="1"/>
  <c r="CU352" i="7"/>
  <c r="CQ74" i="12"/>
  <c r="CQ82" i="12" s="1"/>
  <c r="CV325" i="7"/>
  <c r="CW321" i="7" s="1"/>
  <c r="CV328" i="7"/>
  <c r="CV329" i="7" s="1"/>
  <c r="CV350" i="7" s="1"/>
  <c r="CV333" i="7"/>
  <c r="CV31" i="9" s="1"/>
  <c r="CL15" i="9" l="1"/>
  <c r="CL19" i="9" s="1"/>
  <c r="CL20" i="9" s="1"/>
  <c r="CL26" i="9" s="1"/>
  <c r="CS74" i="12"/>
  <c r="CS82" i="12" s="1"/>
  <c r="CL30" i="9"/>
  <c r="CL16" i="9"/>
  <c r="CM270" i="7"/>
  <c r="CM215" i="7"/>
  <c r="CM272" i="7" s="1"/>
  <c r="CS66" i="12"/>
  <c r="CT64" i="12" s="1"/>
  <c r="CS97" i="12"/>
  <c r="CS99" i="12" s="1"/>
  <c r="CS103" i="12" s="1"/>
  <c r="CT106" i="12"/>
  <c r="CT24" i="9" s="1"/>
  <c r="CT58" i="12"/>
  <c r="CU55" i="12"/>
  <c r="CU56" i="12" s="1"/>
  <c r="CU60" i="12" s="1"/>
  <c r="CV19" i="12"/>
  <c r="CV22" i="12" s="1"/>
  <c r="CV352" i="7"/>
  <c r="CV9" i="11"/>
  <c r="CV65" i="11" s="1"/>
  <c r="CV67" i="11" s="1"/>
  <c r="CV85" i="11" s="1"/>
  <c r="CV86" i="11" s="1"/>
  <c r="CV88" i="11" s="1"/>
  <c r="CW325" i="7"/>
  <c r="CX321" i="7" s="1"/>
  <c r="CW328" i="7"/>
  <c r="CW329" i="7" s="1"/>
  <c r="CW350" i="7" s="1"/>
  <c r="CW333" i="7"/>
  <c r="CW31" i="9" s="1"/>
  <c r="CS37" i="9"/>
  <c r="CT56" i="12"/>
  <c r="CT60" i="12" s="1"/>
  <c r="CM217" i="7" l="1"/>
  <c r="CN213" i="7" s="1"/>
  <c r="CN270" i="7" s="1"/>
  <c r="CN15" i="9" s="1"/>
  <c r="CN19" i="9" s="1"/>
  <c r="CN20" i="9" s="1"/>
  <c r="CN26" i="9" s="1"/>
  <c r="CM274" i="7"/>
  <c r="CM15" i="9"/>
  <c r="CM19" i="9" s="1"/>
  <c r="CM20" i="9" s="1"/>
  <c r="CM26" i="9" s="1"/>
  <c r="CL38" i="9"/>
  <c r="CL32" i="9"/>
  <c r="CL39" i="9"/>
  <c r="CX325" i="7"/>
  <c r="CY321" i="7" s="1"/>
  <c r="CX328" i="7"/>
  <c r="CX329" i="7" s="1"/>
  <c r="CX350" i="7" s="1"/>
  <c r="CX333" i="7"/>
  <c r="CX31" i="9" s="1"/>
  <c r="CU106" i="12"/>
  <c r="CU24" i="9" s="1"/>
  <c r="CU58" i="12"/>
  <c r="CU62" i="12" s="1"/>
  <c r="CU65" i="12" s="1"/>
  <c r="CU70" i="12"/>
  <c r="CU97" i="12" s="1"/>
  <c r="CU99" i="12" s="1"/>
  <c r="CU103" i="12" s="1"/>
  <c r="CT37" i="9"/>
  <c r="CT70" i="12"/>
  <c r="CT72" i="12" s="1"/>
  <c r="CT62" i="12"/>
  <c r="CT65" i="12" s="1"/>
  <c r="CT66" i="12" s="1"/>
  <c r="CU64" i="12" s="1"/>
  <c r="CV53" i="12"/>
  <c r="CW19" i="12"/>
  <c r="CW22" i="12" s="1"/>
  <c r="CW53" i="12" s="1"/>
  <c r="CW9" i="11"/>
  <c r="CW65" i="11" s="1"/>
  <c r="CW67" i="11" s="1"/>
  <c r="CW85" i="11" s="1"/>
  <c r="CW86" i="11" s="1"/>
  <c r="CW88" i="11" s="1"/>
  <c r="CW352" i="7"/>
  <c r="CU74" i="12" l="1"/>
  <c r="CU82" i="12" s="1"/>
  <c r="CN215" i="7"/>
  <c r="CN272" i="7" s="1"/>
  <c r="CN274" i="7" s="1"/>
  <c r="CN16" i="9" s="1"/>
  <c r="CT74" i="12"/>
  <c r="CT82" i="12" s="1"/>
  <c r="CM16" i="9"/>
  <c r="CM30" i="9"/>
  <c r="CU72" i="12"/>
  <c r="CU66" i="12"/>
  <c r="CV64" i="12" s="1"/>
  <c r="CT97" i="12"/>
  <c r="CT99" i="12" s="1"/>
  <c r="CT103" i="12" s="1"/>
  <c r="CU37" i="9"/>
  <c r="CV55" i="12"/>
  <c r="CV56" i="12" s="1"/>
  <c r="CV60" i="12" s="1"/>
  <c r="CW55" i="12"/>
  <c r="CW56" i="12" s="1"/>
  <c r="CW60" i="12" s="1"/>
  <c r="CX19" i="12"/>
  <c r="CX22" i="12" s="1"/>
  <c r="CX53" i="12" s="1"/>
  <c r="CX352" i="7"/>
  <c r="CX9" i="11"/>
  <c r="CX65" i="11" s="1"/>
  <c r="CX67" i="11" s="1"/>
  <c r="CX85" i="11" s="1"/>
  <c r="CX86" i="11" s="1"/>
  <c r="CX88" i="11" s="1"/>
  <c r="CY325" i="7"/>
  <c r="CZ321" i="7" s="1"/>
  <c r="CY328" i="7"/>
  <c r="CY329" i="7" s="1"/>
  <c r="CY350" i="7" s="1"/>
  <c r="CY333" i="7"/>
  <c r="CY31" i="9" s="1"/>
  <c r="CN217" i="7" l="1"/>
  <c r="CO213" i="7" s="1"/>
  <c r="CO215" i="7" s="1"/>
  <c r="CO272" i="7" s="1"/>
  <c r="CN30" i="9"/>
  <c r="CN38" i="9" s="1"/>
  <c r="CM39" i="9"/>
  <c r="CM38" i="9"/>
  <c r="CM32" i="9"/>
  <c r="CX55" i="12"/>
  <c r="CX56" i="12" s="1"/>
  <c r="CX60" i="12" s="1"/>
  <c r="CV70" i="12"/>
  <c r="CV97" i="12" s="1"/>
  <c r="CV99" i="12" s="1"/>
  <c r="CV103" i="12" s="1"/>
  <c r="CW70" i="12"/>
  <c r="CW97" i="12" s="1"/>
  <c r="CW99" i="12" s="1"/>
  <c r="CW103" i="12" s="1"/>
  <c r="CZ325" i="7"/>
  <c r="DA321" i="7" s="1"/>
  <c r="CZ328" i="7"/>
  <c r="CZ329" i="7" s="1"/>
  <c r="CZ350" i="7" s="1"/>
  <c r="CZ333" i="7"/>
  <c r="CZ31" i="9" s="1"/>
  <c r="CY352" i="7"/>
  <c r="CY19" i="12"/>
  <c r="CY22" i="12" s="1"/>
  <c r="CY53" i="12" s="1"/>
  <c r="CY55" i="12" s="1"/>
  <c r="CY9" i="11"/>
  <c r="CY65" i="11" s="1"/>
  <c r="CY67" i="11" s="1"/>
  <c r="CY85" i="11" s="1"/>
  <c r="CY86" i="11" s="1"/>
  <c r="CY88" i="11" s="1"/>
  <c r="CW106" i="12"/>
  <c r="CW24" i="9" s="1"/>
  <c r="CW58" i="12"/>
  <c r="CW62" i="12" s="1"/>
  <c r="CW65" i="12" s="1"/>
  <c r="CV106" i="12"/>
  <c r="CV24" i="9" s="1"/>
  <c r="CV58" i="12"/>
  <c r="CV62" i="12" s="1"/>
  <c r="CV65" i="12" s="1"/>
  <c r="CV66" i="12" s="1"/>
  <c r="CW64" i="12" s="1"/>
  <c r="CO217" i="7" l="1"/>
  <c r="CP213" i="7" s="1"/>
  <c r="CP215" i="7" s="1"/>
  <c r="CP272" i="7" s="1"/>
  <c r="CO270" i="7"/>
  <c r="CO274" i="7" s="1"/>
  <c r="CO16" i="9" s="1"/>
  <c r="CN39" i="9"/>
  <c r="CN32" i="9"/>
  <c r="CV74" i="12"/>
  <c r="CV82" i="12" s="1"/>
  <c r="CV72" i="12"/>
  <c r="CW66" i="12"/>
  <c r="CX64" i="12" s="1"/>
  <c r="CW72" i="12"/>
  <c r="CW74" i="12"/>
  <c r="CW82" i="12" s="1"/>
  <c r="CZ19" i="12"/>
  <c r="CZ22" i="12" s="1"/>
  <c r="CZ53" i="12" s="1"/>
  <c r="CZ9" i="11"/>
  <c r="CZ65" i="11" s="1"/>
  <c r="CZ67" i="11" s="1"/>
  <c r="CZ85" i="11" s="1"/>
  <c r="CZ86" i="11" s="1"/>
  <c r="CZ88" i="11" s="1"/>
  <c r="CZ352" i="7"/>
  <c r="DA328" i="7"/>
  <c r="DA329" i="7" s="1"/>
  <c r="DA350" i="7" s="1"/>
  <c r="DA325" i="7"/>
  <c r="DB321" i="7" s="1"/>
  <c r="DA333" i="7"/>
  <c r="DA31" i="9" s="1"/>
  <c r="CW37" i="9"/>
  <c r="CY56" i="12"/>
  <c r="CY60" i="12" s="1"/>
  <c r="CY58" i="12"/>
  <c r="CY106" i="12"/>
  <c r="CY24" i="9" s="1"/>
  <c r="CY37" i="9" s="1"/>
  <c r="CX70" i="12"/>
  <c r="CX97" i="12" s="1"/>
  <c r="CX99" i="12" s="1"/>
  <c r="CX103" i="12" s="1"/>
  <c r="CX106" i="12"/>
  <c r="CX24" i="9" s="1"/>
  <c r="CX58" i="12"/>
  <c r="CX62" i="12" s="1"/>
  <c r="CX65" i="12" s="1"/>
  <c r="CV37" i="9"/>
  <c r="CP270" i="7" l="1"/>
  <c r="CP15" i="9" s="1"/>
  <c r="CP19" i="9" s="1"/>
  <c r="CP20" i="9" s="1"/>
  <c r="CP26" i="9" s="1"/>
  <c r="CP217" i="7"/>
  <c r="CQ213" i="7" s="1"/>
  <c r="CQ270" i="7" s="1"/>
  <c r="CQ15" i="9" s="1"/>
  <c r="CQ19" i="9" s="1"/>
  <c r="CQ20" i="9" s="1"/>
  <c r="CQ26" i="9" s="1"/>
  <c r="CO15" i="9"/>
  <c r="CO19" i="9" s="1"/>
  <c r="CO20" i="9" s="1"/>
  <c r="CO26" i="9" s="1"/>
  <c r="CO30" i="9"/>
  <c r="CO32" i="9" s="1"/>
  <c r="CX66" i="12"/>
  <c r="CY64" i="12" s="1"/>
  <c r="CX74" i="12"/>
  <c r="CX82" i="12" s="1"/>
  <c r="CY70" i="12"/>
  <c r="CY97" i="12" s="1"/>
  <c r="CY99" i="12" s="1"/>
  <c r="CY103" i="12" s="1"/>
  <c r="CZ55" i="12"/>
  <c r="CZ56" i="12" s="1"/>
  <c r="CZ60" i="12" s="1"/>
  <c r="CX72" i="12"/>
  <c r="DB328" i="7"/>
  <c r="DB329" i="7" s="1"/>
  <c r="DB350" i="7" s="1"/>
  <c r="DB325" i="7"/>
  <c r="DC321" i="7" s="1"/>
  <c r="DB333" i="7"/>
  <c r="DB31" i="9" s="1"/>
  <c r="DA19" i="12"/>
  <c r="DA22" i="12" s="1"/>
  <c r="DA53" i="12" s="1"/>
  <c r="DA55" i="12" s="1"/>
  <c r="DA352" i="7"/>
  <c r="DA9" i="11"/>
  <c r="DA65" i="11" s="1"/>
  <c r="DA67" i="11" s="1"/>
  <c r="DA85" i="11" s="1"/>
  <c r="DA86" i="11" s="1"/>
  <c r="DA88" i="11" s="1"/>
  <c r="CX37" i="9"/>
  <c r="CY62" i="12"/>
  <c r="CY65" i="12" s="1"/>
  <c r="CP274" i="7" l="1"/>
  <c r="CP30" i="9" s="1"/>
  <c r="CP38" i="9" s="1"/>
  <c r="CO38" i="9"/>
  <c r="CQ215" i="7"/>
  <c r="CQ272" i="7" s="1"/>
  <c r="CQ274" i="7" s="1"/>
  <c r="CQ30" i="9" s="1"/>
  <c r="CO39" i="9"/>
  <c r="CY66" i="12"/>
  <c r="CZ64" i="12" s="1"/>
  <c r="CY74" i="12"/>
  <c r="CY82" i="12" s="1"/>
  <c r="CZ70" i="12"/>
  <c r="CZ72" i="12" s="1"/>
  <c r="DB19" i="12"/>
  <c r="DB22" i="12" s="1"/>
  <c r="DB53" i="12" s="1"/>
  <c r="DB352" i="7"/>
  <c r="DB9" i="11"/>
  <c r="DB65" i="11" s="1"/>
  <c r="DB67" i="11" s="1"/>
  <c r="DB85" i="11" s="1"/>
  <c r="DB86" i="11" s="1"/>
  <c r="DB88" i="11" s="1"/>
  <c r="CZ106" i="12"/>
  <c r="CZ24" i="9" s="1"/>
  <c r="CZ58" i="12"/>
  <c r="CZ62" i="12" s="1"/>
  <c r="CZ65" i="12" s="1"/>
  <c r="CY72" i="12"/>
  <c r="DA56" i="12"/>
  <c r="DA60" i="12" s="1"/>
  <c r="DA106" i="12"/>
  <c r="DA24" i="9" s="1"/>
  <c r="DA37" i="9" s="1"/>
  <c r="DA58" i="12"/>
  <c r="DC328" i="7"/>
  <c r="DC329" i="7" s="1"/>
  <c r="DC350" i="7" s="1"/>
  <c r="DC325" i="7"/>
  <c r="DD321" i="7" s="1"/>
  <c r="DC333" i="7"/>
  <c r="DC31" i="9" s="1"/>
  <c r="CP39" i="9" l="1"/>
  <c r="CP32" i="9"/>
  <c r="CP16" i="9"/>
  <c r="CQ16" i="9"/>
  <c r="CQ217" i="7"/>
  <c r="CR213" i="7" s="1"/>
  <c r="CR215" i="7" s="1"/>
  <c r="CR272" i="7" s="1"/>
  <c r="CQ38" i="9"/>
  <c r="CQ32" i="9"/>
  <c r="CQ39" i="9"/>
  <c r="CZ66" i="12"/>
  <c r="DA64" i="12" s="1"/>
  <c r="CZ97" i="12"/>
  <c r="CZ99" i="12" s="1"/>
  <c r="CZ103" i="12" s="1"/>
  <c r="DA62" i="12"/>
  <c r="DA65" i="12" s="1"/>
  <c r="CZ74" i="12"/>
  <c r="CZ82" i="12" s="1"/>
  <c r="DB55" i="12"/>
  <c r="DB56" i="12" s="1"/>
  <c r="DB60" i="12" s="1"/>
  <c r="CZ37" i="9"/>
  <c r="DD328" i="7"/>
  <c r="DD329" i="7" s="1"/>
  <c r="DD350" i="7" s="1"/>
  <c r="DD325" i="7"/>
  <c r="DE321" i="7" s="1"/>
  <c r="DD333" i="7"/>
  <c r="DD31" i="9" s="1"/>
  <c r="DA70" i="12"/>
  <c r="DA72" i="12" s="1"/>
  <c r="DC352" i="7"/>
  <c r="DC19" i="12"/>
  <c r="DC22" i="12" s="1"/>
  <c r="DC53" i="12" s="1"/>
  <c r="DC55" i="12" s="1"/>
  <c r="DC9" i="11"/>
  <c r="DC65" i="11" s="1"/>
  <c r="DC67" i="11" s="1"/>
  <c r="DC85" i="11" s="1"/>
  <c r="DC86" i="11" s="1"/>
  <c r="DC88" i="11" s="1"/>
  <c r="CR217" i="7" l="1"/>
  <c r="CS213" i="7" s="1"/>
  <c r="CS215" i="7" s="1"/>
  <c r="CS272" i="7" s="1"/>
  <c r="CR270" i="7"/>
  <c r="CR274" i="7" s="1"/>
  <c r="CR16" i="9" s="1"/>
  <c r="DA66" i="12"/>
  <c r="DB64" i="12" s="1"/>
  <c r="DA74" i="12"/>
  <c r="DA82" i="12" s="1"/>
  <c r="DA97" i="12"/>
  <c r="DA99" i="12" s="1"/>
  <c r="DA103" i="12" s="1"/>
  <c r="DE328" i="7"/>
  <c r="DE329" i="7" s="1"/>
  <c r="DE350" i="7" s="1"/>
  <c r="DE325" i="7"/>
  <c r="DF321" i="7" s="1"/>
  <c r="DE333" i="7"/>
  <c r="DE31" i="9" s="1"/>
  <c r="DD19" i="12"/>
  <c r="DD22" i="12" s="1"/>
  <c r="DD53" i="12" s="1"/>
  <c r="DD352" i="7"/>
  <c r="DD9" i="11"/>
  <c r="DD65" i="11" s="1"/>
  <c r="DD67" i="11" s="1"/>
  <c r="DD85" i="11" s="1"/>
  <c r="DD86" i="11" s="1"/>
  <c r="DD88" i="11" s="1"/>
  <c r="DC56" i="12"/>
  <c r="DC60" i="12" s="1"/>
  <c r="DC58" i="12"/>
  <c r="DC106" i="12"/>
  <c r="DC24" i="9" s="1"/>
  <c r="DC37" i="9" s="1"/>
  <c r="DB70" i="12"/>
  <c r="DB74" i="12" s="1"/>
  <c r="DB82" i="12" s="1"/>
  <c r="DB106" i="12"/>
  <c r="DB24" i="9" s="1"/>
  <c r="DB58" i="12"/>
  <c r="DB62" i="12" s="1"/>
  <c r="DB65" i="12" s="1"/>
  <c r="CS270" i="7" l="1"/>
  <c r="CS15" i="9" s="1"/>
  <c r="CS19" i="9" s="1"/>
  <c r="CS20" i="9" s="1"/>
  <c r="CS26" i="9" s="1"/>
  <c r="CR30" i="9"/>
  <c r="CR32" i="9" s="1"/>
  <c r="CR15" i="9"/>
  <c r="CR19" i="9" s="1"/>
  <c r="CR20" i="9" s="1"/>
  <c r="CR26" i="9" s="1"/>
  <c r="CS217" i="7"/>
  <c r="CT213" i="7" s="1"/>
  <c r="CT215" i="7" s="1"/>
  <c r="CT272" i="7" s="1"/>
  <c r="DB66" i="12"/>
  <c r="DC64" i="12" s="1"/>
  <c r="DC62" i="12"/>
  <c r="DC65" i="12" s="1"/>
  <c r="DD55" i="12"/>
  <c r="DD56" i="12" s="1"/>
  <c r="DD60" i="12" s="1"/>
  <c r="DF328" i="7"/>
  <c r="DF329" i="7" s="1"/>
  <c r="DF350" i="7" s="1"/>
  <c r="DF325" i="7"/>
  <c r="DG321" i="7" s="1"/>
  <c r="DF333" i="7"/>
  <c r="DF31" i="9" s="1"/>
  <c r="DE19" i="12"/>
  <c r="DE22" i="12" s="1"/>
  <c r="DE53" i="12" s="1"/>
  <c r="DE55" i="12" s="1"/>
  <c r="DE352" i="7"/>
  <c r="DE9" i="11"/>
  <c r="DE65" i="11" s="1"/>
  <c r="DE67" i="11" s="1"/>
  <c r="DE85" i="11" s="1"/>
  <c r="DE86" i="11" s="1"/>
  <c r="DE88" i="11" s="1"/>
  <c r="DB37" i="9"/>
  <c r="DB97" i="12"/>
  <c r="DB99" i="12" s="1"/>
  <c r="DB103" i="12" s="1"/>
  <c r="DB72" i="12"/>
  <c r="DC70" i="12"/>
  <c r="DC97" i="12" s="1"/>
  <c r="DC99" i="12" s="1"/>
  <c r="DC103" i="12" s="1"/>
  <c r="CR38" i="9" l="1"/>
  <c r="CS274" i="7"/>
  <c r="CS30" i="9" s="1"/>
  <c r="CR39" i="9"/>
  <c r="DC66" i="12"/>
  <c r="DD64" i="12" s="1"/>
  <c r="CT270" i="7"/>
  <c r="CT274" i="7" s="1"/>
  <c r="CT217" i="7"/>
  <c r="CU213" i="7" s="1"/>
  <c r="CU215" i="7" s="1"/>
  <c r="CU272" i="7" s="1"/>
  <c r="DC74" i="12"/>
  <c r="DC82" i="12" s="1"/>
  <c r="DC72" i="12"/>
  <c r="DE56" i="12"/>
  <c r="DE60" i="12" s="1"/>
  <c r="DE106" i="12"/>
  <c r="DE24" i="9" s="1"/>
  <c r="DE37" i="9" s="1"/>
  <c r="DE58" i="12"/>
  <c r="DG328" i="7"/>
  <c r="DG329" i="7" s="1"/>
  <c r="DG350" i="7" s="1"/>
  <c r="DG325" i="7"/>
  <c r="DH321" i="7" s="1"/>
  <c r="DG333" i="7"/>
  <c r="DG31" i="9" s="1"/>
  <c r="DD70" i="12"/>
  <c r="DD74" i="12" s="1"/>
  <c r="DD82" i="12" s="1"/>
  <c r="DF19" i="12"/>
  <c r="DF22" i="12" s="1"/>
  <c r="DF53" i="12" s="1"/>
  <c r="DF352" i="7"/>
  <c r="DF9" i="11"/>
  <c r="DF65" i="11" s="1"/>
  <c r="DF67" i="11" s="1"/>
  <c r="DF85" i="11" s="1"/>
  <c r="DF86" i="11" s="1"/>
  <c r="DF88" i="11" s="1"/>
  <c r="DD106" i="12"/>
  <c r="DD24" i="9" s="1"/>
  <c r="DD58" i="12"/>
  <c r="DD62" i="12" s="1"/>
  <c r="DD65" i="12" s="1"/>
  <c r="CS16" i="9" l="1"/>
  <c r="CT15" i="9"/>
  <c r="CT19" i="9" s="1"/>
  <c r="CT20" i="9" s="1"/>
  <c r="CT26" i="9" s="1"/>
  <c r="CU270" i="7"/>
  <c r="CU274" i="7" s="1"/>
  <c r="DD66" i="12"/>
  <c r="DE64" i="12" s="1"/>
  <c r="CU217" i="7"/>
  <c r="CV213" i="7" s="1"/>
  <c r="CV270" i="7" s="1"/>
  <c r="CT30" i="9"/>
  <c r="CT16" i="9"/>
  <c r="CS38" i="9"/>
  <c r="CS39" i="9"/>
  <c r="CS32" i="9"/>
  <c r="DE62" i="12"/>
  <c r="DE65" i="12" s="1"/>
  <c r="DD72" i="12"/>
  <c r="DD97" i="12"/>
  <c r="DD99" i="12" s="1"/>
  <c r="DD103" i="12" s="1"/>
  <c r="DH328" i="7"/>
  <c r="DH329" i="7" s="1"/>
  <c r="DH350" i="7" s="1"/>
  <c r="DH325" i="7"/>
  <c r="DI321" i="7" s="1"/>
  <c r="DH333" i="7"/>
  <c r="DH31" i="9" s="1"/>
  <c r="DG19" i="12"/>
  <c r="DG22" i="12" s="1"/>
  <c r="DG53" i="12" s="1"/>
  <c r="DG55" i="12" s="1"/>
  <c r="DG9" i="11"/>
  <c r="DG65" i="11" s="1"/>
  <c r="DG67" i="11" s="1"/>
  <c r="DG85" i="11" s="1"/>
  <c r="DG86" i="11" s="1"/>
  <c r="DG88" i="11" s="1"/>
  <c r="DG352" i="7"/>
  <c r="DD37" i="9"/>
  <c r="DF55" i="12"/>
  <c r="DF56" i="12" s="1"/>
  <c r="DF60" i="12" s="1"/>
  <c r="DE70" i="12"/>
  <c r="DE72" i="12" s="1"/>
  <c r="CU15" i="9" l="1"/>
  <c r="CU19" i="9" s="1"/>
  <c r="CU20" i="9" s="1"/>
  <c r="CU26" i="9" s="1"/>
  <c r="DE66" i="12"/>
  <c r="DF64" i="12" s="1"/>
  <c r="CV215" i="7"/>
  <c r="CV272" i="7" s="1"/>
  <c r="CV274" i="7" s="1"/>
  <c r="CU30" i="9"/>
  <c r="CU16" i="9"/>
  <c r="CV15" i="9"/>
  <c r="CV19" i="9" s="1"/>
  <c r="CV20" i="9" s="1"/>
  <c r="CV26" i="9" s="1"/>
  <c r="CT32" i="9"/>
  <c r="CT38" i="9"/>
  <c r="CT39" i="9"/>
  <c r="DI328" i="7"/>
  <c r="DI329" i="7" s="1"/>
  <c r="DI350" i="7" s="1"/>
  <c r="DI325" i="7"/>
  <c r="DJ321" i="7" s="1"/>
  <c r="DI333" i="7"/>
  <c r="DI31" i="9" s="1"/>
  <c r="DH19" i="12"/>
  <c r="DH22" i="12" s="1"/>
  <c r="DH53" i="12" s="1"/>
  <c r="DH352" i="7"/>
  <c r="DH9" i="11"/>
  <c r="DH65" i="11" s="1"/>
  <c r="DH67" i="11" s="1"/>
  <c r="DH85" i="11" s="1"/>
  <c r="DH86" i="11" s="1"/>
  <c r="DH88" i="11" s="1"/>
  <c r="DG56" i="12"/>
  <c r="DG60" i="12" s="1"/>
  <c r="DG106" i="12"/>
  <c r="DG24" i="9" s="1"/>
  <c r="DG37" i="9" s="1"/>
  <c r="DG58" i="12"/>
  <c r="DF70" i="12"/>
  <c r="DF97" i="12" s="1"/>
  <c r="DF99" i="12" s="1"/>
  <c r="DF103" i="12" s="1"/>
  <c r="DF106" i="12"/>
  <c r="DF24" i="9" s="1"/>
  <c r="DF58" i="12"/>
  <c r="DF62" i="12" s="1"/>
  <c r="DF65" i="12" s="1"/>
  <c r="DE74" i="12"/>
  <c r="DE82" i="12" s="1"/>
  <c r="DE97" i="12"/>
  <c r="DE99" i="12" s="1"/>
  <c r="DE103" i="12" s="1"/>
  <c r="DF66" i="12" l="1"/>
  <c r="DG64" i="12" s="1"/>
  <c r="CV217" i="7"/>
  <c r="CW213" i="7" s="1"/>
  <c r="CW270" i="7" s="1"/>
  <c r="CW15" i="9" s="1"/>
  <c r="CW19" i="9" s="1"/>
  <c r="CW20" i="9" s="1"/>
  <c r="CW26" i="9" s="1"/>
  <c r="CV30" i="9"/>
  <c r="CV16" i="9"/>
  <c r="CU32" i="9"/>
  <c r="CU38" i="9"/>
  <c r="CU39" i="9"/>
  <c r="DF72" i="12"/>
  <c r="DG70" i="12"/>
  <c r="DG97" i="12" s="1"/>
  <c r="DG99" i="12" s="1"/>
  <c r="DG103" i="12" s="1"/>
  <c r="DH55" i="12"/>
  <c r="DH56" i="12" s="1"/>
  <c r="DH60" i="12" s="1"/>
  <c r="DJ328" i="7"/>
  <c r="DJ329" i="7" s="1"/>
  <c r="DJ350" i="7" s="1"/>
  <c r="DJ325" i="7"/>
  <c r="DK321" i="7" s="1"/>
  <c r="DJ333" i="7"/>
  <c r="DJ31" i="9" s="1"/>
  <c r="DF37" i="9"/>
  <c r="DG62" i="12"/>
  <c r="DG65" i="12" s="1"/>
  <c r="DI19" i="12"/>
  <c r="DI22" i="12" s="1"/>
  <c r="DI53" i="12" s="1"/>
  <c r="DI352" i="7"/>
  <c r="DI9" i="11"/>
  <c r="DI65" i="11" s="1"/>
  <c r="DI67" i="11" s="1"/>
  <c r="DI85" i="11" s="1"/>
  <c r="DI86" i="11" s="1"/>
  <c r="DI88" i="11" s="1"/>
  <c r="DF74" i="12"/>
  <c r="DF82" i="12" s="1"/>
  <c r="DG66" i="12" l="1"/>
  <c r="DH64" i="12" s="1"/>
  <c r="CW215" i="7"/>
  <c r="CW272" i="7" s="1"/>
  <c r="CW274" i="7" s="1"/>
  <c r="CW30" i="9" s="1"/>
  <c r="CV38" i="9"/>
  <c r="CV32" i="9"/>
  <c r="CV39" i="9"/>
  <c r="DG74" i="12"/>
  <c r="DG82" i="12" s="1"/>
  <c r="DG72" i="12"/>
  <c r="DK328" i="7"/>
  <c r="DK329" i="7" s="1"/>
  <c r="DK350" i="7" s="1"/>
  <c r="DK325" i="7"/>
  <c r="DL321" i="7" s="1"/>
  <c r="DK333" i="7"/>
  <c r="DK31" i="9" s="1"/>
  <c r="DI55" i="12"/>
  <c r="DI56" i="12" s="1"/>
  <c r="DI60" i="12" s="1"/>
  <c r="DH106" i="12"/>
  <c r="DH24" i="9" s="1"/>
  <c r="DH37" i="9" s="1"/>
  <c r="DH58" i="12"/>
  <c r="DH62" i="12" s="1"/>
  <c r="DH65" i="12" s="1"/>
  <c r="DJ19" i="12"/>
  <c r="DJ22" i="12" s="1"/>
  <c r="DJ53" i="12" s="1"/>
  <c r="DJ352" i="7"/>
  <c r="DJ9" i="11"/>
  <c r="DJ65" i="11" s="1"/>
  <c r="DJ67" i="11" s="1"/>
  <c r="DJ85" i="11" s="1"/>
  <c r="DJ86" i="11" s="1"/>
  <c r="DJ88" i="11" s="1"/>
  <c r="DH70" i="12"/>
  <c r="DH72" i="12" s="1"/>
  <c r="DH66" i="12" l="1"/>
  <c r="DI64" i="12" s="1"/>
  <c r="CW16" i="9"/>
  <c r="CW217" i="7"/>
  <c r="CX213" i="7" s="1"/>
  <c r="CX270" i="7" s="1"/>
  <c r="CW39" i="9"/>
  <c r="CW32" i="9"/>
  <c r="CW38" i="9"/>
  <c r="DH74" i="12"/>
  <c r="DH82" i="12" s="1"/>
  <c r="DH97" i="12"/>
  <c r="DH99" i="12" s="1"/>
  <c r="DH103" i="12" s="1"/>
  <c r="DI70" i="12"/>
  <c r="DI74" i="12" s="1"/>
  <c r="DI82" i="12" s="1"/>
  <c r="DI106" i="12"/>
  <c r="DI24" i="9" s="1"/>
  <c r="DI37" i="9" s="1"/>
  <c r="DI58" i="12"/>
  <c r="DI62" i="12" s="1"/>
  <c r="DI65" i="12" s="1"/>
  <c r="DL328" i="7"/>
  <c r="DL329" i="7" s="1"/>
  <c r="DL350" i="7" s="1"/>
  <c r="DL325" i="7"/>
  <c r="DM321" i="7" s="1"/>
  <c r="DL333" i="7"/>
  <c r="DL31" i="9" s="1"/>
  <c r="DK352" i="7"/>
  <c r="DK19" i="12"/>
  <c r="DK22" i="12" s="1"/>
  <c r="DK53" i="12" s="1"/>
  <c r="DK55" i="12" s="1"/>
  <c r="DK9" i="11"/>
  <c r="DK65" i="11" s="1"/>
  <c r="DK67" i="11" s="1"/>
  <c r="DK85" i="11" s="1"/>
  <c r="DK86" i="11" s="1"/>
  <c r="DK88" i="11" s="1"/>
  <c r="DJ55" i="12"/>
  <c r="DI66" i="12" l="1"/>
  <c r="DJ64" i="12" s="1"/>
  <c r="CX215" i="7"/>
  <c r="CX272" i="7" s="1"/>
  <c r="CX274" i="7" s="1"/>
  <c r="CX15" i="9"/>
  <c r="CX19" i="9" s="1"/>
  <c r="CX20" i="9" s="1"/>
  <c r="CX26" i="9" s="1"/>
  <c r="DI97" i="12"/>
  <c r="DI99" i="12" s="1"/>
  <c r="DI103" i="12" s="1"/>
  <c r="DJ58" i="12"/>
  <c r="DJ106" i="12"/>
  <c r="DJ24" i="9" s="1"/>
  <c r="DJ37" i="9" s="1"/>
  <c r="DL19" i="12"/>
  <c r="DL22" i="12" s="1"/>
  <c r="DL53" i="12" s="1"/>
  <c r="DL352" i="7"/>
  <c r="DL9" i="11"/>
  <c r="DL65" i="11" s="1"/>
  <c r="DL67" i="11" s="1"/>
  <c r="DL85" i="11" s="1"/>
  <c r="DL86" i="11" s="1"/>
  <c r="DL88" i="11" s="1"/>
  <c r="DI72" i="12"/>
  <c r="DK56" i="12"/>
  <c r="DK60" i="12" s="1"/>
  <c r="DK58" i="12"/>
  <c r="DK106" i="12"/>
  <c r="DK24" i="9" s="1"/>
  <c r="DK37" i="9" s="1"/>
  <c r="DJ56" i="12"/>
  <c r="DJ60" i="12" s="1"/>
  <c r="DM328" i="7"/>
  <c r="DM329" i="7" s="1"/>
  <c r="DM350" i="7" s="1"/>
  <c r="DM325" i="7"/>
  <c r="DN321" i="7" s="1"/>
  <c r="DM333" i="7"/>
  <c r="DM31" i="9" s="1"/>
  <c r="CX217" i="7" l="1"/>
  <c r="CY213" i="7" s="1"/>
  <c r="CY270" i="7" s="1"/>
  <c r="CX30" i="9"/>
  <c r="CX16" i="9"/>
  <c r="DK62" i="12"/>
  <c r="DK65" i="12" s="1"/>
  <c r="DJ62" i="12"/>
  <c r="DJ65" i="12" s="1"/>
  <c r="DJ66" i="12" s="1"/>
  <c r="DK64" i="12" s="1"/>
  <c r="DN328" i="7"/>
  <c r="DN329" i="7" s="1"/>
  <c r="DN350" i="7" s="1"/>
  <c r="DN325" i="7"/>
  <c r="DO321" i="7" s="1"/>
  <c r="DN333" i="7"/>
  <c r="DN31" i="9" s="1"/>
  <c r="DL55" i="12"/>
  <c r="DL56" i="12" s="1"/>
  <c r="DL60" i="12" s="1"/>
  <c r="DM19" i="12"/>
  <c r="DM22" i="12" s="1"/>
  <c r="DM53" i="12" s="1"/>
  <c r="DM55" i="12" s="1"/>
  <c r="DM9" i="11"/>
  <c r="DM65" i="11" s="1"/>
  <c r="DM67" i="11" s="1"/>
  <c r="DM85" i="11" s="1"/>
  <c r="DM86" i="11" s="1"/>
  <c r="DM88" i="11" s="1"/>
  <c r="DM352" i="7"/>
  <c r="DJ70" i="12"/>
  <c r="DJ74" i="12" s="1"/>
  <c r="DJ82" i="12" s="1"/>
  <c r="DK70" i="12"/>
  <c r="DK72" i="12" s="1"/>
  <c r="CY215" i="7" l="1"/>
  <c r="CY272" i="7" s="1"/>
  <c r="CY274" i="7" s="1"/>
  <c r="CY15" i="9"/>
  <c r="CY19" i="9" s="1"/>
  <c r="CY20" i="9" s="1"/>
  <c r="CY26" i="9" s="1"/>
  <c r="CX39" i="9"/>
  <c r="CX38" i="9"/>
  <c r="CX32" i="9"/>
  <c r="DK66" i="12"/>
  <c r="DL64" i="12" s="1"/>
  <c r="DJ72" i="12"/>
  <c r="DL70" i="12"/>
  <c r="DL97" i="12" s="1"/>
  <c r="DL99" i="12" s="1"/>
  <c r="DL103" i="12" s="1"/>
  <c r="DO328" i="7"/>
  <c r="DO329" i="7" s="1"/>
  <c r="DO350" i="7" s="1"/>
  <c r="DO325" i="7"/>
  <c r="DP321" i="7" s="1"/>
  <c r="DO333" i="7"/>
  <c r="DO31" i="9" s="1"/>
  <c r="DN19" i="12"/>
  <c r="DN22" i="12" s="1"/>
  <c r="DN53" i="12" s="1"/>
  <c r="DN352" i="7"/>
  <c r="DN9" i="11"/>
  <c r="DN65" i="11" s="1"/>
  <c r="DN67" i="11" s="1"/>
  <c r="DN85" i="11" s="1"/>
  <c r="DN86" i="11" s="1"/>
  <c r="DN88" i="11" s="1"/>
  <c r="DK97" i="12"/>
  <c r="DK99" i="12" s="1"/>
  <c r="DK103" i="12" s="1"/>
  <c r="DL106" i="12"/>
  <c r="DL24" i="9" s="1"/>
  <c r="DL58" i="12"/>
  <c r="DL62" i="12" s="1"/>
  <c r="DL65" i="12" s="1"/>
  <c r="DJ97" i="12"/>
  <c r="DJ99" i="12" s="1"/>
  <c r="DJ103" i="12" s="1"/>
  <c r="DK74" i="12"/>
  <c r="DK82" i="12" s="1"/>
  <c r="DM56" i="12"/>
  <c r="DM60" i="12" s="1"/>
  <c r="DM106" i="12"/>
  <c r="DM24" i="9" s="1"/>
  <c r="DM37" i="9" s="1"/>
  <c r="DM58" i="12"/>
  <c r="CY217" i="7" l="1"/>
  <c r="CZ213" i="7" s="1"/>
  <c r="CZ215" i="7" s="1"/>
  <c r="CZ272" i="7" s="1"/>
  <c r="CY30" i="9"/>
  <c r="CY16" i="9"/>
  <c r="DL66" i="12"/>
  <c r="DM64" i="12" s="1"/>
  <c r="DL74" i="12"/>
  <c r="DL82" i="12" s="1"/>
  <c r="DL72" i="12"/>
  <c r="DM62" i="12"/>
  <c r="DM65" i="12" s="1"/>
  <c r="DL37" i="9"/>
  <c r="DO19" i="12"/>
  <c r="DO22" i="12" s="1"/>
  <c r="DO53" i="12" s="1"/>
  <c r="DO55" i="12" s="1"/>
  <c r="DO352" i="7"/>
  <c r="DO9" i="11"/>
  <c r="DO65" i="11" s="1"/>
  <c r="DO67" i="11" s="1"/>
  <c r="DO85" i="11" s="1"/>
  <c r="DO86" i="11" s="1"/>
  <c r="DO88" i="11" s="1"/>
  <c r="DM70" i="12"/>
  <c r="DM74" i="12" s="1"/>
  <c r="DM82" i="12" s="1"/>
  <c r="DP328" i="7"/>
  <c r="DP329" i="7" s="1"/>
  <c r="DP350" i="7" s="1"/>
  <c r="DP325" i="7"/>
  <c r="DQ321" i="7" s="1"/>
  <c r="DP333" i="7"/>
  <c r="DP31" i="9" s="1"/>
  <c r="DN55" i="12"/>
  <c r="DN56" i="12" s="1"/>
  <c r="DN60" i="12" s="1"/>
  <c r="CZ217" i="7" l="1"/>
  <c r="DA213" i="7" s="1"/>
  <c r="DA215" i="7" s="1"/>
  <c r="DA272" i="7" s="1"/>
  <c r="CZ270" i="7"/>
  <c r="CZ15" i="9" s="1"/>
  <c r="CZ19" i="9" s="1"/>
  <c r="CZ20" i="9" s="1"/>
  <c r="CZ26" i="9" s="1"/>
  <c r="CY39" i="9"/>
  <c r="CY38" i="9"/>
  <c r="CY32" i="9"/>
  <c r="DM66" i="12"/>
  <c r="DN64" i="12" s="1"/>
  <c r="DM72" i="12"/>
  <c r="DM97" i="12"/>
  <c r="DM99" i="12" s="1"/>
  <c r="DM103" i="12" s="1"/>
  <c r="DN70" i="12"/>
  <c r="DN97" i="12" s="1"/>
  <c r="DN99" i="12" s="1"/>
  <c r="DN103" i="12" s="1"/>
  <c r="DQ328" i="7"/>
  <c r="DQ329" i="7" s="1"/>
  <c r="DQ350" i="7" s="1"/>
  <c r="DQ325" i="7"/>
  <c r="DR321" i="7" s="1"/>
  <c r="DQ333" i="7"/>
  <c r="DQ31" i="9" s="1"/>
  <c r="DO56" i="12"/>
  <c r="DO60" i="12" s="1"/>
  <c r="DO58" i="12"/>
  <c r="DO106" i="12"/>
  <c r="DO24" i="9" s="1"/>
  <c r="DO37" i="9" s="1"/>
  <c r="DP19" i="12"/>
  <c r="DP22" i="12" s="1"/>
  <c r="DP53" i="12" s="1"/>
  <c r="DP9" i="11"/>
  <c r="DP65" i="11" s="1"/>
  <c r="DP67" i="11" s="1"/>
  <c r="DP85" i="11" s="1"/>
  <c r="DP86" i="11" s="1"/>
  <c r="DP88" i="11" s="1"/>
  <c r="DP352" i="7"/>
  <c r="DN106" i="12"/>
  <c r="DN24" i="9" s="1"/>
  <c r="DN58" i="12"/>
  <c r="DN62" i="12" s="1"/>
  <c r="DN65" i="12" s="1"/>
  <c r="DA270" i="7" l="1"/>
  <c r="DA15" i="9" s="1"/>
  <c r="DA19" i="9" s="1"/>
  <c r="DA20" i="9" s="1"/>
  <c r="DA26" i="9" s="1"/>
  <c r="CZ274" i="7"/>
  <c r="CZ30" i="9" s="1"/>
  <c r="CZ32" i="9" s="1"/>
  <c r="DA217" i="7"/>
  <c r="DB213" i="7" s="1"/>
  <c r="DB215" i="7" s="1"/>
  <c r="DB272" i="7" s="1"/>
  <c r="DN66" i="12"/>
  <c r="DO64" i="12" s="1"/>
  <c r="DN72" i="12"/>
  <c r="DN74" i="12"/>
  <c r="DN82" i="12" s="1"/>
  <c r="DO62" i="12"/>
  <c r="DO65" i="12" s="1"/>
  <c r="DR325" i="7"/>
  <c r="DS321" i="7" s="1"/>
  <c r="DR328" i="7"/>
  <c r="DR329" i="7" s="1"/>
  <c r="DR350" i="7" s="1"/>
  <c r="DR333" i="7"/>
  <c r="DR31" i="9" s="1"/>
  <c r="DQ19" i="12"/>
  <c r="DQ22" i="12" s="1"/>
  <c r="DQ53" i="12" s="1"/>
  <c r="DQ352" i="7"/>
  <c r="DQ9" i="11"/>
  <c r="DQ65" i="11" s="1"/>
  <c r="DQ67" i="11" s="1"/>
  <c r="DQ85" i="11" s="1"/>
  <c r="DQ86" i="11" s="1"/>
  <c r="DQ88" i="11" s="1"/>
  <c r="DN37" i="9"/>
  <c r="DP55" i="12"/>
  <c r="DP56" i="12" s="1"/>
  <c r="DP60" i="12" s="1"/>
  <c r="DO70" i="12"/>
  <c r="DO97" i="12" s="1"/>
  <c r="DO99" i="12" s="1"/>
  <c r="DO103" i="12" s="1"/>
  <c r="CZ38" i="9" l="1"/>
  <c r="DA274" i="7"/>
  <c r="DA30" i="9" s="1"/>
  <c r="CZ39" i="9"/>
  <c r="CZ16" i="9"/>
  <c r="DB270" i="7"/>
  <c r="DB274" i="7" s="1"/>
  <c r="DO66" i="12"/>
  <c r="DP64" i="12" s="1"/>
  <c r="DB217" i="7"/>
  <c r="DC213" i="7" s="1"/>
  <c r="DC270" i="7" s="1"/>
  <c r="DO72" i="12"/>
  <c r="DO74" i="12"/>
  <c r="DO82" i="12" s="1"/>
  <c r="DQ55" i="12"/>
  <c r="DP70" i="12"/>
  <c r="DP97" i="12" s="1"/>
  <c r="DP99" i="12" s="1"/>
  <c r="DP103" i="12" s="1"/>
  <c r="DP106" i="12"/>
  <c r="DP24" i="9" s="1"/>
  <c r="DP58" i="12"/>
  <c r="DP62" i="12" s="1"/>
  <c r="DP65" i="12" s="1"/>
  <c r="DR19" i="12"/>
  <c r="DR22" i="12" s="1"/>
  <c r="DR53" i="12" s="1"/>
  <c r="DR9" i="11"/>
  <c r="DR65" i="11" s="1"/>
  <c r="DR67" i="11" s="1"/>
  <c r="DR85" i="11" s="1"/>
  <c r="DR86" i="11" s="1"/>
  <c r="DR88" i="11" s="1"/>
  <c r="DR352" i="7"/>
  <c r="DS325" i="7"/>
  <c r="DT321" i="7" s="1"/>
  <c r="DS328" i="7"/>
  <c r="DS329" i="7" s="1"/>
  <c r="DS350" i="7" s="1"/>
  <c r="DS333" i="7"/>
  <c r="DS31" i="9" s="1"/>
  <c r="DA16" i="9" l="1"/>
  <c r="DP66" i="12"/>
  <c r="DQ64" i="12" s="1"/>
  <c r="DB15" i="9"/>
  <c r="DB19" i="9" s="1"/>
  <c r="DB20" i="9" s="1"/>
  <c r="DB26" i="9" s="1"/>
  <c r="DC215" i="7"/>
  <c r="DC272" i="7" s="1"/>
  <c r="DC274" i="7" s="1"/>
  <c r="DB16" i="9"/>
  <c r="DB30" i="9"/>
  <c r="DC15" i="9"/>
  <c r="DC19" i="9" s="1"/>
  <c r="DC20" i="9" s="1"/>
  <c r="DC26" i="9" s="1"/>
  <c r="DA38" i="9"/>
  <c r="DA39" i="9"/>
  <c r="DA32" i="9"/>
  <c r="DP74" i="12"/>
  <c r="DP82" i="12" s="1"/>
  <c r="DP72" i="12"/>
  <c r="DR55" i="12"/>
  <c r="DR56" i="12" s="1"/>
  <c r="DR60" i="12" s="1"/>
  <c r="DQ106" i="12"/>
  <c r="DQ24" i="9" s="1"/>
  <c r="DQ37" i="9" s="1"/>
  <c r="DQ58" i="12"/>
  <c r="DS352" i="7"/>
  <c r="DS19" i="12"/>
  <c r="DS22" i="12" s="1"/>
  <c r="DS53" i="12" s="1"/>
  <c r="DS9" i="11"/>
  <c r="DS65" i="11" s="1"/>
  <c r="DS67" i="11" s="1"/>
  <c r="DS85" i="11" s="1"/>
  <c r="DS86" i="11" s="1"/>
  <c r="DS88" i="11" s="1"/>
  <c r="DT325" i="7"/>
  <c r="DU321" i="7" s="1"/>
  <c r="DT328" i="7"/>
  <c r="DT329" i="7" s="1"/>
  <c r="DT350" i="7" s="1"/>
  <c r="DT333" i="7"/>
  <c r="DT31" i="9" s="1"/>
  <c r="DP37" i="9"/>
  <c r="DQ56" i="12"/>
  <c r="DQ60" i="12" s="1"/>
  <c r="DC217" i="7" l="1"/>
  <c r="DD213" i="7" s="1"/>
  <c r="DC30" i="9"/>
  <c r="DC16" i="9"/>
  <c r="DB38" i="9"/>
  <c r="DB39" i="9"/>
  <c r="DB32" i="9"/>
  <c r="DQ62" i="12"/>
  <c r="DQ65" i="12" s="1"/>
  <c r="DQ66" i="12" s="1"/>
  <c r="DR64" i="12" s="1"/>
  <c r="DQ70" i="12"/>
  <c r="DQ74" i="12" s="1"/>
  <c r="DQ82" i="12" s="1"/>
  <c r="DT19" i="12"/>
  <c r="DT22" i="12" s="1"/>
  <c r="DT352" i="7"/>
  <c r="DT9" i="11"/>
  <c r="DT65" i="11" s="1"/>
  <c r="DT67" i="11" s="1"/>
  <c r="DT85" i="11" s="1"/>
  <c r="DT86" i="11" s="1"/>
  <c r="DT88" i="11" s="1"/>
  <c r="DU328" i="7"/>
  <c r="DU329" i="7" s="1"/>
  <c r="DU350" i="7" s="1"/>
  <c r="DU333" i="7"/>
  <c r="DU31" i="9" s="1"/>
  <c r="DU325" i="7"/>
  <c r="DR70" i="12"/>
  <c r="DR74" i="12" s="1"/>
  <c r="DR82" i="12" s="1"/>
  <c r="DS55" i="12"/>
  <c r="DS56" i="12" s="1"/>
  <c r="DS60" i="12" s="1"/>
  <c r="DR106" i="12"/>
  <c r="DR24" i="9" s="1"/>
  <c r="DR58" i="12"/>
  <c r="DR62" i="12" s="1"/>
  <c r="DR65" i="12" s="1"/>
  <c r="DD270" i="7" l="1"/>
  <c r="DD215" i="7"/>
  <c r="DD272" i="7" s="1"/>
  <c r="DC38" i="9"/>
  <c r="DC32" i="9"/>
  <c r="DC39" i="9"/>
  <c r="DR66" i="12"/>
  <c r="DS64" i="12" s="1"/>
  <c r="DQ97" i="12"/>
  <c r="DQ99" i="12" s="1"/>
  <c r="DQ103" i="12" s="1"/>
  <c r="DQ72" i="12"/>
  <c r="DR72" i="12"/>
  <c r="DU19" i="12"/>
  <c r="DU352" i="7"/>
  <c r="DU9" i="11"/>
  <c r="DT53" i="12"/>
  <c r="DR37" i="9"/>
  <c r="DS58" i="12"/>
  <c r="DS62" i="12" s="1"/>
  <c r="DS65" i="12" s="1"/>
  <c r="DS106" i="12"/>
  <c r="DS24" i="9" s="1"/>
  <c r="DS37" i="9" s="1"/>
  <c r="DS70" i="12"/>
  <c r="DS72" i="12" s="1"/>
  <c r="DR97" i="12"/>
  <c r="DR99" i="12" s="1"/>
  <c r="DR103" i="12" s="1"/>
  <c r="DD217" i="7" l="1"/>
  <c r="DE213" i="7" s="1"/>
  <c r="DE215" i="7" s="1"/>
  <c r="DE272" i="7" s="1"/>
  <c r="DD274" i="7"/>
  <c r="DD15" i="9"/>
  <c r="DD19" i="9" s="1"/>
  <c r="DD20" i="9" s="1"/>
  <c r="DD26" i="9" s="1"/>
  <c r="DS66" i="12"/>
  <c r="DT64" i="12" s="1"/>
  <c r="DS74" i="12"/>
  <c r="DS82" i="12" s="1"/>
  <c r="DT55" i="12"/>
  <c r="DT56" i="12" s="1"/>
  <c r="DT60" i="12" s="1"/>
  <c r="DU65" i="11"/>
  <c r="D9" i="11"/>
  <c r="DU22" i="12"/>
  <c r="D19" i="12"/>
  <c r="DS97" i="12"/>
  <c r="DS99" i="12" s="1"/>
  <c r="DS103" i="12" s="1"/>
  <c r="DE270" i="7" l="1"/>
  <c r="DE15" i="9" s="1"/>
  <c r="DE19" i="9" s="1"/>
  <c r="DE20" i="9" s="1"/>
  <c r="DE26" i="9" s="1"/>
  <c r="DE217" i="7"/>
  <c r="DF213" i="7" s="1"/>
  <c r="DF215" i="7" s="1"/>
  <c r="DF272" i="7" s="1"/>
  <c r="DD16" i="9"/>
  <c r="DD30" i="9"/>
  <c r="DT106" i="12"/>
  <c r="DT24" i="9" s="1"/>
  <c r="DT58" i="12"/>
  <c r="DT62" i="12" s="1"/>
  <c r="DT65" i="12" s="1"/>
  <c r="DT66" i="12" s="1"/>
  <c r="DU64" i="12" s="1"/>
  <c r="DU53" i="12"/>
  <c r="DU55" i="12" s="1"/>
  <c r="D22" i="12"/>
  <c r="DT70" i="12"/>
  <c r="DT74" i="12" s="1"/>
  <c r="DT82" i="12" s="1"/>
  <c r="DU67" i="11"/>
  <c r="D65" i="11"/>
  <c r="E27" i="15" s="1"/>
  <c r="DE274" i="7" l="1"/>
  <c r="DE16" i="9" s="1"/>
  <c r="DF270" i="7"/>
  <c r="DF15" i="9" s="1"/>
  <c r="DF19" i="9" s="1"/>
  <c r="DF20" i="9" s="1"/>
  <c r="DF26" i="9" s="1"/>
  <c r="DD32" i="9"/>
  <c r="DD39" i="9"/>
  <c r="DD38" i="9"/>
  <c r="DF217" i="7"/>
  <c r="DG213" i="7" s="1"/>
  <c r="DT72" i="12"/>
  <c r="DU85" i="11"/>
  <c r="DU86" i="11" s="1"/>
  <c r="DU88" i="11" s="1"/>
  <c r="D90" i="11" s="1"/>
  <c r="D91" i="11" s="1"/>
  <c r="D67" i="11"/>
  <c r="DT37" i="9"/>
  <c r="DU56" i="12"/>
  <c r="DU106" i="12"/>
  <c r="DU24" i="9" s="1"/>
  <c r="DU58" i="12"/>
  <c r="D55" i="12"/>
  <c r="DT97" i="12"/>
  <c r="DT99" i="12" s="1"/>
  <c r="DT103" i="12" s="1"/>
  <c r="DF274" i="7" l="1"/>
  <c r="DF30" i="9" s="1"/>
  <c r="DE30" i="9"/>
  <c r="DE38" i="9" s="1"/>
  <c r="DG270" i="7"/>
  <c r="DG215" i="7"/>
  <c r="DG272" i="7" s="1"/>
  <c r="DU60" i="12"/>
  <c r="D56" i="12"/>
  <c r="DU37" i="9"/>
  <c r="D37" i="9" s="1"/>
  <c r="D24" i="9"/>
  <c r="DF16" i="9" l="1"/>
  <c r="DE32" i="9"/>
  <c r="DE39" i="9"/>
  <c r="DF38" i="9"/>
  <c r="DF32" i="9"/>
  <c r="DF39" i="9"/>
  <c r="DG217" i="7"/>
  <c r="DH213" i="7" s="1"/>
  <c r="DG15" i="9"/>
  <c r="DG19" i="9" s="1"/>
  <c r="DG20" i="9" s="1"/>
  <c r="DG26" i="9" s="1"/>
  <c r="DG274" i="7"/>
  <c r="C5" i="14"/>
  <c r="D5" i="14" s="1"/>
  <c r="J5" i="15"/>
  <c r="DU70" i="12"/>
  <c r="DU97" i="12" s="1"/>
  <c r="D60" i="12"/>
  <c r="DU62" i="12"/>
  <c r="DU65" i="12" s="1"/>
  <c r="DU66" i="12" s="1"/>
  <c r="D10" i="14" s="1"/>
  <c r="DG16" i="9" l="1"/>
  <c r="DG30" i="9"/>
  <c r="DH270" i="7"/>
  <c r="DH215" i="7"/>
  <c r="DH272" i="7" s="1"/>
  <c r="DU74" i="12"/>
  <c r="DU82" i="12" s="1"/>
  <c r="D84" i="12" s="1"/>
  <c r="D86" i="12" s="1"/>
  <c r="J9" i="15" s="1"/>
  <c r="C9" i="14" s="1"/>
  <c r="D9" i="14" s="1"/>
  <c r="DU72" i="12"/>
  <c r="D72" i="12" s="1"/>
  <c r="E28" i="15" s="1"/>
  <c r="D70" i="12"/>
  <c r="E29" i="15" s="1"/>
  <c r="DU99" i="12"/>
  <c r="DU103" i="12" s="1"/>
  <c r="D103" i="12" s="1"/>
  <c r="E34" i="15" s="1"/>
  <c r="J41" i="15" s="1"/>
  <c r="D97" i="12"/>
  <c r="DH217" i="7" l="1"/>
  <c r="DI213" i="7" s="1"/>
  <c r="DH15" i="9"/>
  <c r="DH19" i="9" s="1"/>
  <c r="DH20" i="9" s="1"/>
  <c r="DH26" i="9" s="1"/>
  <c r="DH274" i="7"/>
  <c r="DG39" i="9"/>
  <c r="DG32" i="9"/>
  <c r="DG38" i="9"/>
  <c r="D76" i="12"/>
  <c r="D78" i="12" s="1"/>
  <c r="J8" i="15" s="1"/>
  <c r="C8" i="14" s="1"/>
  <c r="D8" i="14" s="1"/>
  <c r="D74" i="12"/>
  <c r="D99" i="12"/>
  <c r="E20" i="15"/>
  <c r="E32" i="15" s="1"/>
  <c r="A8" i="5"/>
  <c r="A12" i="5"/>
  <c r="DH30" i="9" l="1"/>
  <c r="DH16" i="9"/>
  <c r="DI270" i="7"/>
  <c r="DI215" i="7"/>
  <c r="DI272" i="7" s="1"/>
  <c r="DI217" i="7" l="1"/>
  <c r="DJ213" i="7" s="1"/>
  <c r="DJ215" i="7" s="1"/>
  <c r="DJ272" i="7" s="1"/>
  <c r="DI274" i="7"/>
  <c r="DI15" i="9"/>
  <c r="DI19" i="9" s="1"/>
  <c r="DI20" i="9" s="1"/>
  <c r="DI26" i="9" s="1"/>
  <c r="DH32" i="9"/>
  <c r="DH39" i="9"/>
  <c r="DH38" i="9"/>
  <c r="DJ217" i="7" l="1"/>
  <c r="DK213" i="7" s="1"/>
  <c r="DK270" i="7" s="1"/>
  <c r="DJ270" i="7"/>
  <c r="DJ274" i="7" s="1"/>
  <c r="DI30" i="9"/>
  <c r="DI16" i="9"/>
  <c r="DJ15" i="9" l="1"/>
  <c r="DJ19" i="9" s="1"/>
  <c r="DJ20" i="9" s="1"/>
  <c r="DJ26" i="9" s="1"/>
  <c r="DK215" i="7"/>
  <c r="DK272" i="7" s="1"/>
  <c r="DK274" i="7" s="1"/>
  <c r="DI32" i="9"/>
  <c r="DI38" i="9"/>
  <c r="DI39" i="9"/>
  <c r="DJ16" i="9"/>
  <c r="DJ30" i="9"/>
  <c r="DK15" i="9"/>
  <c r="DK19" i="9" s="1"/>
  <c r="DK20" i="9" s="1"/>
  <c r="DK26" i="9" s="1"/>
  <c r="DK217" i="7" l="1"/>
  <c r="DL213" i="7" s="1"/>
  <c r="DL270" i="7" s="1"/>
  <c r="DK30" i="9"/>
  <c r="DK16" i="9"/>
  <c r="DJ32" i="9"/>
  <c r="DJ39" i="9"/>
  <c r="DJ38" i="9"/>
  <c r="DL215" i="7" l="1"/>
  <c r="DL272" i="7" s="1"/>
  <c r="DL274" i="7" s="1"/>
  <c r="DL15" i="9"/>
  <c r="DL19" i="9" s="1"/>
  <c r="DL20" i="9" s="1"/>
  <c r="DL26" i="9" s="1"/>
  <c r="DK32" i="9"/>
  <c r="DK39" i="9"/>
  <c r="DK38" i="9"/>
  <c r="DL217" i="7" l="1"/>
  <c r="DM213" i="7" s="1"/>
  <c r="DM270" i="7" s="1"/>
  <c r="DM15" i="9" s="1"/>
  <c r="DM19" i="9" s="1"/>
  <c r="DM20" i="9" s="1"/>
  <c r="DM26" i="9" s="1"/>
  <c r="DL30" i="9"/>
  <c r="DL16" i="9"/>
  <c r="DM215" i="7" l="1"/>
  <c r="DM272" i="7" s="1"/>
  <c r="DM274" i="7" s="1"/>
  <c r="DM30" i="9" s="1"/>
  <c r="DM39" i="9" s="1"/>
  <c r="DL32" i="9"/>
  <c r="DL39" i="9"/>
  <c r="DL38" i="9"/>
  <c r="DM32" i="9" l="1"/>
  <c r="DM38" i="9"/>
  <c r="DM16" i="9"/>
  <c r="DM217" i="7"/>
  <c r="DN213" i="7" s="1"/>
  <c r="DN270" i="7" s="1"/>
  <c r="DN15" i="9" s="1"/>
  <c r="DN19" i="9" s="1"/>
  <c r="DN20" i="9" s="1"/>
  <c r="DN26" i="9" s="1"/>
  <c r="DN215" i="7" l="1"/>
  <c r="DN272" i="7" s="1"/>
  <c r="DN274" i="7" s="1"/>
  <c r="DN16" i="9" s="1"/>
  <c r="DN30" i="9" l="1"/>
  <c r="DN39" i="9" s="1"/>
  <c r="DN217" i="7"/>
  <c r="DO213" i="7" s="1"/>
  <c r="DO270" i="7" s="1"/>
  <c r="DO15" i="9" s="1"/>
  <c r="DO19" i="9" s="1"/>
  <c r="DO20" i="9" s="1"/>
  <c r="DO26" i="9" s="1"/>
  <c r="DN38" i="9" l="1"/>
  <c r="DN32" i="9"/>
  <c r="DO215" i="7"/>
  <c r="DO272" i="7" s="1"/>
  <c r="DO274" i="7" s="1"/>
  <c r="DO16" i="9" s="1"/>
  <c r="DO30" i="9" l="1"/>
  <c r="DO32" i="9" s="1"/>
  <c r="DO217" i="7"/>
  <c r="DP213" i="7" s="1"/>
  <c r="DO39" i="9" l="1"/>
  <c r="DO38" i="9"/>
  <c r="DP270" i="7"/>
  <c r="DP215" i="7"/>
  <c r="DP272" i="7" l="1"/>
  <c r="DP274" i="7" s="1"/>
  <c r="DP217" i="7"/>
  <c r="DQ213" i="7" s="1"/>
  <c r="DP15" i="9"/>
  <c r="DP19" i="9" s="1"/>
  <c r="DP20" i="9" s="1"/>
  <c r="DP26" i="9" s="1"/>
  <c r="DP30" i="9" l="1"/>
  <c r="DP16" i="9"/>
  <c r="DQ215" i="7"/>
  <c r="DQ270" i="7"/>
  <c r="DQ15" i="9" l="1"/>
  <c r="DQ19" i="9" s="1"/>
  <c r="DQ20" i="9" s="1"/>
  <c r="DQ26" i="9" s="1"/>
  <c r="DQ272" i="7"/>
  <c r="DQ274" i="7" s="1"/>
  <c r="DQ217" i="7"/>
  <c r="DR213" i="7" s="1"/>
  <c r="DP39" i="9"/>
  <c r="DP32" i="9"/>
  <c r="DP38" i="9"/>
  <c r="DQ16" i="9" l="1"/>
  <c r="DQ30" i="9"/>
  <c r="DR270" i="7"/>
  <c r="DR15" i="9" s="1"/>
  <c r="DR19" i="9" s="1"/>
  <c r="DR20" i="9" s="1"/>
  <c r="DR26" i="9" s="1"/>
  <c r="DR215" i="7"/>
  <c r="DR272" i="7" l="1"/>
  <c r="DR274" i="7" s="1"/>
  <c r="DR217" i="7"/>
  <c r="DS213" i="7" s="1"/>
  <c r="DQ39" i="9"/>
  <c r="DQ38" i="9"/>
  <c r="DQ32" i="9"/>
  <c r="DS270" i="7" l="1"/>
  <c r="DS15" i="9" s="1"/>
  <c r="DS19" i="9" s="1"/>
  <c r="DS20" i="9" s="1"/>
  <c r="DS26" i="9" s="1"/>
  <c r="DS215" i="7"/>
  <c r="DR16" i="9"/>
  <c r="DR30" i="9"/>
  <c r="DR38" i="9" l="1"/>
  <c r="DR32" i="9"/>
  <c r="DR39" i="9"/>
  <c r="DS272" i="7"/>
  <c r="DS274" i="7" s="1"/>
  <c r="DS217" i="7"/>
  <c r="DT213" i="7" s="1"/>
  <c r="DS30" i="9" l="1"/>
  <c r="DS16" i="9"/>
  <c r="DT215" i="7"/>
  <c r="DT272" i="7" s="1"/>
  <c r="DT270" i="7"/>
  <c r="DT15" i="9" s="1"/>
  <c r="DT19" i="9" s="1"/>
  <c r="DT20" i="9" s="1"/>
  <c r="DT26" i="9" s="1"/>
  <c r="DT274" i="7" l="1"/>
  <c r="DT16" i="9" s="1"/>
  <c r="DS38" i="9"/>
  <c r="DS32" i="9"/>
  <c r="DS39" i="9"/>
  <c r="DT217" i="7"/>
  <c r="DU213" i="7" s="1"/>
  <c r="DT30" i="9" l="1"/>
  <c r="DT32" i="9" s="1"/>
  <c r="DU270" i="7"/>
  <c r="DU15" i="9" s="1"/>
  <c r="DU19" i="9" s="1"/>
  <c r="DU20" i="9" s="1"/>
  <c r="DU26" i="9" s="1"/>
  <c r="D26" i="9" s="1"/>
  <c r="DU215" i="7"/>
  <c r="DT38" i="9" l="1"/>
  <c r="DT39" i="9"/>
  <c r="D215" i="7"/>
  <c r="DU217" i="7"/>
  <c r="DU272" i="7"/>
  <c r="DU274" i="7" l="1"/>
  <c r="D272" i="7"/>
  <c r="DU16" i="9" l="1"/>
  <c r="DU30" i="9"/>
  <c r="DU32" i="9" l="1"/>
  <c r="DU38" i="9"/>
  <c r="D38" i="9" s="1"/>
  <c r="DU39" i="9"/>
  <c r="D39" i="9" s="1"/>
  <c r="C7" i="14" l="1"/>
  <c r="D7" i="14" s="1"/>
  <c r="J7" i="15"/>
  <c r="J6" i="15"/>
  <c r="C6" i="14"/>
  <c r="D6" i="14" s="1"/>
  <c r="CB33" i="9"/>
  <c r="BK33" i="9"/>
  <c r="S33" i="9"/>
  <c r="BO33" i="9"/>
  <c r="BH33" i="9"/>
  <c r="BV33" i="9"/>
  <c r="Z33" i="9"/>
  <c r="BS33" i="9"/>
  <c r="AR33" i="9"/>
  <c r="CO33" i="9"/>
  <c r="CU33" i="9"/>
  <c r="Q33" i="9"/>
  <c r="AV33" i="9"/>
  <c r="DB33" i="9"/>
  <c r="J33" i="9"/>
  <c r="CN33" i="9"/>
  <c r="DC33" i="9"/>
  <c r="CG33" i="9"/>
  <c r="AD33" i="9"/>
  <c r="CJ33" i="9"/>
  <c r="AZ33" i="9"/>
  <c r="BT33" i="9"/>
  <c r="AL33" i="9"/>
  <c r="DU33" i="9"/>
  <c r="DM33" i="9"/>
  <c r="DT33" i="9"/>
  <c r="AU33" i="9"/>
  <c r="Y33" i="9"/>
  <c r="BA33" i="9"/>
  <c r="AX33" i="9"/>
  <c r="CP33" i="9"/>
  <c r="CV33" i="9"/>
  <c r="AO33" i="9"/>
  <c r="CD33" i="9"/>
  <c r="K33" i="9"/>
  <c r="DD33" i="9"/>
  <c r="BX33" i="9"/>
  <c r="X33" i="9"/>
  <c r="DL33" i="9"/>
  <c r="DQ33" i="9"/>
  <c r="AJ33" i="9"/>
  <c r="DH33" i="9"/>
  <c r="V33" i="9"/>
  <c r="DF33" i="9"/>
  <c r="CT33" i="9"/>
  <c r="DK33" i="9"/>
  <c r="AQ33" i="9"/>
  <c r="P33" i="9"/>
  <c r="DI33" i="9"/>
  <c r="AM33" i="9"/>
  <c r="BN33" i="9"/>
  <c r="CW33" i="9"/>
  <c r="CK33" i="9"/>
  <c r="BU33" i="9"/>
  <c r="BB33" i="9"/>
  <c r="BY33" i="9"/>
  <c r="BC33" i="9"/>
  <c r="BF33" i="9"/>
  <c r="AH33" i="9"/>
  <c r="CX33" i="9"/>
  <c r="H33" i="9"/>
  <c r="CF33" i="9"/>
  <c r="BQ33" i="9"/>
  <c r="DS33" i="9"/>
  <c r="CA33" i="9"/>
  <c r="AT33" i="9"/>
  <c r="DA33" i="9"/>
  <c r="CI33" i="9"/>
  <c r="CH33" i="9"/>
  <c r="E33" i="9"/>
  <c r="AI33" i="9"/>
  <c r="AG33" i="9"/>
  <c r="CC33" i="9"/>
  <c r="AW33" i="9"/>
  <c r="CE33" i="9"/>
  <c r="AB33" i="9"/>
  <c r="BL33" i="9"/>
  <c r="DN33" i="9"/>
  <c r="BG33" i="9"/>
  <c r="U33" i="9"/>
  <c r="CY33" i="9"/>
  <c r="W33" i="9"/>
  <c r="CS33" i="9"/>
  <c r="T33" i="9"/>
  <c r="DP33" i="9"/>
  <c r="AP33" i="9"/>
  <c r="CR33" i="9"/>
  <c r="DE33" i="9"/>
  <c r="R33" i="9"/>
  <c r="BM33" i="9"/>
  <c r="DJ33" i="9"/>
  <c r="DO33" i="9"/>
  <c r="L33" i="9"/>
  <c r="BE33" i="9"/>
  <c r="BD33" i="9"/>
  <c r="AE33" i="9"/>
  <c r="CZ33" i="9"/>
  <c r="N33" i="9"/>
  <c r="AC33" i="9"/>
  <c r="BZ33" i="9"/>
  <c r="I33" i="9"/>
  <c r="O33" i="9"/>
  <c r="AY33" i="9"/>
  <c r="DR33" i="9"/>
  <c r="BP33" i="9"/>
  <c r="BW33" i="9"/>
  <c r="CQ33" i="9"/>
  <c r="AK33" i="9"/>
  <c r="AS33" i="9"/>
  <c r="CM33" i="9"/>
  <c r="BI33" i="9"/>
  <c r="AA33" i="9"/>
  <c r="CL33" i="9"/>
  <c r="AF33" i="9"/>
  <c r="DG33" i="9"/>
  <c r="AN33" i="9"/>
  <c r="M33" i="9"/>
  <c r="BR33" i="9"/>
  <c r="F33" i="9"/>
  <c r="BJ33" i="9"/>
  <c r="G3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Autors</author>
  </authors>
  <commentList>
    <comment ref="A16" authorId="0" shapeId="0" xr:uid="{00000000-0006-0000-0000-000001000000}">
      <text>
        <r>
          <rPr>
            <sz val="9"/>
            <color indexed="81"/>
            <rFont val="Tahoma"/>
            <family val="2"/>
          </rPr>
          <t>Komentārs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Autors</author>
  </authors>
  <commentList>
    <comment ref="E8" authorId="0" shapeId="0" xr:uid="{00000000-0006-0000-0500-000001000000}">
      <text>
        <r>
          <rPr>
            <sz val="9"/>
            <color indexed="81"/>
            <rFont val="Tahoma"/>
            <family val="2"/>
          </rPr>
          <t>Ja projekta ietvaros nav paredzēts būvniecības periods, norāda "0"</t>
        </r>
      </text>
    </comment>
    <comment ref="E31" authorId="0" shapeId="0" xr:uid="{00000000-0006-0000-0500-000002000000}">
      <text>
        <r>
          <rPr>
            <sz val="9"/>
            <color indexed="81"/>
            <rFont val="Tahoma"/>
            <family val="2"/>
          </rPr>
          <t>Aprēķina privātā partnera pamatkapitāla apmēru procentuāli no kopējā PPP projekta finansējuma</t>
        </r>
      </text>
    </comment>
    <comment ref="E36" authorId="0" shapeId="0" xr:uid="{00000000-0006-0000-0500-000003000000}">
      <text>
        <r>
          <rPr>
            <b/>
            <sz val="9"/>
            <color indexed="81"/>
            <rFont val="Tahoma"/>
            <family val="2"/>
          </rPr>
          <t>Šūnu aizpilda tikai institucionālās partnerības gadījumā.</t>
        </r>
        <r>
          <rPr>
            <sz val="9"/>
            <color indexed="81"/>
            <rFont val="Tahoma"/>
            <family val="2"/>
          </rPr>
          <t xml:space="preserve">
Aprēķina publiskā partnera pamatkapitāla apmēru procentuāli no kopējā PPP projekta finansējuma</t>
        </r>
      </text>
    </comment>
    <comment ref="E40" authorId="0" shapeId="0" xr:uid="{00000000-0006-0000-0500-000004000000}">
      <text>
        <r>
          <rPr>
            <sz val="9"/>
            <color indexed="81"/>
            <rFont val="Tahoma"/>
            <family val="2"/>
          </rPr>
          <t xml:space="preserve">Aprēķina subordinētā kapitāla apmēru procentuāli no kopējā PPP projekta finansējuma.
</t>
        </r>
      </text>
    </comment>
    <comment ref="E42" authorId="0" shapeId="0" xr:uid="{00000000-0006-0000-0500-000005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43" authorId="0" shapeId="0" xr:uid="{00000000-0006-0000-0500-000006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49" authorId="0" shapeId="0" xr:uid="{00000000-0006-0000-0500-000007000000}">
      <text>
        <r>
          <rPr>
            <sz val="9"/>
            <color indexed="81"/>
            <rFont val="Tahoma"/>
            <family val="2"/>
          </rPr>
          <t>Aprēķina piesaistīto fondu finansējuma apmēru procentuāli no kopējā PPP projekta finansējuma</t>
        </r>
      </text>
    </comment>
    <comment ref="E63" authorId="0" shapeId="0" xr:uid="{00000000-0006-0000-0500-000008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64" authorId="0" shapeId="0" xr:uid="{00000000-0006-0000-0500-000009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65" authorId="0" shapeId="0" xr:uid="{00000000-0006-0000-0500-00000A000000}">
      <text>
        <r>
          <rPr>
            <sz val="9"/>
            <color indexed="81"/>
            <rFont val="Tahoma"/>
            <family val="2"/>
          </rPr>
          <t>Kredīta termiņa un saistību dzēšanas perioda pirms projekta beigām kopējais termiņš nedrīkst pārsniegt Partnerības līguma darbības periodu</t>
        </r>
      </text>
    </comment>
    <comment ref="E84" authorId="0" shapeId="0" xr:uid="{00000000-0006-0000-0500-00000B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85" authorId="0" shapeId="0" xr:uid="{00000000-0006-0000-0500-00000C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86" authorId="0" shapeId="0" xr:uid="{00000000-0006-0000-0500-00000D000000}">
      <text>
        <r>
          <rPr>
            <sz val="9"/>
            <color indexed="81"/>
            <rFont val="Tahoma"/>
            <family val="2"/>
          </rPr>
          <t>Kredīta termiņa un saistību dzēšanas perioda pirms projekta beigām kopējais termiņš nedrīkst pārsniegt Partnerības līguma darbības periodu</t>
        </r>
      </text>
    </comment>
    <comment ref="E105" authorId="0" shapeId="0" xr:uid="{00000000-0006-0000-0500-00000E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106" authorId="0" shapeId="0" xr:uid="{00000000-0006-0000-0500-00000F000000}">
      <text>
        <r>
          <rPr>
            <sz val="9"/>
            <color indexed="81"/>
            <rFont val="Tahoma"/>
            <family val="2"/>
          </rPr>
          <t>Būvniecības līgumu gadījumā labvēlības periods nedrīkst but īsāks par būvniecības periodu. 
Labvēlības perioda ierobežojums netiek piemērots pakalpojumu partnerības līgumiem.</t>
        </r>
      </text>
    </comment>
    <comment ref="E107" authorId="0" shapeId="0" xr:uid="{00000000-0006-0000-0500-000010000000}">
      <text>
        <r>
          <rPr>
            <sz val="9"/>
            <color indexed="81"/>
            <rFont val="Tahoma"/>
            <family val="2"/>
          </rPr>
          <t>Kredīta termiņa un saistību dzēšanas perioda pirms projekta beigām kopējais termiņš nedrīkst pārsniegt Partnerības līguma darbības periodu</t>
        </r>
      </text>
    </comment>
    <comment ref="E125" authorId="0" shapeId="0" xr:uid="{00000000-0006-0000-0500-000011000000}">
      <text>
        <r>
          <rPr>
            <sz val="9"/>
            <color indexed="81"/>
            <rFont val="Tahoma"/>
            <family val="2"/>
          </rPr>
          <t>Izvēlēties indeksu no piedāvātā saraksta. Papildus indeksi var tikt pievienoti, ievadot tos 2.pamatpieņēmumu sadaļā (Makroekonomiskie pieņēmumi)</t>
        </r>
      </text>
    </comment>
    <comment ref="E154" authorId="0" shapeId="0" xr:uid="{00000000-0006-0000-0500-000012000000}">
      <text>
        <r>
          <rPr>
            <sz val="9"/>
            <color indexed="81"/>
            <rFont val="Tahoma"/>
            <family val="2"/>
          </rPr>
          <t>Izvēlēties indeksu no piedāvātā saraksta. Papildus indeksi var tikt pievienoti, ievadot tos 2.pamatpieņēmumu sadaļā (Makroekonomiskie pieņēmumi)</t>
        </r>
      </text>
    </comment>
    <comment ref="E171" authorId="0" shapeId="0" xr:uid="{00000000-0006-0000-0500-000013000000}">
      <text>
        <r>
          <rPr>
            <sz val="9"/>
            <color indexed="81"/>
            <rFont val="Tahoma"/>
            <family val="2"/>
          </rPr>
          <t>Izvēlēties indeksu no piedāvātā saraksta. Papildus indeksi var tikt pievienoti, ievadot tos 2.pamatpieņēmumu sadaļā (Makroekonomiskie pieņēmumi)</t>
        </r>
      </text>
    </comment>
    <comment ref="E193" authorId="0" shapeId="0" xr:uid="{00000000-0006-0000-0500-000014000000}">
      <text>
        <r>
          <rPr>
            <sz val="9"/>
            <color indexed="81"/>
            <rFont val="Tahoma"/>
            <family val="2"/>
          </rPr>
          <t>No kapitālieguldījumiem periodā</t>
        </r>
      </text>
    </comment>
    <comment ref="E194" authorId="0" shapeId="0" xr:uid="{00000000-0006-0000-0500-000015000000}">
      <text>
        <r>
          <rPr>
            <sz val="9"/>
            <color indexed="81"/>
            <rFont val="Tahoma"/>
            <family val="2"/>
          </rPr>
          <t>No kapitālieguldījumiem periodā</t>
        </r>
      </text>
    </comment>
    <comment ref="E196" authorId="0" shapeId="0" xr:uid="{00000000-0006-0000-0500-000016000000}">
      <text>
        <r>
          <rPr>
            <sz val="9"/>
            <color indexed="81"/>
            <rFont val="Tahoma"/>
            <family val="2"/>
          </rPr>
          <t>No kapitālieguldījumu daļas, kurai nepieciešama IZPILDES GARANTIJA</t>
        </r>
      </text>
    </comment>
    <comment ref="E197" authorId="0" shapeId="0" xr:uid="{00000000-0006-0000-0500-000017000000}">
      <text>
        <r>
          <rPr>
            <sz val="9"/>
            <color indexed="81"/>
            <rFont val="Tahoma"/>
            <family val="2"/>
          </rPr>
          <t>No kopējiem kapitālieguldījumiem</t>
        </r>
      </text>
    </comment>
    <comment ref="E201" authorId="0" shapeId="0" xr:uid="{00000000-0006-0000-0500-000018000000}">
      <text>
        <r>
          <rPr>
            <sz val="9"/>
            <color indexed="81"/>
            <rFont val="Tahoma"/>
            <family val="2"/>
          </rPr>
          <t>Izvēlēties indeksu no piedāvātā saraksta. Papildus indeksi var tikt pievienoti, ievadot tos 2.pamatpieņēmumu sadaļā (Makroekonomiskie pieņēmumi)</t>
        </r>
      </text>
    </comment>
    <comment ref="E218" authorId="0" shapeId="0" xr:uid="{00000000-0006-0000-0500-000019000000}">
      <text>
        <r>
          <rPr>
            <sz val="9"/>
            <color indexed="81"/>
            <rFont val="Tahoma"/>
            <family val="2"/>
          </rPr>
          <t>Izvēlēties indeksu no piedāvātā saraksta. Papildus indeksi var tikt pievienoti, ievadot tos 2.pamatpieņēmumu sadaļā (Makroekonomiskie pieņēmumi)</t>
        </r>
      </text>
    </comment>
    <comment ref="E235" authorId="0" shapeId="0" xr:uid="{00000000-0006-0000-0500-00001A000000}">
      <text>
        <r>
          <rPr>
            <sz val="9"/>
            <color indexed="81"/>
            <rFont val="Tahoma"/>
            <family val="2"/>
          </rPr>
          <t>Norāda "jā", ja tiek paredzēti pieejamības maksājumi</t>
        </r>
      </text>
    </comment>
    <comment ref="E236" authorId="0" shapeId="0" xr:uid="{00000000-0006-0000-0500-00001B000000}">
      <text>
        <r>
          <rPr>
            <sz val="9"/>
            <color indexed="81"/>
            <rFont val="Tahoma"/>
            <family val="2"/>
          </rPr>
          <t xml:space="preserve">Norāda "jā", ja tiek paredzēti ieņēmumi no lietotāju iemaksām </t>
        </r>
      </text>
    </comment>
    <comment ref="E240" authorId="0" shapeId="0" xr:uid="{00000000-0006-0000-0500-00001C000000}">
      <text>
        <r>
          <rPr>
            <sz val="9"/>
            <color indexed="81"/>
            <rFont val="Tahoma"/>
            <family val="2"/>
          </rPr>
          <t>Norādā 0, ja ieņēmumi no lietotāju iemaksām nav paredzēti</t>
        </r>
      </text>
    </comment>
    <comment ref="E248" authorId="0" shapeId="0" xr:uid="{00000000-0006-0000-0500-00001D000000}">
      <text>
        <r>
          <rPr>
            <sz val="9"/>
            <color indexed="81"/>
            <rFont val="Tahoma"/>
            <family val="2"/>
          </rPr>
          <t>Norāda izmaiņas salīdzinājumā ar PPP modeli</t>
        </r>
      </text>
    </comment>
    <comment ref="E250" authorId="0" shapeId="0" xr:uid="{00000000-0006-0000-0500-00001E000000}">
      <text>
        <r>
          <rPr>
            <sz val="9"/>
            <color indexed="81"/>
            <rFont val="Tahoma"/>
            <family val="2"/>
          </rPr>
          <t>Norāda izmaiņas salīdzinājumā ar PPP modeli</t>
        </r>
      </text>
    </comment>
    <comment ref="E251" authorId="0" shapeId="0" xr:uid="{00000000-0006-0000-0500-00001F000000}">
      <text>
        <r>
          <rPr>
            <sz val="9"/>
            <color indexed="81"/>
            <rFont val="Tahoma"/>
            <family val="2"/>
          </rPr>
          <t>Norāda izmaiņas salīdzinājumā ar PPP modeli</t>
        </r>
      </text>
    </comment>
    <comment ref="E252" authorId="0" shapeId="0" xr:uid="{00000000-0006-0000-0500-000020000000}">
      <text>
        <r>
          <rPr>
            <sz val="9"/>
            <color indexed="81"/>
            <rFont val="Tahoma"/>
            <family val="2"/>
          </rPr>
          <t>Norāda izmaiņas salīdzinājumā ar PPP modeli</t>
        </r>
      </text>
    </comment>
    <comment ref="E253" authorId="0" shapeId="0" xr:uid="{00000000-0006-0000-0500-000021000000}">
      <text>
        <r>
          <rPr>
            <sz val="9"/>
            <color indexed="81"/>
            <rFont val="Tahoma"/>
            <family val="2"/>
          </rPr>
          <t>Norāda izmaiņas salīdzinājumā ar PPP modeli</t>
        </r>
      </text>
    </comment>
    <comment ref="B254" authorId="0" shapeId="0" xr:uid="{00000000-0006-0000-0500-000022000000}">
      <text>
        <r>
          <rPr>
            <sz val="9"/>
            <color indexed="81"/>
            <rFont val="Tahoma"/>
            <family val="2"/>
          </rPr>
          <t>Norādāmas manuāli darblapā "Izmaksas" attiecīgajā ceturksnī</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Autors</author>
  </authors>
  <commentList>
    <comment ref="B2" authorId="0" shapeId="0" xr:uid="{D3563400-46AA-4BD4-AF82-D68D56E9639B}">
      <text>
        <r>
          <rPr>
            <b/>
            <sz val="9"/>
            <color indexed="81"/>
            <rFont val="Tahoma"/>
            <family val="2"/>
            <charset val="186"/>
          </rPr>
          <t>BR - būvniecības risks
PI - pieejamības risks
PR - pieprasījuma risks
Cits - citas kategorijas risks</t>
        </r>
        <r>
          <rPr>
            <sz val="9"/>
            <color indexed="81"/>
            <rFont val="Tahoma"/>
            <family val="2"/>
            <charset val="186"/>
          </rPr>
          <t xml:space="preserve">
Atbilstoši Ministru kabineta 2009. gada 6. oktobra noteikumi Nr. 1152 "Kārtība finanšu un ekonomisko aprēķinu veikšanai, publiskās un privātās partnerības līguma veida noteikšanai un atzinuma par finanšu un ekonomiskajiem aprēķiniem sniegšanai" 15.punktu risku analīzi obligāti veic šādiem riskiem:
15.1. būvniecības risks – saistīts ar projekta būvniecības darbu izpildi (piemēram, ar būvniecības izmaksu sadārdzināšanos, papildu izmaksu rašanos, novēlotu būvmateriālu piegādi, zaudējumiem vai bojājumiem, kas radušies būv­niecības darbu rezultātā, bet atklāti ekspluatācijas laikā, noteikto specifikāciju ievērošanu);
15.2. pieejamības risks – saistīts ar projektā sniegto pakalpojumu izpildi (piemēram, ar sniegtā pakalpojuma kvalitātes nodrošināšanu atbilstoši noteikta­jām specifikācijām plānotajā apjomā un termiņā);
15.3. pieprasījuma risks – saistīts ar projektā sniegto pakalpojumu pieprasījumu (piemēram, ar pakalpojuma galalietotāju skaita samazināšanos vai palielināšanos, bet šī novirze nedrīkst būt radusies pakalpojuma nepietiekamas vai zemas kvalitātes dēļ, vai ar jebkuriem citiem apstākļiem, kas ietekmē sniegtā pakalpojuma kvantitāti vai kvalitāti).</t>
        </r>
      </text>
    </comment>
    <comment ref="O4" authorId="0" shapeId="0" xr:uid="{1195E793-7F90-4B79-8121-CC57F7DF7E8F}">
      <text>
        <r>
          <rPr>
            <sz val="9"/>
            <color indexed="81"/>
            <rFont val="Tahoma"/>
            <family val="2"/>
          </rPr>
          <t>Bāzes modeļa risku mazinošā pasākuma šūnā ir ietverta formula, kas automātiski kopē PPP modeļa riska pasākumu. Ja rodas nepieciešamība Bāzes modeļa attiecīgajam riskam ierakstīt papildus pasākumus vai pilnīgi citus pasākumus, to ir iespējams darīt, dzēšot formulu.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Autors</author>
  </authors>
  <commentList>
    <comment ref="A109" authorId="0" shapeId="0" xr:uid="{00000000-0006-0000-0B00-000001000000}">
      <text>
        <r>
          <rPr>
            <b/>
            <sz val="9"/>
            <color indexed="81"/>
            <rFont val="Tahoma"/>
            <family val="2"/>
          </rPr>
          <t xml:space="preserve">Pieņēmums: </t>
        </r>
        <r>
          <rPr>
            <sz val="9"/>
            <color indexed="81"/>
            <rFont val="Tahoma"/>
            <family val="2"/>
          </rPr>
          <t>kredīta komisijas maksas tiek pieskaitītas kredīta pamatsummai</t>
        </r>
      </text>
    </comment>
    <comment ref="D346" authorId="0" shapeId="0" xr:uid="{00000000-0006-0000-0B00-000002000000}">
      <text>
        <r>
          <rPr>
            <sz val="9"/>
            <color indexed="81"/>
            <rFont val="Tahoma"/>
            <family val="2"/>
          </rPr>
          <t>Pēc noklusējuma tiek izvēlēta banka ar lielāko likmi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Autors</author>
  </authors>
  <commentList>
    <comment ref="D76" authorId="0" shapeId="0" xr:uid="{00000000-0006-0000-0D00-000001000000}">
      <text>
        <r>
          <rPr>
            <sz val="9"/>
            <color indexed="81"/>
            <rFont val="Tahoma"/>
            <family val="2"/>
          </rPr>
          <t>Vērtība tiek izmantota izlīdzinātā pieejamības maksājuma noteikšanai caur Goal Seek funkciju (Data -&gt; What-if Analysis -&gt; Goal Seek</t>
        </r>
      </text>
    </comment>
    <comment ref="D90" authorId="0" shapeId="0" xr:uid="{00000000-0006-0000-0D00-000002000000}">
      <text>
        <r>
          <rPr>
            <sz val="9"/>
            <color indexed="81"/>
            <rFont val="Tahoma"/>
            <family val="2"/>
          </rPr>
          <t>Ievaddatu šūna. Tiek izmantota izlīdzinātā pieejamības maksājuma noteikšanai caur Goal Seek funkciju (Data -&gt; What-if Analysis -&gt; Goal Seek</t>
        </r>
      </text>
    </comment>
    <comment ref="D93" authorId="0" shapeId="0" xr:uid="{00000000-0006-0000-0D00-000003000000}">
      <text>
        <r>
          <rPr>
            <sz val="9"/>
            <color indexed="81"/>
            <rFont val="Tahoma"/>
            <family val="2"/>
          </rPr>
          <t xml:space="preserve">Tiek aprēķināts izmantojot Goal Seek funkciju (Data -&gt; What-if Analysis -&gt; Goal Seek, kā mainīgo ievadot Privātā partnera nominālo pamatkapitāla ienesīguma likmi (IRR) pirms nodokļiem, ceturksnī.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Autors</author>
  </authors>
  <commentList>
    <comment ref="B3" authorId="0" shapeId="0" xr:uid="{00000000-0006-0000-1300-000001000000}">
      <text>
        <r>
          <rPr>
            <sz val="9"/>
            <color indexed="81"/>
            <rFont val="Tahoma"/>
            <family val="2"/>
          </rPr>
          <t>No darblapas "Pieņēmumi" un/vai manuāli noteiktā</t>
        </r>
      </text>
    </comment>
    <comment ref="C3" authorId="0" shapeId="0" xr:uid="{00000000-0006-0000-1300-000002000000}">
      <text>
        <r>
          <rPr>
            <sz val="9"/>
            <color indexed="81"/>
            <rFont val="Tahoma"/>
            <family val="2"/>
          </rPr>
          <t>No darbpalapas "Rādītāji"</t>
        </r>
      </text>
    </comment>
  </commentList>
</comments>
</file>

<file path=xl/sharedStrings.xml><?xml version="1.0" encoding="utf-8"?>
<sst xmlns="http://schemas.openxmlformats.org/spreadsheetml/2006/main" count="1424" uniqueCount="608">
  <si>
    <t>Atruna</t>
  </si>
  <si>
    <t xml:space="preserve">Šo finanšu modeli (“Modelis”) ir sagatavojusi Centrālā finanšu un līgumu aģentūra (“CFLA”) ar finanšu konsultantu (“Padomdevēju”) palīdzību. Modelis ir CFLA īpašums. Modeļa lietotāji (“Lietotāji”) ir potenciālie publiskie partneri, kuri izskata iespēju īstenot PPP projektu. Modelis ir izstrādāts FEA aprēķinu vajadzībām, lai tā ietvaros noteiktu Partnerības līguma potenciālās līgumcenas koridoru un plānotās IAV koridoru. Modelis satur minimālās prasības, ko katram Lietotājam ir jāpapildina un jākoriģē atbilstoši konkrēta PPP projekta datiem un vajadzībām. Šādā kontekstā Modelis var būt nepilnīgs, ietvert kļūdainus datus vai nederīgus pieņēmumus. 
CFLA un Padomdevēji neuzņemas nekādu atbildību pret Lietotājiem vai jebkuru trešo personu, kas iegūst piekļuvi Modelim vai lieto to. Secīgi, CFLA un Padomdevēji neuzņemas nekādu atbildību, tostarp materiālu atbildību, par izdevumiem, zaudējumiem, atrauto peļņu, kaitējumu vai bojājumiem, ko tieši vai netieši rada piekļuve Modelim vai tā lietošana. Modeļa lietošana nav un nevar tikt uzskatīta par garantiju vai apsolījumu, ka normatīvajos aktos noteiktajā kārtībā Lietotājam tiks piešķirtas tiesības īstenot konkrēto PPP projektu. 
Katram Lietotājam ir pienākums iepazīties ar pilnu Modeļa tekstu. Modeļa lietošanas uzsākšana nozīmē, ka Lietotājs ir iepazinies ar šo atrunu. Modeļa lietošana nozīmē, ka Lietotājs ir izvērtējis, apzinās un uzņemas visus ar Modeļa lietošanu saistītos riskus atbilstoši šajā atrunā minētajam.
</t>
  </si>
  <si>
    <t>Modelī izmantojamie apzīmējumi:</t>
  </si>
  <si>
    <t>Ievaddatu šūna, kurā modeļa lietotājam ir manuāli jāievada pieņēmumi.</t>
  </si>
  <si>
    <t>Atvasināta šūna, kas nav paredzēta manuālai rediģēšanai.</t>
  </si>
  <si>
    <t>Atvasināta šūna, kas ir paredzēta manuālai rediģēšanai, ja modeļa lietotājam ir nepieciešami precizējumi konkrētajā PPP projekta ceturksnī.</t>
  </si>
  <si>
    <t>Šūna ar atsauci uz jutīguma analīzi. Modeļa lietotājam ir manuāli jāatzīmē visas šūnas, kas atsaucas uz jutīguma analīzes lapu.</t>
  </si>
  <si>
    <t>bez formatējuma</t>
  </si>
  <si>
    <t>Aprēķinu šūnas, kurās tiek izmantotas formulas un kas nav paredzētas manuālai rediģēšanai</t>
  </si>
  <si>
    <t>Šūna ar komentāru</t>
  </si>
  <si>
    <t>TERMINS</t>
  </si>
  <si>
    <t>Termins, kurš tiek skaidrots sadaļā "Definīcijas"</t>
  </si>
  <si>
    <t>Termins</t>
  </si>
  <si>
    <t>Skaidrojums</t>
  </si>
  <si>
    <t>Aizdevumu termiņa seguma attiecība/ LLCR (no angļu val. – Loan Life Coverage Ratio)</t>
  </si>
  <si>
    <t>Finanšu rādītājs, ko izmanto, lai novērtētu aizņēmēja  maksātspēju. To aprēķina aizņēmuma atmaksai pieejamās naudas neto pašreizējo vērtību dalot ar neatmaksāto aizņēmuma summu.</t>
  </si>
  <si>
    <t>Bāzes modelis</t>
  </si>
  <si>
    <t>Tradicionālā publiskā iepirkuma modelis.</t>
  </si>
  <si>
    <t>Būvuzņēmēja visu risku (angļu val. – Construction all risk/ CAR) apdrošināšana</t>
  </si>
  <si>
    <t xml:space="preserve">Būvniecības projektu apdrošināšana pret īpašuma bojājumiem un trešo personu traumām vai kaitējuma atlīdzināšanas prasībām, kurus izraisījis jebkurš cēlonis, kas radies pēkšņa un iepriekš neparedzēta ārēja fiziska spēka iedarbības rezultātā. </t>
  </si>
  <si>
    <t>Diskonta faktors</t>
  </si>
  <si>
    <t>Faktors, kuru izmanto naudas plūsmu diskontēšanā, ar to reizinot nākotnes naudas plūsmas, lai iegūtu naudas plūsmu pašreizējo vērtību.</t>
  </si>
  <si>
    <t>Diskonta likme</t>
  </si>
  <si>
    <t>Procentu likme, kuru izmanto naudas plūsmas diskontēšanā, lai noteiktu nākotnes naudas plūsmas pašreizējo neto vērtību.</t>
  </si>
  <si>
    <t>EBIT (no angļu val. – Earnings Before Interest and Taxes)</t>
  </si>
  <si>
    <t>Peļņa pirms procentu maksājumiem un nodokļiem.</t>
  </si>
  <si>
    <t>EBITDA (no angļu val. – Earnings Before Interest, Taxes, Depreciation and Amortisation)</t>
  </si>
  <si>
    <t>Peļņa pirms procentu maksājumiem, nodokļiem, nolietojuma un amortizācijas.</t>
  </si>
  <si>
    <t>EBT (no angļu val. – Earnings Before Taxes)</t>
  </si>
  <si>
    <t>Peļņa pirms nodokļiem.</t>
  </si>
  <si>
    <t>Iekšējā ienesīguma likme/  IRR (no angļu val. – Internal Rate of Return)</t>
  </si>
  <si>
    <t>Diskonta likme, ar kuru diskontējot projekta kapitālieguldījumu atmaksai pieejamo naudas plūsmu, tā kļūst vienāda ar sākotnējiem kapitālieguldījumiem.</t>
  </si>
  <si>
    <t>Izpildes garantija</t>
  </si>
  <si>
    <t>Garantē atlīdzības saņēmējam reālo zaudējumu segšanu līgumā paredzētā apjoma robežās, gadījumā, ja apdrošinājuma ņēmējs noteiktā termiņā nav veicis visus  līgumā paredzētos darbus.</t>
  </si>
  <si>
    <t>Konkurences neitralitātes princips</t>
  </si>
  <si>
    <t>Pieņēmums, ka gan publiskais partneris, gan  privātais partneris savā saimnieciskajā darbībās saskaras ar vienādiem noteikumiem (piemēram, attiecībā uz cenām, nodokļiem) un publiskajam partnerim nerodas nekādas konkurences priekšrocības (publiskā partnera priekšrocības salīdzinājumā ar privāto partneri)  tikai tā statusa dēļ.</t>
  </si>
  <si>
    <t>Kredīta izsniegšanas maksa</t>
  </si>
  <si>
    <t>Bankas komisijas maksa par aizdevuma izsniegšanu.</t>
  </si>
  <si>
    <t>Labvēlības periods (angļu val.- Grace period)</t>
  </si>
  <si>
    <t>Laika periods, kura laikā var neveikt aizdevuma pamatsummas un/vai procentu maksājumus bez soda naudu piemērošanas.</t>
  </si>
  <si>
    <t>Laika faktors</t>
  </si>
  <si>
    <t>Gadu skaits kopš Partnerības līguma sākuma datuma līdz norādītā perioda beigām.</t>
  </si>
  <si>
    <t>Marķieris</t>
  </si>
  <si>
    <t>Naudas plūsmu esamības vai neesamības atzīme norādītajā ceturksnī. Marķiera darbības princips aprakstīts darba laipā "Laika grafiks".</t>
  </si>
  <si>
    <t>Naudas plūsma, kas ir pieejama parādu apkalpošanai / CFADS (no angļu val. – Cash flow available for debt service)</t>
  </si>
  <si>
    <t>Naudas plūsma, kas ir pieejama saistību maksājumu dzēšanai.</t>
  </si>
  <si>
    <r>
      <t xml:space="preserve">NPV </t>
    </r>
    <r>
      <rPr>
        <sz val="8"/>
        <color rgb="FF000000"/>
        <rFont val="Arial"/>
        <family val="2"/>
      </rPr>
      <t>(</t>
    </r>
    <r>
      <rPr>
        <sz val="8"/>
        <color theme="1"/>
        <rFont val="Arial"/>
        <family val="2"/>
      </rPr>
      <t>angļu val. – Net present value)</t>
    </r>
  </si>
  <si>
    <t>Neto pašreizējā vērtība.</t>
  </si>
  <si>
    <t>Parāda apkalpošanas seguma attiecība / DSCR (no angļu val. – Debt service coverage ratio)</t>
  </si>
  <si>
    <t>Finanšu rādītājs, kas sniedz informāciju par aizņēmēja  spēju segt saistību maksājumus konkrētajā periodā. To aprēķina saistību maksājumiem pieejamo naudas plūsmu, dalot ar saistību maksājumu kopsummu pārskata periodā.</t>
  </si>
  <si>
    <t>Partnerības līgums</t>
  </si>
  <si>
    <t>Publiskās un privātās partnerības līgums, uz kura pamata īstenojams kāds no trim PPP risinājumiem: Līgumiskā PPP, Koncesija vai Institucionālā PPP. Atsauce tekstā uz Partnerības līgumu sevī ietver arī atsauci uz Koncesijas līgumu.</t>
  </si>
  <si>
    <t>Periodiskās uzturēšanas izmaksas</t>
  </si>
  <si>
    <t>Periodisko kapitālieguldījumu izmaksas vai periodiskās uzturēšanas izmaksas līgumā noteiktās kvalitātes nodrošināšanai.</t>
  </si>
  <si>
    <t xml:space="preserve">Periodisko uzturēšanas izmaksu rezerves konts / MMRA (angļu val. – Major maintenance reserve account) </t>
  </si>
  <si>
    <t>Rezerves fonda konts, kas Partnerības līguma laikā tiek izveidots uzturēšanas izmaksu uzkrājumam.</t>
  </si>
  <si>
    <t>Pieejamības periods</t>
  </si>
  <si>
    <t>Periods, kurā laikā projekta piedāvātie pakalpojumi ir pieejami gala lietotājiem.</t>
  </si>
  <si>
    <t>PPP projekts</t>
  </si>
  <si>
    <t>Projekts, kas paredzēts konkrētas sabiedrības vajadzības nodrošināšanai, ko ir paredzēts īstenot, izmantojot kādu no PPP risinājumiem un modeļiem, un kam tiek izstrādāts FEA.</t>
  </si>
  <si>
    <t>Prioritārais aizņemtais kapitāls (angļu val. -Senior debt)</t>
  </si>
  <si>
    <r>
      <t>Prioritārais aizņemtais kapitāls ir aizdevums ar augstāku atmaksas prioritāti salīdzinot ar citiem aizdevumiem vai vērtspapīriem, vērtējot pēc kreditora prasījumiem pret aizņēmēja aktīviem un peļņu.</t>
    </r>
    <r>
      <rPr>
        <sz val="8"/>
        <color rgb="FF000000"/>
        <rFont val="Arial"/>
        <family val="2"/>
      </rPr>
      <t xml:space="preserve"> </t>
    </r>
  </si>
  <si>
    <t>Privātā partnera efektivitātes/ sinerģijas efekts</t>
  </si>
  <si>
    <t>Darbības efektivitātes pieaugums, ko rada vairāku darbību apvienošana vienā kopējā, savstarpēji saistītā un vienotam atbildības mehānismam pakļautā projektā.</t>
  </si>
  <si>
    <t>Projekta termiņa seguma attiecība/ PLCR (no angļu val. - Project Life Coverage ratio)</t>
  </si>
  <si>
    <t>Naudas plūsmas pašreizējās neto vērtības attiecība projekta atlikušajā pilnajā dzīves laikā līdz nenokārtotajam parāda atlikumam attiecīgajā periodā.</t>
  </si>
  <si>
    <t>Rezerves konts</t>
  </si>
  <si>
    <t>Konts, kas Partnerības līguma laikā tiek izveidots plānoto izmaksu uzkrājumam.</t>
  </si>
  <si>
    <t>Saistību dzēšanas periods pirms paredzamo naudas plūsmu perioda beigām (angļu val.-  Credit tail)</t>
  </si>
  <si>
    <t>Starpība starp partnerības līguma termiņu un kredīta termiņu (ceturkšņos).</t>
  </si>
  <si>
    <t>Saistību maksa (angļu val. - Commitment fee)</t>
  </si>
  <si>
    <t>Komisijas maksa par piešķirto, bet vēl neizsniegto aizdevumu.</t>
  </si>
  <si>
    <t>Saistību maksājumu summa (angļu val. -Debt service)</t>
  </si>
  <si>
    <t>Kredītu pamatsummas un procentmaksājumu kopsumma.</t>
  </si>
  <si>
    <t>Saistību maksājumu summas rezerves konts (angļu val. - Debt service reserve account)</t>
  </si>
  <si>
    <t>Rezerves fonda konts, kas tiek izveidots saistību dzēšanas maksājumu uzkrājumam.</t>
  </si>
  <si>
    <t>Subordinētais kapitāls</t>
  </si>
  <si>
    <t>Subordinētais kapitāls ir aizdevums ar zemāku prioritāti par citiem aizdevumiem vai vērtspapīriem, vērtējot pēc kreditora prasījumiem pret aizņēmēja aktīviem un peļņu. Aizņēmēja saistību neizpildes gadījumā subordinētā kreditora prasījumi netiek apmierināti, pirms pilnībā ir apmierināti augstākas prioritātes kreditoru prasījumi.</t>
  </si>
  <si>
    <t>SWAP</t>
  </si>
  <si>
    <t>Procentu likmju mijmaiņas darījums (angļu val. – Interest rate swap).</t>
  </si>
  <si>
    <t>Satura rādītājs</t>
  </si>
  <si>
    <t>Ievades lapas &gt;&gt;</t>
  </si>
  <si>
    <t>Informācija par projektu</t>
  </si>
  <si>
    <t>Pieņēmumi</t>
  </si>
  <si>
    <t>Riski</t>
  </si>
  <si>
    <t>Statistiskā uzskaite</t>
  </si>
  <si>
    <t>Aprēķinu lapas &gt;&gt;</t>
  </si>
  <si>
    <t>Kapitālieguldījumi</t>
  </si>
  <si>
    <t>Laika grafiks</t>
  </si>
  <si>
    <t>Finansēšana</t>
  </si>
  <si>
    <t>Izmaksas</t>
  </si>
  <si>
    <t>Ieņēmumi</t>
  </si>
  <si>
    <t>Naudas plūsmas</t>
  </si>
  <si>
    <t>Jutīguma analīze</t>
  </si>
  <si>
    <t>Rezultātu lapas &gt;&gt;</t>
  </si>
  <si>
    <t>Rādītāji</t>
  </si>
  <si>
    <t>Grafiks</t>
  </si>
  <si>
    <t>Pārbaudes</t>
  </si>
  <si>
    <t>Kopsavilkums</t>
  </si>
  <si>
    <t>Projekta iesniedzējs</t>
  </si>
  <si>
    <t>Projekta nosaukums</t>
  </si>
  <si>
    <t>Projekta iesniegšanas datums</t>
  </si>
  <si>
    <t>Nozare</t>
  </si>
  <si>
    <t>Mērvienība</t>
  </si>
  <si>
    <t>Paskaidrojums/ Avots</t>
  </si>
  <si>
    <t>Atsauce</t>
  </si>
  <si>
    <t>PPP modelis</t>
  </si>
  <si>
    <t>Datumi</t>
  </si>
  <si>
    <t>Modeļa minimālo prasību nodrošināšanai tiek pieņemts, ka projekts sākas ar līguma parakstīšanas datumu.</t>
  </si>
  <si>
    <r>
      <rPr>
        <b/>
        <sz val="8"/>
        <color theme="7"/>
        <rFont val="Arial"/>
        <family val="2"/>
      </rPr>
      <t xml:space="preserve">PARTNERĪBAS LĪGUMA </t>
    </r>
    <r>
      <rPr>
        <sz val="8"/>
        <color theme="1"/>
        <rFont val="Arial"/>
        <family val="2"/>
      </rPr>
      <t>parakstīšanas datums</t>
    </r>
  </si>
  <si>
    <t>datums</t>
  </si>
  <si>
    <t xml:space="preserve">Avots: Projekta ieviesēja aplēses, kas pamatotas ar tirgus datiem </t>
  </si>
  <si>
    <t>FEA vadlīniju 3.1. sadaļa</t>
  </si>
  <si>
    <r>
      <rPr>
        <b/>
        <sz val="8"/>
        <color theme="7"/>
        <rFont val="Arial"/>
        <family val="2"/>
      </rPr>
      <t>PARTNERĪBAS LĪGUMA</t>
    </r>
    <r>
      <rPr>
        <sz val="8"/>
        <color theme="1"/>
        <rFont val="Arial"/>
        <family val="2"/>
      </rPr>
      <t xml:space="preserve"> darbības periods</t>
    </r>
  </si>
  <si>
    <t>ceturkšņi</t>
  </si>
  <si>
    <t>FEA vadlīniju 3.2. sadaļa</t>
  </si>
  <si>
    <t>Būvniecības periods, ceturkšņi</t>
  </si>
  <si>
    <t>Makroekonomiskie pieņēmumi</t>
  </si>
  <si>
    <t>Indeksu izvēli pamato ar tirgus datiem</t>
  </si>
  <si>
    <t>FEA vadlīniju 3.2. un 4.2. sadaļas</t>
  </si>
  <si>
    <t>Patēriņa cenu indekss</t>
  </si>
  <si>
    <t>%, gadā</t>
  </si>
  <si>
    <t>Prioritārais avots: Finanšu Ministrijas Makroekonomiskie pieņēmumi un prognozes</t>
  </si>
  <si>
    <t>http://www.fm.gov.lv/lv/sadalas/ppp/tiesibu_akti/makroekonomiskie_pienemumi_un_prognozes/</t>
  </si>
  <si>
    <t>Indekss 2</t>
  </si>
  <si>
    <t>Viens no iespējamiem avotiem: Centrālā Statistikas Pārvalde</t>
  </si>
  <si>
    <t>https://www.csb.gov.lv/</t>
  </si>
  <si>
    <t>Indekss 3</t>
  </si>
  <si>
    <t>Viens no  iespējamiem avotiem: Economist Intelligence Unit</t>
  </si>
  <si>
    <t xml:space="preserve">https://www.eiu.com/ </t>
  </si>
  <si>
    <t>Indekss 4</t>
  </si>
  <si>
    <t>Viens no  iespējamiem avotiem: S&amp;P Capital IQ</t>
  </si>
  <si>
    <t>https://www.capitaliq.com/</t>
  </si>
  <si>
    <t>Indekss 5</t>
  </si>
  <si>
    <t>Viens no  iespējamiem avotiem: Bloomberg</t>
  </si>
  <si>
    <t xml:space="preserve">https://www.bloomberg.com/ </t>
  </si>
  <si>
    <t>Diskontēšanas pieņēmumi</t>
  </si>
  <si>
    <t xml:space="preserve">Izmantotā dienu skaita konvencija: Act/Act </t>
  </si>
  <si>
    <r>
      <t xml:space="preserve">Reālā </t>
    </r>
    <r>
      <rPr>
        <b/>
        <sz val="8"/>
        <color theme="7"/>
        <rFont val="Arial"/>
        <family val="2"/>
      </rPr>
      <t>DISKONTA LIKME</t>
    </r>
  </si>
  <si>
    <t xml:space="preserve">Avots: Finanšu Ministrijas Makroekonomiskie pieņēmumi un prognozes </t>
  </si>
  <si>
    <t>Nodokļu pieņēmumi</t>
  </si>
  <si>
    <t>Norāda aktuālās likmes saskaņā ar spēkā esošajiem normatīvajiem aktiem</t>
  </si>
  <si>
    <t>FEA vadlīniju 4.2. sadaļa</t>
  </si>
  <si>
    <t>Pievienotās vērtības nodokļa likme</t>
  </si>
  <si>
    <t>%</t>
  </si>
  <si>
    <t xml:space="preserve">Avots: Pievienotās vērtības nodokļa likums </t>
  </si>
  <si>
    <t>https://likumi.lv/doc.php?id=253451</t>
  </si>
  <si>
    <t>Uzņēmuma ienākuma nodokļa likme (uz izmaksātām dividendēm)</t>
  </si>
  <si>
    <t>Avots: Uzņēmumu ienākuma nodokļa likums</t>
  </si>
  <si>
    <t>https://likumi.lv/doc.php?id=292700</t>
  </si>
  <si>
    <t>Finansēšanas struktūra</t>
  </si>
  <si>
    <t>Visi finansēšanas struktūras pamatpieņēmumi pamatojami ar tirgus datiem</t>
  </si>
  <si>
    <t>FEA vadlīniju 3.3. sadaļa</t>
  </si>
  <si>
    <t>Privātā partnera pamatkapitāls</t>
  </si>
  <si>
    <t>FEA vadlīniju 3.3. un 4.2. sadaļas</t>
  </si>
  <si>
    <t>Privātā partnera pamatkapitāla īpatsvars kopējā finansēšanas struktūrā</t>
  </si>
  <si>
    <r>
      <t xml:space="preserve">Minimālā privātā partnera nominālā pamatkapitāla </t>
    </r>
    <r>
      <rPr>
        <b/>
        <sz val="8"/>
        <color theme="9"/>
        <rFont val="Arial"/>
        <family val="2"/>
      </rPr>
      <t>IRR</t>
    </r>
    <r>
      <rPr>
        <sz val="8"/>
        <rFont val="Arial"/>
        <family val="2"/>
      </rPr>
      <t xml:space="preserve"> pēc nodokļiem</t>
    </r>
  </si>
  <si>
    <t>Viens no iespējamiem avotiem: 'Damodaran Online'</t>
  </si>
  <si>
    <t>http://people.stern.nyu.edu/adamodar/New_Home_Page/datacurrent.html#returns</t>
  </si>
  <si>
    <t>Publiskā partnera pamatkapitāls</t>
  </si>
  <si>
    <t>Aizpilda tikai institucionālās partnerības gadījumā</t>
  </si>
  <si>
    <t>Publiskā partnera pamatkapitāla īpatsvars kopējā finansēšanas struktūrā</t>
  </si>
  <si>
    <t>SUBORDINĒTAIS KAPITĀLS</t>
  </si>
  <si>
    <r>
      <rPr>
        <b/>
        <sz val="8"/>
        <color theme="9"/>
        <rFont val="Arial"/>
        <family val="2"/>
      </rPr>
      <t>SUBORDINĒTĀ KAPITĀLA</t>
    </r>
    <r>
      <rPr>
        <sz val="8"/>
        <rFont val="Arial"/>
        <family val="2"/>
      </rPr>
      <t xml:space="preserve"> īpatsvars kopējā finansēšanas struktūrā</t>
    </r>
  </si>
  <si>
    <r>
      <rPr>
        <b/>
        <sz val="8"/>
        <color theme="9"/>
        <rFont val="Arial"/>
        <family val="2"/>
      </rPr>
      <t>SUBORDINĒTĀ KAPITĀLA</t>
    </r>
    <r>
      <rPr>
        <sz val="8"/>
        <rFont val="Arial"/>
        <family val="2"/>
      </rPr>
      <t xml:space="preserve"> termiņš</t>
    </r>
  </si>
  <si>
    <r>
      <rPr>
        <b/>
        <sz val="8"/>
        <color theme="9"/>
        <rFont val="Arial"/>
        <family val="2"/>
      </rPr>
      <t>LABVĒLĪBAS PERIODS</t>
    </r>
    <r>
      <rPr>
        <sz val="8"/>
        <rFont val="Arial"/>
        <family val="2"/>
      </rPr>
      <t xml:space="preserve"> pamatsummai</t>
    </r>
  </si>
  <si>
    <r>
      <rPr>
        <b/>
        <sz val="8"/>
        <color theme="9"/>
        <rFont val="Arial"/>
        <family val="2"/>
      </rPr>
      <t>LABVĒLĪBAS PERIODS</t>
    </r>
    <r>
      <rPr>
        <sz val="8"/>
        <rFont val="Arial"/>
        <family val="2"/>
      </rPr>
      <t xml:space="preserve"> procentmaksājumiem</t>
    </r>
  </si>
  <si>
    <t>Procentu likme būvniecības periodā</t>
  </si>
  <si>
    <t>Procentu likme uzturēšanas periodā</t>
  </si>
  <si>
    <t>Eiropas fondu finansējums</t>
  </si>
  <si>
    <t>Eiropas fondu finansējuma īpatsvars kopējā finansēšanas struktūrā</t>
  </si>
  <si>
    <t>Pamato ES fondu finansējuma pieejamību projekta uzsākšanas laikā</t>
  </si>
  <si>
    <t>PRIORITĀRAIS AIZŅEMTAIS KAPITĀLS</t>
  </si>
  <si>
    <t>Lai nodrošinātu modeļa minimālo prasību izpildi, tiek pieņemts, ka visi aizdevēji izsniedz finansējumu proporcionāli (pro rata), un tiek ievēroti minimālā labvēlības perioda ierobežojumi.</t>
  </si>
  <si>
    <t>Papildus aizdevējus var pievienot manuāli darblapā 'Finansēšana', atbilstoši pievienojot aprēķinus kopsummu sadaļai.</t>
  </si>
  <si>
    <t>Aizdevēju īpatsvars kopējā prioritārajā aizņemtajā kapitālā</t>
  </si>
  <si>
    <t>Banka1</t>
  </si>
  <si>
    <t>Banka2</t>
  </si>
  <si>
    <t>Banka3</t>
  </si>
  <si>
    <t>Procentu likmju mijmaiņas darījumu (SWAP) uzcenojums</t>
  </si>
  <si>
    <t>Avots: Komercbanku mājaslapas un/ vai piedāvājumi</t>
  </si>
  <si>
    <t>Termiņš</t>
  </si>
  <si>
    <t>Saistību dzēšanas periods pirms projekta beigām</t>
  </si>
  <si>
    <t>Kredītriska uzcenojums būvniecības periodā</t>
  </si>
  <si>
    <t>Kredītriska uzcenojums uzturēšanas periodā</t>
  </si>
  <si>
    <t>Bankas administrātīvais uzcenojums</t>
  </si>
  <si>
    <t>Bankas peļņas uzcenojums</t>
  </si>
  <si>
    <t>SAISTĪBU MAKSA</t>
  </si>
  <si>
    <r>
      <rPr>
        <b/>
        <sz val="8"/>
        <color theme="9"/>
        <rFont val="Arial"/>
        <family val="2"/>
      </rPr>
      <t>SAISTĪBU MAKSĀJUMU SUMMAS</t>
    </r>
    <r>
      <rPr>
        <sz val="8"/>
        <color theme="1"/>
        <rFont val="Arial"/>
        <family val="2"/>
      </rPr>
      <t xml:space="preserve"> rezerve no nākamo 12 mēnešu </t>
    </r>
    <r>
      <rPr>
        <b/>
        <sz val="8"/>
        <color theme="9"/>
        <rFont val="Arial"/>
        <family val="2"/>
        <charset val="186"/>
      </rPr>
      <t>SAISTĪBU MAKSĀJUMU SUMMĀM</t>
    </r>
  </si>
  <si>
    <t>Procentu likme par rezervēm</t>
  </si>
  <si>
    <r>
      <t xml:space="preserve">Minimālā </t>
    </r>
    <r>
      <rPr>
        <b/>
        <sz val="8"/>
        <color theme="9"/>
        <rFont val="Arial"/>
        <family val="2"/>
      </rPr>
      <t>PARĀDA APKALPOŠANAS SEGUMA ATTIECĪBA/ DSCR</t>
    </r>
  </si>
  <si>
    <r>
      <t xml:space="preserve">Minimālā </t>
    </r>
    <r>
      <rPr>
        <b/>
        <sz val="8"/>
        <color theme="9"/>
        <rFont val="Arial"/>
        <family val="2"/>
      </rPr>
      <t xml:space="preserve">AIZDEVUMA TERMIŅA SEGŠANAS ATTIECĪBA/ LLCR </t>
    </r>
  </si>
  <si>
    <r>
      <t xml:space="preserve">Minimālā </t>
    </r>
    <r>
      <rPr>
        <b/>
        <sz val="8"/>
        <color theme="9"/>
        <rFont val="Arial"/>
        <family val="2"/>
      </rPr>
      <t xml:space="preserve">PROJEKTA TERMIŅA SEGŠANAS ATTIECĪBA/ PLCR </t>
    </r>
  </si>
  <si>
    <t>Prioritārā parāda termiņš</t>
  </si>
  <si>
    <r>
      <t xml:space="preserve">Minimālā </t>
    </r>
    <r>
      <rPr>
        <b/>
        <sz val="8"/>
        <color theme="9"/>
        <rFont val="Arial"/>
        <family val="2"/>
      </rPr>
      <t>PARĀDA APKALPOŠANAS SEGUMA ATTIECĪBA (DSCR)</t>
    </r>
  </si>
  <si>
    <t>Kapitālieguldījumu plāns</t>
  </si>
  <si>
    <t>Papildus kapitālieguldījumu posteņus var pievienot manuāli lapā 'Kapitālieguldījumi', attiecīgi savienojot aprēķinus ar kopsummām.</t>
  </si>
  <si>
    <t>Indekss kapitālieguldījumu izmaksām</t>
  </si>
  <si>
    <t>indekss</t>
  </si>
  <si>
    <t>Kapitālieguldījumi Nr1</t>
  </si>
  <si>
    <t>k €</t>
  </si>
  <si>
    <t>Kapitālieguldījumi Nr2</t>
  </si>
  <si>
    <t>Kapitālieguldījumi Nr3</t>
  </si>
  <si>
    <t>Kapitālieguldījumi Nr4</t>
  </si>
  <si>
    <t>Kapitālieguldījumi Nr5</t>
  </si>
  <si>
    <t>Kapitālieguldījumi Nr6</t>
  </si>
  <si>
    <t>Kapitālieguldījumi Nr7</t>
  </si>
  <si>
    <t>Kapitālieguldījumi Nr8</t>
  </si>
  <si>
    <t>Kapitālieguldījumi Nr9</t>
  </si>
  <si>
    <t>Kapitālieguldījumi Nr10</t>
  </si>
  <si>
    <t>Kapitālieguldījumi Nr11</t>
  </si>
  <si>
    <t>Kapitālieguldījumi Nr12</t>
  </si>
  <si>
    <t>Kapitālieguldījumi Nr13</t>
  </si>
  <si>
    <t>Kapitālieguldījumi Nr14</t>
  </si>
  <si>
    <t>Kapitālieguldījumi Nr15</t>
  </si>
  <si>
    <t>Kapitālieguldījumi Nr16</t>
  </si>
  <si>
    <t>Kapitālieguldījumi Nr17</t>
  </si>
  <si>
    <t>Kapitālieguldījumi Nr18</t>
  </si>
  <si>
    <t>Kapitālieguldījumi Nr19</t>
  </si>
  <si>
    <t>Kapitālieguldījumi Nr20</t>
  </si>
  <si>
    <t>Kapitālieguldījumas, kopā</t>
  </si>
  <si>
    <t>Izmaksu plāns</t>
  </si>
  <si>
    <t>Papildus izmaksu posteņus var pievienot manuāli lapā 'Izmaksas', attiecīgi savienojot aprēķinus ar kopsummām</t>
  </si>
  <si>
    <t>Regulārās uzturēšanas izmaksas</t>
  </si>
  <si>
    <t>Indekss regulārajām uzturēšanas izmaksām</t>
  </si>
  <si>
    <t>Regulārās uzturēšanas izmaksas Nr1</t>
  </si>
  <si>
    <t>k € ceturksnī</t>
  </si>
  <si>
    <t>Regulārās uzturēšanas izmaksas Nr2</t>
  </si>
  <si>
    <t>Regulārās uzturēšanas izmaksas Nr3</t>
  </si>
  <si>
    <t>Regulārās uzturēšanas izmaksas Nr4</t>
  </si>
  <si>
    <t>Regulārās uzturēšanas izmaksas Nr5</t>
  </si>
  <si>
    <t>Regulārās uzturēšanas izmaksas Nr6</t>
  </si>
  <si>
    <t>Regulārās uzturēšanas izmaksas Nr7</t>
  </si>
  <si>
    <t>Regulārās uzturēšanas izmaksas Nr8</t>
  </si>
  <si>
    <t>Regulārās uzturēšanas izmaksas Nr9</t>
  </si>
  <si>
    <t>Regulārās uzturēšanas izmaksas Nr10</t>
  </si>
  <si>
    <t>Regulāras uzturēšanas izmaksas, kopā</t>
  </si>
  <si>
    <t>Indekss periodiskajām uzturēšanas izmaksām</t>
  </si>
  <si>
    <t>Periodiskās uzturēšanas izmaksas Nr1</t>
  </si>
  <si>
    <t xml:space="preserve">k € </t>
  </si>
  <si>
    <t>Periodiskās uzturēšanas izmaksas Nr2</t>
  </si>
  <si>
    <t>Periodiskās uzturēšanas izmaksas Nr3</t>
  </si>
  <si>
    <t>Periodiskās uzturēšanas izmaksas Nr4</t>
  </si>
  <si>
    <t>Periodiskās uzturēšanas izmaksas Nr5</t>
  </si>
  <si>
    <t>Periodiskās uzturēšanas izmaksas Nr6</t>
  </si>
  <si>
    <t>Periodiskās uzturēšanas izmaksas Nr7</t>
  </si>
  <si>
    <t>Periodiskās uzturēšanas izmaksas Nr8</t>
  </si>
  <si>
    <t>Periodiskās uzturēšanas izmaksas Nr9</t>
  </si>
  <si>
    <t>Periodiskās uzturēšanas izmaksas Nr10</t>
  </si>
  <si>
    <t>Periodiskās uzturēšanas izmaksas, kopā</t>
  </si>
  <si>
    <t>Periodisko uzturēšanas izmaksu uzsākšanas ceturksnis</t>
  </si>
  <si>
    <t>Periodisko uzturēšanas izmaksu garums</t>
  </si>
  <si>
    <t>Periodisko uzturēšanas izmaksu periodiskums</t>
  </si>
  <si>
    <r>
      <rPr>
        <b/>
        <sz val="8"/>
        <color theme="9"/>
        <rFont val="Arial"/>
        <family val="2"/>
      </rPr>
      <t>PERIODISKO UZTURĒŠANAS IZMAKSU REZERVES KONTA (MMRA)</t>
    </r>
    <r>
      <rPr>
        <sz val="8"/>
        <rFont val="Arial"/>
        <family val="2"/>
      </rPr>
      <t xml:space="preserve"> papildināšanas ceturksnis pirms izmaksu veikšanas ceturkšņa</t>
    </r>
  </si>
  <si>
    <t>Apdrošināšanas izmaksas</t>
  </si>
  <si>
    <t>Civiltiesiskās apdrošināšanas prēmija</t>
  </si>
  <si>
    <r>
      <rPr>
        <b/>
        <sz val="8"/>
        <color theme="9"/>
        <rFont val="Arial"/>
        <family val="2"/>
      </rPr>
      <t xml:space="preserve">BŪVUZŅEMĒJA VISU RISKU (CAR) </t>
    </r>
    <r>
      <rPr>
        <sz val="8"/>
        <rFont val="Arial"/>
        <family val="2"/>
      </rPr>
      <t>apdrošināšanas prēmija</t>
    </r>
  </si>
  <si>
    <r>
      <t xml:space="preserve">Kapitālieguldījumu daļa, kurai nepieciešama </t>
    </r>
    <r>
      <rPr>
        <b/>
        <sz val="8"/>
        <color theme="9"/>
        <rFont val="Arial"/>
        <family val="2"/>
      </rPr>
      <t>IZPILDES GARANTIJA</t>
    </r>
  </si>
  <si>
    <r>
      <rPr>
        <b/>
        <sz val="8"/>
        <color theme="9"/>
        <rFont val="Arial"/>
        <family val="2"/>
      </rPr>
      <t>IZPILDES GARANTIJAS</t>
    </r>
    <r>
      <rPr>
        <sz val="8"/>
        <rFont val="Arial"/>
        <family val="2"/>
      </rPr>
      <t xml:space="preserve"> maksa</t>
    </r>
  </si>
  <si>
    <t>Visu risku apdrošināšanas prēmija uzturēšanas periodā</t>
  </si>
  <si>
    <t>Privātā partnera administratīvās izmaksas</t>
  </si>
  <si>
    <r>
      <t xml:space="preserve">Jānorāda izmaksas saistībā ar dalību iepirkumā un </t>
    </r>
    <r>
      <rPr>
        <b/>
        <sz val="8"/>
        <color theme="9"/>
        <rFont val="Arial"/>
        <family val="2"/>
      </rPr>
      <t>PARTNERĪBAS LĪGUMA</t>
    </r>
    <r>
      <rPr>
        <sz val="8"/>
        <color theme="1"/>
        <rFont val="Arial"/>
        <family val="2"/>
      </rPr>
      <t xml:space="preserve"> apkalpošanu</t>
    </r>
  </si>
  <si>
    <t>Indekss administratīvajām izmaksām</t>
  </si>
  <si>
    <t>Administratīvās izmaksas Nr1</t>
  </si>
  <si>
    <t>Administratīvās izmaksas Nr2</t>
  </si>
  <si>
    <t>Administratīvās izmaksas Nr3</t>
  </si>
  <si>
    <t>Administratīvās izmaksas Nr4</t>
  </si>
  <si>
    <t>Administratīvās izmaksas Nr5</t>
  </si>
  <si>
    <t>Administratīvās izmaksas Nr6</t>
  </si>
  <si>
    <t>Administratīvās izmaksas Nr7</t>
  </si>
  <si>
    <t>Administratīvās izmaksas Nr8</t>
  </si>
  <si>
    <t>Administratīvās izmaksas Nr9</t>
  </si>
  <si>
    <t>Administratīvās izmaksas Nr10</t>
  </si>
  <si>
    <t>Privātā partnera administratīvās izmaksas, kopā</t>
  </si>
  <si>
    <t>Publiskā partnera administratīvās izmaksas</t>
  </si>
  <si>
    <t>Publiskā partnera administratīvās izmaksas, kopā</t>
  </si>
  <si>
    <t>Ieņēmumu struktūra</t>
  </si>
  <si>
    <t>Pieejamības maksājums</t>
  </si>
  <si>
    <t>jā</t>
  </si>
  <si>
    <t>Lietotāju iemaksas</t>
  </si>
  <si>
    <t>nē</t>
  </si>
  <si>
    <t>Norāda "0", ja ieņēmumi no lietotāju iemaksām nav paredzēti</t>
  </si>
  <si>
    <t>Lietotāju skaits</t>
  </si>
  <si>
    <t>k ceturksnī</t>
  </si>
  <si>
    <t>Maksa par lietošanu</t>
  </si>
  <si>
    <t xml:space="preserve"> €</t>
  </si>
  <si>
    <t>Indekss lietošanas maksām</t>
  </si>
  <si>
    <t>Indekss lietotāju skaita pieaugumam</t>
  </si>
  <si>
    <t>Bāzes modeļa pieņēmumi</t>
  </si>
  <si>
    <t>Pārliecinās, ka tiek ievērots konkurences neitralitātes princips starp Bāzes modeli un PPP projekta modeli, un izslēgts privātā partnera efektivitātes/ sinerģijas efekts</t>
  </si>
  <si>
    <t>Būvniecības perioda pagarināšana</t>
  </si>
  <si>
    <t>FEA vadlīniju 4.1. un 4.2. sadaļas</t>
  </si>
  <si>
    <t>Kapitālieguldījumu izmaiņas</t>
  </si>
  <si>
    <t>Regulāro uzturēšanas izmaksu izmaiņas</t>
  </si>
  <si>
    <t>Periodisko uzturēšanas izmaksu izmaiņas</t>
  </si>
  <si>
    <t>Privātā partnera administratīvo izmaksu izmaiņas</t>
  </si>
  <si>
    <t>Sociāli ekonomiskās izmaksas</t>
  </si>
  <si>
    <t>Risku kvantificēšana</t>
  </si>
  <si>
    <t>Riska numurs un nosaukums</t>
  </si>
  <si>
    <t>Riska kategorija</t>
  </si>
  <si>
    <t>Riska varbūtība</t>
  </si>
  <si>
    <t>Riska ietekme</t>
  </si>
  <si>
    <t>Riska vērtība</t>
  </si>
  <si>
    <t>Risku mazinošie pasākumi</t>
  </si>
  <si>
    <t>Riska novēršanas izmaksas, euro</t>
  </si>
  <si>
    <t>Riska pārdale privātajam partnerim, %</t>
  </si>
  <si>
    <t>Privātā partnera riska izmaksas, euro</t>
  </si>
  <si>
    <t>Publiskā partnera riska izmaksas, euro</t>
  </si>
  <si>
    <t>Būvniecības fāze</t>
  </si>
  <si>
    <t>BR</t>
  </si>
  <si>
    <t>PI</t>
  </si>
  <si>
    <t>PR</t>
  </si>
  <si>
    <t>Uzturēšanas fāze</t>
  </si>
  <si>
    <t>Kopā</t>
  </si>
  <si>
    <t>Risku analīzes kopsavilkums</t>
  </si>
  <si>
    <t>Privātais partneris, EUR</t>
  </si>
  <si>
    <t>Publiskais partneris, EUR</t>
  </si>
  <si>
    <t>Publiskā partnera risku daļa, %</t>
  </si>
  <si>
    <t>Būvniecības riska izmaksas</t>
  </si>
  <si>
    <t>Pieejamības riska izmaksas</t>
  </si>
  <si>
    <t>Pieprasījuma riska izmaksas</t>
  </si>
  <si>
    <t>KOPĀ</t>
  </si>
  <si>
    <r>
      <t>Indikatīvā statistiskās uzskaites</t>
    </r>
    <r>
      <rPr>
        <b/>
        <i/>
        <vertAlign val="superscript"/>
        <sz val="11"/>
        <color theme="1"/>
        <rFont val="Times New Roman"/>
        <family val="1"/>
        <charset val="186"/>
      </rPr>
      <t>1)</t>
    </r>
    <r>
      <rPr>
        <b/>
        <i/>
        <sz val="11"/>
        <color theme="1"/>
        <rFont val="Times New Roman"/>
        <family val="1"/>
        <charset val="186"/>
      </rPr>
      <t xml:space="preserve"> pārbaudes lapa – ar tās palīdzību var tikt veikts indikatīvs novērtējums. Pirms Excel aizpildīšanas nepieciešams iepazīties ar EPEC un Eurostat izstrādātajām vadlīnijām. Līguma projekta tālākā izstrādē būs jāņem vērā vadlīnijās noteiktie nosacījumi, un tam var būt būtiska materiāla ietekme uz projekta izmaksām, tādēļ svarīgi ir savlaicīgi detalizēti iepazīties ar vadlīnījās atrunātajiem nosacījumiem.</t>
    </r>
  </si>
  <si>
    <t>Lai novērtētu projekta iespējamo iekļaušanu bilances vai ārpusbilances uzskaitē, ir jāizmanto PPP risku sadales rīks, kas ir pieejams CFLA mājaslapā, jāizveido atsevišķs Excel fails un jāpievieno aprēķiniem statistiskās uzskaites darba lapā.</t>
  </si>
  <si>
    <t>Darblapā tiek aprēķināta projekta laika ass, marķieri, jeb atzīmes par naudas plūsmu esamību vai neesamību konkrētajā ceturksnī un makroekonomiskie indeksi katram ceturksnim. Marķieris, jeb atzīmē "1" nozīmē, ka naudas plūsmas tiek aprēķinātas attiecīgajā ceturksnī, un marķieris, jeb atzīme "0" nozīmē, ka naudas plūsmas netiek aprēķinātas attiecīgajā ceturksnī. Starp-marķieris apzīmē periodisko uzturēšanas izmaksu iestāšanās periodu. Marķieris ir vienāds ar starp-marķieru summu, ja izmaksas tiek veiktas periodiski. Marķieri nākamajās darblapās tiek izmantoti naudas plūsmu aprēķinā. Darblapā izmantotās atvasinātās šūnas atsaucas uz ievaddatu šūnām darblapā "Pieņēmumi", kuras apskatāmas, attiecīgajā atvasinātajā šūnā izmantojot tastatūras īsceļu “CTRL + [”. Bāzes modeļa korekcijas tiek norādītas atsevišķi, jo bāzes modelī mainās naudas plūsmu laika grafiks.</t>
  </si>
  <si>
    <t>Laika ass</t>
  </si>
  <si>
    <t>PARTNERĪBAS LĪGUMA beigu datums</t>
  </si>
  <si>
    <t>PARTNERĪBAS LĪGUMA beigu ceturksnis</t>
  </si>
  <si>
    <t>Būvniecības periods</t>
  </si>
  <si>
    <r>
      <t xml:space="preserve">Projekta </t>
    </r>
    <r>
      <rPr>
        <b/>
        <sz val="8"/>
        <color theme="7"/>
        <rFont val="Arial"/>
        <family val="2"/>
      </rPr>
      <t>PIEEJAMĪBAS PERIODA</t>
    </r>
    <r>
      <rPr>
        <sz val="8"/>
        <color theme="1"/>
        <rFont val="Arial"/>
        <family val="2"/>
      </rPr>
      <t xml:space="preserve"> sākuma ceturksnis</t>
    </r>
  </si>
  <si>
    <t>Periodisko uzturēšanas izmaksu skaits projekta laikā</t>
  </si>
  <si>
    <t>Ceturkšņa beigu datums maksimālajā laika grafikā</t>
  </si>
  <si>
    <t>Ceturkšņa Nr</t>
  </si>
  <si>
    <t>LAIKA FAKTORS</t>
  </si>
  <si>
    <t>Ceturkšņa beigu datums Partnerības līguma darbības laikā</t>
  </si>
  <si>
    <t>Projekta īstenošanas laika marķieris</t>
  </si>
  <si>
    <t>Būvniecības izmaksu marķieris</t>
  </si>
  <si>
    <t>Regulāro uzturēšanas izmaksu marķieris</t>
  </si>
  <si>
    <t>Administratīvo  izmaksu marķieris</t>
  </si>
  <si>
    <t>Periodisko uzturēšanas izmaksu marķieris</t>
  </si>
  <si>
    <t>Periodisko uzturēšanas izmaksu starp-marķieri</t>
  </si>
  <si>
    <t>Indeksācija</t>
  </si>
  <si>
    <r>
      <t xml:space="preserve">Nominālā </t>
    </r>
    <r>
      <rPr>
        <b/>
        <sz val="8"/>
        <color theme="7"/>
        <rFont val="Arial"/>
        <family val="2"/>
      </rPr>
      <t>DISKONTA LIKME</t>
    </r>
  </si>
  <si>
    <t>DISKONTA FAKTORS</t>
  </si>
  <si>
    <t>Bāzes modeļa korekcijas</t>
  </si>
  <si>
    <t>Būvniecības sākuma datums</t>
  </si>
  <si>
    <t>Projekta ilgums</t>
  </si>
  <si>
    <t>Projekta beigu datums</t>
  </si>
  <si>
    <t>Projekta beigu ceturksnis</t>
  </si>
  <si>
    <t>Uzturēšanas uzsākšanas ceturksnis</t>
  </si>
  <si>
    <t>Ceturkšņa beigu datums</t>
  </si>
  <si>
    <t>Projekta īstenošanas laika marķieris bāzes modelī</t>
  </si>
  <si>
    <t>Būvniecības izmaksu marķieris  bāzes modelī</t>
  </si>
  <si>
    <t>Regulāro uzturēšanas izmaksu marķieris  bāzes modelī</t>
  </si>
  <si>
    <t>Administratīvo uzturēšanas izmaksu marķieris  bāzes modelī</t>
  </si>
  <si>
    <t>Periodisko uzturēšanas izmaksu marķieris  bāzes modelī</t>
  </si>
  <si>
    <t>Darblapā tiek aprēķināts kapitālieguldijumu apmērs pa ceturkšņiem. Darblapā izmantotās atvasinātās šūnas atsaucas uz ievaddatu šūnām darblapā "Pieņēmumi", kuras apskatāmas, attiecīgajā atvasinātajā ievaddatu šūnā izmantojot tastatūras īsceļu “CTRL + [”. Bāzes modeļa korekcijas tiek norādītas atsevišķi, jo bāzes modelī mainās kapitālieguldījumu apmērs un grafiks.</t>
  </si>
  <si>
    <t>Būvniecības beigu datums</t>
  </si>
  <si>
    <t>Kapitālieguldījumu izmaiņas jutīguma analīzei</t>
  </si>
  <si>
    <t>Būvniecības izmaksu proporcijas</t>
  </si>
  <si>
    <t>Reālie kapitālieguldījumi, kopā</t>
  </si>
  <si>
    <t>Nominālie kapitālieguldījumi, kopā</t>
  </si>
  <si>
    <r>
      <t xml:space="preserve">Darblapā tiek aprēķinātas katra finansētāja naudas plūsmas pa ceturkšņiem, kas iekļauj ienākošās naudas plūsmas, t.i. pamatkapitāla, kredītu un fondu finansējuma piesaiste, izejošas naudas plūsmas, t.i. </t>
    </r>
    <r>
      <rPr>
        <b/>
        <sz val="8"/>
        <color theme="9"/>
        <rFont val="Arial"/>
        <family val="2"/>
      </rPr>
      <t>SAISTĪBU MAKSĀJUMU SUMMAS</t>
    </r>
    <r>
      <rPr>
        <sz val="8"/>
        <color theme="1"/>
        <rFont val="Arial"/>
        <family val="2"/>
      </rPr>
      <t xml:space="preserve">, kā arī apgrozījumus </t>
    </r>
    <r>
      <rPr>
        <b/>
        <sz val="8"/>
        <color theme="9"/>
        <rFont val="Arial"/>
        <family val="2"/>
      </rPr>
      <t>REZERVES KONTOS</t>
    </r>
    <r>
      <rPr>
        <sz val="8"/>
        <rFont val="Arial"/>
        <family val="2"/>
      </rPr>
      <t>.</t>
    </r>
    <r>
      <rPr>
        <b/>
        <sz val="8"/>
        <color theme="9"/>
        <rFont val="Arial"/>
        <family val="2"/>
      </rPr>
      <t xml:space="preserve"> SAISTĪBU MAKSĀJUMU</t>
    </r>
    <r>
      <rPr>
        <sz val="8"/>
        <rFont val="Arial"/>
        <family val="2"/>
      </rPr>
      <t xml:space="preserve"> aprēķinā tiek izmantots anuaitātes princips, kas nozīmē, ka </t>
    </r>
    <r>
      <rPr>
        <b/>
        <sz val="8"/>
        <color theme="9"/>
        <rFont val="Arial"/>
        <family val="2"/>
      </rPr>
      <t>SAISTĪBU MAKSĀJUMU SUMMAS</t>
    </r>
    <r>
      <rPr>
        <sz val="8"/>
        <rFont val="Arial"/>
        <family val="2"/>
      </rPr>
      <t xml:space="preserve"> katram aizdēvējam ir vienādas visos periodos.</t>
    </r>
    <r>
      <rPr>
        <sz val="8"/>
        <color theme="1"/>
        <rFont val="Arial"/>
        <family val="2"/>
      </rPr>
      <t xml:space="preserve"> Darblapā izmantotās atvasinātās šūnas atsaucas uz ievaddatu šūnām darblapā "Pieņēmumi", kuras apskatāmas, attiecīgajā atvasinātajā šūnā izmantojot tastatūras īsceļu “CTRL + [”.</t>
    </r>
  </si>
  <si>
    <t>Pārbaude</t>
  </si>
  <si>
    <t>Nominālie Kapitālieguldījumi</t>
  </si>
  <si>
    <t>Nominālās izmaksas būvniecības periodā</t>
  </si>
  <si>
    <t>Pašu kapitāla aprēķins</t>
  </si>
  <si>
    <t>Kopējā pašu kapitāla īpatsvars proejekta finansēšanas struktūrā</t>
  </si>
  <si>
    <t>Kopējais sākotnējs pašu kapitāls</t>
  </si>
  <si>
    <t>Neizmantotais pašu kapitāls</t>
  </si>
  <si>
    <t>Kapitālieguldijumi</t>
  </si>
  <si>
    <t>Pašu kapitāla finansējums periodā</t>
  </si>
  <si>
    <t>Privātā partnera pamatkapitāla finansējums</t>
  </si>
  <si>
    <t>Publiskā partnera pamatkapitāla finansējums</t>
  </si>
  <si>
    <t>Subordinētā kapitāla finansējums</t>
  </si>
  <si>
    <t>Kopējais izmantotais pašu kapitāla finansējums</t>
  </si>
  <si>
    <t>Nepieciešamība pēc banku finansējuma</t>
  </si>
  <si>
    <t>Nepieciešamība pēc pašu kapitāla saistību apkalpošanas kontu papildināšanai</t>
  </si>
  <si>
    <t>Prioritārā aizņemtā kapitāla aprēķins</t>
  </si>
  <si>
    <t>Prioritārā aizņemtā kapitāla īpatsvars kopējā finansēšanas struktūrā</t>
  </si>
  <si>
    <t>Aizdēvēju īpatsvars kopējā finansēšanas struktūrā</t>
  </si>
  <si>
    <t>Kopējais prioritārais aizņemtais kapitāls</t>
  </si>
  <si>
    <t>Neizmantotais prioritārais aizņemtais kapitāls</t>
  </si>
  <si>
    <t>Nepieciešamība pēc finansējuma</t>
  </si>
  <si>
    <t>Prioritārā aizņemtā kapitāla finansējums periodā</t>
  </si>
  <si>
    <t>Kopējais izmantotais prioritārā aizņemtā kapitāla finansējums</t>
  </si>
  <si>
    <t>Kapitālieguldījumu un izmaksu finansēšanas struktūra</t>
  </si>
  <si>
    <t>Privātā partnera sākotnējs pamatkapitāls</t>
  </si>
  <si>
    <t>Publiskā partnera sākotnējs pamatkapitāls</t>
  </si>
  <si>
    <t>Aizņemtā kapitāla atmaksa (iekļaujot subordinēto kapitālu)</t>
  </si>
  <si>
    <t>1. kredīta izsniegšanas ceturksnis</t>
  </si>
  <si>
    <t>Pamatsummas atmaksas sākuma ceturksnis</t>
  </si>
  <si>
    <t>Procentmaksājumu atmaksas sākuma ceturksnis</t>
  </si>
  <si>
    <t>Procentu likmju aprēķins</t>
  </si>
  <si>
    <t>Procentu likme darbības periodā</t>
  </si>
  <si>
    <t xml:space="preserve">Izmantotā gada procentu likme </t>
  </si>
  <si>
    <t xml:space="preserve">Izmantotā ceturkšņa procentu likme </t>
  </si>
  <si>
    <t>Kredīta izmantošanas grafiks</t>
  </si>
  <si>
    <t>Kredīta pamatsummas atmaksas marķieris</t>
  </si>
  <si>
    <t>Kredīta pamatsummas atmaksas ceturksnis, p.k.</t>
  </si>
  <si>
    <t>Procentmaksājumu atmaksas marķieris</t>
  </si>
  <si>
    <t xml:space="preserve">Kredīta atlikums perioda sākumā </t>
  </si>
  <si>
    <t>Izmantotais kredīta finansējums (iekļaujot komisijas maksas)</t>
  </si>
  <si>
    <t>Akumulētie procentmaksājumi periodā</t>
  </si>
  <si>
    <t>Kredīta atmaksa periodā</t>
  </si>
  <si>
    <t>Kredīta atlikums perioda beigās</t>
  </si>
  <si>
    <t>Izmaksātie procentmaksājumi</t>
  </si>
  <si>
    <t>Komisijas maksu aprēķins</t>
  </si>
  <si>
    <t>Izmantotais kredīta finansējums</t>
  </si>
  <si>
    <t>Neizmantotais kredīta finansējums</t>
  </si>
  <si>
    <t>Komisijas maksas, kopā</t>
  </si>
  <si>
    <t>Kredīta atlikums perioda sākumā</t>
  </si>
  <si>
    <t>Kopā procentmaksājumi</t>
  </si>
  <si>
    <t>Kopā kredītu atmaksas</t>
  </si>
  <si>
    <r>
      <t xml:space="preserve"> Kopā </t>
    </r>
    <r>
      <rPr>
        <b/>
        <sz val="8"/>
        <color theme="9"/>
        <rFont val="Arial"/>
        <family val="2"/>
      </rPr>
      <t>SAISTĪBU MAKSĀJUMU SUMMA</t>
    </r>
  </si>
  <si>
    <t>Kopā komisijas maksas ceturksnī</t>
  </si>
  <si>
    <t>Kredītu atlikums perioda sākumā</t>
  </si>
  <si>
    <t>Izmantotais kredītu finansējums</t>
  </si>
  <si>
    <t>Akumulētie procentmaksājumi</t>
  </si>
  <si>
    <t>Kredītu atmaksa periodā</t>
  </si>
  <si>
    <t>Kredītu atlikums perioda beigās</t>
  </si>
  <si>
    <t>Rezerves kontu apgrozījuma aprēķins</t>
  </si>
  <si>
    <t>SAISTĪBU MAKSĀJUMU SUMMA</t>
  </si>
  <si>
    <r>
      <t xml:space="preserve">Nepieciešama </t>
    </r>
    <r>
      <rPr>
        <b/>
        <sz val="8"/>
        <color theme="9"/>
        <rFont val="Arial"/>
        <family val="2"/>
      </rPr>
      <t xml:space="preserve">SAISTĪBU MAKSĀJUMU SUMMAS REZERVE </t>
    </r>
    <r>
      <rPr>
        <sz val="8"/>
        <color theme="1"/>
        <rFont val="Arial"/>
        <family val="2"/>
      </rPr>
      <t>perioda beigās</t>
    </r>
  </si>
  <si>
    <t>Sākotnējā bilance</t>
  </si>
  <si>
    <t>Rezerves maksājuma naudas plūsma</t>
  </si>
  <si>
    <t>Rezerves maksājums</t>
  </si>
  <si>
    <t>Rezerves maksājuma atmaksa</t>
  </si>
  <si>
    <t>Beigu bilance</t>
  </si>
  <si>
    <t>Procentieņēmumi</t>
  </si>
  <si>
    <r>
      <t xml:space="preserve">Nepieciešama </t>
    </r>
    <r>
      <rPr>
        <b/>
        <sz val="8"/>
        <color theme="9"/>
        <rFont val="Arial"/>
        <family val="2"/>
      </rPr>
      <t>SAISTĪBU MAKSĀJUMU SUMMAS REZERVE</t>
    </r>
    <r>
      <rPr>
        <sz val="8"/>
        <color theme="1"/>
        <rFont val="Arial"/>
        <family val="2"/>
      </rPr>
      <t xml:space="preserve"> perioda beigās</t>
    </r>
  </si>
  <si>
    <r>
      <t xml:space="preserve">Kopā apgrozījums </t>
    </r>
    <r>
      <rPr>
        <b/>
        <sz val="8"/>
        <color theme="9"/>
        <rFont val="Arial"/>
        <family val="2"/>
      </rPr>
      <t>SAISTĪBU MAKSĀJUMU SUMMAS REZERVES KONTOS</t>
    </r>
  </si>
  <si>
    <t>Bilance saistību apkalpošanas kontos perioda sākumā</t>
  </si>
  <si>
    <t>Periodisko uzturēšanas izmaksu konts</t>
  </si>
  <si>
    <r>
      <rPr>
        <b/>
        <sz val="8"/>
        <color theme="9"/>
        <rFont val="Arial"/>
        <family val="2"/>
      </rPr>
      <t>PERIODISKO UZTURĒŠANAS IZMAKSU REZERVES KONTA (MMRA)</t>
    </r>
    <r>
      <rPr>
        <sz val="8"/>
        <rFont val="Arial"/>
        <family val="2"/>
      </rPr>
      <t xml:space="preserve"> papildināšana</t>
    </r>
  </si>
  <si>
    <t>Kopā procentieņēmumi</t>
  </si>
  <si>
    <t>Kopā apgrozījums rezerves kontos</t>
  </si>
  <si>
    <t>Darblapā tiek aprēķināts izmaksu apmērs pa ceturkšņiem. Darblapā izmantotās atvasinātās šūnas atsaucas uz ievaddatu šūnām darblapā "Pieņēmumi". Izmantotās ievaddatu šūnas apskatāmas, attiecīgajā atvasinātajā šūnā izmantojot tastatūras īsceļu “CTRL + [”. Bāzes modeļa korekcijas tiek norādītas atsevišķi, jo bāzes modelī mainās izmaksu apmērs un grafiks.</t>
  </si>
  <si>
    <t>Privātā partnera izmaksas</t>
  </si>
  <si>
    <t>Būvniecības beigu datums/ uzturēšanas uzsākšanas datums</t>
  </si>
  <si>
    <t>Reālās regulārās uzturēšanas izmaksas, kopā</t>
  </si>
  <si>
    <t>Nominālās privātā partnera regulārās uzturēšanas izmaksas, kopā</t>
  </si>
  <si>
    <t>Reālās periodiskās uzturēšanas izmaksas, kopā</t>
  </si>
  <si>
    <t>Nominālās privātā partnera periodiskās uzturēšanas izmaksas, kopā</t>
  </si>
  <si>
    <t>Administratīvās izmaksas</t>
  </si>
  <si>
    <t>Reālās administratīvās izmaksas, kopā</t>
  </si>
  <si>
    <t>Nominālās privātā partnera  administratīvās izmaksas, kopā</t>
  </si>
  <si>
    <t>Reālās apdrošināšanas izmaksas, kopā</t>
  </si>
  <si>
    <t>Nominālās privātā partnera apdrošināšanas izmaksas, kopā</t>
  </si>
  <si>
    <t>Risku izmaksas</t>
  </si>
  <si>
    <t>Riska novēršanas izmaksas, k €</t>
  </si>
  <si>
    <t>Pārdale privātajam partnerim, k €</t>
  </si>
  <si>
    <t>Reālās riska izmaksas būvniecības fāzē</t>
  </si>
  <si>
    <t>Reālās riska izmaksas uzturēšanas fāzē</t>
  </si>
  <si>
    <t>Reālās riska izmaksas, kopā</t>
  </si>
  <si>
    <t>Privātā partnera Reālās būvniecības risku izmaksas</t>
  </si>
  <si>
    <t>Nominālās privātā partnera riska izmaksas būvniecības fāzē</t>
  </si>
  <si>
    <t>Reālās administratīvās izmaksas uzturēšanas periodā, kopā</t>
  </si>
  <si>
    <t>Reālās izmaksas uzturēšanas periodā</t>
  </si>
  <si>
    <t>Svertais indekss izmaksām uzturēšanas periodā</t>
  </si>
  <si>
    <t>Privātā partnera Reālās uzturēšanas risku izmaksas</t>
  </si>
  <si>
    <t>Nominālās privātā partnera riska izmaksas uzturēšanas fāzē</t>
  </si>
  <si>
    <t>Kopējās privātā partnera izmaksas</t>
  </si>
  <si>
    <t>Reālās izmaksas, kopā</t>
  </si>
  <si>
    <t>Nominālās izmaksas, kopā</t>
  </si>
  <si>
    <t>Pievienotās vērtības nodoklis</t>
  </si>
  <si>
    <t>Ar PVN apliekamās izmaksas, kopā</t>
  </si>
  <si>
    <t>Publiskā partnera izmaksas</t>
  </si>
  <si>
    <t>Reālās publiskā partnera administratīvās izmaksas, kopā</t>
  </si>
  <si>
    <t>Nominālās publiskā partnera administratīvās izmaksas, kopā</t>
  </si>
  <si>
    <t>Projekta darbības periods</t>
  </si>
  <si>
    <t>Reālās regulāras uzturēšanas izmaksas, kopā</t>
  </si>
  <si>
    <t>Nominālās regulārās uzturēšanas izmaksas, kopā</t>
  </si>
  <si>
    <t>Nominālās periodiskās uzturēšanas izmaksas, kopā</t>
  </si>
  <si>
    <t>Nominālās administratīvās izmaksas, kopā</t>
  </si>
  <si>
    <t>Nominālās apdrošināšanas izmaksas, kopā</t>
  </si>
  <si>
    <t>Reālās būvniecības risku izmaksas</t>
  </si>
  <si>
    <t>Nominālās riska izmaksas būvniecības fāzē</t>
  </si>
  <si>
    <t>Reālās uzturēšanas risku izmaksas</t>
  </si>
  <si>
    <t>Nominālās riska izmaksas uzturēšanas fāzē</t>
  </si>
  <si>
    <t>Kopējās izmaksas bāzes modelī</t>
  </si>
  <si>
    <t>Parējās korekcijas reālajās cenās</t>
  </si>
  <si>
    <t>Parējās korekcijas nominālajās cenās</t>
  </si>
  <si>
    <t xml:space="preserve">Darblapā tiek aprēķināts izmaksu apmērs pa ceturkšņiem. Darblapā izmantotās atvasinātās šūnas atsaucas uz ievaddatu šūnām darblapā "Pieņēmumi". Izmantotās ievaddatu šūnas apskatāmas, attiecīgajā atvasinātajā šūnā izmantojot tastatūras īsceļu “CTRL + [”. Izlīdzinātā pieejamības maksājuma noteikšanai tiek izmantota GOAL SEEK funkcija: Data -&gt; What-if Analysis -&gt; GOAL SEEK, ievadot aprēķināto privātā partnera nominālo pamatkapitāla ienesīguma likmi (IRR) pirms nodokļiem ceturksnī. Vairāk par GOAL SEEK funkciju var izlasīt Excel palīdzības rīkā. Bāzes modeļa korekcijas tiek norādītas atsevišķi, jo Bāzes modelī mainās izmaksu apmērs un grafiks. </t>
  </si>
  <si>
    <t>]</t>
  </si>
  <si>
    <t>Pieejamības maksājuma indeksējamā daļa</t>
  </si>
  <si>
    <t>Kopā Pieejamības maksājuma indeksējamā daļa</t>
  </si>
  <si>
    <t>Pieejamības maksājuma neindeksējamā daļa</t>
  </si>
  <si>
    <t>Kopā Pieejamības maksājuma neindeksējamā daļa</t>
  </si>
  <si>
    <t>Pieejamības maksājumu kopsumma pirms privātā partnera peļņas uzcenojuma</t>
  </si>
  <si>
    <t>Kapitāla atdeves aprēķins</t>
  </si>
  <si>
    <t>Privātā partnera minimāla nomināla kapitāla atdeves likme pēc nodokļiem</t>
  </si>
  <si>
    <t>Privātā partnera nominālā pamatkapitāla ienesīģuma (IRR) likme pirms nodokļiem</t>
  </si>
  <si>
    <t>Privātā partnera nominālā pamatkapitāla ienesīguma likme (IRR) pirms nodokļiem, ceturksnī</t>
  </si>
  <si>
    <t>Darbības periodu skaits</t>
  </si>
  <si>
    <t>Kapitāla atmaksas ceturksnis, nr.pk</t>
  </si>
  <si>
    <t>Kapitāla atmaksas 1. ceturksnis, nr.pk</t>
  </si>
  <si>
    <t>Izmaksas, kuras tiek nosegtas caur pieejamības maksājumiem</t>
  </si>
  <si>
    <t>Privātā partnera/ kopuzņēmuma naudas plūsmas pirms peļņas uzcenojuma</t>
  </si>
  <si>
    <t>Privātā partnera/ kopuzņēmuma naudas plūsmas ar peļņas uzcenojumu</t>
  </si>
  <si>
    <t>Nominālā pamatkapitāla ienesīguma likme (IRR) pirms nodokļiem, ceturksnī</t>
  </si>
  <si>
    <t>Nominālā pamatkapitāla ienesīguma likme (IRR) pirms nodokļiem, pārrēķinātā</t>
  </si>
  <si>
    <t>Izlīdzinātais pieejamības maksājums ar peļņas uzcenojumu</t>
  </si>
  <si>
    <t>Pieejamības maksājumu kopsumma</t>
  </si>
  <si>
    <t>Partnerības līguma cena</t>
  </si>
  <si>
    <t>Darblapā tiek aprēķinātas ceturkšņu naudas plūsmas, kuras sastāv no darbības, kapitālieguldījumu un finansēšanas naudas plūsmām. Darblapā tiek aprēķināti arī privātā partnera pamatkapitāla un pašu kapitāla iekšējās ienesīguma likmes (IRR) rādītāji. Darblapā izmantotās atvasinātās šūnas atsaucas uz aprēķinu šūnām darblapās “Kapitālieguldījumi”, ”Finansēšana”, ”Izmaksas”, ”Ieņēmumi”, “PZA”. Izmantotās aprēķinu šūnas apskatāmas, attiecīgajā atvasinātajā šūnā izmantojot tastatūras īsceļu “CTRL + [”. Bāzes modeļa korekcijas tiek norādītas atsevišķi, jo bāzes modelī mainās naudas plūsmu apmērs un grafiks.</t>
  </si>
  <si>
    <t>Darbības naudas plūsmas</t>
  </si>
  <si>
    <t>Kopā darbības naudas plūsmas</t>
  </si>
  <si>
    <t>Kapitālieguldījumu naudas plūsmas</t>
  </si>
  <si>
    <t>Kopā kapitālieguldījumu naudas plūsmas</t>
  </si>
  <si>
    <t>Finansēšanas naudas plūsmas</t>
  </si>
  <si>
    <t>Ienākošās finanšu naudas plūsmas</t>
  </si>
  <si>
    <t>Izejošās finanšu naudas plūsmas, izņemot dividendes</t>
  </si>
  <si>
    <t>Kopā finanšu naudas plūsmas, izņemot dividendes un pamatkapitāla palielināšanu</t>
  </si>
  <si>
    <t>Kopā naudas plūsma pirms dividendēm</t>
  </si>
  <si>
    <t>Pamatkapitāla palielināšana</t>
  </si>
  <si>
    <t>Kopā naudas plūsmas, kas pieejamas dividenžu izmaksai</t>
  </si>
  <si>
    <t>Kopā finanšu naudas plūsmas pirms dividenžu izmaksas</t>
  </si>
  <si>
    <t>Dividendes</t>
  </si>
  <si>
    <t>Kopā finanšu naudas plūsmas</t>
  </si>
  <si>
    <t>Naudas atlikums perioda sākumā</t>
  </si>
  <si>
    <t>Kopā naudas plūsmas periodā</t>
  </si>
  <si>
    <t>Naudas atlikums perioda beigās</t>
  </si>
  <si>
    <t>Uzņēmuma ienākuma nodoklis uz izmaksātām dividendēm</t>
  </si>
  <si>
    <t>Privātā partnera/ kopuzņēmuma dividendes pēc nodokļiem</t>
  </si>
  <si>
    <t>Privātā partnera/ kopuzņēmuma pamatkapitāla plūsmas</t>
  </si>
  <si>
    <t>Nominālā privātā partnera/ kopuzņēmuma pamatkapitala IRR pēc nodokļiem ceturksnī</t>
  </si>
  <si>
    <t>Nominālā privātā partnera/ kopuzņēmuma pamatkapitala IRR pēc nodokļiem gadā</t>
  </si>
  <si>
    <t>Subordinētā pamatkapitāla naudas plūsmas</t>
  </si>
  <si>
    <t>Kopā privātā partnera/ kopuzņēmuma pašu kapitāla naudas plūsmas</t>
  </si>
  <si>
    <t>Nominālā privātā partnera/ kopuzņēmuma pašu kapitāla IRR pēc nodokļiem ceturksnī</t>
  </si>
  <si>
    <t>Nominālā privātā partnera/ kouzņēmuma pašu kapitāla IRR pēc nodokļiem gadā</t>
  </si>
  <si>
    <t>Publiskā partnera naudas plūsmas</t>
  </si>
  <si>
    <t>Publiskā partnera dividendes</t>
  </si>
  <si>
    <t>Diskontētās publiskā partnera naudas plūsmas</t>
  </si>
  <si>
    <t>Naudas plūsma, kas ir pieejama parādu apkalpošanai  (CFADS)</t>
  </si>
  <si>
    <t>Bāzes modeļa naudas plūsmas</t>
  </si>
  <si>
    <t>Kopā naudas plūsmas bāzes modelī</t>
  </si>
  <si>
    <t>Darblapā tiek izmantota Data-&gt; What-if analysis-&gt;DATA TABLES funkcija IAV un Partnerības līgumcenas jutīguma analīzei. Šī lapa ir manuāli aizpildāma saskaņā ar lietotāja nodefinētajiem pamatpieņēmumiem un to svārstībām. Šūnas, kuras atsaucas uz jutīguma analīzi skaidri jāatzīmē parējās modeļa darblapās ar attiecīgo formatējumu. Vairāk par DATA TABLES funkciju var izlasīt Excel palīdzības rīkā.</t>
  </si>
  <si>
    <r>
      <rPr>
        <b/>
        <u val="singleAccounting"/>
        <sz val="9"/>
        <color theme="7"/>
        <rFont val="Arial"/>
        <family val="2"/>
        <charset val="186"/>
      </rPr>
      <t xml:space="preserve">IAV </t>
    </r>
    <r>
      <rPr>
        <b/>
        <u val="singleAccounting"/>
        <sz val="9"/>
        <color rgb="FFFFFFFF"/>
        <rFont val="Arial"/>
        <family val="2"/>
      </rPr>
      <t>jutīguma analīze</t>
    </r>
  </si>
  <si>
    <r>
      <rPr>
        <b/>
        <u val="singleAccounting"/>
        <sz val="9"/>
        <color theme="7"/>
        <rFont val="Arial"/>
        <family val="2"/>
        <charset val="186"/>
      </rPr>
      <t xml:space="preserve">PARTNERĪBAS LĪGUMA </t>
    </r>
    <r>
      <rPr>
        <b/>
        <u val="singleAccounting"/>
        <sz val="9"/>
        <color rgb="FFFFFFFF"/>
        <rFont val="Arial"/>
        <family val="2"/>
      </rPr>
      <t>cenas jutīguma analīze</t>
    </r>
  </si>
  <si>
    <t>Kapitālieguldījumu izmaiņas, %</t>
  </si>
  <si>
    <t>Procentu likmju mijmaiņas darījumu (swap) uzcenojums</t>
  </si>
  <si>
    <t>Kredītu procentu likmes</t>
  </si>
  <si>
    <t>Svertā aizņemtā kapitāla likme</t>
  </si>
  <si>
    <t>Svērtā aizņemtā kapitāla diskonta faktors</t>
  </si>
  <si>
    <t>CFADS pašreizējā vērtība</t>
  </si>
  <si>
    <t>CFADS pašreizējā vērtība uz doto ceturksni</t>
  </si>
  <si>
    <t>Kredītu izmantošanas marķieris</t>
  </si>
  <si>
    <t>Kredītu atmaksas termiņš</t>
  </si>
  <si>
    <t>Minimāli noteiktā</t>
  </si>
  <si>
    <t>Aprēķinātā</t>
  </si>
  <si>
    <t>Parāda apkalpošanas seguma attiecība (DSCR)</t>
  </si>
  <si>
    <t>Aizdevumu termiņa seguma attiecība (LLCR)</t>
  </si>
  <si>
    <t>Projekta termiņa seguma attiecība (PLCR)</t>
  </si>
  <si>
    <t>Lietotāju maksājumi</t>
  </si>
  <si>
    <t>Izlīdzinātie pieejamības maksājumi</t>
  </si>
  <si>
    <t>Privāta partnera izdevumi</t>
  </si>
  <si>
    <t>Publiskā partnera izdevumi</t>
  </si>
  <si>
    <t>Kopā PPP projekta naudas plūsmas</t>
  </si>
  <si>
    <t>Modeļa s</t>
  </si>
  <si>
    <t>Noteiktā</t>
  </si>
  <si>
    <t>Parāda apkalpošanas seguma attiecība DSCR</t>
  </si>
  <si>
    <t>Aizdevumu termiņa seguma attiecība LLCR</t>
  </si>
  <si>
    <t>Projekta termiņa seguma attiecība PLCR</t>
  </si>
  <si>
    <t>Privātā partnera/ kopuzņēmuma nominālā pamatkapitāla IRR pēc nodokļiem</t>
  </si>
  <si>
    <t>Privātā partnera/kopuzņēmuma nominālā pašu kapitāla svērtā IRR pēc nodokļiem</t>
  </si>
  <si>
    <t>Naudas atlikumi nevienā ceturksnī nav zemāki par 0</t>
  </si>
  <si>
    <t>PPP modeļa finansēšanas plāns</t>
  </si>
  <si>
    <t>PPP modeļa finanšu rādītāji</t>
  </si>
  <si>
    <t>Minimālā parāda apkalpošanas seguma attiecība (DSCR)</t>
  </si>
  <si>
    <t>Minimālā aizdevumu termiņa seguma attiecība (LLCR)</t>
  </si>
  <si>
    <t>Minimālā projekta termiņa seguma attiecība (PLCR)</t>
  </si>
  <si>
    <t>Privātā partnera nominālā pamatkapitāla IRR pēc nodokļiem</t>
  </si>
  <si>
    <t>Privātā partnera nominālā pašu kapitāla svērtā IRR pēc nodokļiem</t>
  </si>
  <si>
    <t>Reālā diskonta likme</t>
  </si>
  <si>
    <t>Nominālā diskonta likme</t>
  </si>
  <si>
    <t>Publiskā partnera naudas plūsmas PPP modelī</t>
  </si>
  <si>
    <t>Publiskā partnera naudas plūsmas bāzes modelī</t>
  </si>
  <si>
    <t>Nominālās naudas plūsmas</t>
  </si>
  <si>
    <t>Kapitālieguldījumi/ kopsabiedrībā ieguldāmie publiskā partnera resursi</t>
  </si>
  <si>
    <t>Privātā partnera regulārās uzturēšanas izmaksas</t>
  </si>
  <si>
    <t>Regulārās uzturēšanas izmaksas, kopā</t>
  </si>
  <si>
    <t>Privātā partnera periodiskās uzturēšanas izmaksas</t>
  </si>
  <si>
    <t>Privātā partnera administratīvās izmaksas uzturēšanas fazē</t>
  </si>
  <si>
    <t>Administratīvās izmaksas, kopā</t>
  </si>
  <si>
    <t>Apdrošināšanas izmaksas uzturēšanas fāzē</t>
  </si>
  <si>
    <t>Apdrošināšanas izmaksas, kopā</t>
  </si>
  <si>
    <t>Privātā partnera riska izmaksas uzturēšanas fāzē</t>
  </si>
  <si>
    <t>Riska izmaksas būvniecības fāzē</t>
  </si>
  <si>
    <t>Riska izmaksas uzturēšanas fāzē</t>
  </si>
  <si>
    <t>Finansēšanas izdevumi</t>
  </si>
  <si>
    <t>Privātā partnera/ kopuzņēmuma dividendes</t>
  </si>
  <si>
    <t>Parējās korekcijas</t>
  </si>
  <si>
    <t>Uzņēmuma ienākuma nodoklis</t>
  </si>
  <si>
    <t>Diskontētās naudas plūsmas</t>
  </si>
  <si>
    <t>Ieguldījumam atbilstošā vertība</t>
  </si>
  <si>
    <t>Nominālās vērtības</t>
  </si>
  <si>
    <t>Diskontētās vērtības</t>
  </si>
  <si>
    <t>IAV</t>
  </si>
  <si>
    <t>Izlīzinātais pieejamības maksājums</t>
  </si>
  <si>
    <t/>
  </si>
  <si>
    <t>Minimālā IAV</t>
  </si>
  <si>
    <t>Partnerības līguma cenas minimālā vērtība</t>
  </si>
  <si>
    <t>Maksimālā IAV</t>
  </si>
  <si>
    <t>Partnerības līguma cenas maksimālā vērtība</t>
  </si>
  <si>
    <t>Cits</t>
  </si>
  <si>
    <t>Citu risku izmakas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</si>
</sst>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 #,##0.00_);_(* \(#,##0.00\);_(* &quot;-&quot;??_);_(@_)"/>
    <numFmt numFmtId="165" formatCode="_(* #,##0_);_(* \(#,##0\);_(* &quot; - &quot;_);_(* @_)"/>
    <numFmt numFmtId="166" formatCode="dd\.mm\.yyyy"/>
    <numFmt numFmtId="167" formatCode="_(* #,##0.0_);_(* \(#,##0.0\);_(* &quot; - &quot;_);_(* @_)"/>
    <numFmt numFmtId="168" formatCode="_(* #,##0_);_(* \(#,##0\);_(* &quot;-&quot;??_);_(@_)"/>
    <numFmt numFmtId="169" formatCode="_(* #,##0.0000_);_(* \(#,##0.0000\);_(* &quot; - &quot;_);_(* @_)"/>
    <numFmt numFmtId="170" formatCode="_(* #,##0.00_);_(* \(#,##0.00\);_(* &quot; - &quot;_);_(* @_)"/>
    <numFmt numFmtId="171" formatCode="0.0000"/>
    <numFmt numFmtId="172" formatCode="0.0000%"/>
    <numFmt numFmtId="173" formatCode="_(* #,##0.0%_);_(* \(#,##0.0%\);_(* &quot; - &quot;_);_(* @_)"/>
    <numFmt numFmtId="174" formatCode="_(* #,##0_);_(* \(#,##0\);_(* &quot;-&quot;?_);_(@_)"/>
    <numFmt numFmtId="175" formatCode="_(* #,##0.000000_);_(* \(#,##0.000000\);_(* &quot;-&quot;??_);_(@_)"/>
    <numFmt numFmtId="176" formatCode="0.0%"/>
    <numFmt numFmtId="177" formatCode="_(* #,##0.0_);_(* \(#,##0.0\);_(* &quot;-&quot;?_);_(@_)"/>
    <numFmt numFmtId="178" formatCode="_(* #,##0.0000_);_(* \(#,##0.0000\);_(* &quot;-&quot;??_);_(@_)"/>
    <numFmt numFmtId="179" formatCode="_(* #,##0&quot;&quot;_);_(* \(#,##0&quot;&quot;\);_(* &quot; - &quot;_);_(* @_)"/>
    <numFmt numFmtId="180" formatCode="0.000"/>
    <numFmt numFmtId="181" formatCode="_(* #,##0.00%_);_(* \(#,##0.00%\);_(* &quot; - &quot;_);_(* @_)"/>
    <numFmt numFmtId="182" formatCode="0."/>
    <numFmt numFmtId="183" formatCode="0.00000%"/>
    <numFmt numFmtId="184" formatCode="[$-409]d\-mmm\-yyyy;@"/>
  </numFmts>
  <fonts count="65" x14ac:knownFonts="1">
    <font>
      <sz val="11"/>
      <color theme="1"/>
      <name val="Calibri"/>
      <family val="2"/>
      <scheme val="minor"/>
    </font>
    <font>
      <sz val="11"/>
      <color theme="1"/>
      <name val="Calibri"/>
      <family val="2"/>
      <charset val="186"/>
      <scheme val="minor"/>
    </font>
    <font>
      <sz val="11"/>
      <color theme="1"/>
      <name val="Calibri"/>
      <family val="2"/>
      <scheme val="minor"/>
    </font>
    <font>
      <sz val="11"/>
      <color rgb="FF9C6500"/>
      <name val="Calibri"/>
      <family val="2"/>
      <scheme val="minor"/>
    </font>
    <font>
      <b/>
      <sz val="11"/>
      <color theme="1"/>
      <name val="Calibri"/>
      <family val="2"/>
      <scheme val="minor"/>
    </font>
    <font>
      <sz val="8"/>
      <name val="Arial"/>
      <family val="2"/>
    </font>
    <font>
      <sz val="8"/>
      <color theme="1"/>
      <name val="Arial"/>
      <family val="2"/>
    </font>
    <font>
      <b/>
      <sz val="8"/>
      <color theme="1"/>
      <name val="Arial"/>
      <family val="2"/>
    </font>
    <font>
      <b/>
      <sz val="9"/>
      <color rgb="FFFFFFFF"/>
      <name val="Arial"/>
      <family val="2"/>
    </font>
    <font>
      <u/>
      <sz val="11"/>
      <color theme="10"/>
      <name val="Calibri"/>
      <family val="2"/>
      <scheme val="minor"/>
    </font>
    <font>
      <u/>
      <sz val="8"/>
      <color theme="10"/>
      <name val="Arial"/>
      <family val="2"/>
    </font>
    <font>
      <b/>
      <u val="singleAccounting"/>
      <sz val="9"/>
      <color rgb="FFFFFFFF"/>
      <name val="Arial"/>
      <family val="2"/>
    </font>
    <font>
      <b/>
      <sz val="8"/>
      <color theme="7"/>
      <name val="Arial"/>
      <family val="2"/>
    </font>
    <font>
      <sz val="8"/>
      <color theme="3"/>
      <name val="Arial"/>
      <family val="2"/>
    </font>
    <font>
      <sz val="8"/>
      <color theme="4" tint="-0.499984740745262"/>
      <name val="Arial"/>
      <family val="2"/>
    </font>
    <font>
      <sz val="8"/>
      <color rgb="FF9C6500"/>
      <name val="Arial"/>
      <family val="2"/>
    </font>
    <font>
      <sz val="8"/>
      <color rgb="FFFF0000"/>
      <name val="Arial"/>
      <family val="2"/>
    </font>
    <font>
      <b/>
      <sz val="9"/>
      <color theme="9"/>
      <name val="Arial"/>
      <family val="2"/>
    </font>
    <font>
      <b/>
      <sz val="8"/>
      <color theme="9"/>
      <name val="Arial"/>
      <family val="2"/>
    </font>
    <font>
      <b/>
      <u val="singleAccounting"/>
      <sz val="8"/>
      <color theme="1"/>
      <name val="Arial"/>
      <family val="2"/>
    </font>
    <font>
      <b/>
      <sz val="8"/>
      <color theme="9"/>
      <name val="Arial"/>
      <family val="2"/>
      <charset val="186"/>
    </font>
    <font>
      <b/>
      <sz val="8"/>
      <color theme="3"/>
      <name val="Arial"/>
      <family val="2"/>
    </font>
    <font>
      <b/>
      <u val="singleAccounting"/>
      <sz val="9"/>
      <color theme="0"/>
      <name val="Arial"/>
      <family val="2"/>
    </font>
    <font>
      <sz val="8"/>
      <color theme="5" tint="-0.499984740745262"/>
      <name val="Arial"/>
      <family val="2"/>
    </font>
    <font>
      <b/>
      <u val="singleAccounting"/>
      <sz val="9"/>
      <color theme="5" tint="-0.499984740745262"/>
      <name val="Arial"/>
      <family val="2"/>
    </font>
    <font>
      <sz val="8"/>
      <color theme="0"/>
      <name val="Arial"/>
      <family val="2"/>
    </font>
    <font>
      <sz val="8"/>
      <color theme="1" tint="0.499984740745262"/>
      <name val="Arial"/>
      <family val="2"/>
    </font>
    <font>
      <sz val="8"/>
      <color theme="7" tint="-0.249977111117893"/>
      <name val="Arial"/>
      <family val="2"/>
    </font>
    <font>
      <b/>
      <sz val="8"/>
      <name val="Arial"/>
      <family val="2"/>
    </font>
    <font>
      <i/>
      <sz val="8"/>
      <name val="Arial"/>
      <family val="2"/>
    </font>
    <font>
      <b/>
      <i/>
      <sz val="8"/>
      <name val="Arial"/>
      <family val="2"/>
    </font>
    <font>
      <sz val="8"/>
      <color rgb="FF0000FF"/>
      <name val="Arial"/>
      <family val="2"/>
    </font>
    <font>
      <sz val="8"/>
      <color rgb="FF7030A0"/>
      <name val="Arial"/>
      <family val="2"/>
    </font>
    <font>
      <b/>
      <u val="singleAccounting"/>
      <sz val="9"/>
      <name val="Arial"/>
      <family val="2"/>
    </font>
    <font>
      <b/>
      <sz val="8"/>
      <color theme="1" tint="0.499984740745262"/>
      <name val="Arial"/>
      <family val="2"/>
    </font>
    <font>
      <b/>
      <u/>
      <sz val="8"/>
      <color theme="1"/>
      <name val="Arial"/>
      <family val="2"/>
    </font>
    <font>
      <sz val="9"/>
      <name val="Arial"/>
      <family val="2"/>
    </font>
    <font>
      <sz val="11"/>
      <color theme="1"/>
      <name val="Calibri"/>
      <family val="2"/>
      <charset val="186"/>
      <scheme val="minor"/>
    </font>
    <font>
      <b/>
      <u val="singleAccounting"/>
      <sz val="9"/>
      <color theme="7"/>
      <name val="Arial"/>
      <family val="2"/>
      <charset val="186"/>
    </font>
    <font>
      <b/>
      <u val="singleAccounting"/>
      <sz val="9"/>
      <color rgb="FFFFFFFF"/>
      <name val="Arial"/>
      <family val="2"/>
      <charset val="186"/>
    </font>
    <font>
      <sz val="10"/>
      <name val="Arial"/>
      <family val="2"/>
    </font>
    <font>
      <b/>
      <u val="singleAccounting"/>
      <sz val="10"/>
      <color rgb="FFFFFFFF"/>
      <name val="Arial"/>
      <family val="2"/>
    </font>
    <font>
      <b/>
      <u/>
      <sz val="8"/>
      <name val="Arial"/>
      <family val="2"/>
    </font>
    <font>
      <sz val="8"/>
      <name val="Arial"/>
      <family val="2"/>
      <charset val="186"/>
    </font>
    <font>
      <b/>
      <sz val="8"/>
      <color theme="1"/>
      <name val="Arial"/>
      <family val="2"/>
      <charset val="186"/>
    </font>
    <font>
      <sz val="8"/>
      <color theme="1"/>
      <name val="Arial"/>
      <family val="2"/>
      <charset val="186"/>
    </font>
    <font>
      <sz val="8"/>
      <color rgb="FF000000"/>
      <name val="Arial"/>
      <family val="2"/>
      <charset val="186"/>
    </font>
    <font>
      <sz val="8"/>
      <color rgb="FF000000"/>
      <name val="Arial"/>
      <family val="2"/>
    </font>
    <font>
      <u/>
      <sz val="8"/>
      <color theme="10"/>
      <name val="Arial"/>
      <family val="2"/>
      <charset val="186"/>
    </font>
    <font>
      <sz val="9"/>
      <color indexed="81"/>
      <name val="Tahoma"/>
      <family val="2"/>
    </font>
    <font>
      <b/>
      <sz val="9"/>
      <color indexed="81"/>
      <name val="Tahoma"/>
      <family val="2"/>
    </font>
    <font>
      <b/>
      <sz val="8"/>
      <color theme="0"/>
      <name val="Arial"/>
      <family val="2"/>
    </font>
    <font>
      <b/>
      <u val="singleAccounting"/>
      <sz val="10"/>
      <color theme="5" tint="-0.499984740745262"/>
      <name val="Arial"/>
      <family val="2"/>
    </font>
    <font>
      <b/>
      <sz val="9"/>
      <color theme="1"/>
      <name val="Times New Roman"/>
      <family val="1"/>
      <charset val="186"/>
    </font>
    <font>
      <b/>
      <sz val="9"/>
      <color indexed="81"/>
      <name val="Tahoma"/>
      <family val="2"/>
      <charset val="186"/>
    </font>
    <font>
      <sz val="9"/>
      <color indexed="81"/>
      <name val="Tahoma"/>
      <family val="2"/>
      <charset val="186"/>
    </font>
    <font>
      <b/>
      <sz val="10"/>
      <name val="Arial"/>
      <family val="2"/>
    </font>
    <font>
      <sz val="8"/>
      <color theme="6" tint="0.79998168889431442"/>
      <name val="Arial"/>
      <family val="2"/>
    </font>
    <font>
      <sz val="11"/>
      <color theme="1"/>
      <name val="Times New Roman"/>
      <family val="1"/>
      <charset val="186"/>
    </font>
    <font>
      <sz val="11"/>
      <color theme="0"/>
      <name val="Times New Roman"/>
      <family val="1"/>
      <charset val="186"/>
    </font>
    <font>
      <b/>
      <i/>
      <sz val="11"/>
      <color theme="1"/>
      <name val="Times New Roman"/>
      <family val="1"/>
      <charset val="186"/>
    </font>
    <font>
      <b/>
      <i/>
      <vertAlign val="superscript"/>
      <sz val="11"/>
      <color theme="1"/>
      <name val="Times New Roman"/>
      <family val="1"/>
      <charset val="186"/>
    </font>
    <font>
      <u/>
      <sz val="11"/>
      <color theme="10"/>
      <name val="Calibri"/>
      <family val="2"/>
      <charset val="186"/>
      <scheme val="minor"/>
    </font>
    <font>
      <i/>
      <u/>
      <sz val="12"/>
      <color rgb="FFFF0000"/>
      <name val="Times New Roman"/>
      <family val="1"/>
    </font>
    <font>
      <sz val="11"/>
      <color theme="0"/>
      <name val="Calibri"/>
      <family val="2"/>
      <scheme val="minor"/>
    </font>
  </fonts>
  <fills count="19">
    <fill>
      <patternFill patternType="none"/>
    </fill>
    <fill>
      <patternFill patternType="gray125"/>
    </fill>
    <fill>
      <patternFill patternType="solid">
        <fgColor rgb="FFFFEB9C"/>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bgColor indexed="64"/>
      </patternFill>
    </fill>
    <fill>
      <patternFill patternType="solid">
        <fgColor theme="9" tint="0.79998168889431442"/>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7"/>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1" tint="0.34998626667073579"/>
        <bgColor indexed="64"/>
      </patternFill>
    </fill>
  </fills>
  <borders count="36">
    <border>
      <left/>
      <right/>
      <top/>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right/>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top style="thin">
        <color rgb="FF7F7F7F"/>
      </top>
      <bottom style="thin">
        <color rgb="FF7F7F7F"/>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right/>
      <top style="thin">
        <color indexed="64"/>
      </top>
      <bottom style="medium">
        <color indexed="64"/>
      </bottom>
      <diagonal/>
    </border>
    <border>
      <left style="thin">
        <color rgb="FF7F7F7F"/>
      </left>
      <right style="thin">
        <color rgb="FF7F7F7F"/>
      </right>
      <top style="thin">
        <color rgb="FF7F7F7F"/>
      </top>
      <bottom/>
      <diagonal/>
    </border>
    <border>
      <left style="thin">
        <color rgb="FF7F7F7F"/>
      </left>
      <right style="thin">
        <color rgb="FF7F7F7F"/>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7F7F7F"/>
      </top>
      <bottom style="thin">
        <color rgb="FF7F7F7F"/>
      </bottom>
      <diagonal/>
    </border>
    <border>
      <left/>
      <right/>
      <top/>
      <bottom style="thin">
        <color rgb="FF7F7F7F"/>
      </bottom>
      <diagonal/>
    </border>
    <border>
      <left style="thick">
        <color theme="0"/>
      </left>
      <right style="thin">
        <color theme="0" tint="-0.499984740745262"/>
      </right>
      <top style="thick">
        <color theme="0"/>
      </top>
      <bottom/>
      <diagonal/>
    </border>
    <border>
      <left/>
      <right style="thin">
        <color theme="0" tint="-0.499984740745262"/>
      </right>
      <top/>
      <bottom/>
      <diagonal/>
    </border>
    <border>
      <left style="thin">
        <color indexed="64"/>
      </left>
      <right style="thin">
        <color rgb="FF7F7F7F"/>
      </right>
      <top style="thin">
        <color rgb="FF7F7F7F"/>
      </top>
      <bottom style="thin">
        <color rgb="FF7F7F7F"/>
      </bottom>
      <diagonal/>
    </border>
    <border>
      <left style="thin">
        <color indexed="64"/>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thin">
        <color rgb="FF7F7F7F"/>
      </left>
      <right style="thin">
        <color rgb="FF7F7F7F"/>
      </right>
      <top style="thin">
        <color rgb="FF7F7F7F"/>
      </top>
      <bottom style="thin">
        <color indexed="64"/>
      </bottom>
      <diagonal/>
    </border>
    <border>
      <left style="thin">
        <color indexed="64"/>
      </left>
      <right style="thin">
        <color indexed="64"/>
      </right>
      <top/>
      <bottom style="thin">
        <color indexed="64"/>
      </bottom>
      <diagonal/>
    </border>
    <border>
      <left style="thin">
        <color indexed="64"/>
      </left>
      <right/>
      <top/>
      <bottom style="thin">
        <color rgb="FF7F7F7F"/>
      </bottom>
      <diagonal/>
    </border>
    <border diagonalUp="1" diagonalDown="1">
      <left style="thin">
        <color rgb="FF7F7F7F"/>
      </left>
      <right style="thin">
        <color rgb="FF7F7F7F"/>
      </right>
      <top style="thin">
        <color rgb="FF7F7F7F"/>
      </top>
      <bottom style="thin">
        <color indexed="64"/>
      </bottom>
      <diagonal style="thin">
        <color rgb="FF7F7F7F"/>
      </diagonal>
    </border>
  </borders>
  <cellStyleXfs count="11">
    <xf numFmtId="0" fontId="0" fillId="0" borderId="0"/>
    <xf numFmtId="164" fontId="2" fillId="0" borderId="0" applyFont="0" applyFill="0" applyBorder="0" applyAlignment="0" applyProtection="0"/>
    <xf numFmtId="9" fontId="2" fillId="0" borderId="0" applyFont="0" applyFill="0" applyBorder="0" applyAlignment="0" applyProtection="0"/>
    <xf numFmtId="0" fontId="3" fillId="2" borderId="0" applyNumberFormat="0" applyBorder="0" applyAlignment="0" applyProtection="0"/>
    <xf numFmtId="0" fontId="9" fillId="0" borderId="0" applyNumberFormat="0" applyFill="0" applyBorder="0" applyAlignment="0" applyProtection="0"/>
    <xf numFmtId="0" fontId="15" fillId="2" borderId="0" applyNumberFormat="0" applyBorder="0" applyAlignment="0" applyProtection="0"/>
    <xf numFmtId="0" fontId="36" fillId="0" borderId="0"/>
    <xf numFmtId="0" fontId="37" fillId="0" borderId="0"/>
    <xf numFmtId="0" fontId="40" fillId="0" borderId="0"/>
    <xf numFmtId="0" fontId="1" fillId="0" borderId="0"/>
    <xf numFmtId="0" fontId="62" fillId="0" borderId="0" applyNumberFormat="0" applyFill="0" applyBorder="0" applyAlignment="0" applyProtection="0"/>
  </cellStyleXfs>
  <cellXfs count="416">
    <xf numFmtId="0" fontId="0" fillId="0" borderId="0" xfId="0"/>
    <xf numFmtId="165" fontId="5" fillId="0" borderId="0" xfId="0" applyNumberFormat="1" applyFont="1" applyAlignment="1">
      <alignment horizontal="left" vertical="center"/>
    </xf>
    <xf numFmtId="0" fontId="6" fillId="0" borderId="0" xfId="0" applyFont="1"/>
    <xf numFmtId="0" fontId="7" fillId="0" borderId="0" xfId="0" applyFont="1"/>
    <xf numFmtId="0" fontId="7" fillId="0" borderId="0" xfId="0" applyFont="1" applyAlignment="1">
      <alignment horizontal="left"/>
    </xf>
    <xf numFmtId="0" fontId="10" fillId="0" borderId="0" xfId="4" applyFont="1"/>
    <xf numFmtId="0" fontId="13" fillId="0" borderId="0" xfId="0" applyFont="1" applyAlignment="1">
      <alignment horizontal="center"/>
    </xf>
    <xf numFmtId="165" fontId="14" fillId="5" borderId="1" xfId="5" applyNumberFormat="1" applyFont="1" applyFill="1" applyBorder="1" applyAlignment="1">
      <alignment horizontal="left" vertical="center"/>
    </xf>
    <xf numFmtId="165" fontId="14" fillId="5" borderId="1" xfId="5" applyNumberFormat="1" applyFont="1" applyFill="1" applyBorder="1" applyAlignment="1">
      <alignment horizontal="left" vertical="center" indent="1"/>
    </xf>
    <xf numFmtId="0" fontId="6" fillId="0" borderId="0" xfId="0" applyFont="1" applyAlignment="1">
      <alignment vertical="top" wrapText="1"/>
    </xf>
    <xf numFmtId="0" fontId="13" fillId="0" borderId="0" xfId="5" applyNumberFormat="1" applyFont="1" applyFill="1" applyBorder="1" applyAlignment="1">
      <alignment horizontal="center" vertical="center"/>
    </xf>
    <xf numFmtId="10" fontId="14" fillId="5" borderId="1" xfId="5" applyNumberFormat="1" applyFont="1" applyFill="1" applyBorder="1" applyAlignment="1">
      <alignment horizontal="right" vertical="center"/>
    </xf>
    <xf numFmtId="0" fontId="14" fillId="5" borderId="1" xfId="5" applyNumberFormat="1" applyFont="1" applyFill="1" applyBorder="1" applyAlignment="1">
      <alignment horizontal="left" vertical="center"/>
    </xf>
    <xf numFmtId="10" fontId="15" fillId="0" borderId="0" xfId="5" applyNumberFormat="1" applyFill="1" applyBorder="1" applyAlignment="1">
      <alignment horizontal="right" vertical="center"/>
    </xf>
    <xf numFmtId="0" fontId="16" fillId="0" borderId="0" xfId="0" applyFont="1"/>
    <xf numFmtId="0" fontId="16" fillId="0" borderId="0" xfId="0" applyFont="1" applyAlignment="1">
      <alignment horizontal="center"/>
    </xf>
    <xf numFmtId="0" fontId="8" fillId="3" borderId="0" xfId="0" applyFont="1" applyFill="1" applyAlignment="1">
      <alignment horizontal="left" vertical="center"/>
    </xf>
    <xf numFmtId="0" fontId="5" fillId="0" borderId="0" xfId="0" applyFont="1"/>
    <xf numFmtId="0" fontId="13" fillId="0" borderId="0" xfId="0" applyFont="1"/>
    <xf numFmtId="0" fontId="17" fillId="3" borderId="0" xfId="0" applyFont="1" applyFill="1" applyAlignment="1">
      <alignment horizontal="left" vertical="center"/>
    </xf>
    <xf numFmtId="10" fontId="14" fillId="5" borderId="1" xfId="5" applyNumberFormat="1" applyFont="1" applyFill="1" applyBorder="1" applyAlignment="1">
      <alignment horizontal="left" vertical="center" indent="1"/>
    </xf>
    <xf numFmtId="0" fontId="20" fillId="0" borderId="0" xfId="0" applyFont="1"/>
    <xf numFmtId="0" fontId="6" fillId="6" borderId="0" xfId="0" applyFont="1" applyFill="1"/>
    <xf numFmtId="0" fontId="13" fillId="6" borderId="0" xfId="0" applyFont="1" applyFill="1" applyAlignment="1">
      <alignment horizontal="center"/>
    </xf>
    <xf numFmtId="165" fontId="15" fillId="0" borderId="0" xfId="5" applyNumberFormat="1" applyFill="1" applyBorder="1" applyAlignment="1">
      <alignment horizontal="left" vertical="center"/>
    </xf>
    <xf numFmtId="0" fontId="7" fillId="0" borderId="2" xfId="0" applyFont="1" applyBorder="1"/>
    <xf numFmtId="168" fontId="7" fillId="0" borderId="2" xfId="1" applyNumberFormat="1" applyFont="1" applyBorder="1"/>
    <xf numFmtId="0" fontId="10" fillId="0" borderId="2" xfId="4" applyFont="1" applyBorder="1"/>
    <xf numFmtId="0" fontId="21" fillId="0" borderId="2" xfId="0" applyFont="1" applyBorder="1" applyAlignment="1">
      <alignment horizontal="center"/>
    </xf>
    <xf numFmtId="168" fontId="7" fillId="0" borderId="0" xfId="1" applyNumberFormat="1" applyFont="1" applyBorder="1"/>
    <xf numFmtId="10" fontId="14" fillId="0" borderId="0" xfId="5" applyNumberFormat="1" applyFont="1" applyFill="1" applyBorder="1" applyAlignment="1">
      <alignment horizontal="right" vertical="center"/>
    </xf>
    <xf numFmtId="0" fontId="10" fillId="0" borderId="0" xfId="4" applyFont="1" applyFill="1"/>
    <xf numFmtId="0" fontId="22" fillId="0" borderId="0" xfId="0" applyFont="1" applyAlignment="1">
      <alignment horizontal="left" vertical="center"/>
    </xf>
    <xf numFmtId="0" fontId="6" fillId="0" borderId="0" xfId="0" applyFont="1" applyAlignment="1">
      <alignment horizontal="left" vertical="top" wrapText="1"/>
    </xf>
    <xf numFmtId="0" fontId="13" fillId="0" borderId="0" xfId="0" applyFont="1" applyAlignment="1">
      <alignment horizontal="left"/>
    </xf>
    <xf numFmtId="0" fontId="11" fillId="0" borderId="0" xfId="0" applyFont="1" applyAlignment="1">
      <alignment vertical="center"/>
    </xf>
    <xf numFmtId="0" fontId="8" fillId="4" borderId="0" xfId="0" applyFont="1" applyFill="1" applyAlignment="1">
      <alignment horizontal="center" vertical="center" wrapText="1"/>
    </xf>
    <xf numFmtId="166" fontId="25" fillId="9" borderId="4" xfId="0" applyNumberFormat="1" applyFont="1" applyFill="1" applyBorder="1" applyAlignment="1">
      <alignment horizontal="left" vertical="center"/>
    </xf>
    <xf numFmtId="0" fontId="26" fillId="10" borderId="1" xfId="1" applyNumberFormat="1" applyFont="1" applyFill="1" applyBorder="1" applyAlignment="1">
      <alignment horizontal="left" vertical="center"/>
    </xf>
    <xf numFmtId="166" fontId="26" fillId="10" borderId="1" xfId="1" applyNumberFormat="1" applyFont="1" applyFill="1" applyBorder="1" applyAlignment="1">
      <alignment horizontal="right" vertical="center"/>
    </xf>
    <xf numFmtId="168" fontId="26" fillId="10" borderId="1" xfId="1" applyNumberFormat="1" applyFont="1" applyFill="1" applyBorder="1" applyAlignment="1">
      <alignment horizontal="right" vertical="center"/>
    </xf>
    <xf numFmtId="166" fontId="5" fillId="0" borderId="4" xfId="0" applyNumberFormat="1" applyFont="1" applyBorder="1" applyAlignment="1">
      <alignment horizontal="right" vertical="center"/>
    </xf>
    <xf numFmtId="166" fontId="5" fillId="0" borderId="0" xfId="0" applyNumberFormat="1" applyFont="1" applyAlignment="1">
      <alignment horizontal="right" vertical="center"/>
    </xf>
    <xf numFmtId="165" fontId="5" fillId="11" borderId="7" xfId="0" applyNumberFormat="1" applyFont="1" applyFill="1" applyBorder="1" applyAlignment="1">
      <alignment horizontal="left" vertical="center"/>
    </xf>
    <xf numFmtId="0" fontId="26" fillId="10" borderId="1" xfId="1" applyNumberFormat="1" applyFont="1" applyFill="1" applyBorder="1" applyAlignment="1">
      <alignment horizontal="center" vertical="center"/>
    </xf>
    <xf numFmtId="0" fontId="26" fillId="10" borderId="1" xfId="1" applyNumberFormat="1" applyFont="1" applyFill="1" applyBorder="1" applyAlignment="1">
      <alignment horizontal="left" vertical="center" wrapText="1"/>
    </xf>
    <xf numFmtId="168" fontId="26" fillId="10" borderId="1" xfId="1" applyNumberFormat="1" applyFont="1" applyFill="1" applyBorder="1" applyAlignment="1">
      <alignment horizontal="center" vertical="center"/>
    </xf>
    <xf numFmtId="166" fontId="5" fillId="0" borderId="4" xfId="0" applyNumberFormat="1" applyFont="1" applyBorder="1" applyAlignment="1">
      <alignment horizontal="left" vertical="center"/>
    </xf>
    <xf numFmtId="0" fontId="12" fillId="0" borderId="0" xfId="0" applyFont="1"/>
    <xf numFmtId="2" fontId="5" fillId="0" borderId="0" xfId="0" applyNumberFormat="1" applyFont="1" applyAlignment="1">
      <alignment horizontal="left" vertical="center"/>
    </xf>
    <xf numFmtId="1" fontId="5" fillId="0" borderId="0" xfId="0" applyNumberFormat="1" applyFont="1" applyAlignment="1">
      <alignment horizontal="right" vertical="center"/>
    </xf>
    <xf numFmtId="10" fontId="26" fillId="10" borderId="8" xfId="5" applyNumberFormat="1" applyFont="1" applyFill="1" applyBorder="1" applyAlignment="1">
      <alignment horizontal="right" vertical="center"/>
    </xf>
    <xf numFmtId="10" fontId="27" fillId="12" borderId="9" xfId="2" applyNumberFormat="1" applyFont="1" applyFill="1" applyBorder="1" applyAlignment="1">
      <alignment horizontal="right" vertical="center"/>
    </xf>
    <xf numFmtId="0" fontId="6" fillId="0" borderId="0" xfId="0" applyFont="1" applyAlignment="1">
      <alignment horizontal="center"/>
    </xf>
    <xf numFmtId="169" fontId="5" fillId="0" borderId="0" xfId="0" applyNumberFormat="1" applyFont="1" applyAlignment="1">
      <alignment horizontal="left" vertical="center"/>
    </xf>
    <xf numFmtId="10" fontId="26" fillId="10" borderId="1" xfId="5" applyNumberFormat="1" applyFont="1" applyFill="1" applyBorder="1" applyAlignment="1">
      <alignment horizontal="left" vertical="center"/>
    </xf>
    <xf numFmtId="10" fontId="26" fillId="10" borderId="1" xfId="5" applyNumberFormat="1" applyFont="1" applyFill="1" applyBorder="1" applyAlignment="1">
      <alignment horizontal="center" vertical="center"/>
    </xf>
    <xf numFmtId="10" fontId="26" fillId="10" borderId="1" xfId="5" applyNumberFormat="1" applyFont="1" applyFill="1" applyBorder="1" applyAlignment="1">
      <alignment horizontal="right" vertical="center"/>
    </xf>
    <xf numFmtId="10" fontId="26" fillId="0" borderId="0" xfId="5" applyNumberFormat="1" applyFont="1" applyFill="1" applyBorder="1" applyAlignment="1">
      <alignment horizontal="left" vertical="center"/>
    </xf>
    <xf numFmtId="10" fontId="26" fillId="0" borderId="0" xfId="5" applyNumberFormat="1" applyFont="1" applyFill="1" applyBorder="1" applyAlignment="1">
      <alignment horizontal="right" vertical="center"/>
    </xf>
    <xf numFmtId="10" fontId="6" fillId="0" borderId="0" xfId="2" applyNumberFormat="1" applyFont="1"/>
    <xf numFmtId="164" fontId="6" fillId="0" borderId="0" xfId="0" applyNumberFormat="1" applyFont="1"/>
    <xf numFmtId="0" fontId="8" fillId="8" borderId="0" xfId="0" applyFont="1" applyFill="1" applyAlignment="1">
      <alignment horizontal="left" vertical="center"/>
    </xf>
    <xf numFmtId="168" fontId="26" fillId="10" borderId="1" xfId="1" applyNumberFormat="1" applyFont="1" applyFill="1" applyBorder="1" applyAlignment="1">
      <alignment horizontal="left" vertical="center"/>
    </xf>
    <xf numFmtId="0" fontId="8" fillId="0" borderId="0" xfId="0" applyFont="1" applyAlignment="1">
      <alignment horizontal="left" vertical="center"/>
    </xf>
    <xf numFmtId="10" fontId="26" fillId="0" borderId="1" xfId="5" applyNumberFormat="1" applyFont="1" applyFill="1" applyBorder="1" applyAlignment="1">
      <alignment horizontal="left" vertical="center"/>
    </xf>
    <xf numFmtId="0" fontId="26" fillId="0" borderId="0" xfId="1" applyNumberFormat="1" applyFont="1" applyFill="1" applyBorder="1" applyAlignment="1">
      <alignment horizontal="left" vertical="center"/>
    </xf>
    <xf numFmtId="168" fontId="26" fillId="0" borderId="0" xfId="1" applyNumberFormat="1" applyFont="1" applyFill="1" applyBorder="1" applyAlignment="1">
      <alignment horizontal="right" vertical="center"/>
    </xf>
    <xf numFmtId="0" fontId="26" fillId="0" borderId="0" xfId="1" applyNumberFormat="1" applyFont="1" applyFill="1" applyBorder="1" applyAlignment="1">
      <alignment horizontal="center" vertical="center"/>
    </xf>
    <xf numFmtId="10" fontId="26" fillId="0" borderId="0" xfId="5" applyNumberFormat="1" applyFont="1" applyFill="1" applyBorder="1" applyAlignment="1">
      <alignment horizontal="center" vertical="center"/>
    </xf>
    <xf numFmtId="168" fontId="26" fillId="0" borderId="0" xfId="1" applyNumberFormat="1" applyFont="1" applyFill="1" applyBorder="1" applyAlignment="1">
      <alignment horizontal="left" vertical="center"/>
    </xf>
    <xf numFmtId="0" fontId="11" fillId="0" borderId="0" xfId="0" applyFont="1" applyAlignment="1">
      <alignment horizontal="left" vertical="center"/>
    </xf>
    <xf numFmtId="0" fontId="7" fillId="0" borderId="0" xfId="0" applyFont="1" applyAlignment="1">
      <alignment horizontal="center"/>
    </xf>
    <xf numFmtId="170" fontId="5" fillId="0" borderId="0" xfId="0" applyNumberFormat="1" applyFont="1" applyAlignment="1">
      <alignment horizontal="left" vertical="center"/>
    </xf>
    <xf numFmtId="0" fontId="26" fillId="10" borderId="1" xfId="1" applyNumberFormat="1" applyFont="1" applyFill="1" applyBorder="1" applyAlignment="1">
      <alignment horizontal="right" vertical="center"/>
    </xf>
    <xf numFmtId="171" fontId="6" fillId="0" borderId="0" xfId="0" applyNumberFormat="1" applyFont="1"/>
    <xf numFmtId="10" fontId="6" fillId="0" borderId="0" xfId="0" applyNumberFormat="1" applyFont="1"/>
    <xf numFmtId="165" fontId="5" fillId="12" borderId="9" xfId="1" applyNumberFormat="1" applyFont="1" applyFill="1" applyBorder="1" applyAlignment="1">
      <alignment horizontal="left" vertical="center"/>
    </xf>
    <xf numFmtId="0" fontId="7" fillId="0" borderId="2" xfId="0" applyFont="1" applyBorder="1" applyAlignment="1">
      <alignment horizontal="center"/>
    </xf>
    <xf numFmtId="168" fontId="6" fillId="0" borderId="0" xfId="0" applyNumberFormat="1" applyFont="1"/>
    <xf numFmtId="10" fontId="26" fillId="10" borderId="1" xfId="2" applyNumberFormat="1" applyFont="1" applyFill="1" applyBorder="1" applyAlignment="1">
      <alignment horizontal="left" vertical="center"/>
    </xf>
    <xf numFmtId="10" fontId="26" fillId="10" borderId="1" xfId="2" applyNumberFormat="1" applyFont="1" applyFill="1" applyBorder="1" applyAlignment="1">
      <alignment horizontal="center" vertical="center"/>
    </xf>
    <xf numFmtId="10" fontId="26" fillId="10" borderId="1" xfId="2" applyNumberFormat="1" applyFont="1" applyFill="1" applyBorder="1" applyAlignment="1">
      <alignment horizontal="right" vertical="center"/>
    </xf>
    <xf numFmtId="172" fontId="26" fillId="10" borderId="1" xfId="2" applyNumberFormat="1" applyFont="1" applyFill="1" applyBorder="1" applyAlignment="1">
      <alignment horizontal="left" vertical="center"/>
    </xf>
    <xf numFmtId="172" fontId="26" fillId="10" borderId="1" xfId="2" applyNumberFormat="1" applyFont="1" applyFill="1" applyBorder="1" applyAlignment="1">
      <alignment horizontal="center" vertical="center"/>
    </xf>
    <xf numFmtId="172" fontId="6" fillId="0" borderId="0" xfId="0" applyNumberFormat="1" applyFont="1" applyAlignment="1">
      <alignment horizontal="left"/>
    </xf>
    <xf numFmtId="165" fontId="6" fillId="0" borderId="0" xfId="0" applyNumberFormat="1" applyFont="1"/>
    <xf numFmtId="165" fontId="5" fillId="0" borderId="0" xfId="0" applyNumberFormat="1" applyFont="1" applyAlignment="1">
      <alignment horizontal="right" vertical="center"/>
    </xf>
    <xf numFmtId="165" fontId="28" fillId="0" borderId="2" xfId="0" applyNumberFormat="1" applyFont="1" applyBorder="1" applyAlignment="1">
      <alignment horizontal="left" vertical="center"/>
    </xf>
    <xf numFmtId="168" fontId="7" fillId="0" borderId="2" xfId="0" applyNumberFormat="1" applyFont="1" applyBorder="1" applyAlignment="1">
      <alignment horizontal="right"/>
    </xf>
    <xf numFmtId="0" fontId="26" fillId="10" borderId="1" xfId="1" applyNumberFormat="1" applyFont="1" applyFill="1" applyBorder="1" applyAlignment="1">
      <alignment horizontal="left" vertical="center" indent="1"/>
    </xf>
    <xf numFmtId="10" fontId="5" fillId="0" borderId="0" xfId="2" applyNumberFormat="1" applyFont="1" applyFill="1" applyAlignment="1">
      <alignment horizontal="right" vertical="center"/>
    </xf>
    <xf numFmtId="165" fontId="6" fillId="0" borderId="0" xfId="0" applyNumberFormat="1" applyFont="1" applyAlignment="1">
      <alignment horizontal="right"/>
    </xf>
    <xf numFmtId="165" fontId="28" fillId="0" borderId="2" xfId="0" applyNumberFormat="1" applyFont="1" applyBorder="1" applyAlignment="1">
      <alignment horizontal="right" vertical="center"/>
    </xf>
    <xf numFmtId="173" fontId="29" fillId="0" borderId="0" xfId="0" applyNumberFormat="1" applyFont="1" applyAlignment="1">
      <alignment horizontal="left" vertical="center"/>
    </xf>
    <xf numFmtId="173" fontId="30" fillId="0" borderId="2" xfId="0" applyNumberFormat="1" applyFont="1" applyBorder="1" applyAlignment="1">
      <alignment horizontal="left" vertical="center"/>
    </xf>
    <xf numFmtId="165" fontId="7" fillId="0" borderId="2" xfId="0" applyNumberFormat="1" applyFont="1" applyBorder="1"/>
    <xf numFmtId="0" fontId="26" fillId="3" borderId="1" xfId="1" applyNumberFormat="1" applyFont="1" applyFill="1" applyBorder="1" applyAlignment="1">
      <alignment horizontal="left" vertical="center"/>
    </xf>
    <xf numFmtId="1" fontId="26" fillId="10" borderId="1" xfId="2" applyNumberFormat="1" applyFont="1" applyFill="1" applyBorder="1" applyAlignment="1">
      <alignment horizontal="right" vertical="center"/>
    </xf>
    <xf numFmtId="174" fontId="6" fillId="0" borderId="0" xfId="0" applyNumberFormat="1" applyFont="1" applyAlignment="1">
      <alignment horizontal="right"/>
    </xf>
    <xf numFmtId="175" fontId="6" fillId="0" borderId="0" xfId="0" applyNumberFormat="1" applyFont="1"/>
    <xf numFmtId="164" fontId="31" fillId="0" borderId="0" xfId="1" applyFont="1" applyAlignment="1">
      <alignment vertical="top"/>
    </xf>
    <xf numFmtId="0" fontId="29" fillId="0" borderId="0" xfId="1" applyNumberFormat="1" applyFont="1" applyAlignment="1">
      <alignment horizontal="left" vertical="top"/>
    </xf>
    <xf numFmtId="167" fontId="6" fillId="0" borderId="0" xfId="0" applyNumberFormat="1" applyFont="1"/>
    <xf numFmtId="168" fontId="7" fillId="0" borderId="2" xfId="0" applyNumberFormat="1" applyFont="1" applyBorder="1"/>
    <xf numFmtId="164" fontId="5" fillId="0" borderId="0" xfId="1" applyFont="1" applyAlignment="1">
      <alignment vertical="top"/>
    </xf>
    <xf numFmtId="168" fontId="5" fillId="0" borderId="0" xfId="1" applyNumberFormat="1" applyFont="1" applyAlignment="1">
      <alignment horizontal="left" vertical="top"/>
    </xf>
    <xf numFmtId="0" fontId="28" fillId="0" borderId="2" xfId="1" applyNumberFormat="1" applyFont="1" applyBorder="1" applyAlignment="1">
      <alignment vertical="top"/>
    </xf>
    <xf numFmtId="164" fontId="28" fillId="0" borderId="2" xfId="1" applyFont="1" applyBorder="1" applyAlignment="1">
      <alignment vertical="top"/>
    </xf>
    <xf numFmtId="0" fontId="30" fillId="0" borderId="2" xfId="1" applyNumberFormat="1" applyFont="1" applyBorder="1" applyAlignment="1">
      <alignment horizontal="left" vertical="top"/>
    </xf>
    <xf numFmtId="0" fontId="26" fillId="10" borderId="1" xfId="2" applyNumberFormat="1" applyFont="1" applyFill="1" applyBorder="1" applyAlignment="1">
      <alignment horizontal="left" vertical="center"/>
    </xf>
    <xf numFmtId="0" fontId="26" fillId="10" borderId="1" xfId="2" applyNumberFormat="1" applyFont="1" applyFill="1" applyBorder="1" applyAlignment="1">
      <alignment horizontal="center" vertical="center"/>
    </xf>
    <xf numFmtId="0" fontId="28" fillId="0" borderId="0" xfId="1" applyNumberFormat="1" applyFont="1" applyBorder="1" applyAlignment="1">
      <alignment vertical="top"/>
    </xf>
    <xf numFmtId="164" fontId="28" fillId="0" borderId="0" xfId="1" applyFont="1" applyBorder="1" applyAlignment="1">
      <alignment vertical="top"/>
    </xf>
    <xf numFmtId="0" fontId="30" fillId="0" borderId="0" xfId="1" applyNumberFormat="1" applyFont="1" applyBorder="1" applyAlignment="1">
      <alignment horizontal="left" vertical="top"/>
    </xf>
    <xf numFmtId="165" fontId="7" fillId="0" borderId="0" xfId="0" applyNumberFormat="1" applyFont="1"/>
    <xf numFmtId="176" fontId="26" fillId="10" borderId="1" xfId="2" applyNumberFormat="1" applyFont="1" applyFill="1" applyBorder="1" applyAlignment="1">
      <alignment horizontal="right" vertical="center"/>
    </xf>
    <xf numFmtId="176" fontId="26" fillId="0" borderId="0" xfId="2" applyNumberFormat="1" applyFont="1" applyFill="1" applyBorder="1" applyAlignment="1">
      <alignment horizontal="right" vertical="center"/>
    </xf>
    <xf numFmtId="168" fontId="7" fillId="0" borderId="0" xfId="0" applyNumberFormat="1" applyFont="1"/>
    <xf numFmtId="168" fontId="7" fillId="0" borderId="10" xfId="0" applyNumberFormat="1" applyFont="1" applyBorder="1" applyAlignment="1">
      <alignment horizontal="left"/>
    </xf>
    <xf numFmtId="0" fontId="7" fillId="0" borderId="10" xfId="0" applyFont="1" applyBorder="1" applyAlignment="1">
      <alignment horizontal="center"/>
    </xf>
    <xf numFmtId="168" fontId="7" fillId="0" borderId="10" xfId="0" applyNumberFormat="1" applyFont="1" applyBorder="1"/>
    <xf numFmtId="168" fontId="7" fillId="0" borderId="2" xfId="0" applyNumberFormat="1" applyFont="1" applyBorder="1" applyAlignment="1">
      <alignment horizontal="left"/>
    </xf>
    <xf numFmtId="168" fontId="7" fillId="0" borderId="0" xfId="0" applyNumberFormat="1" applyFont="1" applyAlignment="1">
      <alignment horizontal="left"/>
    </xf>
    <xf numFmtId="0" fontId="7" fillId="0" borderId="10" xfId="0" applyFont="1" applyBorder="1" applyAlignment="1">
      <alignment horizontal="left"/>
    </xf>
    <xf numFmtId="9" fontId="26" fillId="10" borderId="1" xfId="2" applyFont="1" applyFill="1" applyBorder="1" applyAlignment="1">
      <alignment horizontal="right" vertical="center"/>
    </xf>
    <xf numFmtId="0" fontId="32" fillId="0" borderId="0" xfId="0" applyFont="1"/>
    <xf numFmtId="0" fontId="28" fillId="0" borderId="2" xfId="0" applyFont="1" applyBorder="1"/>
    <xf numFmtId="168" fontId="26" fillId="10" borderId="11" xfId="1" applyNumberFormat="1" applyFont="1" applyFill="1" applyBorder="1" applyAlignment="1">
      <alignment horizontal="left" vertical="center"/>
    </xf>
    <xf numFmtId="177" fontId="7" fillId="0" borderId="2" xfId="0" applyNumberFormat="1" applyFont="1" applyBorder="1"/>
    <xf numFmtId="164" fontId="7" fillId="0" borderId="2" xfId="0" applyNumberFormat="1" applyFont="1" applyBorder="1"/>
    <xf numFmtId="177" fontId="7" fillId="0" borderId="0" xfId="0" applyNumberFormat="1" applyFont="1"/>
    <xf numFmtId="164" fontId="7" fillId="0" borderId="0" xfId="0" applyNumberFormat="1" applyFont="1"/>
    <xf numFmtId="0" fontId="7" fillId="0" borderId="10" xfId="0" applyFont="1" applyBorder="1"/>
    <xf numFmtId="174" fontId="7" fillId="0" borderId="10" xfId="0" applyNumberFormat="1" applyFont="1" applyBorder="1"/>
    <xf numFmtId="0" fontId="28" fillId="0" borderId="10" xfId="0" applyFont="1" applyBorder="1"/>
    <xf numFmtId="165" fontId="7" fillId="0" borderId="10" xfId="0" applyNumberFormat="1" applyFont="1" applyBorder="1"/>
    <xf numFmtId="176" fontId="5" fillId="12" borderId="9" xfId="2" applyNumberFormat="1" applyFont="1" applyFill="1" applyBorder="1" applyAlignment="1">
      <alignment horizontal="right" vertical="center"/>
    </xf>
    <xf numFmtId="177" fontId="7" fillId="0" borderId="10" xfId="0" applyNumberFormat="1" applyFont="1" applyBorder="1"/>
    <xf numFmtId="1" fontId="33" fillId="0" borderId="0" xfId="0" applyNumberFormat="1" applyFont="1" applyAlignment="1">
      <alignment horizontal="right" vertical="center"/>
    </xf>
    <xf numFmtId="1" fontId="26" fillId="10" borderId="1" xfId="1" applyNumberFormat="1" applyFont="1" applyFill="1" applyBorder="1" applyAlignment="1">
      <alignment horizontal="left" vertical="center"/>
    </xf>
    <xf numFmtId="1" fontId="26" fillId="10" borderId="1" xfId="1" applyNumberFormat="1" applyFont="1" applyFill="1" applyBorder="1" applyAlignment="1">
      <alignment horizontal="center" vertical="center"/>
    </xf>
    <xf numFmtId="1" fontId="26" fillId="10" borderId="1" xfId="1" applyNumberFormat="1" applyFont="1" applyFill="1" applyBorder="1" applyAlignment="1">
      <alignment horizontal="right" vertical="center"/>
    </xf>
    <xf numFmtId="1" fontId="6" fillId="0" borderId="0" xfId="0" applyNumberFormat="1" applyFont="1"/>
    <xf numFmtId="171" fontId="26" fillId="10" borderId="1" xfId="1" applyNumberFormat="1" applyFont="1" applyFill="1" applyBorder="1" applyAlignment="1">
      <alignment horizontal="right" vertical="center"/>
    </xf>
    <xf numFmtId="0" fontId="34" fillId="10" borderId="1" xfId="1" applyNumberFormat="1" applyFont="1" applyFill="1" applyBorder="1" applyAlignment="1">
      <alignment horizontal="left" vertical="center"/>
    </xf>
    <xf numFmtId="0" fontId="7" fillId="0" borderId="0" xfId="0" applyFont="1" applyAlignment="1">
      <alignment horizontal="center" vertical="top" wrapText="1"/>
    </xf>
    <xf numFmtId="168" fontId="34" fillId="10" borderId="1" xfId="1" applyNumberFormat="1" applyFont="1" applyFill="1" applyBorder="1" applyAlignment="1">
      <alignment horizontal="right" vertical="center"/>
    </xf>
    <xf numFmtId="10" fontId="34" fillId="10" borderId="1" xfId="2" applyNumberFormat="1" applyFont="1" applyFill="1" applyBorder="1" applyAlignment="1">
      <alignment horizontal="right" vertical="center"/>
    </xf>
    <xf numFmtId="10" fontId="26" fillId="0" borderId="0" xfId="2" applyNumberFormat="1" applyFont="1" applyFill="1" applyBorder="1" applyAlignment="1">
      <alignment horizontal="right" vertical="center"/>
    </xf>
    <xf numFmtId="168" fontId="34" fillId="10" borderId="12" xfId="1" applyNumberFormat="1" applyFont="1" applyFill="1" applyBorder="1" applyAlignment="1">
      <alignment horizontal="right" vertical="center"/>
    </xf>
    <xf numFmtId="178" fontId="6" fillId="0" borderId="0" xfId="0" applyNumberFormat="1" applyFont="1"/>
    <xf numFmtId="168" fontId="34" fillId="10" borderId="1" xfId="1" applyNumberFormat="1" applyFont="1" applyFill="1" applyBorder="1" applyAlignment="1">
      <alignment horizontal="left" vertical="center"/>
    </xf>
    <xf numFmtId="2" fontId="6" fillId="0" borderId="0" xfId="0" applyNumberFormat="1" applyFont="1"/>
    <xf numFmtId="0" fontId="8" fillId="13" borderId="0" xfId="0" applyFont="1" applyFill="1" applyAlignment="1">
      <alignment horizontal="left" vertical="center"/>
    </xf>
    <xf numFmtId="178" fontId="26" fillId="10" borderId="1" xfId="1" applyNumberFormat="1" applyFont="1" applyFill="1" applyBorder="1" applyAlignment="1">
      <alignment horizontal="left" vertical="center"/>
    </xf>
    <xf numFmtId="2" fontId="7" fillId="0" borderId="2" xfId="0" applyNumberFormat="1" applyFont="1" applyBorder="1"/>
    <xf numFmtId="2" fontId="26" fillId="10" borderId="1" xfId="1" applyNumberFormat="1" applyFont="1" applyFill="1" applyBorder="1" applyAlignment="1">
      <alignment horizontal="left" vertical="center"/>
    </xf>
    <xf numFmtId="178" fontId="6" fillId="0" borderId="0" xfId="0" applyNumberFormat="1" applyFont="1" applyAlignment="1">
      <alignment horizontal="right"/>
    </xf>
    <xf numFmtId="168" fontId="6" fillId="0" borderId="0" xfId="0" applyNumberFormat="1" applyFont="1" applyAlignment="1">
      <alignment horizontal="left"/>
    </xf>
    <xf numFmtId="0" fontId="35" fillId="0" borderId="0" xfId="0" applyFont="1"/>
    <xf numFmtId="0" fontId="5" fillId="0" borderId="0" xfId="1" applyNumberFormat="1" applyFont="1" applyFill="1" applyBorder="1" applyAlignment="1">
      <alignment horizontal="left" vertical="center"/>
    </xf>
    <xf numFmtId="10" fontId="5" fillId="0" borderId="0" xfId="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68" fontId="5" fillId="0" borderId="0" xfId="0" applyNumberFormat="1" applyFont="1"/>
    <xf numFmtId="179" fontId="28" fillId="0" borderId="2" xfId="0" applyNumberFormat="1" applyFont="1" applyBorder="1" applyAlignment="1">
      <alignment horizontal="left" vertical="center"/>
    </xf>
    <xf numFmtId="168" fontId="5" fillId="0" borderId="0" xfId="1" applyNumberFormat="1" applyFont="1" applyFill="1" applyBorder="1" applyAlignment="1">
      <alignment horizontal="left" vertical="center"/>
    </xf>
    <xf numFmtId="168" fontId="28" fillId="0" borderId="10" xfId="1" applyNumberFormat="1" applyFont="1" applyFill="1" applyBorder="1" applyAlignment="1">
      <alignment horizontal="left" vertical="center"/>
    </xf>
    <xf numFmtId="10" fontId="7" fillId="0" borderId="10" xfId="0" applyNumberFormat="1" applyFont="1" applyBorder="1"/>
    <xf numFmtId="10" fontId="7" fillId="0" borderId="0" xfId="0" applyNumberFormat="1" applyFont="1"/>
    <xf numFmtId="180" fontId="26" fillId="10" borderId="1" xfId="5" applyNumberFormat="1" applyFont="1" applyFill="1" applyBorder="1" applyAlignment="1">
      <alignment horizontal="right" vertical="center"/>
    </xf>
    <xf numFmtId="165" fontId="28" fillId="0" borderId="0" xfId="0" applyNumberFormat="1" applyFont="1" applyAlignment="1">
      <alignment horizontal="left" vertical="center"/>
    </xf>
    <xf numFmtId="164" fontId="26" fillId="10" borderId="1" xfId="1" applyFont="1" applyFill="1" applyBorder="1" applyAlignment="1">
      <alignment horizontal="left" vertical="center"/>
    </xf>
    <xf numFmtId="2" fontId="13" fillId="0" borderId="0" xfId="0" applyNumberFormat="1" applyFont="1" applyAlignment="1">
      <alignment horizontal="center"/>
    </xf>
    <xf numFmtId="166" fontId="25" fillId="9" borderId="4" xfId="0" applyNumberFormat="1" applyFont="1" applyFill="1" applyBorder="1" applyAlignment="1">
      <alignment vertical="center"/>
    </xf>
    <xf numFmtId="166" fontId="25" fillId="9" borderId="5" xfId="0" applyNumberFormat="1" applyFont="1" applyFill="1" applyBorder="1" applyAlignment="1">
      <alignment vertical="center"/>
    </xf>
    <xf numFmtId="0" fontId="28" fillId="0" borderId="0" xfId="6" applyFont="1" applyAlignment="1">
      <alignment horizontal="center" vertical="center"/>
    </xf>
    <xf numFmtId="165" fontId="5" fillId="0" borderId="13" xfId="6" applyNumberFormat="1" applyFont="1" applyBorder="1" applyAlignment="1">
      <alignment horizontal="left" vertical="center"/>
    </xf>
    <xf numFmtId="173" fontId="29" fillId="0" borderId="0" xfId="6" applyNumberFormat="1" applyFont="1" applyAlignment="1">
      <alignment horizontal="right" vertical="center"/>
    </xf>
    <xf numFmtId="173" fontId="30" fillId="0" borderId="0" xfId="6" applyNumberFormat="1" applyFont="1" applyAlignment="1">
      <alignment horizontal="right" vertical="center"/>
    </xf>
    <xf numFmtId="176" fontId="29" fillId="0" borderId="0" xfId="6" applyNumberFormat="1" applyFont="1" applyAlignment="1">
      <alignment horizontal="right" vertical="center"/>
    </xf>
    <xf numFmtId="165" fontId="5" fillId="0" borderId="14" xfId="6" applyNumberFormat="1" applyFont="1" applyBorder="1" applyAlignment="1">
      <alignment horizontal="left" vertical="center"/>
    </xf>
    <xf numFmtId="165" fontId="5" fillId="0" borderId="15" xfId="6" applyNumberFormat="1" applyFont="1" applyBorder="1" applyAlignment="1">
      <alignment horizontal="left" vertical="center"/>
    </xf>
    <xf numFmtId="165" fontId="5" fillId="0" borderId="16" xfId="6" applyNumberFormat="1" applyFont="1" applyBorder="1" applyAlignment="1">
      <alignment horizontal="left" vertical="center"/>
    </xf>
    <xf numFmtId="0" fontId="28" fillId="0" borderId="0" xfId="6" applyFont="1" applyAlignment="1">
      <alignment horizontal="center" vertical="center" textRotation="90" wrapText="1"/>
    </xf>
    <xf numFmtId="165" fontId="5" fillId="0" borderId="0" xfId="6" applyNumberFormat="1" applyFont="1" applyAlignment="1">
      <alignment horizontal="left" vertical="center"/>
    </xf>
    <xf numFmtId="10" fontId="5" fillId="0" borderId="0" xfId="6" applyNumberFormat="1" applyFont="1" applyAlignment="1">
      <alignment horizontal="right" vertical="center"/>
    </xf>
    <xf numFmtId="165" fontId="5" fillId="0" borderId="13" xfId="0" applyNumberFormat="1" applyFont="1" applyBorder="1" applyAlignment="1">
      <alignment horizontal="left" vertical="center"/>
    </xf>
    <xf numFmtId="181" fontId="29" fillId="0" borderId="0" xfId="6" applyNumberFormat="1" applyFont="1" applyAlignment="1">
      <alignment horizontal="right" vertical="center"/>
    </xf>
    <xf numFmtId="0" fontId="28" fillId="0" borderId="0" xfId="6" applyFont="1" applyAlignment="1">
      <alignment vertical="center"/>
    </xf>
    <xf numFmtId="0" fontId="37" fillId="0" borderId="0" xfId="7"/>
    <xf numFmtId="176" fontId="30" fillId="0" borderId="0" xfId="6" applyNumberFormat="1" applyFont="1" applyAlignment="1">
      <alignment horizontal="right" vertical="center"/>
    </xf>
    <xf numFmtId="0" fontId="28" fillId="0" borderId="0" xfId="6" applyFont="1" applyAlignment="1">
      <alignment vertical="center" textRotation="90" wrapText="1"/>
    </xf>
    <xf numFmtId="165" fontId="28" fillId="0" borderId="0" xfId="6" applyNumberFormat="1" applyFont="1" applyAlignment="1">
      <alignment horizontal="left" vertical="center"/>
    </xf>
    <xf numFmtId="0" fontId="5" fillId="0" borderId="0" xfId="6" applyFont="1" applyAlignment="1">
      <alignment horizontal="left" vertical="center"/>
    </xf>
    <xf numFmtId="182" fontId="5" fillId="0" borderId="0" xfId="8" applyNumberFormat="1" applyFont="1" applyAlignment="1">
      <alignment horizontal="left" vertical="center" wrapText="1" shrinkToFit="1"/>
    </xf>
    <xf numFmtId="10" fontId="26" fillId="10" borderId="1" xfId="1" applyNumberFormat="1" applyFont="1" applyFill="1" applyBorder="1" applyAlignment="1">
      <alignment horizontal="left" vertical="center" indent="1"/>
    </xf>
    <xf numFmtId="0" fontId="41" fillId="4" borderId="0" xfId="0" applyFont="1" applyFill="1" applyAlignment="1">
      <alignment horizontal="left" vertical="center"/>
    </xf>
    <xf numFmtId="0" fontId="0" fillId="14" borderId="18" xfId="0" applyFill="1" applyBorder="1"/>
    <xf numFmtId="0" fontId="5" fillId="14" borderId="2" xfId="0" applyFont="1" applyFill="1" applyBorder="1" applyAlignment="1">
      <alignment horizontal="left" vertical="center"/>
    </xf>
    <xf numFmtId="0" fontId="0" fillId="14" borderId="19" xfId="0" applyFill="1" applyBorder="1"/>
    <xf numFmtId="0" fontId="5" fillId="14" borderId="18" xfId="0" applyFont="1" applyFill="1" applyBorder="1" applyAlignment="1">
      <alignment horizontal="left" vertical="center"/>
    </xf>
    <xf numFmtId="0" fontId="5" fillId="14" borderId="19" xfId="0" applyFont="1" applyFill="1" applyBorder="1" applyAlignment="1">
      <alignment horizontal="left" vertical="center"/>
    </xf>
    <xf numFmtId="0" fontId="0" fillId="14" borderId="20" xfId="0" applyFill="1" applyBorder="1"/>
    <xf numFmtId="0" fontId="5" fillId="14" borderId="0" xfId="0" applyFont="1" applyFill="1" applyAlignment="1">
      <alignment horizontal="left" vertical="center"/>
    </xf>
    <xf numFmtId="9" fontId="5" fillId="14" borderId="0" xfId="0" applyNumberFormat="1" applyFont="1" applyFill="1" applyAlignment="1">
      <alignment horizontal="center" vertical="center"/>
    </xf>
    <xf numFmtId="168" fontId="5" fillId="14" borderId="0" xfId="1" applyNumberFormat="1" applyFont="1" applyFill="1" applyBorder="1" applyAlignment="1">
      <alignment horizontal="center" vertical="center"/>
    </xf>
    <xf numFmtId="0" fontId="0" fillId="14" borderId="21" xfId="0" applyFill="1" applyBorder="1"/>
    <xf numFmtId="0" fontId="5" fillId="14" borderId="20" xfId="0" applyFont="1" applyFill="1" applyBorder="1" applyAlignment="1">
      <alignment horizontal="left" vertical="center"/>
    </xf>
    <xf numFmtId="2" fontId="5" fillId="14" borderId="0" xfId="0" applyNumberFormat="1" applyFont="1" applyFill="1" applyAlignment="1">
      <alignment horizontal="right" vertical="center"/>
    </xf>
    <xf numFmtId="0" fontId="5" fillId="14" borderId="21" xfId="0" applyFont="1" applyFill="1" applyBorder="1" applyAlignment="1">
      <alignment horizontal="left" vertical="center"/>
    </xf>
    <xf numFmtId="10" fontId="5" fillId="14" borderId="0" xfId="0" applyNumberFormat="1" applyFont="1" applyFill="1" applyAlignment="1">
      <alignment horizontal="right" vertical="center"/>
    </xf>
    <xf numFmtId="9" fontId="28" fillId="14" borderId="2" xfId="0" applyNumberFormat="1" applyFont="1" applyFill="1" applyBorder="1" applyAlignment="1">
      <alignment horizontal="center" vertical="center"/>
    </xf>
    <xf numFmtId="168" fontId="28" fillId="14" borderId="2" xfId="1" applyNumberFormat="1" applyFont="1" applyFill="1" applyBorder="1" applyAlignment="1">
      <alignment horizontal="center" vertical="center"/>
    </xf>
    <xf numFmtId="0" fontId="0" fillId="14" borderId="22" xfId="0" applyFill="1" applyBorder="1"/>
    <xf numFmtId="0" fontId="0" fillId="14" borderId="17" xfId="0" applyFill="1" applyBorder="1"/>
    <xf numFmtId="0" fontId="0" fillId="14" borderId="23" xfId="0" applyFill="1" applyBorder="1"/>
    <xf numFmtId="0" fontId="5" fillId="14" borderId="22" xfId="0" applyFont="1" applyFill="1" applyBorder="1" applyAlignment="1">
      <alignment horizontal="left" vertical="center"/>
    </xf>
    <xf numFmtId="0" fontId="5" fillId="14" borderId="17" xfId="0" applyFont="1" applyFill="1" applyBorder="1" applyAlignment="1">
      <alignment horizontal="left" vertical="center"/>
    </xf>
    <xf numFmtId="0" fontId="5" fillId="14" borderId="23" xfId="0" applyFont="1" applyFill="1" applyBorder="1" applyAlignment="1">
      <alignment horizontal="left" vertical="center"/>
    </xf>
    <xf numFmtId="0" fontId="0" fillId="8" borderId="18" xfId="0" applyFill="1" applyBorder="1"/>
    <xf numFmtId="0" fontId="5" fillId="8" borderId="2" xfId="0" applyFont="1" applyFill="1" applyBorder="1" applyAlignment="1">
      <alignment horizontal="left" vertical="center"/>
    </xf>
    <xf numFmtId="0" fontId="5" fillId="8" borderId="19" xfId="0" applyFont="1" applyFill="1" applyBorder="1" applyAlignment="1">
      <alignment horizontal="left" vertical="center"/>
    </xf>
    <xf numFmtId="0" fontId="42" fillId="14" borderId="0" xfId="0" applyFont="1" applyFill="1" applyAlignment="1">
      <alignment horizontal="left" vertical="center"/>
    </xf>
    <xf numFmtId="0" fontId="5" fillId="14" borderId="0" xfId="0" applyFont="1" applyFill="1" applyAlignment="1">
      <alignment horizontal="center" vertical="center"/>
    </xf>
    <xf numFmtId="0" fontId="0" fillId="8" borderId="20" xfId="0" applyFill="1" applyBorder="1"/>
    <xf numFmtId="0" fontId="42" fillId="8" borderId="0" xfId="0" applyFont="1" applyFill="1" applyAlignment="1">
      <alignment horizontal="left" vertical="center"/>
    </xf>
    <xf numFmtId="9" fontId="5" fillId="8" borderId="0" xfId="0" applyNumberFormat="1" applyFont="1" applyFill="1" applyAlignment="1">
      <alignment horizontal="center" vertical="center"/>
    </xf>
    <xf numFmtId="0" fontId="5" fillId="8" borderId="21" xfId="0" applyFont="1" applyFill="1" applyBorder="1" applyAlignment="1">
      <alignment horizontal="center" vertical="center"/>
    </xf>
    <xf numFmtId="0" fontId="5" fillId="8" borderId="0" xfId="0" applyFont="1" applyFill="1" applyAlignment="1">
      <alignment horizontal="left" vertical="center"/>
    </xf>
    <xf numFmtId="168" fontId="5" fillId="14" borderId="0" xfId="1" applyNumberFormat="1" applyFont="1" applyFill="1" applyBorder="1" applyAlignment="1">
      <alignment vertical="center"/>
    </xf>
    <xf numFmtId="168" fontId="5" fillId="8" borderId="0" xfId="1" applyNumberFormat="1" applyFont="1" applyFill="1" applyBorder="1" applyAlignment="1">
      <alignment vertical="center"/>
    </xf>
    <xf numFmtId="10" fontId="5" fillId="14" borderId="0" xfId="0" applyNumberFormat="1" applyFont="1" applyFill="1" applyAlignment="1">
      <alignment horizontal="left" vertical="center"/>
    </xf>
    <xf numFmtId="168" fontId="28" fillId="14" borderId="0" xfId="1" applyNumberFormat="1" applyFont="1" applyFill="1" applyBorder="1" applyAlignment="1">
      <alignment vertical="center"/>
    </xf>
    <xf numFmtId="168" fontId="28" fillId="14" borderId="2" xfId="1" applyNumberFormat="1" applyFont="1" applyFill="1" applyBorder="1" applyAlignment="1">
      <alignment vertical="center"/>
    </xf>
    <xf numFmtId="168" fontId="28" fillId="8" borderId="2" xfId="1" applyNumberFormat="1" applyFont="1" applyFill="1" applyBorder="1" applyAlignment="1">
      <alignment vertical="center"/>
    </xf>
    <xf numFmtId="9" fontId="5" fillId="14" borderId="20" xfId="0" applyNumberFormat="1" applyFont="1" applyFill="1" applyBorder="1" applyAlignment="1">
      <alignment horizontal="center" vertical="center"/>
    </xf>
    <xf numFmtId="9" fontId="5" fillId="14" borderId="21" xfId="0" applyNumberFormat="1" applyFont="1" applyFill="1" applyBorder="1" applyAlignment="1">
      <alignment horizontal="center" vertical="center"/>
    </xf>
    <xf numFmtId="9" fontId="5" fillId="8" borderId="20" xfId="0" applyNumberFormat="1" applyFont="1" applyFill="1" applyBorder="1" applyAlignment="1">
      <alignment horizontal="center" vertical="center"/>
    </xf>
    <xf numFmtId="9" fontId="5" fillId="8" borderId="21" xfId="0" applyNumberFormat="1" applyFont="1" applyFill="1" applyBorder="1" applyAlignment="1">
      <alignment horizontal="center" vertical="center"/>
    </xf>
    <xf numFmtId="168" fontId="28" fillId="14" borderId="13" xfId="1" applyNumberFormat="1" applyFont="1" applyFill="1" applyBorder="1" applyAlignment="1">
      <alignment vertical="center"/>
    </xf>
    <xf numFmtId="168" fontId="28" fillId="8" borderId="13" xfId="1" applyNumberFormat="1" applyFont="1" applyFill="1" applyBorder="1" applyAlignment="1">
      <alignment vertical="center"/>
    </xf>
    <xf numFmtId="9" fontId="5" fillId="14" borderId="22" xfId="0" applyNumberFormat="1" applyFont="1" applyFill="1" applyBorder="1" applyAlignment="1">
      <alignment horizontal="center" vertical="center"/>
    </xf>
    <xf numFmtId="9" fontId="5" fillId="14" borderId="17" xfId="0" applyNumberFormat="1" applyFont="1" applyFill="1" applyBorder="1" applyAlignment="1">
      <alignment horizontal="center" vertical="center"/>
    </xf>
    <xf numFmtId="168" fontId="5" fillId="14" borderId="17" xfId="1" applyNumberFormat="1" applyFont="1" applyFill="1" applyBorder="1" applyAlignment="1">
      <alignment vertical="center"/>
    </xf>
    <xf numFmtId="9" fontId="5" fillId="14" borderId="23" xfId="0" applyNumberFormat="1" applyFont="1" applyFill="1" applyBorder="1" applyAlignment="1">
      <alignment horizontal="center" vertical="center"/>
    </xf>
    <xf numFmtId="9" fontId="5" fillId="8" borderId="22" xfId="0" applyNumberFormat="1" applyFont="1" applyFill="1" applyBorder="1" applyAlignment="1">
      <alignment horizontal="center" vertical="center"/>
    </xf>
    <xf numFmtId="0" fontId="5" fillId="8" borderId="17" xfId="0" applyFont="1" applyFill="1" applyBorder="1" applyAlignment="1">
      <alignment horizontal="left" vertical="center"/>
    </xf>
    <xf numFmtId="168" fontId="5" fillId="8" borderId="17" xfId="1" applyNumberFormat="1" applyFont="1" applyFill="1" applyBorder="1" applyAlignment="1">
      <alignment vertical="center"/>
    </xf>
    <xf numFmtId="0" fontId="5" fillId="8" borderId="23" xfId="0" applyFont="1" applyFill="1" applyBorder="1" applyAlignment="1">
      <alignment horizontal="center" vertical="center"/>
    </xf>
    <xf numFmtId="0" fontId="0" fillId="12" borderId="18" xfId="0" applyFill="1" applyBorder="1"/>
    <xf numFmtId="0" fontId="5" fillId="12" borderId="2" xfId="0" applyFont="1" applyFill="1" applyBorder="1" applyAlignment="1">
      <alignment horizontal="left" vertical="center"/>
    </xf>
    <xf numFmtId="0" fontId="0" fillId="12" borderId="19" xfId="0" applyFill="1" applyBorder="1"/>
    <xf numFmtId="0" fontId="0" fillId="12" borderId="20" xfId="0" applyFill="1" applyBorder="1"/>
    <xf numFmtId="0" fontId="42" fillId="12" borderId="0" xfId="0" applyFont="1" applyFill="1" applyAlignment="1">
      <alignment horizontal="left" vertical="center"/>
    </xf>
    <xf numFmtId="0" fontId="5" fillId="12" borderId="0" xfId="0" applyFont="1" applyFill="1" applyAlignment="1">
      <alignment horizontal="center" vertical="center"/>
    </xf>
    <xf numFmtId="0" fontId="0" fillId="12" borderId="21" xfId="0" applyFill="1" applyBorder="1"/>
    <xf numFmtId="0" fontId="5" fillId="12" borderId="0" xfId="0" applyFont="1" applyFill="1" applyAlignment="1">
      <alignment horizontal="left" vertical="center"/>
    </xf>
    <xf numFmtId="168" fontId="5" fillId="14" borderId="13" xfId="1" applyNumberFormat="1" applyFont="1" applyFill="1" applyBorder="1" applyAlignment="1">
      <alignment vertical="center"/>
    </xf>
    <xf numFmtId="168" fontId="5" fillId="12" borderId="13" xfId="1" applyNumberFormat="1" applyFont="1" applyFill="1" applyBorder="1" applyAlignment="1">
      <alignment vertical="center"/>
    </xf>
    <xf numFmtId="9" fontId="5" fillId="12" borderId="0" xfId="2" applyFont="1" applyFill="1" applyBorder="1" applyAlignment="1">
      <alignment vertical="center"/>
    </xf>
    <xf numFmtId="0" fontId="5" fillId="14" borderId="0" xfId="0" quotePrefix="1" applyFont="1" applyFill="1" applyAlignment="1">
      <alignment horizontal="left" vertical="center"/>
    </xf>
    <xf numFmtId="168" fontId="5" fillId="12" borderId="0" xfId="1" applyNumberFormat="1" applyFont="1" applyFill="1" applyBorder="1" applyAlignment="1">
      <alignment vertical="center"/>
    </xf>
    <xf numFmtId="0" fontId="0" fillId="12" borderId="22" xfId="0" applyFill="1" applyBorder="1"/>
    <xf numFmtId="0" fontId="5" fillId="12" borderId="17" xfId="0" applyFont="1" applyFill="1" applyBorder="1" applyAlignment="1">
      <alignment horizontal="left" vertical="center"/>
    </xf>
    <xf numFmtId="168" fontId="5" fillId="12" borderId="17" xfId="1" applyNumberFormat="1" applyFont="1" applyFill="1" applyBorder="1" applyAlignment="1">
      <alignment vertical="center"/>
    </xf>
    <xf numFmtId="0" fontId="0" fillId="12" borderId="23" xfId="0" applyFill="1" applyBorder="1"/>
    <xf numFmtId="0" fontId="43" fillId="8" borderId="0" xfId="0" applyFont="1" applyFill="1" applyAlignment="1">
      <alignment horizontal="left" vertical="center"/>
    </xf>
    <xf numFmtId="0" fontId="44" fillId="0" borderId="0" xfId="0" applyFont="1"/>
    <xf numFmtId="0" fontId="0" fillId="0" borderId="0" xfId="0" applyAlignment="1">
      <alignment wrapText="1"/>
    </xf>
    <xf numFmtId="0" fontId="45" fillId="0" borderId="0" xfId="0" applyFont="1"/>
    <xf numFmtId="0" fontId="46" fillId="0" borderId="0" xfId="0" applyFont="1" applyAlignment="1">
      <alignment vertical="center" wrapText="1"/>
    </xf>
    <xf numFmtId="0" fontId="45" fillId="0" borderId="0" xfId="0" applyFont="1" applyAlignment="1">
      <alignment vertical="center" wrapText="1"/>
    </xf>
    <xf numFmtId="10" fontId="26" fillId="10" borderId="1" xfId="1" applyNumberFormat="1" applyFont="1" applyFill="1" applyBorder="1" applyAlignment="1">
      <alignment horizontal="right" vertical="center"/>
    </xf>
    <xf numFmtId="9" fontId="14" fillId="5" borderId="1" xfId="2" applyFont="1" applyFill="1" applyBorder="1" applyAlignment="1">
      <alignment horizontal="right" vertical="center" indent="1"/>
    </xf>
    <xf numFmtId="166" fontId="25" fillId="0" borderId="0" xfId="0" applyNumberFormat="1" applyFont="1" applyAlignment="1">
      <alignment vertical="center"/>
    </xf>
    <xf numFmtId="0" fontId="6" fillId="0" borderId="3" xfId="0" applyFont="1" applyBorder="1" applyAlignment="1">
      <alignment vertical="top" wrapText="1"/>
    </xf>
    <xf numFmtId="0" fontId="48" fillId="0" borderId="0" xfId="4" applyFont="1" applyAlignment="1">
      <alignment horizontal="left" indent="2"/>
    </xf>
    <xf numFmtId="0" fontId="48" fillId="0" borderId="0" xfId="4" applyFont="1" applyAlignment="1">
      <alignment horizontal="left" indent="4"/>
    </xf>
    <xf numFmtId="0" fontId="25" fillId="0" borderId="0" xfId="0" applyFont="1"/>
    <xf numFmtId="168" fontId="6" fillId="0" borderId="0" xfId="0" applyNumberFormat="1" applyFont="1" applyProtection="1">
      <protection locked="0"/>
    </xf>
    <xf numFmtId="165" fontId="5" fillId="0" borderId="0" xfId="0" applyNumberFormat="1" applyFont="1" applyAlignment="1" applyProtection="1">
      <alignment horizontal="left" vertical="center"/>
      <protection locked="0"/>
    </xf>
    <xf numFmtId="0" fontId="0" fillId="0" borderId="0" xfId="0" applyProtection="1">
      <protection locked="0"/>
    </xf>
    <xf numFmtId="0" fontId="11" fillId="0" borderId="0" xfId="0" applyFont="1" applyAlignment="1" applyProtection="1">
      <alignment horizontal="left" vertical="center"/>
      <protection locked="0"/>
    </xf>
    <xf numFmtId="0" fontId="6" fillId="0" borderId="0" xfId="0" applyFont="1" applyProtection="1">
      <protection locked="0"/>
    </xf>
    <xf numFmtId="0" fontId="7" fillId="0" borderId="0" xfId="0" applyFont="1" applyProtection="1">
      <protection locked="0"/>
    </xf>
    <xf numFmtId="0" fontId="7" fillId="0" borderId="0" xfId="0" applyFont="1" applyAlignment="1" applyProtection="1">
      <alignment horizontal="center"/>
      <protection locked="0"/>
    </xf>
    <xf numFmtId="170" fontId="5" fillId="0" borderId="0" xfId="0" applyNumberFormat="1" applyFont="1" applyAlignment="1" applyProtection="1">
      <alignment horizontal="left" vertical="center"/>
      <protection locked="0"/>
    </xf>
    <xf numFmtId="0" fontId="26" fillId="10" borderId="1" xfId="1" applyNumberFormat="1" applyFont="1" applyFill="1" applyBorder="1" applyAlignment="1" applyProtection="1">
      <alignment horizontal="left" vertical="center"/>
      <protection locked="0"/>
    </xf>
    <xf numFmtId="0" fontId="26" fillId="10" borderId="1" xfId="1" applyNumberFormat="1" applyFont="1" applyFill="1" applyBorder="1" applyAlignment="1" applyProtection="1">
      <alignment horizontal="center" vertical="center"/>
      <protection locked="0"/>
    </xf>
    <xf numFmtId="166" fontId="26" fillId="10" borderId="1" xfId="1" applyNumberFormat="1" applyFont="1" applyFill="1" applyBorder="1" applyAlignment="1" applyProtection="1">
      <alignment horizontal="right" vertical="center"/>
      <protection locked="0"/>
    </xf>
    <xf numFmtId="0" fontId="26" fillId="10" borderId="1" xfId="1" applyNumberFormat="1" applyFont="1" applyFill="1" applyBorder="1" applyAlignment="1" applyProtection="1">
      <alignment horizontal="right" vertical="center"/>
      <protection locked="0"/>
    </xf>
    <xf numFmtId="166" fontId="5" fillId="0" borderId="4" xfId="0" applyNumberFormat="1" applyFont="1" applyBorder="1" applyAlignment="1" applyProtection="1">
      <alignment horizontal="right" vertical="center"/>
      <protection locked="0"/>
    </xf>
    <xf numFmtId="10" fontId="26" fillId="10" borderId="1" xfId="5" applyNumberFormat="1" applyFont="1" applyFill="1" applyBorder="1" applyAlignment="1" applyProtection="1">
      <alignment horizontal="left" vertical="center"/>
      <protection locked="0"/>
    </xf>
    <xf numFmtId="10" fontId="26" fillId="10" borderId="1" xfId="5" applyNumberFormat="1" applyFont="1" applyFill="1" applyBorder="1" applyAlignment="1" applyProtection="1">
      <alignment horizontal="right" vertical="center"/>
      <protection locked="0"/>
    </xf>
    <xf numFmtId="10" fontId="6" fillId="0" borderId="0" xfId="0" applyNumberFormat="1" applyFont="1" applyProtection="1">
      <protection locked="0"/>
    </xf>
    <xf numFmtId="165" fontId="5" fillId="12" borderId="9" xfId="1" applyNumberFormat="1" applyFont="1" applyFill="1" applyBorder="1" applyAlignment="1" applyProtection="1">
      <alignment horizontal="left" vertical="center"/>
      <protection locked="0"/>
    </xf>
    <xf numFmtId="0" fontId="7" fillId="0" borderId="2" xfId="0" applyFont="1" applyBorder="1" applyProtection="1">
      <protection locked="0"/>
    </xf>
    <xf numFmtId="0" fontId="7" fillId="0" borderId="2" xfId="0" applyFont="1" applyBorder="1" applyAlignment="1" applyProtection="1">
      <alignment horizontal="center"/>
      <protection locked="0"/>
    </xf>
    <xf numFmtId="168" fontId="7" fillId="0" borderId="2" xfId="1" applyNumberFormat="1" applyFont="1" applyBorder="1" applyProtection="1">
      <protection locked="0"/>
    </xf>
    <xf numFmtId="0" fontId="6" fillId="0" borderId="0" xfId="0" applyFont="1" applyAlignment="1" applyProtection="1">
      <alignment horizontal="center"/>
      <protection locked="0"/>
    </xf>
    <xf numFmtId="168" fontId="26" fillId="10" borderId="1" xfId="1" applyNumberFormat="1" applyFont="1" applyFill="1" applyBorder="1" applyAlignment="1" applyProtection="1">
      <alignment horizontal="right" vertical="center"/>
      <protection locked="0"/>
    </xf>
    <xf numFmtId="168" fontId="6" fillId="0" borderId="0" xfId="0" applyNumberFormat="1" applyFont="1" applyAlignment="1" applyProtection="1">
      <alignment horizontal="center"/>
      <protection locked="0"/>
    </xf>
    <xf numFmtId="0" fontId="4" fillId="0" borderId="2" xfId="0" applyFont="1" applyBorder="1" applyProtection="1">
      <protection locked="0"/>
    </xf>
    <xf numFmtId="10" fontId="34" fillId="0" borderId="0" xfId="5" applyNumberFormat="1" applyFont="1" applyFill="1" applyBorder="1" applyAlignment="1">
      <alignment horizontal="center" vertical="center"/>
    </xf>
    <xf numFmtId="0" fontId="28" fillId="0" borderId="2" xfId="1" applyNumberFormat="1" applyFont="1" applyFill="1" applyBorder="1" applyAlignment="1">
      <alignment horizontal="left" vertical="center"/>
    </xf>
    <xf numFmtId="10" fontId="34" fillId="0" borderId="2" xfId="5" applyNumberFormat="1" applyFont="1" applyFill="1" applyBorder="1" applyAlignment="1">
      <alignment horizontal="center" vertical="center"/>
    </xf>
    <xf numFmtId="10" fontId="5" fillId="0" borderId="0" xfId="5" applyNumberFormat="1" applyFont="1" applyFill="1" applyBorder="1" applyAlignment="1">
      <alignment horizontal="center" vertical="center"/>
    </xf>
    <xf numFmtId="168" fontId="28" fillId="0" borderId="2" xfId="0" applyNumberFormat="1" applyFont="1" applyBorder="1"/>
    <xf numFmtId="168" fontId="6" fillId="0" borderId="0" xfId="0" applyNumberFormat="1" applyFont="1" applyAlignment="1">
      <alignment horizontal="right"/>
    </xf>
    <xf numFmtId="168" fontId="28" fillId="0" borderId="2" xfId="0" applyNumberFormat="1" applyFont="1" applyBorder="1" applyAlignment="1">
      <alignment horizontal="left" indent="1"/>
    </xf>
    <xf numFmtId="183" fontId="5" fillId="0" borderId="0" xfId="2" applyNumberFormat="1" applyFont="1" applyFill="1"/>
    <xf numFmtId="184" fontId="14" fillId="5" borderId="1" xfId="3" applyNumberFormat="1" applyFont="1" applyFill="1" applyBorder="1" applyAlignment="1">
      <alignment horizontal="right" vertical="center"/>
    </xf>
    <xf numFmtId="10" fontId="16" fillId="0" borderId="0" xfId="0" applyNumberFormat="1" applyFont="1"/>
    <xf numFmtId="10" fontId="14" fillId="5" borderId="1" xfId="2" applyNumberFormat="1" applyFont="1" applyFill="1" applyBorder="1" applyAlignment="1">
      <alignment horizontal="right" vertical="center"/>
    </xf>
    <xf numFmtId="170" fontId="14" fillId="5" borderId="1" xfId="5" applyNumberFormat="1" applyFont="1" applyFill="1" applyBorder="1" applyAlignment="1">
      <alignment horizontal="left" vertical="center"/>
    </xf>
    <xf numFmtId="0" fontId="5" fillId="0" borderId="0" xfId="0" applyFont="1" applyAlignment="1">
      <alignment horizontal="left"/>
    </xf>
    <xf numFmtId="0" fontId="6" fillId="16" borderId="0" xfId="0" applyFont="1" applyFill="1" applyAlignment="1">
      <alignment horizontal="left" vertical="center" wrapText="1"/>
    </xf>
    <xf numFmtId="0" fontId="47" fillId="16" borderId="0" xfId="0" applyFont="1" applyFill="1" applyAlignment="1">
      <alignment horizontal="left" vertical="center" wrapText="1"/>
    </xf>
    <xf numFmtId="0" fontId="6" fillId="0" borderId="0" xfId="0" applyFont="1" applyAlignment="1">
      <alignment horizontal="left" vertical="center" wrapText="1"/>
    </xf>
    <xf numFmtId="0" fontId="47" fillId="0" borderId="0" xfId="0" applyFont="1" applyAlignment="1">
      <alignment horizontal="left" vertical="center" wrapText="1"/>
    </xf>
    <xf numFmtId="14" fontId="6" fillId="0" borderId="27" xfId="0" applyNumberFormat="1" applyFont="1" applyBorder="1" applyAlignment="1">
      <alignment wrapText="1"/>
    </xf>
    <xf numFmtId="0" fontId="6" fillId="16" borderId="27" xfId="0" applyFont="1" applyFill="1" applyBorder="1" applyAlignment="1">
      <alignment horizontal="left" vertical="center" wrapText="1"/>
    </xf>
    <xf numFmtId="0" fontId="6" fillId="0" borderId="27" xfId="0" applyFont="1" applyBorder="1" applyAlignment="1">
      <alignment horizontal="left" vertical="center" wrapText="1"/>
    </xf>
    <xf numFmtId="166" fontId="51" fillId="9" borderId="26" xfId="0" applyNumberFormat="1" applyFont="1" applyFill="1" applyBorder="1" applyAlignment="1">
      <alignment vertical="center" wrapText="1"/>
    </xf>
    <xf numFmtId="166" fontId="51" fillId="9" borderId="5" xfId="0" applyNumberFormat="1" applyFont="1" applyFill="1" applyBorder="1" applyAlignment="1">
      <alignment vertical="center"/>
    </xf>
    <xf numFmtId="168" fontId="5" fillId="14" borderId="0" xfId="0" applyNumberFormat="1" applyFont="1" applyFill="1" applyAlignment="1">
      <alignment horizontal="left" vertical="center"/>
    </xf>
    <xf numFmtId="168" fontId="5" fillId="14" borderId="0" xfId="0" applyNumberFormat="1" applyFont="1" applyFill="1" applyAlignment="1">
      <alignment horizontal="center" vertical="center"/>
    </xf>
    <xf numFmtId="10" fontId="5" fillId="11" borderId="7" xfId="0" applyNumberFormat="1" applyFont="1" applyFill="1" applyBorder="1" applyAlignment="1">
      <alignment horizontal="right" vertical="center"/>
    </xf>
    <xf numFmtId="2" fontId="5" fillId="11" borderId="7" xfId="0" applyNumberFormat="1" applyFont="1" applyFill="1" applyBorder="1" applyAlignment="1">
      <alignment horizontal="right" vertical="center"/>
    </xf>
    <xf numFmtId="166" fontId="25" fillId="9" borderId="4" xfId="0" applyNumberFormat="1" applyFont="1" applyFill="1" applyBorder="1" applyAlignment="1" applyProtection="1">
      <alignment horizontal="left" vertical="center"/>
      <protection locked="0"/>
    </xf>
    <xf numFmtId="2" fontId="26" fillId="10" borderId="1" xfId="1" applyNumberFormat="1" applyFont="1" applyFill="1" applyBorder="1" applyAlignment="1" applyProtection="1">
      <alignment horizontal="right" vertical="center"/>
    </xf>
    <xf numFmtId="0" fontId="6" fillId="0" borderId="0" xfId="0" applyFont="1" applyAlignment="1">
      <alignment horizontal="center" vertical="center"/>
    </xf>
    <xf numFmtId="0" fontId="5" fillId="0" borderId="0" xfId="0" applyFont="1" applyAlignment="1">
      <alignment horizontal="left" vertical="center" wrapText="1"/>
    </xf>
    <xf numFmtId="10" fontId="26" fillId="10" borderId="1" xfId="1" applyNumberFormat="1" applyFont="1" applyFill="1" applyBorder="1" applyAlignment="1">
      <alignment horizontal="center" vertical="center"/>
    </xf>
    <xf numFmtId="10" fontId="23" fillId="5" borderId="1" xfId="3" applyNumberFormat="1" applyFont="1" applyFill="1" applyBorder="1" applyAlignment="1">
      <alignment horizontal="left" vertical="center"/>
    </xf>
    <xf numFmtId="0" fontId="14" fillId="5" borderId="1" xfId="5" applyNumberFormat="1" applyFont="1" applyFill="1" applyBorder="1" applyAlignment="1">
      <alignment horizontal="center" vertical="center"/>
    </xf>
    <xf numFmtId="164" fontId="23" fillId="5" borderId="1" xfId="1" applyFont="1" applyFill="1" applyBorder="1" applyAlignment="1">
      <alignment horizontal="left" vertical="center"/>
    </xf>
    <xf numFmtId="168" fontId="23" fillId="5" borderId="1" xfId="1" applyNumberFormat="1" applyFont="1" applyFill="1" applyBorder="1" applyAlignment="1">
      <alignment horizontal="left" vertical="center"/>
    </xf>
    <xf numFmtId="9" fontId="23" fillId="5" borderId="1" xfId="3" applyNumberFormat="1" applyFont="1" applyFill="1" applyBorder="1" applyAlignment="1">
      <alignment horizontal="center" vertical="center"/>
    </xf>
    <xf numFmtId="0" fontId="11" fillId="4" borderId="18" xfId="0" applyFont="1" applyFill="1" applyBorder="1" applyAlignment="1">
      <alignment vertical="center"/>
    </xf>
    <xf numFmtId="0" fontId="11" fillId="0" borderId="2" xfId="0" applyFont="1" applyBorder="1" applyAlignment="1">
      <alignment vertical="center"/>
    </xf>
    <xf numFmtId="0" fontId="7" fillId="0" borderId="2" xfId="0" applyFont="1" applyBorder="1" applyAlignment="1">
      <alignment horizontal="left"/>
    </xf>
    <xf numFmtId="0" fontId="7" fillId="0" borderId="19" xfId="0" applyFont="1" applyBorder="1" applyAlignment="1">
      <alignment horizontal="left"/>
    </xf>
    <xf numFmtId="0" fontId="8" fillId="4" borderId="20" xfId="0" applyFont="1" applyFill="1" applyBorder="1" applyAlignment="1">
      <alignment horizontal="left" vertical="center"/>
    </xf>
    <xf numFmtId="0" fontId="8" fillId="7" borderId="0" xfId="0" applyFont="1" applyFill="1" applyAlignment="1">
      <alignment horizontal="center" vertical="center" wrapText="1"/>
    </xf>
    <xf numFmtId="0" fontId="0" fillId="0" borderId="21" xfId="0" applyBorder="1"/>
    <xf numFmtId="0" fontId="23" fillId="5" borderId="28" xfId="5" applyNumberFormat="1" applyFont="1" applyFill="1" applyBorder="1" applyAlignment="1">
      <alignment horizontal="left" vertical="center"/>
    </xf>
    <xf numFmtId="0" fontId="24" fillId="0" borderId="0" xfId="0" applyFont="1" applyAlignment="1">
      <alignment vertical="center"/>
    </xf>
    <xf numFmtId="0" fontId="10" fillId="0" borderId="21" xfId="4" applyFont="1" applyBorder="1"/>
    <xf numFmtId="0" fontId="0" fillId="0" borderId="17" xfId="0" applyBorder="1"/>
    <xf numFmtId="0" fontId="0" fillId="0" borderId="23" xfId="0" applyBorder="1"/>
    <xf numFmtId="0" fontId="52" fillId="0" borderId="17" xfId="0" applyFont="1" applyBorder="1" applyAlignment="1">
      <alignment vertical="center"/>
    </xf>
    <xf numFmtId="0" fontId="34" fillId="10" borderId="1" xfId="1" applyNumberFormat="1" applyFont="1" applyFill="1" applyBorder="1" applyAlignment="1">
      <alignment horizontal="center" vertical="center" wrapText="1"/>
    </xf>
    <xf numFmtId="164" fontId="27" fillId="12" borderId="9" xfId="2" applyNumberFormat="1" applyFont="1" applyFill="1" applyBorder="1" applyAlignment="1">
      <alignment horizontal="left" vertical="center"/>
    </xf>
    <xf numFmtId="0" fontId="8" fillId="4" borderId="20" xfId="0" applyFont="1" applyFill="1" applyBorder="1" applyAlignment="1">
      <alignment horizontal="center" vertical="center" wrapText="1"/>
    </xf>
    <xf numFmtId="168" fontId="28" fillId="10" borderId="13" xfId="1" applyNumberFormat="1" applyFont="1" applyFill="1" applyBorder="1" applyAlignment="1">
      <alignment horizontal="right" vertical="center"/>
    </xf>
    <xf numFmtId="168" fontId="56" fillId="10" borderId="32" xfId="1" applyNumberFormat="1" applyFont="1" applyFill="1" applyBorder="1" applyAlignment="1">
      <alignment horizontal="left" vertical="center"/>
    </xf>
    <xf numFmtId="168" fontId="5" fillId="10" borderId="14" xfId="1" applyNumberFormat="1" applyFont="1" applyFill="1" applyBorder="1" applyAlignment="1">
      <alignment horizontal="left" vertical="center"/>
    </xf>
    <xf numFmtId="168" fontId="57" fillId="10" borderId="16" xfId="1" applyNumberFormat="1" applyFont="1" applyFill="1" applyBorder="1" applyAlignment="1">
      <alignment horizontal="right" vertical="center"/>
    </xf>
    <xf numFmtId="168" fontId="5" fillId="10" borderId="13" xfId="1" applyNumberFormat="1" applyFont="1" applyFill="1" applyBorder="1" applyAlignment="1">
      <alignment horizontal="right" vertical="center"/>
    </xf>
    <xf numFmtId="9" fontId="5" fillId="10" borderId="13" xfId="2" applyFont="1" applyFill="1" applyBorder="1" applyAlignment="1">
      <alignment horizontal="right" vertical="center"/>
    </xf>
    <xf numFmtId="9" fontId="28" fillId="10" borderId="13" xfId="2" applyFont="1" applyFill="1" applyBorder="1" applyAlignment="1">
      <alignment horizontal="right" vertical="center"/>
    </xf>
    <xf numFmtId="168" fontId="5" fillId="10" borderId="22" xfId="1" applyNumberFormat="1" applyFont="1" applyFill="1" applyBorder="1" applyAlignment="1">
      <alignment horizontal="left" vertical="center"/>
    </xf>
    <xf numFmtId="168" fontId="57" fillId="10" borderId="23" xfId="1" applyNumberFormat="1" applyFont="1" applyFill="1" applyBorder="1" applyAlignment="1">
      <alignment horizontal="right" vertical="center"/>
    </xf>
    <xf numFmtId="168" fontId="5" fillId="10" borderId="33" xfId="1" applyNumberFormat="1" applyFont="1" applyFill="1" applyBorder="1" applyAlignment="1">
      <alignment horizontal="right" vertical="center"/>
    </xf>
    <xf numFmtId="9" fontId="5" fillId="10" borderId="33" xfId="2" applyFont="1" applyFill="1" applyBorder="1" applyAlignment="1">
      <alignment horizontal="right" vertical="center"/>
    </xf>
    <xf numFmtId="168" fontId="5" fillId="10" borderId="1" xfId="1" applyNumberFormat="1" applyFont="1" applyFill="1" applyBorder="1" applyAlignment="1">
      <alignment horizontal="right" vertical="center"/>
    </xf>
    <xf numFmtId="0" fontId="58" fillId="6" borderId="0" xfId="9" applyFont="1" applyFill="1" applyProtection="1">
      <protection locked="0"/>
    </xf>
    <xf numFmtId="0" fontId="59" fillId="0" borderId="0" xfId="9" applyFont="1" applyProtection="1">
      <protection locked="0"/>
    </xf>
    <xf numFmtId="0" fontId="58" fillId="0" borderId="0" xfId="9" applyFont="1" applyProtection="1">
      <protection locked="0"/>
    </xf>
    <xf numFmtId="0" fontId="53" fillId="0" borderId="0" xfId="9" applyFont="1" applyAlignment="1" applyProtection="1">
      <alignment horizontal="left" vertical="center"/>
      <protection locked="0"/>
    </xf>
    <xf numFmtId="0" fontId="53" fillId="0" borderId="0" xfId="9" applyFont="1" applyAlignment="1" applyProtection="1">
      <alignment horizontal="center" vertical="center" wrapText="1"/>
      <protection locked="0"/>
    </xf>
    <xf numFmtId="9" fontId="56" fillId="10" borderId="35" xfId="3" applyNumberFormat="1" applyFont="1" applyFill="1" applyBorder="1" applyAlignment="1">
      <alignment horizontal="center" vertical="center"/>
    </xf>
    <xf numFmtId="0" fontId="64" fillId="0" borderId="0" xfId="0" applyFont="1"/>
    <xf numFmtId="14" fontId="6" fillId="0" borderId="0" xfId="0" applyNumberFormat="1" applyFont="1" applyAlignment="1">
      <alignment horizontal="left" wrapText="1"/>
    </xf>
    <xf numFmtId="166" fontId="25" fillId="9" borderId="4" xfId="0" applyNumberFormat="1" applyFont="1" applyFill="1" applyBorder="1" applyAlignment="1">
      <alignment horizontal="left" vertical="center"/>
    </xf>
    <xf numFmtId="166" fontId="25" fillId="9" borderId="5" xfId="0" applyNumberFormat="1" applyFont="1" applyFill="1" applyBorder="1" applyAlignment="1">
      <alignment horizontal="left" vertical="center"/>
    </xf>
    <xf numFmtId="0" fontId="11" fillId="4" borderId="0" xfId="0" applyFont="1" applyFill="1" applyAlignment="1">
      <alignment horizontal="left" vertical="center"/>
    </xf>
    <xf numFmtId="0" fontId="22" fillId="7" borderId="0" xfId="0" applyFont="1" applyFill="1" applyAlignment="1">
      <alignment horizontal="left" vertical="center"/>
    </xf>
    <xf numFmtId="10" fontId="19" fillId="0" borderId="0" xfId="0" applyNumberFormat="1" applyFont="1" applyAlignment="1">
      <alignment horizontal="left" vertical="center"/>
    </xf>
    <xf numFmtId="0" fontId="19" fillId="0" borderId="0" xfId="0" applyFont="1" applyAlignment="1">
      <alignment horizontal="left" vertical="center"/>
    </xf>
    <xf numFmtId="0" fontId="56" fillId="10" borderId="29" xfId="5" applyNumberFormat="1" applyFont="1" applyFill="1" applyBorder="1" applyAlignment="1">
      <alignment horizontal="right" vertical="center"/>
    </xf>
    <xf numFmtId="0" fontId="56" fillId="10" borderId="30" xfId="5" applyNumberFormat="1" applyFont="1" applyFill="1" applyBorder="1" applyAlignment="1">
      <alignment horizontal="right" vertical="center"/>
    </xf>
    <xf numFmtId="0" fontId="56" fillId="10" borderId="31" xfId="5" applyNumberFormat="1" applyFont="1" applyFill="1" applyBorder="1" applyAlignment="1">
      <alignment horizontal="right" vertical="center"/>
    </xf>
    <xf numFmtId="0" fontId="11" fillId="7" borderId="2" xfId="0" applyFont="1" applyFill="1" applyBorder="1" applyAlignment="1">
      <alignment horizontal="center" vertical="center"/>
    </xf>
    <xf numFmtId="0" fontId="8" fillId="18" borderId="34" xfId="0" applyFont="1" applyFill="1" applyBorder="1" applyAlignment="1">
      <alignment horizontal="center" vertical="center"/>
    </xf>
    <xf numFmtId="0" fontId="8" fillId="18" borderId="25" xfId="0" applyFont="1" applyFill="1" applyBorder="1" applyAlignment="1">
      <alignment horizontal="center" vertical="center"/>
    </xf>
    <xf numFmtId="0" fontId="8" fillId="18" borderId="24"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2" xfId="0" applyFont="1" applyFill="1" applyBorder="1" applyAlignment="1">
      <alignment horizontal="center" vertical="center"/>
    </xf>
    <xf numFmtId="0" fontId="8" fillId="4" borderId="0" xfId="0" applyFont="1" applyFill="1" applyAlignment="1">
      <alignment horizontal="center" vertical="center" wrapText="1"/>
    </xf>
    <xf numFmtId="168" fontId="28" fillId="10" borderId="14" xfId="1" applyNumberFormat="1" applyFont="1" applyFill="1" applyBorder="1" applyAlignment="1">
      <alignment horizontal="center" vertical="center"/>
    </xf>
    <xf numFmtId="168" fontId="28" fillId="10" borderId="16" xfId="1" applyNumberFormat="1" applyFont="1" applyFill="1" applyBorder="1" applyAlignment="1">
      <alignment horizontal="center" vertical="center"/>
    </xf>
    <xf numFmtId="168" fontId="56" fillId="10" borderId="0" xfId="1" applyNumberFormat="1" applyFont="1" applyFill="1" applyBorder="1" applyAlignment="1">
      <alignment horizontal="center" vertical="center"/>
    </xf>
    <xf numFmtId="0" fontId="8" fillId="7" borderId="17" xfId="0" applyFont="1" applyFill="1" applyBorder="1" applyAlignment="1">
      <alignment horizontal="center" vertical="center" wrapText="1"/>
    </xf>
    <xf numFmtId="0" fontId="60" fillId="8" borderId="0" xfId="9" applyFont="1" applyFill="1" applyAlignment="1" applyProtection="1">
      <alignment horizontal="left" vertical="center" wrapText="1"/>
      <protection locked="0"/>
    </xf>
    <xf numFmtId="0" fontId="63" fillId="17" borderId="0" xfId="10" applyFont="1" applyFill="1" applyBorder="1" applyAlignment="1">
      <alignment horizontal="left" wrapText="1"/>
    </xf>
    <xf numFmtId="0" fontId="6" fillId="0" borderId="3" xfId="0" applyFont="1" applyBorder="1" applyAlignment="1">
      <alignment horizontal="left" vertical="top" wrapText="1"/>
    </xf>
    <xf numFmtId="166" fontId="25" fillId="9" borderId="6" xfId="0" applyNumberFormat="1" applyFont="1" applyFill="1" applyBorder="1" applyAlignment="1">
      <alignment horizontal="left" vertical="center"/>
    </xf>
    <xf numFmtId="0" fontId="6" fillId="0" borderId="3" xfId="0" applyFont="1" applyBorder="1" applyAlignment="1" applyProtection="1">
      <alignment horizontal="left" vertical="top" wrapText="1"/>
      <protection locked="0"/>
    </xf>
    <xf numFmtId="166" fontId="25" fillId="9" borderId="4" xfId="0" applyNumberFormat="1" applyFont="1" applyFill="1" applyBorder="1" applyAlignment="1" applyProtection="1">
      <alignment horizontal="left" vertical="center"/>
      <protection locked="0"/>
    </xf>
    <xf numFmtId="166" fontId="25" fillId="9" borderId="5" xfId="0" applyNumberFormat="1" applyFont="1" applyFill="1" applyBorder="1" applyAlignment="1" applyProtection="1">
      <alignment horizontal="left" vertical="center"/>
      <protection locked="0"/>
    </xf>
    <xf numFmtId="166" fontId="25" fillId="9" borderId="6" xfId="0" applyNumberFormat="1" applyFont="1" applyFill="1" applyBorder="1" applyAlignment="1" applyProtection="1">
      <alignment horizontal="left" vertical="center"/>
      <protection locked="0"/>
    </xf>
    <xf numFmtId="0" fontId="11" fillId="7" borderId="0" xfId="0" applyFont="1" applyFill="1" applyAlignment="1" applyProtection="1">
      <alignment horizontal="left" vertical="center"/>
      <protection locked="0"/>
    </xf>
    <xf numFmtId="0" fontId="11" fillId="7" borderId="0" xfId="0" applyFont="1" applyFill="1" applyAlignment="1">
      <alignment horizontal="left" vertical="center"/>
    </xf>
    <xf numFmtId="0" fontId="28" fillId="0" borderId="0" xfId="6" applyFont="1" applyAlignment="1">
      <alignment horizontal="center" vertical="center"/>
    </xf>
    <xf numFmtId="0" fontId="28" fillId="0" borderId="0" xfId="6" applyFont="1" applyAlignment="1">
      <alignment horizontal="center" vertical="center" textRotation="90" wrapText="1"/>
    </xf>
    <xf numFmtId="0" fontId="39" fillId="4" borderId="0" xfId="0" applyFont="1" applyFill="1" applyAlignment="1">
      <alignment horizontal="left" vertical="center"/>
    </xf>
    <xf numFmtId="0" fontId="11" fillId="4" borderId="17" xfId="0" applyFont="1" applyFill="1" applyBorder="1" applyAlignment="1">
      <alignment horizontal="center" vertical="center"/>
    </xf>
    <xf numFmtId="0" fontId="11" fillId="7" borderId="0" xfId="0" applyFont="1" applyFill="1" applyAlignment="1">
      <alignment horizontal="center" vertical="center"/>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15" borderId="14" xfId="0" applyFont="1" applyFill="1" applyBorder="1" applyAlignment="1">
      <alignment horizontal="center" vertical="center"/>
    </xf>
    <xf numFmtId="0" fontId="11" fillId="15" borderId="15" xfId="0" applyFont="1" applyFill="1" applyBorder="1" applyAlignment="1">
      <alignment horizontal="center" vertical="center"/>
    </xf>
  </cellXfs>
  <cellStyles count="11">
    <cellStyle name="Hipersaite" xfId="4" builtinId="8"/>
    <cellStyle name="Hipersaite 2" xfId="10" xr:uid="{CC96BFFE-AAEA-4A7A-B1C0-76B61456E4D9}"/>
    <cellStyle name="Komats" xfId="1" builtinId="3"/>
    <cellStyle name="Neitrāls" xfId="3" builtinId="28"/>
    <cellStyle name="Neutral 2" xfId="5" xr:uid="{00000000-0005-0000-0000-000003000000}"/>
    <cellStyle name="Normal 2" xfId="8" xr:uid="{00000000-0005-0000-0000-000005000000}"/>
    <cellStyle name="Normal 3" xfId="6" xr:uid="{00000000-0005-0000-0000-000006000000}"/>
    <cellStyle name="Normal 4" xfId="7" xr:uid="{00000000-0005-0000-0000-000007000000}"/>
    <cellStyle name="Parasts" xfId="0" builtinId="0"/>
    <cellStyle name="Parasts 2" xfId="9" xr:uid="{F273F726-6DD4-4123-BD7D-923E97FD8EE8}"/>
    <cellStyle name="Procenti" xfId="2" builtinId="5"/>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lv-LV"/>
              <a:t>PPP projekta naudas plūsmas</a:t>
            </a:r>
            <a:endParaRPr lang="en-US"/>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lv-LV"/>
        </a:p>
      </c:txPr>
    </c:title>
    <c:autoTitleDeleted val="0"/>
    <c:plotArea>
      <c:layout/>
      <c:barChart>
        <c:barDir val="col"/>
        <c:grouping val="stacked"/>
        <c:varyColors val="0"/>
        <c:ser>
          <c:idx val="0"/>
          <c:order val="0"/>
          <c:tx>
            <c:strRef>
              <c:f>Grafiks!$A$5</c:f>
              <c:strCache>
                <c:ptCount val="1"/>
                <c:pt idx="0">
                  <c:v>Lietotāju maksājumi</c:v>
                </c:pt>
              </c:strCache>
            </c:strRef>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invertIfNegative val="0"/>
          <c:cat>
            <c:numRef>
              <c:f>Grafiks!$E$2:$DU$2</c:f>
              <c:numCache>
                <c:formatCode>_(* #\ ##0_);_(* \(#\ ##0\);_(* " - "_);_(* @_)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cat>
          <c:val>
            <c:numRef>
              <c:f>Grafiks!$B$5:$DU$5</c:f>
              <c:numCache>
                <c:formatCode>General</c:formatCode>
                <c:ptCount val="124"/>
                <c:pt idx="2" formatCode="_(* #\ ##0_);_(* \(#\ ##0\);_(* &quot;-&quot;??_);_(@_)">
                  <c:v>0</c:v>
                </c:pt>
                <c:pt idx="3" formatCode="_(* #\ ##0_);_(* \(#\ ##0\);_(* &quot;-&quot;??_);_(@_)">
                  <c:v>0</c:v>
                </c:pt>
                <c:pt idx="4" formatCode="_(* #\ ##0_);_(* \(#\ ##0\);_(* &quot;-&quot;??_);_(@_)">
                  <c:v>0</c:v>
                </c:pt>
                <c:pt idx="5" formatCode="_(* #\ ##0_);_(* \(#\ ##0\);_(* &quot;-&quot;??_);_(@_)">
                  <c:v>0</c:v>
                </c:pt>
                <c:pt idx="6" formatCode="_(* #\ ##0_);_(* \(#\ ##0\);_(* &quot;-&quot;??_);_(@_)">
                  <c:v>0</c:v>
                </c:pt>
                <c:pt idx="7" formatCode="_(* #\ ##0_);_(* \(#\ ##0\);_(* &quot;-&quot;??_);_(@_)">
                  <c:v>0</c:v>
                </c:pt>
                <c:pt idx="8" formatCode="_(* #\ ##0_);_(* \(#\ ##0\);_(* &quot;-&quot;??_);_(@_)">
                  <c:v>0</c:v>
                </c:pt>
                <c:pt idx="9" formatCode="_(* #\ ##0_);_(* \(#\ ##0\);_(* &quot;-&quot;??_);_(@_)">
                  <c:v>0</c:v>
                </c:pt>
                <c:pt idx="10" formatCode="_(* #\ ##0_);_(* \(#\ ##0\);_(* &quot;-&quot;??_);_(@_)">
                  <c:v>0</c:v>
                </c:pt>
                <c:pt idx="11" formatCode="_(* #\ ##0_);_(* \(#\ ##0\);_(* &quot;-&quot;??_);_(@_)">
                  <c:v>0</c:v>
                </c:pt>
                <c:pt idx="12" formatCode="_(* #\ ##0_);_(* \(#\ ##0\);_(* &quot;-&quot;??_);_(@_)">
                  <c:v>0</c:v>
                </c:pt>
                <c:pt idx="13" formatCode="_(* #\ ##0_);_(* \(#\ ##0\);_(* &quot;-&quot;??_);_(@_)">
                  <c:v>0</c:v>
                </c:pt>
                <c:pt idx="14" formatCode="_(* #\ ##0_);_(* \(#\ ##0\);_(* &quot;-&quot;??_);_(@_)">
                  <c:v>0</c:v>
                </c:pt>
                <c:pt idx="15" formatCode="_(* #\ ##0_);_(* \(#\ ##0\);_(* &quot;-&quot;??_);_(@_)">
                  <c:v>0</c:v>
                </c:pt>
                <c:pt idx="16" formatCode="_(* #\ ##0_);_(* \(#\ ##0\);_(* &quot;-&quot;??_);_(@_)">
                  <c:v>0</c:v>
                </c:pt>
                <c:pt idx="17" formatCode="_(* #\ ##0_);_(* \(#\ ##0\);_(* &quot;-&quot;??_);_(@_)">
                  <c:v>0</c:v>
                </c:pt>
                <c:pt idx="18" formatCode="_(* #\ ##0_);_(* \(#\ ##0\);_(* &quot;-&quot;??_);_(@_)">
                  <c:v>0</c:v>
                </c:pt>
                <c:pt idx="19" formatCode="_(* #\ ##0_);_(* \(#\ ##0\);_(* &quot;-&quot;??_);_(@_)">
                  <c:v>0</c:v>
                </c:pt>
                <c:pt idx="20" formatCode="_(* #\ ##0_);_(* \(#\ ##0\);_(* &quot;-&quot;??_);_(@_)">
                  <c:v>0</c:v>
                </c:pt>
                <c:pt idx="21" formatCode="_(* #\ ##0_);_(* \(#\ ##0\);_(* &quot;-&quot;??_);_(@_)">
                  <c:v>0</c:v>
                </c:pt>
                <c:pt idx="22" formatCode="_(* #\ ##0_);_(* \(#\ ##0\);_(* &quot;-&quot;??_);_(@_)">
                  <c:v>0</c:v>
                </c:pt>
                <c:pt idx="23" formatCode="_(* #\ ##0_);_(* \(#\ ##0\);_(* &quot;-&quot;??_);_(@_)">
                  <c:v>0</c:v>
                </c:pt>
                <c:pt idx="24" formatCode="_(* #\ ##0_);_(* \(#\ ##0\);_(* &quot;-&quot;??_);_(@_)">
                  <c:v>0</c:v>
                </c:pt>
                <c:pt idx="25" formatCode="_(* #\ ##0_);_(* \(#\ ##0\);_(* &quot;-&quot;??_);_(@_)">
                  <c:v>0</c:v>
                </c:pt>
                <c:pt idx="26" formatCode="_(* #\ ##0_);_(* \(#\ ##0\);_(* &quot;-&quot;??_);_(@_)">
                  <c:v>0</c:v>
                </c:pt>
                <c:pt idx="27" formatCode="_(* #\ ##0_);_(* \(#\ ##0\);_(* &quot;-&quot;??_);_(@_)">
                  <c:v>0</c:v>
                </c:pt>
                <c:pt idx="28" formatCode="_(* #\ ##0_);_(* \(#\ ##0\);_(* &quot;-&quot;??_);_(@_)">
                  <c:v>0</c:v>
                </c:pt>
                <c:pt idx="29" formatCode="_(* #\ ##0_);_(* \(#\ ##0\);_(* &quot;-&quot;??_);_(@_)">
                  <c:v>0</c:v>
                </c:pt>
                <c:pt idx="30" formatCode="_(* #\ ##0_);_(* \(#\ ##0\);_(* &quot;-&quot;??_);_(@_)">
                  <c:v>0</c:v>
                </c:pt>
                <c:pt idx="31" formatCode="_(* #\ ##0_);_(* \(#\ ##0\);_(* &quot;-&quot;??_);_(@_)">
                  <c:v>0</c:v>
                </c:pt>
                <c:pt idx="32" formatCode="_(* #\ ##0_);_(* \(#\ ##0\);_(* &quot;-&quot;??_);_(@_)">
                  <c:v>0</c:v>
                </c:pt>
                <c:pt idx="33" formatCode="_(* #\ ##0_);_(* \(#\ ##0\);_(* &quot;-&quot;??_);_(@_)">
                  <c:v>0</c:v>
                </c:pt>
                <c:pt idx="34" formatCode="_(* #\ ##0_);_(* \(#\ ##0\);_(* &quot;-&quot;??_);_(@_)">
                  <c:v>0</c:v>
                </c:pt>
                <c:pt idx="35" formatCode="_(* #\ ##0_);_(* \(#\ ##0\);_(* &quot;-&quot;??_);_(@_)">
                  <c:v>0</c:v>
                </c:pt>
                <c:pt idx="36" formatCode="_(* #\ ##0_);_(* \(#\ ##0\);_(* &quot;-&quot;??_);_(@_)">
                  <c:v>0</c:v>
                </c:pt>
                <c:pt idx="37" formatCode="_(* #\ ##0_);_(* \(#\ ##0\);_(* &quot;-&quot;??_);_(@_)">
                  <c:v>0</c:v>
                </c:pt>
                <c:pt idx="38" formatCode="_(* #\ ##0_);_(* \(#\ ##0\);_(* &quot;-&quot;??_);_(@_)">
                  <c:v>0</c:v>
                </c:pt>
                <c:pt idx="39" formatCode="_(* #\ ##0_);_(* \(#\ ##0\);_(* &quot;-&quot;??_);_(@_)">
                  <c:v>0</c:v>
                </c:pt>
                <c:pt idx="40" formatCode="_(* #\ ##0_);_(* \(#\ ##0\);_(* &quot;-&quot;??_);_(@_)">
                  <c:v>0</c:v>
                </c:pt>
                <c:pt idx="41" formatCode="_(* #\ ##0_);_(* \(#\ ##0\);_(* &quot;-&quot;??_);_(@_)">
                  <c:v>0</c:v>
                </c:pt>
                <c:pt idx="42" formatCode="_(* #\ ##0_);_(* \(#\ ##0\);_(* &quot;-&quot;??_);_(@_)">
                  <c:v>0</c:v>
                </c:pt>
                <c:pt idx="43" formatCode="_(* #\ ##0_);_(* \(#\ ##0\);_(* &quot;-&quot;??_);_(@_)">
                  <c:v>0</c:v>
                </c:pt>
                <c:pt idx="44" formatCode="_(* #\ ##0_);_(* \(#\ ##0\);_(* &quot;-&quot;??_);_(@_)">
                  <c:v>0</c:v>
                </c:pt>
                <c:pt idx="45" formatCode="_(* #\ ##0_);_(* \(#\ ##0\);_(* &quot;-&quot;??_);_(@_)">
                  <c:v>0</c:v>
                </c:pt>
                <c:pt idx="46" formatCode="_(* #\ ##0_);_(* \(#\ ##0\);_(* &quot;-&quot;??_);_(@_)">
                  <c:v>0</c:v>
                </c:pt>
                <c:pt idx="47" formatCode="_(* #\ ##0_);_(* \(#\ ##0\);_(* &quot;-&quot;??_);_(@_)">
                  <c:v>0</c:v>
                </c:pt>
                <c:pt idx="48" formatCode="_(* #\ ##0_);_(* \(#\ ##0\);_(* &quot;-&quot;??_);_(@_)">
                  <c:v>0</c:v>
                </c:pt>
                <c:pt idx="49" formatCode="_(* #\ ##0_);_(* \(#\ ##0\);_(* &quot;-&quot;??_);_(@_)">
                  <c:v>0</c:v>
                </c:pt>
                <c:pt idx="50" formatCode="_(* #\ ##0_);_(* \(#\ ##0\);_(* &quot;-&quot;??_);_(@_)">
                  <c:v>0</c:v>
                </c:pt>
                <c:pt idx="51" formatCode="_(* #\ ##0_);_(* \(#\ ##0\);_(* &quot;-&quot;??_);_(@_)">
                  <c:v>0</c:v>
                </c:pt>
                <c:pt idx="52" formatCode="_(* #\ ##0_);_(* \(#\ ##0\);_(* &quot;-&quot;??_);_(@_)">
                  <c:v>0</c:v>
                </c:pt>
                <c:pt idx="53" formatCode="_(* #\ ##0_);_(* \(#\ ##0\);_(* &quot;-&quot;??_);_(@_)">
                  <c:v>0</c:v>
                </c:pt>
                <c:pt idx="54" formatCode="_(* #\ ##0_);_(* \(#\ ##0\);_(* &quot;-&quot;??_);_(@_)">
                  <c:v>0</c:v>
                </c:pt>
                <c:pt idx="55" formatCode="_(* #\ ##0_);_(* \(#\ ##0\);_(* &quot;-&quot;??_);_(@_)">
                  <c:v>0</c:v>
                </c:pt>
                <c:pt idx="56" formatCode="_(* #\ ##0_);_(* \(#\ ##0\);_(* &quot;-&quot;??_);_(@_)">
                  <c:v>0</c:v>
                </c:pt>
                <c:pt idx="57" formatCode="_(* #\ ##0_);_(* \(#\ ##0\);_(* &quot;-&quot;??_);_(@_)">
                  <c:v>0</c:v>
                </c:pt>
                <c:pt idx="58" formatCode="_(* #\ ##0_);_(* \(#\ ##0\);_(* &quot;-&quot;??_);_(@_)">
                  <c:v>0</c:v>
                </c:pt>
                <c:pt idx="59" formatCode="_(* #\ ##0_);_(* \(#\ ##0\);_(* &quot;-&quot;??_);_(@_)">
                  <c:v>0</c:v>
                </c:pt>
                <c:pt idx="60" formatCode="_(* #\ ##0_);_(* \(#\ ##0\);_(* &quot;-&quot;??_);_(@_)">
                  <c:v>0</c:v>
                </c:pt>
                <c:pt idx="61" formatCode="_(* #\ ##0_);_(* \(#\ ##0\);_(* &quot;-&quot;??_);_(@_)">
                  <c:v>0</c:v>
                </c:pt>
                <c:pt idx="62" formatCode="_(* #\ ##0_);_(* \(#\ ##0\);_(* &quot;-&quot;??_);_(@_)">
                  <c:v>0</c:v>
                </c:pt>
                <c:pt idx="63" formatCode="_(* #\ ##0_);_(* \(#\ ##0\);_(* &quot;-&quot;??_);_(@_)">
                  <c:v>0</c:v>
                </c:pt>
                <c:pt idx="64" formatCode="_(* #\ ##0_);_(* \(#\ ##0\);_(* &quot;-&quot;??_);_(@_)">
                  <c:v>0</c:v>
                </c:pt>
                <c:pt idx="65" formatCode="_(* #\ ##0_);_(* \(#\ ##0\);_(* &quot;-&quot;??_);_(@_)">
                  <c:v>0</c:v>
                </c:pt>
                <c:pt idx="66" formatCode="_(* #\ ##0_);_(* \(#\ ##0\);_(* &quot;-&quot;??_);_(@_)">
                  <c:v>0</c:v>
                </c:pt>
                <c:pt idx="67" formatCode="_(* #\ ##0_);_(* \(#\ ##0\);_(* &quot;-&quot;??_);_(@_)">
                  <c:v>0</c:v>
                </c:pt>
                <c:pt idx="68" formatCode="_(* #\ ##0_);_(* \(#\ ##0\);_(* &quot;-&quot;??_);_(@_)">
                  <c:v>0</c:v>
                </c:pt>
                <c:pt idx="69" formatCode="_(* #\ ##0_);_(* \(#\ ##0\);_(* &quot;-&quot;??_);_(@_)">
                  <c:v>0</c:v>
                </c:pt>
                <c:pt idx="70" formatCode="_(* #\ ##0_);_(* \(#\ ##0\);_(* &quot;-&quot;??_);_(@_)">
                  <c:v>0</c:v>
                </c:pt>
                <c:pt idx="71" formatCode="_(* #\ ##0_);_(* \(#\ ##0\);_(* &quot;-&quot;??_);_(@_)">
                  <c:v>0</c:v>
                </c:pt>
                <c:pt idx="72" formatCode="_(* #\ ##0_);_(* \(#\ ##0\);_(* &quot;-&quot;??_);_(@_)">
                  <c:v>0</c:v>
                </c:pt>
                <c:pt idx="73" formatCode="_(* #\ ##0_);_(* \(#\ ##0\);_(* &quot;-&quot;??_);_(@_)">
                  <c:v>0</c:v>
                </c:pt>
                <c:pt idx="74" formatCode="_(* #\ ##0_);_(* \(#\ ##0\);_(* &quot;-&quot;??_);_(@_)">
                  <c:v>0</c:v>
                </c:pt>
                <c:pt idx="75" formatCode="_(* #\ ##0_);_(* \(#\ ##0\);_(* &quot;-&quot;??_);_(@_)">
                  <c:v>0</c:v>
                </c:pt>
                <c:pt idx="76" formatCode="_(* #\ ##0_);_(* \(#\ ##0\);_(* &quot;-&quot;??_);_(@_)">
                  <c:v>0</c:v>
                </c:pt>
                <c:pt idx="77" formatCode="_(* #\ ##0_);_(* \(#\ ##0\);_(* &quot;-&quot;??_);_(@_)">
                  <c:v>0</c:v>
                </c:pt>
                <c:pt idx="78" formatCode="_(* #\ ##0_);_(* \(#\ ##0\);_(* &quot;-&quot;??_);_(@_)">
                  <c:v>0</c:v>
                </c:pt>
                <c:pt idx="79" formatCode="_(* #\ ##0_);_(* \(#\ ##0\);_(* &quot;-&quot;??_);_(@_)">
                  <c:v>0</c:v>
                </c:pt>
                <c:pt idx="80" formatCode="_(* #\ ##0_);_(* \(#\ ##0\);_(* &quot;-&quot;??_);_(@_)">
                  <c:v>0</c:v>
                </c:pt>
                <c:pt idx="81" formatCode="_(* #\ ##0_);_(* \(#\ ##0\);_(* &quot;-&quot;??_);_(@_)">
                  <c:v>0</c:v>
                </c:pt>
                <c:pt idx="82" formatCode="_(* #\ ##0_);_(* \(#\ ##0\);_(* &quot;-&quot;??_);_(@_)">
                  <c:v>0</c:v>
                </c:pt>
                <c:pt idx="83" formatCode="_(* #\ ##0_);_(* \(#\ ##0\);_(* &quot;-&quot;??_);_(@_)">
                  <c:v>0</c:v>
                </c:pt>
                <c:pt idx="84" formatCode="_(* #\ ##0_);_(* \(#\ ##0\);_(* &quot;-&quot;??_);_(@_)">
                  <c:v>0</c:v>
                </c:pt>
                <c:pt idx="85" formatCode="_(* #\ ##0_);_(* \(#\ ##0\);_(* &quot;-&quot;??_);_(@_)">
                  <c:v>0</c:v>
                </c:pt>
                <c:pt idx="86" formatCode="_(* #\ ##0_);_(* \(#\ ##0\);_(* &quot;-&quot;??_);_(@_)">
                  <c:v>0</c:v>
                </c:pt>
                <c:pt idx="87" formatCode="_(* #\ ##0_);_(* \(#\ ##0\);_(* &quot;-&quot;??_);_(@_)">
                  <c:v>0</c:v>
                </c:pt>
                <c:pt idx="88" formatCode="_(* #\ ##0_);_(* \(#\ ##0\);_(* &quot;-&quot;??_);_(@_)">
                  <c:v>0</c:v>
                </c:pt>
                <c:pt idx="89" formatCode="_(* #\ ##0_);_(* \(#\ ##0\);_(* &quot;-&quot;??_);_(@_)">
                  <c:v>0</c:v>
                </c:pt>
                <c:pt idx="90" formatCode="_(* #\ ##0_);_(* \(#\ ##0\);_(* &quot;-&quot;??_);_(@_)">
                  <c:v>0</c:v>
                </c:pt>
                <c:pt idx="91" formatCode="_(* #\ ##0_);_(* \(#\ ##0\);_(* &quot;-&quot;??_);_(@_)">
                  <c:v>0</c:v>
                </c:pt>
                <c:pt idx="92" formatCode="_(* #\ ##0_);_(* \(#\ ##0\);_(* &quot;-&quot;??_);_(@_)">
                  <c:v>0</c:v>
                </c:pt>
                <c:pt idx="93" formatCode="_(* #\ ##0_);_(* \(#\ ##0\);_(* &quot;-&quot;??_);_(@_)">
                  <c:v>0</c:v>
                </c:pt>
                <c:pt idx="94" formatCode="_(* #\ ##0_);_(* \(#\ ##0\);_(* &quot;-&quot;??_);_(@_)">
                  <c:v>0</c:v>
                </c:pt>
                <c:pt idx="95" formatCode="_(* #\ ##0_);_(* \(#\ ##0\);_(* &quot;-&quot;??_);_(@_)">
                  <c:v>0</c:v>
                </c:pt>
                <c:pt idx="96" formatCode="_(* #\ ##0_);_(* \(#\ ##0\);_(* &quot;-&quot;??_);_(@_)">
                  <c:v>0</c:v>
                </c:pt>
                <c:pt idx="97" formatCode="_(* #\ ##0_);_(* \(#\ ##0\);_(* &quot;-&quot;??_);_(@_)">
                  <c:v>0</c:v>
                </c:pt>
                <c:pt idx="98" formatCode="_(* #\ ##0_);_(* \(#\ ##0\);_(* &quot;-&quot;??_);_(@_)">
                  <c:v>0</c:v>
                </c:pt>
                <c:pt idx="99" formatCode="_(* #\ ##0_);_(* \(#\ ##0\);_(* &quot;-&quot;??_);_(@_)">
                  <c:v>0</c:v>
                </c:pt>
                <c:pt idx="100" formatCode="_(* #\ ##0_);_(* \(#\ ##0\);_(* &quot;-&quot;??_);_(@_)">
                  <c:v>0</c:v>
                </c:pt>
                <c:pt idx="101" formatCode="_(* #\ ##0_);_(* \(#\ ##0\);_(* &quot;-&quot;??_);_(@_)">
                  <c:v>0</c:v>
                </c:pt>
                <c:pt idx="102" formatCode="_(* #\ ##0_);_(* \(#\ ##0\);_(* &quot;-&quot;??_);_(@_)">
                  <c:v>0</c:v>
                </c:pt>
                <c:pt idx="103" formatCode="_(* #\ ##0_);_(* \(#\ ##0\);_(* &quot;-&quot;??_);_(@_)">
                  <c:v>0</c:v>
                </c:pt>
                <c:pt idx="104" formatCode="_(* #\ ##0_);_(* \(#\ ##0\);_(* &quot;-&quot;??_);_(@_)">
                  <c:v>0</c:v>
                </c:pt>
                <c:pt idx="105" formatCode="_(* #\ ##0_);_(* \(#\ ##0\);_(* &quot;-&quot;??_);_(@_)">
                  <c:v>0</c:v>
                </c:pt>
                <c:pt idx="106" formatCode="_(* #\ ##0_);_(* \(#\ ##0\);_(* &quot;-&quot;??_);_(@_)">
                  <c:v>0</c:v>
                </c:pt>
                <c:pt idx="107" formatCode="_(* #\ ##0_);_(* \(#\ ##0\);_(* &quot;-&quot;??_);_(@_)">
                  <c:v>0</c:v>
                </c:pt>
                <c:pt idx="108" formatCode="_(* #\ ##0_);_(* \(#\ ##0\);_(* &quot;-&quot;??_);_(@_)">
                  <c:v>0</c:v>
                </c:pt>
                <c:pt idx="109" formatCode="_(* #\ ##0_);_(* \(#\ ##0\);_(* &quot;-&quot;??_);_(@_)">
                  <c:v>0</c:v>
                </c:pt>
                <c:pt idx="110" formatCode="_(* #\ ##0_);_(* \(#\ ##0\);_(* &quot;-&quot;??_);_(@_)">
                  <c:v>0</c:v>
                </c:pt>
                <c:pt idx="111" formatCode="_(* #\ ##0_);_(* \(#\ ##0\);_(* &quot;-&quot;??_);_(@_)">
                  <c:v>0</c:v>
                </c:pt>
                <c:pt idx="112" formatCode="_(* #\ ##0_);_(* \(#\ ##0\);_(* &quot;-&quot;??_);_(@_)">
                  <c:v>0</c:v>
                </c:pt>
                <c:pt idx="113" formatCode="_(* #\ ##0_);_(* \(#\ ##0\);_(* &quot;-&quot;??_);_(@_)">
                  <c:v>0</c:v>
                </c:pt>
                <c:pt idx="114" formatCode="_(* #\ ##0_);_(* \(#\ ##0\);_(* &quot;-&quot;??_);_(@_)">
                  <c:v>0</c:v>
                </c:pt>
                <c:pt idx="115" formatCode="_(* #\ ##0_);_(* \(#\ ##0\);_(* &quot;-&quot;??_);_(@_)">
                  <c:v>0</c:v>
                </c:pt>
                <c:pt idx="116" formatCode="_(* #\ ##0_);_(* \(#\ ##0\);_(* &quot;-&quot;??_);_(@_)">
                  <c:v>0</c:v>
                </c:pt>
                <c:pt idx="117" formatCode="_(* #\ ##0_);_(* \(#\ ##0\);_(* &quot;-&quot;??_);_(@_)">
                  <c:v>0</c:v>
                </c:pt>
                <c:pt idx="118" formatCode="_(* #\ ##0_);_(* \(#\ ##0\);_(* &quot;-&quot;??_);_(@_)">
                  <c:v>0</c:v>
                </c:pt>
                <c:pt idx="119" formatCode="_(* #\ ##0_);_(* \(#\ ##0\);_(* &quot;-&quot;??_);_(@_)">
                  <c:v>0</c:v>
                </c:pt>
                <c:pt idx="120" formatCode="_(* #\ ##0_);_(* \(#\ ##0\);_(* &quot;-&quot;??_);_(@_)">
                  <c:v>0</c:v>
                </c:pt>
                <c:pt idx="121" formatCode="_(* #\ ##0_);_(* \(#\ ##0\);_(* &quot;-&quot;??_);_(@_)">
                  <c:v>0</c:v>
                </c:pt>
                <c:pt idx="122" formatCode="_(* #\ ##0_);_(* \(#\ ##0\);_(* &quot;-&quot;??_);_(@_)">
                  <c:v>0</c:v>
                </c:pt>
                <c:pt idx="123" formatCode="_(* #\ ##0_);_(* \(#\ ##0\);_(* &quot;-&quot;??_);_(@_)">
                  <c:v>0</c:v>
                </c:pt>
              </c:numCache>
            </c:numRef>
          </c:val>
          <c:extLst>
            <c:ext xmlns:c16="http://schemas.microsoft.com/office/drawing/2014/chart" uri="{C3380CC4-5D6E-409C-BE32-E72D297353CC}">
              <c16:uniqueId val="{00000000-5333-4AE0-83CA-A8628F3EF3D2}"/>
            </c:ext>
          </c:extLst>
        </c:ser>
        <c:ser>
          <c:idx val="1"/>
          <c:order val="1"/>
          <c:tx>
            <c:strRef>
              <c:f>Grafiks!$A$6</c:f>
              <c:strCache>
                <c:ptCount val="1"/>
                <c:pt idx="0">
                  <c:v>Izlīdzinātie pieejamības maksājumi</c:v>
                </c:pt>
              </c:strCache>
            </c:strRef>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invertIfNegative val="0"/>
          <c:cat>
            <c:numRef>
              <c:f>Grafiks!$E$2:$DU$2</c:f>
              <c:numCache>
                <c:formatCode>_(* #\ ##0_);_(* \(#\ ##0\);_(* " - "_);_(* @_)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cat>
          <c:val>
            <c:numRef>
              <c:f>Grafiks!$E$6:$DU$6</c:f>
              <c:numCache>
                <c:formatCode>_(* #\ ##0_);_(* \(#\ ##0\);_(* "-"??_);_(@_)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1-5333-4AE0-83CA-A8628F3EF3D2}"/>
            </c:ext>
          </c:extLst>
        </c:ser>
        <c:ser>
          <c:idx val="2"/>
          <c:order val="2"/>
          <c:tx>
            <c:strRef>
              <c:f>Grafiks!$A$7</c:f>
              <c:strCache>
                <c:ptCount val="1"/>
                <c:pt idx="0">
                  <c:v>Privāta partnera izdevumi</c:v>
                </c:pt>
              </c:strCache>
            </c:strRef>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invertIfNegative val="0"/>
          <c:cat>
            <c:numRef>
              <c:f>Grafiks!$E$2:$DU$2</c:f>
              <c:numCache>
                <c:formatCode>_(* #\ ##0_);_(* \(#\ ##0\);_(* " - "_);_(* @_)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cat>
          <c:val>
            <c:numRef>
              <c:f>Grafiks!$E$7:$DU$7</c:f>
              <c:numCache>
                <c:formatCode>_(* #\ ##0_);_(* \(#\ ##0\);_(* "-"??_);_(@_)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2-5333-4AE0-83CA-A8628F3EF3D2}"/>
            </c:ext>
          </c:extLst>
        </c:ser>
        <c:ser>
          <c:idx val="3"/>
          <c:order val="3"/>
          <c:tx>
            <c:strRef>
              <c:f>Grafiks!$A$8</c:f>
              <c:strCache>
                <c:ptCount val="1"/>
                <c:pt idx="0">
                  <c:v>Publiskā partnera izdevumi</c:v>
                </c:pt>
              </c:strCache>
            </c:strRef>
          </c:tx>
          <c:spPr>
            <a:gradFill rotWithShape="1">
              <a:gsLst>
                <a:gs pos="0">
                  <a:schemeClr val="accent6">
                    <a:lumMod val="60000"/>
                    <a:tint val="50000"/>
                    <a:satMod val="300000"/>
                  </a:schemeClr>
                </a:gs>
                <a:gs pos="35000">
                  <a:schemeClr val="accent6">
                    <a:lumMod val="60000"/>
                    <a:tint val="37000"/>
                    <a:satMod val="300000"/>
                  </a:schemeClr>
                </a:gs>
                <a:gs pos="100000">
                  <a:schemeClr val="accent6">
                    <a:lumMod val="60000"/>
                    <a:tint val="15000"/>
                    <a:satMod val="350000"/>
                  </a:schemeClr>
                </a:gs>
              </a:gsLst>
              <a:lin ang="16200000" scaled="1"/>
            </a:gradFill>
            <a:ln w="9525" cap="flat" cmpd="sng" algn="ctr">
              <a:solidFill>
                <a:schemeClr val="accent6">
                  <a:lumMod val="60000"/>
                  <a:shade val="95000"/>
                </a:schemeClr>
              </a:solidFill>
              <a:round/>
            </a:ln>
            <a:effectLst>
              <a:outerShdw blurRad="40000" dist="20000" dir="5400000" rotWithShape="0">
                <a:srgbClr val="000000">
                  <a:alpha val="38000"/>
                </a:srgbClr>
              </a:outerShdw>
            </a:effectLst>
          </c:spPr>
          <c:invertIfNegative val="0"/>
          <c:cat>
            <c:numRef>
              <c:f>Grafiks!$E$2:$DU$2</c:f>
              <c:numCache>
                <c:formatCode>_(* #\ ##0_);_(* \(#\ ##0\);_(* " - "_);_(* @_)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cat>
          <c:val>
            <c:numRef>
              <c:f>Grafiks!$E$8:$DU$8</c:f>
              <c:numCache>
                <c:formatCode>_(* #\ ##0_);_(* \(#\ ##0\);_(* "-"??_);_(@_)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3-5333-4AE0-83CA-A8628F3EF3D2}"/>
            </c:ext>
          </c:extLst>
        </c:ser>
        <c:dLbls>
          <c:showLegendKey val="0"/>
          <c:showVal val="0"/>
          <c:showCatName val="0"/>
          <c:showSerName val="0"/>
          <c:showPercent val="0"/>
          <c:showBubbleSize val="0"/>
        </c:dLbls>
        <c:gapWidth val="300"/>
        <c:overlap val="100"/>
        <c:axId val="254411056"/>
        <c:axId val="299923216"/>
      </c:barChart>
      <c:catAx>
        <c:axId val="254411056"/>
        <c:scaling>
          <c:orientation val="minMax"/>
        </c:scaling>
        <c:delete val="0"/>
        <c:axPos val="b"/>
        <c:numFmt formatCode="_(* #\ ##0_);_(* \(#\ ##0\);_(* &quot; - &quot;_);_(* @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lv-LV"/>
          </a:p>
        </c:txPr>
        <c:crossAx val="299923216"/>
        <c:crosses val="autoZero"/>
        <c:auto val="1"/>
        <c:lblAlgn val="ctr"/>
        <c:lblOffset val="100"/>
        <c:noMultiLvlLbl val="0"/>
      </c:catAx>
      <c:valAx>
        <c:axId val="2999232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a:solidFill>
                <a:schemeClr val="tx1">
                  <a:lumMod val="5000"/>
                  <a:lumOff val="95000"/>
                </a:schemeClr>
              </a:solidFill>
            </a:ln>
            <a:effectLst/>
          </c:spPr>
        </c:minorGridlines>
        <c:numFmt formatCode="#,##0_);\(#,##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lv-LV"/>
          </a:p>
        </c:txPr>
        <c:crossAx val="254411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lv-LV"/>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4.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5.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6.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7.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8.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_rels/drawing9.xml.rels><?xml version="1.0" encoding="UTF-8" standalone="yes"?>
<Relationships xmlns="http://schemas.openxmlformats.org/package/2006/relationships"><Relationship Id="rId3" Type="http://schemas.openxmlformats.org/officeDocument/2006/relationships/hyperlink" Target="#Defin&#299;cijas!A1"/><Relationship Id="rId2" Type="http://schemas.openxmlformats.org/officeDocument/2006/relationships/hyperlink" Target="#'Satura r&#257;d&#299;t&#257;js'!A1"/><Relationship Id="rId1" Type="http://schemas.openxmlformats.org/officeDocument/2006/relationships/hyperlink" Target="#Pie&#326;&#275;mumi!A1"/></Relationships>
</file>

<file path=xl/drawings/drawing1.xml><?xml version="1.0" encoding="utf-8"?>
<xdr:wsDr xmlns:xdr="http://schemas.openxmlformats.org/drawingml/2006/spreadsheetDrawing" xmlns:a="http://schemas.openxmlformats.org/drawingml/2006/main">
  <xdr:twoCellAnchor editAs="oneCell">
    <xdr:from>
      <xdr:col>0</xdr:col>
      <xdr:colOff>34637</xdr:colOff>
      <xdr:row>13</xdr:row>
      <xdr:rowOff>173182</xdr:rowOff>
    </xdr:from>
    <xdr:to>
      <xdr:col>2</xdr:col>
      <xdr:colOff>2913</xdr:colOff>
      <xdr:row>16</xdr:row>
      <xdr:rowOff>44099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4637" y="4113068"/>
          <a:ext cx="1604844" cy="4424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46375</xdr:colOff>
      <xdr:row>11</xdr:row>
      <xdr:rowOff>57150</xdr:rowOff>
    </xdr:from>
    <xdr:to>
      <xdr:col>3</xdr:col>
      <xdr:colOff>734291</xdr:colOff>
      <xdr:row>30</xdr:row>
      <xdr:rowOff>10152</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46182</xdr:colOff>
      <xdr:row>2</xdr:row>
      <xdr:rowOff>116416</xdr:rowOff>
    </xdr:from>
    <xdr:ext cx="274320" cy="274320"/>
    <xdr:sp macro="" textlink="">
      <xdr:nvSpPr>
        <xdr:cNvPr id="13" name="Rounded Rectangle 12">
          <a:extLst>
            <a:ext uri="{FF2B5EF4-FFF2-40B4-BE49-F238E27FC236}">
              <a16:creationId xmlns:a16="http://schemas.microsoft.com/office/drawing/2014/main" id="{00000000-0008-0000-0500-00000D000000}"/>
            </a:ext>
          </a:extLst>
        </xdr:cNvPr>
        <xdr:cNvSpPr>
          <a:spLocks/>
        </xdr:cNvSpPr>
      </xdr:nvSpPr>
      <xdr:spPr>
        <a:xfrm>
          <a:off x="46182" y="306916"/>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50">
              <a:solidFill>
                <a:srgbClr val="FFFFFF"/>
              </a:solidFill>
              <a:effectLst/>
              <a:latin typeface="Arial" panose="020B0604020202020204" pitchFamily="34" charset="0"/>
              <a:ea typeface="Times New Roman" panose="02020603050405020304" pitchFamily="18" charset="0"/>
              <a:cs typeface="Arial" panose="020B0604020202020204" pitchFamily="34" charset="0"/>
            </a:rPr>
            <a:t>1</a:t>
          </a:r>
          <a:endParaRPr lang="en-US" sz="105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43296</xdr:colOff>
      <xdr:row>8</xdr:row>
      <xdr:rowOff>95250</xdr:rowOff>
    </xdr:from>
    <xdr:ext cx="274320" cy="274320"/>
    <xdr:sp macro="" textlink="">
      <xdr:nvSpPr>
        <xdr:cNvPr id="15" name="Rounded Rectangle 14">
          <a:extLst>
            <a:ext uri="{FF2B5EF4-FFF2-40B4-BE49-F238E27FC236}">
              <a16:creationId xmlns:a16="http://schemas.microsoft.com/office/drawing/2014/main" id="{00000000-0008-0000-0500-00000F000000}"/>
            </a:ext>
          </a:extLst>
        </xdr:cNvPr>
        <xdr:cNvSpPr>
          <a:spLocks/>
        </xdr:cNvSpPr>
      </xdr:nvSpPr>
      <xdr:spPr>
        <a:xfrm>
          <a:off x="43296" y="111442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2</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60615</xdr:colOff>
      <xdr:row>16</xdr:row>
      <xdr:rowOff>95250</xdr:rowOff>
    </xdr:from>
    <xdr:ext cx="274320" cy="274320"/>
    <xdr:sp macro="" textlink="">
      <xdr:nvSpPr>
        <xdr:cNvPr id="16" name="Rounded Rectangle 15">
          <a:extLst>
            <a:ext uri="{FF2B5EF4-FFF2-40B4-BE49-F238E27FC236}">
              <a16:creationId xmlns:a16="http://schemas.microsoft.com/office/drawing/2014/main" id="{00000000-0008-0000-0500-000010000000}"/>
            </a:ext>
          </a:extLst>
        </xdr:cNvPr>
        <xdr:cNvSpPr>
          <a:spLocks/>
        </xdr:cNvSpPr>
      </xdr:nvSpPr>
      <xdr:spPr>
        <a:xfrm>
          <a:off x="60615" y="231457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3</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60613</xdr:colOff>
      <xdr:row>20</xdr:row>
      <xdr:rowOff>103910</xdr:rowOff>
    </xdr:from>
    <xdr:ext cx="274320" cy="274320"/>
    <xdr:sp macro="" textlink="">
      <xdr:nvSpPr>
        <xdr:cNvPr id="17" name="Rounded Rectangle 16">
          <a:extLst>
            <a:ext uri="{FF2B5EF4-FFF2-40B4-BE49-F238E27FC236}">
              <a16:creationId xmlns:a16="http://schemas.microsoft.com/office/drawing/2014/main" id="{00000000-0008-0000-0500-000011000000}"/>
            </a:ext>
          </a:extLst>
        </xdr:cNvPr>
        <xdr:cNvSpPr>
          <a:spLocks/>
        </xdr:cNvSpPr>
      </xdr:nvSpPr>
      <xdr:spPr>
        <a:xfrm>
          <a:off x="60613" y="291378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4</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60614</xdr:colOff>
      <xdr:row>25</xdr:row>
      <xdr:rowOff>121227</xdr:rowOff>
    </xdr:from>
    <xdr:ext cx="274320" cy="274320"/>
    <xdr:sp macro="" textlink="">
      <xdr:nvSpPr>
        <xdr:cNvPr id="18" name="Rounded Rectangle 17">
          <a:extLst>
            <a:ext uri="{FF2B5EF4-FFF2-40B4-BE49-F238E27FC236}">
              <a16:creationId xmlns:a16="http://schemas.microsoft.com/office/drawing/2014/main" id="{00000000-0008-0000-0500-000012000000}"/>
            </a:ext>
          </a:extLst>
        </xdr:cNvPr>
        <xdr:cNvSpPr>
          <a:spLocks/>
        </xdr:cNvSpPr>
      </xdr:nvSpPr>
      <xdr:spPr>
        <a:xfrm>
          <a:off x="60614" y="3797877"/>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5</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51955</xdr:colOff>
      <xdr:row>121</xdr:row>
      <xdr:rowOff>129887</xdr:rowOff>
    </xdr:from>
    <xdr:ext cx="274320" cy="274320"/>
    <xdr:sp macro="" textlink="">
      <xdr:nvSpPr>
        <xdr:cNvPr id="19" name="Rounded Rectangle 18">
          <a:extLst>
            <a:ext uri="{FF2B5EF4-FFF2-40B4-BE49-F238E27FC236}">
              <a16:creationId xmlns:a16="http://schemas.microsoft.com/office/drawing/2014/main" id="{00000000-0008-0000-0500-000013000000}"/>
            </a:ext>
          </a:extLst>
        </xdr:cNvPr>
        <xdr:cNvSpPr>
          <a:spLocks/>
        </xdr:cNvSpPr>
      </xdr:nvSpPr>
      <xdr:spPr>
        <a:xfrm>
          <a:off x="51955" y="17160587"/>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6</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51955</xdr:colOff>
      <xdr:row>148</xdr:row>
      <xdr:rowOff>121228</xdr:rowOff>
    </xdr:from>
    <xdr:ext cx="274320" cy="274320"/>
    <xdr:sp macro="" textlink="">
      <xdr:nvSpPr>
        <xdr:cNvPr id="20" name="Rounded Rectangle 19">
          <a:extLst>
            <a:ext uri="{FF2B5EF4-FFF2-40B4-BE49-F238E27FC236}">
              <a16:creationId xmlns:a16="http://schemas.microsoft.com/office/drawing/2014/main" id="{00000000-0008-0000-0500-000014000000}"/>
            </a:ext>
          </a:extLst>
        </xdr:cNvPr>
        <xdr:cNvSpPr>
          <a:spLocks/>
        </xdr:cNvSpPr>
      </xdr:nvSpPr>
      <xdr:spPr>
        <a:xfrm>
          <a:off x="51955" y="21047653"/>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7</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43296</xdr:colOff>
      <xdr:row>231</xdr:row>
      <xdr:rowOff>112568</xdr:rowOff>
    </xdr:from>
    <xdr:ext cx="274320" cy="274320"/>
    <xdr:sp macro="" textlink="">
      <xdr:nvSpPr>
        <xdr:cNvPr id="21" name="Rounded Rectangle 20">
          <a:extLst>
            <a:ext uri="{FF2B5EF4-FFF2-40B4-BE49-F238E27FC236}">
              <a16:creationId xmlns:a16="http://schemas.microsoft.com/office/drawing/2014/main" id="{00000000-0008-0000-0500-000015000000}"/>
            </a:ext>
          </a:extLst>
        </xdr:cNvPr>
        <xdr:cNvSpPr>
          <a:spLocks/>
        </xdr:cNvSpPr>
      </xdr:nvSpPr>
      <xdr:spPr>
        <a:xfrm>
          <a:off x="43296" y="32935718"/>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8</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oneCellAnchor>
    <xdr:from>
      <xdr:col>0</xdr:col>
      <xdr:colOff>51955</xdr:colOff>
      <xdr:row>244</xdr:row>
      <xdr:rowOff>86592</xdr:rowOff>
    </xdr:from>
    <xdr:ext cx="274320" cy="274320"/>
    <xdr:sp macro="" textlink="">
      <xdr:nvSpPr>
        <xdr:cNvPr id="22" name="Rounded Rectangle 21">
          <a:extLst>
            <a:ext uri="{FF2B5EF4-FFF2-40B4-BE49-F238E27FC236}">
              <a16:creationId xmlns:a16="http://schemas.microsoft.com/office/drawing/2014/main" id="{00000000-0008-0000-0500-000016000000}"/>
            </a:ext>
          </a:extLst>
        </xdr:cNvPr>
        <xdr:cNvSpPr>
          <a:spLocks/>
        </xdr:cNvSpPr>
      </xdr:nvSpPr>
      <xdr:spPr>
        <a:xfrm>
          <a:off x="51955" y="34767117"/>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lv-LV"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9</a:t>
          </a:r>
          <a:endPar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bwMode="gray">
        <a:xfrm>
          <a:off x="4116917" y="63501"/>
          <a:ext cx="2182283"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9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bwMode="gray">
        <a:xfrm>
          <a:off x="4116917" y="63501"/>
          <a:ext cx="2296583"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A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bwMode="gray">
        <a:xfrm>
          <a:off x="4116917" y="63501"/>
          <a:ext cx="238230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B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bwMode="gray">
        <a:xfrm>
          <a:off x="4116917" y="63501"/>
          <a:ext cx="274425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C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bwMode="gray">
        <a:xfrm>
          <a:off x="4116917" y="63501"/>
          <a:ext cx="274425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D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bwMode="gray">
        <a:xfrm>
          <a:off x="4116917" y="63501"/>
          <a:ext cx="274425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2048660</xdr:colOff>
      <xdr:row>0</xdr:row>
      <xdr:rowOff>63499</xdr:rowOff>
    </xdr:from>
    <xdr:to>
      <xdr:col>0</xdr:col>
      <xdr:colOff>4064000</xdr:colOff>
      <xdr:row>0</xdr:row>
      <xdr:rowOff>391583</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00000000-0008-0000-0F00-000008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4</xdr:col>
      <xdr:colOff>887941</xdr:colOff>
      <xdr:row>0</xdr:row>
      <xdr:rowOff>73026</xdr:rowOff>
    </xdr:from>
    <xdr:to>
      <xdr:col>7</xdr:col>
      <xdr:colOff>825500</xdr:colOff>
      <xdr:row>0</xdr:row>
      <xdr:rowOff>401110</xdr:rowOff>
    </xdr:to>
    <xdr:sp macro="" textlink="">
      <xdr:nvSpPr>
        <xdr:cNvPr id="9" name="Rounded Rectangle 8">
          <a:hlinkClick xmlns:r="http://schemas.openxmlformats.org/officeDocument/2006/relationships" r:id="rId2"/>
          <a:extLst>
            <a:ext uri="{FF2B5EF4-FFF2-40B4-BE49-F238E27FC236}">
              <a16:creationId xmlns:a16="http://schemas.microsoft.com/office/drawing/2014/main" id="{00000000-0008-0000-0F00-000009000000}"/>
            </a:ext>
          </a:extLst>
        </xdr:cNvPr>
        <xdr:cNvSpPr/>
      </xdr:nvSpPr>
      <xdr:spPr bwMode="gray">
        <a:xfrm>
          <a:off x="4327524" y="73026"/>
          <a:ext cx="2223559"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'Satura</a:t>
          </a:r>
          <a:r>
            <a:rPr lang="lv-LV" sz="800" b="1" baseline="0" dirty="0">
              <a:solidFill>
                <a:schemeClr val="bg1"/>
              </a:solidFill>
              <a:latin typeface="Arial" panose="020B0604020202020204" pitchFamily="34" charset="0"/>
              <a:cs typeface="Arial" panose="020B0604020202020204" pitchFamily="34" charset="0"/>
            </a:rPr>
            <a:t> rādītājs'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36683</xdr:colOff>
      <xdr:row>0</xdr:row>
      <xdr:rowOff>73025</xdr:rowOff>
    </xdr:from>
    <xdr:to>
      <xdr:col>2</xdr:col>
      <xdr:colOff>504825</xdr:colOff>
      <xdr:row>0</xdr:row>
      <xdr:rowOff>401109</xdr:rowOff>
    </xdr:to>
    <xdr:sp macro="" textlink="">
      <xdr:nvSpPr>
        <xdr:cNvPr id="10" name="Rounded Rectangle 9">
          <a:hlinkClick xmlns:r="http://schemas.openxmlformats.org/officeDocument/2006/relationships" r:id="rId3"/>
          <a:extLst>
            <a:ext uri="{FF2B5EF4-FFF2-40B4-BE49-F238E27FC236}">
              <a16:creationId xmlns:a16="http://schemas.microsoft.com/office/drawing/2014/main" id="{00000000-0008-0000-0F00-00000A000000}"/>
            </a:ext>
          </a:extLst>
        </xdr:cNvPr>
        <xdr:cNvSpPr/>
      </xdr:nvSpPr>
      <xdr:spPr bwMode="gray">
        <a:xfrm>
          <a:off x="36683" y="73025"/>
          <a:ext cx="2096917"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a:t>
          </a:r>
          <a:r>
            <a:rPr lang="lv-LV" sz="800" b="1" baseline="0" dirty="0">
              <a:solidFill>
                <a:schemeClr val="bg1"/>
              </a:solidFill>
              <a:latin typeface="Arial" panose="020B0604020202020204" pitchFamily="34" charset="0"/>
              <a:cs typeface="Arial" panose="020B0604020202020204" pitchFamily="34" charset="0"/>
            </a:rPr>
            <a:t> uz darblapu 'Definīcijas'</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600075</xdr:colOff>
      <xdr:row>0</xdr:row>
      <xdr:rowOff>76200</xdr:rowOff>
    </xdr:from>
    <xdr:to>
      <xdr:col>4</xdr:col>
      <xdr:colOff>805665</xdr:colOff>
      <xdr:row>0</xdr:row>
      <xdr:rowOff>404284</xdr:rowOff>
    </xdr:to>
    <xdr:sp macro="" textlink="">
      <xdr:nvSpPr>
        <xdr:cNvPr id="11" name="Rounded Rectangle 10">
          <a:hlinkClick xmlns:r="http://schemas.openxmlformats.org/officeDocument/2006/relationships" r:id="rId1"/>
          <a:extLst>
            <a:ext uri="{FF2B5EF4-FFF2-40B4-BE49-F238E27FC236}">
              <a16:creationId xmlns:a16="http://schemas.microsoft.com/office/drawing/2014/main" id="{00000000-0008-0000-0F00-00000B000000}"/>
            </a:ext>
          </a:extLst>
        </xdr:cNvPr>
        <xdr:cNvSpPr/>
      </xdr:nvSpPr>
      <xdr:spPr bwMode="gray">
        <a:xfrm>
          <a:off x="2228850" y="76200"/>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lv-LV" sz="800" b="1" dirty="0">
              <a:solidFill>
                <a:schemeClr val="bg1"/>
              </a:solidFill>
              <a:latin typeface="Arial" panose="020B0604020202020204" pitchFamily="34" charset="0"/>
              <a:cs typeface="Arial" panose="020B0604020202020204" pitchFamily="34" charset="0"/>
            </a:rPr>
            <a:t>&lt;&lt; Atpakaļ uz darblapu 'Pieņēmumi' </a:t>
          </a:r>
          <a:endParaRPr lang="en-US" sz="800" b="1" dirty="0">
            <a:solidFill>
              <a:schemeClr val="bg1"/>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02%20Clients_Projects\Ekonomikas%20Ministrija\FAS%2039547-08%20CZ%20project%20boost\4.%20Deliverables\05_VM%20Phase4-%207M2018%20model\Final%20deliverable\02_Final_Financial_Model_Project_Boost_7M2018_2018112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Dashboard"/>
      <sheetName val="Disclaimer"/>
      <sheetName val="Contents"/>
      <sheetName val="II"/>
      <sheetName val="input_AGGR"/>
      <sheetName val="input_TSO"/>
      <sheetName val="input_SSO"/>
      <sheetName val="input_MNG"/>
      <sheetName val="input_Gas"/>
      <sheetName val="Dashboard_default"/>
      <sheetName val="III"/>
      <sheetName val="TSO --&gt;"/>
      <sheetName val="Volumes_TSO"/>
      <sheetName val="OPEX_TSO"/>
      <sheetName val="CAPEX_TSO"/>
      <sheetName val="DepreciationRAB_TSO"/>
      <sheetName val="CapReturn_TSO"/>
      <sheetName val="WorkingCap_TSO"/>
      <sheetName val="RevenuesFCFF_TSO"/>
      <sheetName val="Tax_TSO"/>
      <sheetName val="Tariffs_TSO"/>
      <sheetName val="DCF_TSO"/>
      <sheetName val="SSO --&gt;"/>
      <sheetName val="Volumes_SSO"/>
      <sheetName val="OPEX_SSO"/>
      <sheetName val="CAPEX_SSO"/>
      <sheetName val="DepreciationRAB_SSO"/>
      <sheetName val="CapReturn_SSO"/>
      <sheetName val="WorkingCap_SSO"/>
      <sheetName val="RevenuesFCFF_SSO"/>
      <sheetName val="Tariffs_SSO"/>
      <sheetName val="Tax_SSO"/>
      <sheetName val="DCF_SSO"/>
      <sheetName val="MNG --&gt;"/>
      <sheetName val="OPEX_MNG"/>
      <sheetName val="CAPEX_MNG"/>
      <sheetName val="DepreciationRAB_MNG"/>
      <sheetName val="CapReturn_MNG"/>
      <sheetName val="WorkingCap_MNG"/>
      <sheetName val="RevenuesFCFF_MNG"/>
      <sheetName val="Tax_MNG"/>
      <sheetName val="Tariffs_MNG"/>
      <sheetName val="DCF_MNG"/>
      <sheetName val="AGGR --&gt;"/>
      <sheetName val="WACC"/>
      <sheetName val="Tax_AGGR"/>
      <sheetName val="DCF_AGGR"/>
      <sheetName val="CapStructure"/>
      <sheetName val="Financing&amp;Dividends"/>
      <sheetName val="Sensitivity"/>
      <sheetName val="EndTariff"/>
      <sheetName val="IV"/>
      <sheetName val="FS_TSO"/>
      <sheetName val="FS_SSO"/>
      <sheetName val="FS_MNG"/>
      <sheetName val="FS_AGGR"/>
      <sheetName val="V"/>
      <sheetName val="Timing"/>
      <sheetName val="Checks"/>
      <sheetName val="Scenarios"/>
      <sheetName val="Template"/>
      <sheetName val="VI"/>
      <sheetName val="BS 2017 Separation"/>
      <sheetName val="BS 2018 Separation"/>
      <sheetName val="2015-2017 IS"/>
      <sheetName val="2015-2018 IS"/>
      <sheetName val="2017 IS"/>
      <sheetName val="2018 IS"/>
      <sheetName val="2018 B"/>
      <sheetName val="Regulatory WACC"/>
      <sheetName val="Inflation Wage"/>
      <sheetName val="Gas Price Breakdown"/>
      <sheetName val="Days Ratios"/>
      <sheetName val="Beta Calculation"/>
      <sheetName val="CDS"/>
      <sheetName val="2017-2028 Depreciation"/>
      <sheetName val="RAB 2016"/>
      <sheetName val="RAB 2017"/>
      <sheetName val="RAB 2018"/>
      <sheetName val="Debt"/>
      <sheetName val="Net Debt"/>
      <sheetName val="Acc Policy"/>
      <sheetName val="Jan 2017 BS"/>
      <sheetName val="Total Investments 2015-2022"/>
      <sheetName val="GT RAB Valuation"/>
      <sheetName val="Gas pri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likumi.lv/doc.php?id=292700" TargetMode="External"/><Relationship Id="rId13" Type="http://schemas.openxmlformats.org/officeDocument/2006/relationships/comments" Target="../comments2.xml"/><Relationship Id="rId3" Type="http://schemas.openxmlformats.org/officeDocument/2006/relationships/hyperlink" Target="https://www.eiu.com/" TargetMode="External"/><Relationship Id="rId7" Type="http://schemas.openxmlformats.org/officeDocument/2006/relationships/hyperlink" Target="http://www.fm.gov.lv/lv/sadalas/ppp/tiesibu_akti/makroekonomiskie_pienemumi_un_prognozes/" TargetMode="External"/><Relationship Id="rId12" Type="http://schemas.openxmlformats.org/officeDocument/2006/relationships/vmlDrawing" Target="../drawings/vmlDrawing2.vml"/><Relationship Id="rId2" Type="http://schemas.openxmlformats.org/officeDocument/2006/relationships/hyperlink" Target="https://www.capitaliq.com/" TargetMode="External"/><Relationship Id="rId1" Type="http://schemas.openxmlformats.org/officeDocument/2006/relationships/hyperlink" Target="https://www.bloomberg.com/" TargetMode="External"/><Relationship Id="rId6" Type="http://schemas.openxmlformats.org/officeDocument/2006/relationships/hyperlink" Target="http://people.stern.nyu.edu/adamodar/New_Home_Page/datacurrent.html" TargetMode="External"/><Relationship Id="rId11" Type="http://schemas.openxmlformats.org/officeDocument/2006/relationships/drawing" Target="../drawings/drawing2.xml"/><Relationship Id="rId5" Type="http://schemas.openxmlformats.org/officeDocument/2006/relationships/hyperlink" Target="http://www.fm.gov.lv/lv/sadalas/ppp/tiesibu_akti/makroekonomiskie_pienemumi_un_prognozes/" TargetMode="External"/><Relationship Id="rId10" Type="http://schemas.openxmlformats.org/officeDocument/2006/relationships/printerSettings" Target="../printerSettings/printerSettings6.bin"/><Relationship Id="rId4" Type="http://schemas.openxmlformats.org/officeDocument/2006/relationships/hyperlink" Target="https://www.csb.gov.lv/" TargetMode="External"/><Relationship Id="rId9" Type="http://schemas.openxmlformats.org/officeDocument/2006/relationships/hyperlink" Target="https://likumi.lv/doc.php?id=253451"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ppp.cfla.gov.lv/"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G18"/>
  <sheetViews>
    <sheetView showGridLines="0" view="pageBreakPreview" zoomScale="115" zoomScaleNormal="115" zoomScaleSheetLayoutView="115" workbookViewId="0">
      <selection activeCell="A10" sqref="A10"/>
    </sheetView>
  </sheetViews>
  <sheetFormatPr defaultRowHeight="14.5" x14ac:dyDescent="0.35"/>
  <cols>
    <col min="1" max="1" width="11.54296875" customWidth="1"/>
    <col min="2" max="2" width="13" customWidth="1"/>
    <col min="3" max="3" width="105.1796875" customWidth="1"/>
  </cols>
  <sheetData>
    <row r="1" spans="1:7" ht="15" thickTop="1" x14ac:dyDescent="0.35">
      <c r="A1" s="377" t="s">
        <v>0</v>
      </c>
      <c r="B1" s="378"/>
      <c r="C1" s="378"/>
    </row>
    <row r="2" spans="1:7" x14ac:dyDescent="0.35">
      <c r="D2" s="276"/>
    </row>
    <row r="3" spans="1:7" ht="130" customHeight="1" x14ac:dyDescent="0.35">
      <c r="A3" s="376" t="s">
        <v>1</v>
      </c>
      <c r="B3" s="376"/>
      <c r="C3" s="376"/>
    </row>
    <row r="4" spans="1:7" x14ac:dyDescent="0.35">
      <c r="A4" s="269" t="s">
        <v>2</v>
      </c>
    </row>
    <row r="6" spans="1:7" x14ac:dyDescent="0.35">
      <c r="A6" s="7"/>
      <c r="B6" s="2"/>
      <c r="C6" s="2" t="s">
        <v>3</v>
      </c>
      <c r="D6" s="2"/>
      <c r="E6" s="2"/>
      <c r="F6" s="2"/>
      <c r="G6" s="2"/>
    </row>
    <row r="7" spans="1:7" x14ac:dyDescent="0.35">
      <c r="A7" s="2"/>
      <c r="B7" s="2"/>
      <c r="C7" s="2"/>
      <c r="D7" s="2"/>
      <c r="E7" s="2"/>
      <c r="F7" s="2"/>
      <c r="G7" s="2"/>
    </row>
    <row r="8" spans="1:7" x14ac:dyDescent="0.35">
      <c r="A8" s="40"/>
      <c r="B8" s="2"/>
      <c r="C8" s="2" t="s">
        <v>4</v>
      </c>
      <c r="D8" s="2"/>
      <c r="E8" s="2"/>
      <c r="F8" s="2"/>
      <c r="G8" s="2"/>
    </row>
    <row r="9" spans="1:7" x14ac:dyDescent="0.35">
      <c r="A9" s="2"/>
      <c r="B9" s="2"/>
      <c r="C9" s="2"/>
      <c r="D9" s="2"/>
      <c r="E9" s="2"/>
      <c r="F9" s="2"/>
      <c r="G9" s="2"/>
    </row>
    <row r="10" spans="1:7" x14ac:dyDescent="0.35">
      <c r="A10" s="52"/>
      <c r="B10" s="2"/>
      <c r="C10" s="2" t="s">
        <v>5</v>
      </c>
      <c r="D10" s="2"/>
      <c r="E10" s="2"/>
      <c r="F10" s="2"/>
      <c r="G10" s="2"/>
    </row>
    <row r="11" spans="1:7" x14ac:dyDescent="0.35">
      <c r="A11" s="2"/>
      <c r="B11" s="2"/>
      <c r="C11" s="2"/>
      <c r="D11" s="2"/>
      <c r="E11" s="2"/>
      <c r="F11" s="2"/>
      <c r="G11" s="2"/>
    </row>
    <row r="12" spans="1:7" x14ac:dyDescent="0.35">
      <c r="A12" s="43"/>
      <c r="B12" s="2"/>
      <c r="C12" s="2" t="s">
        <v>6</v>
      </c>
      <c r="D12" s="2"/>
      <c r="E12" s="2"/>
      <c r="F12" s="2"/>
      <c r="G12" s="2"/>
    </row>
    <row r="13" spans="1:7" x14ac:dyDescent="0.35">
      <c r="A13" s="2"/>
      <c r="B13" s="2"/>
      <c r="C13" s="2"/>
      <c r="D13" s="2"/>
      <c r="E13" s="2"/>
      <c r="F13" s="2"/>
      <c r="G13" s="2"/>
    </row>
    <row r="14" spans="1:7" x14ac:dyDescent="0.35">
      <c r="A14" s="2" t="s">
        <v>7</v>
      </c>
      <c r="B14" s="2"/>
      <c r="C14" s="2" t="s">
        <v>8</v>
      </c>
      <c r="D14" s="2"/>
      <c r="E14" s="2"/>
      <c r="F14" s="2"/>
      <c r="G14" s="2"/>
    </row>
    <row r="15" spans="1:7" x14ac:dyDescent="0.35">
      <c r="A15" s="2"/>
      <c r="B15" s="2"/>
      <c r="C15" s="2"/>
      <c r="D15" s="2"/>
      <c r="E15" s="2"/>
      <c r="F15" s="2"/>
      <c r="G15" s="2"/>
    </row>
    <row r="16" spans="1:7" x14ac:dyDescent="0.35">
      <c r="A16" s="2"/>
      <c r="B16" s="2"/>
      <c r="C16" s="2" t="s">
        <v>9</v>
      </c>
      <c r="D16" s="2"/>
      <c r="E16" s="2"/>
      <c r="F16" s="2"/>
      <c r="G16" s="2"/>
    </row>
    <row r="17" spans="1:7" x14ac:dyDescent="0.35">
      <c r="A17" s="2"/>
      <c r="B17" s="2"/>
      <c r="C17" s="2"/>
      <c r="D17" s="2"/>
      <c r="E17" s="2"/>
      <c r="F17" s="2"/>
      <c r="G17" s="2"/>
    </row>
    <row r="18" spans="1:7" x14ac:dyDescent="0.35">
      <c r="A18" s="48" t="s">
        <v>10</v>
      </c>
      <c r="B18" s="2"/>
      <c r="C18" s="2" t="s">
        <v>11</v>
      </c>
      <c r="D18" s="2"/>
      <c r="E18" s="2"/>
      <c r="F18" s="2"/>
      <c r="G18" s="2"/>
    </row>
  </sheetData>
  <sheetProtection sheet="1" objects="1" scenarios="1"/>
  <mergeCells count="2">
    <mergeCell ref="A3:C3"/>
    <mergeCell ref="A1:C1"/>
  </mergeCells>
  <pageMargins left="0.7" right="0.7" top="0.75" bottom="0.75" header="0.3" footer="0.3"/>
  <pageSetup paperSize="9" fitToHeight="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4" tint="0.59999389629810485"/>
  </sheetPr>
  <dimension ref="A1:DV107"/>
  <sheetViews>
    <sheetView showGridLines="0" zoomScaleNormal="100" zoomScaleSheetLayoutView="90" workbookViewId="0">
      <pane xSplit="4" ySplit="3" topLeftCell="E48" activePane="bottomRight" state="frozen"/>
      <selection pane="topRight" activeCell="E1" sqref="E1"/>
      <selection pane="bottomLeft" activeCell="A4" sqref="A4"/>
      <selection pane="bottomRight" activeCell="T46" sqref="T46"/>
    </sheetView>
  </sheetViews>
  <sheetFormatPr defaultColWidth="9.1796875" defaultRowHeight="14.5" x14ac:dyDescent="0.35"/>
  <cols>
    <col min="1" max="1" width="72.26953125" customWidth="1"/>
    <col min="2" max="2" width="14" customWidth="1"/>
    <col min="3" max="3" width="11.81640625" customWidth="1"/>
    <col min="4" max="4" width="14" customWidth="1"/>
    <col min="7" max="7" width="10.1796875" customWidth="1"/>
    <col min="8" max="8" width="9.54296875" customWidth="1"/>
  </cols>
  <sheetData>
    <row r="1" spans="1:125" ht="36"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72" customHeight="1" thickBot="1" x14ac:dyDescent="0.4">
      <c r="A2" s="399" t="s">
        <v>324</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5" thickTop="1" x14ac:dyDescent="0.35">
      <c r="A3" s="377" t="s">
        <v>88</v>
      </c>
      <c r="B3" s="378"/>
      <c r="C3" s="378"/>
      <c r="D3" s="400"/>
      <c r="E3" s="37" t="str">
        <f t="shared" ref="E3:BP3" si="0">IFERROR(IF(E26&lt;&gt;"-",E26,E88),"")</f>
        <v/>
      </c>
      <c r="F3" s="37" t="str">
        <f t="shared" si="0"/>
        <v/>
      </c>
      <c r="G3" s="37" t="str">
        <f t="shared" si="0"/>
        <v/>
      </c>
      <c r="H3" s="37" t="str">
        <f t="shared" si="0"/>
        <v/>
      </c>
      <c r="I3" s="37" t="str">
        <f t="shared" si="0"/>
        <v/>
      </c>
      <c r="J3" s="37" t="str">
        <f t="shared" si="0"/>
        <v/>
      </c>
      <c r="K3" s="37" t="str">
        <f t="shared" si="0"/>
        <v/>
      </c>
      <c r="L3" s="37" t="str">
        <f t="shared" si="0"/>
        <v/>
      </c>
      <c r="M3" s="37" t="str">
        <f t="shared" si="0"/>
        <v/>
      </c>
      <c r="N3" s="37" t="str">
        <f t="shared" si="0"/>
        <v/>
      </c>
      <c r="O3" s="37" t="str">
        <f t="shared" si="0"/>
        <v/>
      </c>
      <c r="P3" s="37" t="str">
        <f t="shared" si="0"/>
        <v/>
      </c>
      <c r="Q3" s="37" t="str">
        <f t="shared" si="0"/>
        <v/>
      </c>
      <c r="R3" s="37" t="str">
        <f t="shared" si="0"/>
        <v/>
      </c>
      <c r="S3" s="37" t="str">
        <f t="shared" si="0"/>
        <v/>
      </c>
      <c r="T3" s="37" t="str">
        <f t="shared" si="0"/>
        <v/>
      </c>
      <c r="U3" s="37" t="str">
        <f t="shared" si="0"/>
        <v/>
      </c>
      <c r="V3" s="37" t="str">
        <f t="shared" si="0"/>
        <v/>
      </c>
      <c r="W3" s="37" t="str">
        <f t="shared" si="0"/>
        <v/>
      </c>
      <c r="X3" s="37" t="str">
        <f t="shared" si="0"/>
        <v/>
      </c>
      <c r="Y3" s="37" t="str">
        <f t="shared" si="0"/>
        <v/>
      </c>
      <c r="Z3" s="37" t="str">
        <f t="shared" si="0"/>
        <v/>
      </c>
      <c r="AA3" s="37" t="str">
        <f t="shared" si="0"/>
        <v/>
      </c>
      <c r="AB3" s="37" t="str">
        <f t="shared" si="0"/>
        <v/>
      </c>
      <c r="AC3" s="37" t="str">
        <f t="shared" si="0"/>
        <v/>
      </c>
      <c r="AD3" s="37" t="str">
        <f t="shared" si="0"/>
        <v/>
      </c>
      <c r="AE3" s="37" t="str">
        <f t="shared" si="0"/>
        <v/>
      </c>
      <c r="AF3" s="37" t="str">
        <f t="shared" si="0"/>
        <v/>
      </c>
      <c r="AG3" s="37" t="str">
        <f t="shared" si="0"/>
        <v/>
      </c>
      <c r="AH3" s="37" t="str">
        <f t="shared" si="0"/>
        <v/>
      </c>
      <c r="AI3" s="37" t="str">
        <f t="shared" si="0"/>
        <v/>
      </c>
      <c r="AJ3" s="37" t="str">
        <f t="shared" si="0"/>
        <v/>
      </c>
      <c r="AK3" s="37" t="str">
        <f t="shared" si="0"/>
        <v/>
      </c>
      <c r="AL3" s="37" t="str">
        <f t="shared" si="0"/>
        <v/>
      </c>
      <c r="AM3" s="37" t="str">
        <f t="shared" si="0"/>
        <v/>
      </c>
      <c r="AN3" s="37" t="str">
        <f t="shared" si="0"/>
        <v/>
      </c>
      <c r="AO3" s="37" t="str">
        <f t="shared" si="0"/>
        <v/>
      </c>
      <c r="AP3" s="37" t="str">
        <f t="shared" si="0"/>
        <v/>
      </c>
      <c r="AQ3" s="37" t="str">
        <f t="shared" si="0"/>
        <v/>
      </c>
      <c r="AR3" s="37" t="str">
        <f t="shared" si="0"/>
        <v/>
      </c>
      <c r="AS3" s="37" t="str">
        <f t="shared" si="0"/>
        <v/>
      </c>
      <c r="AT3" s="37" t="str">
        <f t="shared" si="0"/>
        <v/>
      </c>
      <c r="AU3" s="37" t="str">
        <f t="shared" si="0"/>
        <v/>
      </c>
      <c r="AV3" s="37" t="str">
        <f t="shared" si="0"/>
        <v/>
      </c>
      <c r="AW3" s="37" t="str">
        <f t="shared" si="0"/>
        <v/>
      </c>
      <c r="AX3" s="37" t="str">
        <f t="shared" si="0"/>
        <v/>
      </c>
      <c r="AY3" s="37" t="str">
        <f t="shared" si="0"/>
        <v/>
      </c>
      <c r="AZ3" s="37" t="str">
        <f t="shared" si="0"/>
        <v/>
      </c>
      <c r="BA3" s="37" t="str">
        <f t="shared" si="0"/>
        <v/>
      </c>
      <c r="BB3" s="37" t="str">
        <f t="shared" si="0"/>
        <v/>
      </c>
      <c r="BC3" s="37" t="str">
        <f t="shared" si="0"/>
        <v/>
      </c>
      <c r="BD3" s="37" t="str">
        <f t="shared" si="0"/>
        <v/>
      </c>
      <c r="BE3" s="37" t="str">
        <f t="shared" si="0"/>
        <v/>
      </c>
      <c r="BF3" s="37" t="str">
        <f t="shared" si="0"/>
        <v/>
      </c>
      <c r="BG3" s="37" t="str">
        <f t="shared" si="0"/>
        <v/>
      </c>
      <c r="BH3" s="37" t="str">
        <f t="shared" si="0"/>
        <v/>
      </c>
      <c r="BI3" s="37" t="str">
        <f t="shared" si="0"/>
        <v/>
      </c>
      <c r="BJ3" s="37" t="str">
        <f t="shared" si="0"/>
        <v/>
      </c>
      <c r="BK3" s="37" t="str">
        <f t="shared" si="0"/>
        <v/>
      </c>
      <c r="BL3" s="37" t="str">
        <f t="shared" si="0"/>
        <v/>
      </c>
      <c r="BM3" s="37" t="str">
        <f t="shared" si="0"/>
        <v/>
      </c>
      <c r="BN3" s="37" t="str">
        <f t="shared" si="0"/>
        <v/>
      </c>
      <c r="BO3" s="37" t="str">
        <f t="shared" si="0"/>
        <v/>
      </c>
      <c r="BP3" s="37" t="str">
        <f t="shared" si="0"/>
        <v/>
      </c>
      <c r="BQ3" s="37" t="str">
        <f t="shared" ref="BQ3:DU3" si="1">IFERROR(IF(BQ26&lt;&gt;"-",BQ26,BQ88),"")</f>
        <v/>
      </c>
      <c r="BR3" s="37" t="str">
        <f t="shared" si="1"/>
        <v/>
      </c>
      <c r="BS3" s="37" t="str">
        <f t="shared" si="1"/>
        <v/>
      </c>
      <c r="BT3" s="37" t="str">
        <f t="shared" si="1"/>
        <v/>
      </c>
      <c r="BU3" s="37" t="str">
        <f t="shared" si="1"/>
        <v/>
      </c>
      <c r="BV3" s="37" t="str">
        <f t="shared" si="1"/>
        <v/>
      </c>
      <c r="BW3" s="37" t="str">
        <f t="shared" si="1"/>
        <v/>
      </c>
      <c r="BX3" s="37" t="str">
        <f t="shared" si="1"/>
        <v/>
      </c>
      <c r="BY3" s="37" t="str">
        <f t="shared" si="1"/>
        <v/>
      </c>
      <c r="BZ3" s="37" t="str">
        <f t="shared" si="1"/>
        <v/>
      </c>
      <c r="CA3" s="37" t="str">
        <f t="shared" si="1"/>
        <v/>
      </c>
      <c r="CB3" s="37" t="str">
        <f t="shared" si="1"/>
        <v/>
      </c>
      <c r="CC3" s="37" t="str">
        <f t="shared" si="1"/>
        <v/>
      </c>
      <c r="CD3" s="37" t="str">
        <f t="shared" si="1"/>
        <v/>
      </c>
      <c r="CE3" s="37" t="str">
        <f t="shared" si="1"/>
        <v/>
      </c>
      <c r="CF3" s="37" t="str">
        <f t="shared" si="1"/>
        <v/>
      </c>
      <c r="CG3" s="37" t="str">
        <f t="shared" si="1"/>
        <v/>
      </c>
      <c r="CH3" s="37" t="str">
        <f t="shared" si="1"/>
        <v/>
      </c>
      <c r="CI3" s="37" t="str">
        <f t="shared" si="1"/>
        <v/>
      </c>
      <c r="CJ3" s="37" t="str">
        <f t="shared" si="1"/>
        <v/>
      </c>
      <c r="CK3" s="37" t="str">
        <f t="shared" si="1"/>
        <v/>
      </c>
      <c r="CL3" s="37" t="str">
        <f t="shared" si="1"/>
        <v/>
      </c>
      <c r="CM3" s="37" t="str">
        <f t="shared" si="1"/>
        <v/>
      </c>
      <c r="CN3" s="37" t="str">
        <f t="shared" si="1"/>
        <v/>
      </c>
      <c r="CO3" s="37" t="str">
        <f t="shared" si="1"/>
        <v/>
      </c>
      <c r="CP3" s="37" t="str">
        <f t="shared" si="1"/>
        <v/>
      </c>
      <c r="CQ3" s="37" t="str">
        <f t="shared" si="1"/>
        <v/>
      </c>
      <c r="CR3" s="37" t="str">
        <f t="shared" si="1"/>
        <v/>
      </c>
      <c r="CS3" s="37" t="str">
        <f t="shared" si="1"/>
        <v/>
      </c>
      <c r="CT3" s="37" t="str">
        <f t="shared" si="1"/>
        <v/>
      </c>
      <c r="CU3" s="37" t="str">
        <f t="shared" si="1"/>
        <v/>
      </c>
      <c r="CV3" s="37" t="str">
        <f t="shared" si="1"/>
        <v/>
      </c>
      <c r="CW3" s="37" t="str">
        <f t="shared" si="1"/>
        <v/>
      </c>
      <c r="CX3" s="37" t="str">
        <f t="shared" si="1"/>
        <v/>
      </c>
      <c r="CY3" s="37" t="str">
        <f t="shared" si="1"/>
        <v/>
      </c>
      <c r="CZ3" s="37" t="str">
        <f t="shared" si="1"/>
        <v/>
      </c>
      <c r="DA3" s="37" t="str">
        <f t="shared" si="1"/>
        <v/>
      </c>
      <c r="DB3" s="37" t="str">
        <f t="shared" si="1"/>
        <v/>
      </c>
      <c r="DC3" s="37" t="str">
        <f t="shared" si="1"/>
        <v/>
      </c>
      <c r="DD3" s="37" t="str">
        <f t="shared" si="1"/>
        <v/>
      </c>
      <c r="DE3" s="37" t="str">
        <f t="shared" si="1"/>
        <v/>
      </c>
      <c r="DF3" s="37" t="str">
        <f t="shared" si="1"/>
        <v/>
      </c>
      <c r="DG3" s="37" t="str">
        <f t="shared" si="1"/>
        <v/>
      </c>
      <c r="DH3" s="37" t="str">
        <f t="shared" si="1"/>
        <v/>
      </c>
      <c r="DI3" s="37" t="str">
        <f t="shared" si="1"/>
        <v/>
      </c>
      <c r="DJ3" s="37" t="str">
        <f t="shared" si="1"/>
        <v/>
      </c>
      <c r="DK3" s="37" t="str">
        <f t="shared" si="1"/>
        <v/>
      </c>
      <c r="DL3" s="37" t="str">
        <f t="shared" si="1"/>
        <v/>
      </c>
      <c r="DM3" s="37" t="str">
        <f t="shared" si="1"/>
        <v/>
      </c>
      <c r="DN3" s="37" t="str">
        <f t="shared" si="1"/>
        <v/>
      </c>
      <c r="DO3" s="37" t="str">
        <f t="shared" si="1"/>
        <v/>
      </c>
      <c r="DP3" s="37" t="str">
        <f t="shared" si="1"/>
        <v/>
      </c>
      <c r="DQ3" s="37" t="str">
        <f t="shared" si="1"/>
        <v/>
      </c>
      <c r="DR3" s="37" t="str">
        <f t="shared" si="1"/>
        <v/>
      </c>
      <c r="DS3" s="37" t="str">
        <f t="shared" si="1"/>
        <v/>
      </c>
      <c r="DT3" s="37" t="str">
        <f t="shared" si="1"/>
        <v/>
      </c>
      <c r="DU3" s="37" t="str">
        <f t="shared" si="1"/>
        <v/>
      </c>
    </row>
    <row r="4" spans="1:125" x14ac:dyDescent="0.35">
      <c r="A4" s="2"/>
      <c r="B4" s="2"/>
      <c r="C4" s="2"/>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row>
    <row r="5" spans="1:125" x14ac:dyDescent="0.35">
      <c r="A5" s="16" t="s">
        <v>325</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row>
    <row r="6" spans="1:125" x14ac:dyDescent="0.35">
      <c r="A6" s="2"/>
      <c r="B6" s="2"/>
      <c r="C6" s="2"/>
      <c r="D6" s="1"/>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row>
    <row r="7" spans="1:125" x14ac:dyDescent="0.35">
      <c r="A7" s="38" t="str">
        <f>Pieņēmumi!B6</f>
        <v>PARTNERĪBAS LĪGUMA parakstīšanas datums</v>
      </c>
      <c r="B7" s="1"/>
      <c r="C7" s="2"/>
      <c r="D7" s="39">
        <f>IFERROR(Pieņēmumi!E6,"")</f>
        <v>0</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row>
    <row r="8" spans="1:125" ht="15" thickBot="1" x14ac:dyDescent="0.4">
      <c r="A8" s="38" t="str">
        <f>Pieņēmumi!B7</f>
        <v>PARTNERĪBAS LĪGUMA darbības periods</v>
      </c>
      <c r="B8" s="6" t="s">
        <v>114</v>
      </c>
      <c r="C8" s="2"/>
      <c r="D8" s="40">
        <f>IFERROR(Pieņēmumi!E7,"")</f>
        <v>0</v>
      </c>
    </row>
    <row r="9" spans="1:125" ht="15.5" thickTop="1" thickBot="1" x14ac:dyDescent="0.4">
      <c r="A9" s="2" t="s">
        <v>326</v>
      </c>
      <c r="B9" s="6"/>
      <c r="C9" s="2"/>
      <c r="D9" s="41" t="str">
        <f>IFERROR(EDATE(DATE(YEAR(D7),MONTH(D7-1),DAY(D7-1)),(D8*3)),"")</f>
        <v/>
      </c>
    </row>
    <row r="10" spans="1:125" ht="15" thickTop="1" x14ac:dyDescent="0.35">
      <c r="A10" s="2" t="s">
        <v>327</v>
      </c>
      <c r="B10" s="2"/>
      <c r="C10" s="2"/>
      <c r="D10" s="41" t="str">
        <f>IFERROR(EOMONTH(D9,MOD(3-MONTH(D9),3)),"")</f>
        <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x14ac:dyDescent="0.35">
      <c r="A11" s="2"/>
      <c r="B11" s="2"/>
      <c r="C11" s="2"/>
      <c r="D11" s="42"/>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x14ac:dyDescent="0.35">
      <c r="A12" s="2" t="s">
        <v>328</v>
      </c>
      <c r="B12" s="6" t="s">
        <v>114</v>
      </c>
      <c r="C12" s="2"/>
      <c r="D12" s="40">
        <f>IFERROR(Pieņēmumi!E8,"")</f>
        <v>0</v>
      </c>
    </row>
    <row r="13" spans="1:125" x14ac:dyDescent="0.35">
      <c r="A13" s="2"/>
      <c r="B13" s="2"/>
      <c r="C13" s="2"/>
      <c r="D13" s="42"/>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row>
    <row r="14" spans="1:125" x14ac:dyDescent="0.35">
      <c r="A14" s="2" t="s">
        <v>329</v>
      </c>
      <c r="B14" s="2"/>
      <c r="C14" s="1"/>
      <c r="D14" s="1">
        <f>IFERROR(D12,"")</f>
        <v>0</v>
      </c>
      <c r="E14" s="14"/>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x14ac:dyDescent="0.35">
      <c r="A15" s="38" t="str">
        <f>Pieņēmumi!B188</f>
        <v>Periodisko uzturēšanas izmaksu periodiskums</v>
      </c>
      <c r="B15" s="44" t="str">
        <f>Pieņēmumi!C188</f>
        <v>ceturkšņi</v>
      </c>
      <c r="C15" s="1"/>
      <c r="D15" s="40">
        <f>IFERROR(Pieņēmumi!E188,"")</f>
        <v>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row>
    <row r="16" spans="1:125" ht="20" x14ac:dyDescent="0.35">
      <c r="A16" s="45" t="str">
        <f>Pieņēmumi!B189</f>
        <v>PERIODISKO UZTURĒŠANAS IZMAKSU REZERVES KONTA (MMRA) papildināšanas ceturksnis pirms izmaksu veikšanas ceturkšņa</v>
      </c>
      <c r="B16" s="44">
        <f>Pieņēmumi!C189</f>
        <v>0</v>
      </c>
      <c r="C16" s="1"/>
      <c r="D16" s="40">
        <f>IFERROR(Pieņēmumi!E189,"")</f>
        <v>0</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row>
    <row r="17" spans="1:126" x14ac:dyDescent="0.35">
      <c r="A17" s="2"/>
      <c r="B17" s="2"/>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row>
    <row r="18" spans="1:126" x14ac:dyDescent="0.35">
      <c r="A18" s="2" t="s">
        <v>250</v>
      </c>
      <c r="B18" s="2"/>
      <c r="C18" s="1"/>
      <c r="D18" s="1">
        <f>IFERROR(D14+D15,"")</f>
        <v>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6" x14ac:dyDescent="0.35">
      <c r="A19" s="45" t="str">
        <f>Pieņēmumi!B187</f>
        <v>Periodisko uzturēšanas izmaksu garums</v>
      </c>
      <c r="B19" s="46" t="str">
        <f>Pieņēmumi!C187</f>
        <v>ceturkšņi</v>
      </c>
      <c r="C19" s="1"/>
      <c r="D19" s="40">
        <f>IFERROR(Pieņēmumi!E187,"")</f>
        <v>0</v>
      </c>
      <c r="E19" s="14"/>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6" x14ac:dyDescent="0.35">
      <c r="A20" s="2" t="s">
        <v>330</v>
      </c>
      <c r="B20" s="2"/>
      <c r="C20" s="1"/>
      <c r="D20" s="1">
        <f>IFERROR(IFERROR(_xlfn.NUMBERVALUE(LEFT((D8-D14)/D15,1),0),0),"")</f>
        <v>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row>
    <row r="21" spans="1:126" ht="15" thickBot="1" x14ac:dyDescent="0.4">
      <c r="A21" s="2"/>
      <c r="B21" s="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row>
    <row r="22" spans="1:126" ht="15" thickTop="1" x14ac:dyDescent="0.35">
      <c r="A22" s="2" t="s">
        <v>331</v>
      </c>
      <c r="B22" s="2"/>
      <c r="C22" s="1"/>
      <c r="D22" s="1"/>
      <c r="E22" s="47" t="str">
        <f>IFERROR(IF(E23&lt;$D8,EOMONTH(D7,MOD(3-MONTH(D7),3)),IF(E23=$D8,$D10,"-")),"")</f>
        <v/>
      </c>
      <c r="F22" s="47" t="str">
        <f t="shared" ref="F22:BQ22" si="2">IFERROR(EOMONTH(E22,3),"")</f>
        <v/>
      </c>
      <c r="G22" s="47" t="str">
        <f t="shared" si="2"/>
        <v/>
      </c>
      <c r="H22" s="47" t="str">
        <f t="shared" si="2"/>
        <v/>
      </c>
      <c r="I22" s="47" t="str">
        <f t="shared" si="2"/>
        <v/>
      </c>
      <c r="J22" s="47" t="str">
        <f t="shared" si="2"/>
        <v/>
      </c>
      <c r="K22" s="47" t="str">
        <f t="shared" si="2"/>
        <v/>
      </c>
      <c r="L22" s="47" t="str">
        <f t="shared" si="2"/>
        <v/>
      </c>
      <c r="M22" s="47" t="str">
        <f t="shared" si="2"/>
        <v/>
      </c>
      <c r="N22" s="47" t="str">
        <f t="shared" si="2"/>
        <v/>
      </c>
      <c r="O22" s="47" t="str">
        <f t="shared" si="2"/>
        <v/>
      </c>
      <c r="P22" s="47" t="str">
        <f t="shared" si="2"/>
        <v/>
      </c>
      <c r="Q22" s="47" t="str">
        <f t="shared" si="2"/>
        <v/>
      </c>
      <c r="R22" s="47" t="str">
        <f t="shared" si="2"/>
        <v/>
      </c>
      <c r="S22" s="47" t="str">
        <f t="shared" si="2"/>
        <v/>
      </c>
      <c r="T22" s="47" t="str">
        <f t="shared" si="2"/>
        <v/>
      </c>
      <c r="U22" s="47" t="str">
        <f t="shared" si="2"/>
        <v/>
      </c>
      <c r="V22" s="47" t="str">
        <f t="shared" si="2"/>
        <v/>
      </c>
      <c r="W22" s="47" t="str">
        <f t="shared" si="2"/>
        <v/>
      </c>
      <c r="X22" s="47" t="str">
        <f t="shared" si="2"/>
        <v/>
      </c>
      <c r="Y22" s="47" t="str">
        <f t="shared" si="2"/>
        <v/>
      </c>
      <c r="Z22" s="47" t="str">
        <f t="shared" si="2"/>
        <v/>
      </c>
      <c r="AA22" s="47" t="str">
        <f t="shared" si="2"/>
        <v/>
      </c>
      <c r="AB22" s="47" t="str">
        <f t="shared" si="2"/>
        <v/>
      </c>
      <c r="AC22" s="47" t="str">
        <f t="shared" si="2"/>
        <v/>
      </c>
      <c r="AD22" s="47" t="str">
        <f t="shared" si="2"/>
        <v/>
      </c>
      <c r="AE22" s="47" t="str">
        <f t="shared" si="2"/>
        <v/>
      </c>
      <c r="AF22" s="47" t="str">
        <f t="shared" si="2"/>
        <v/>
      </c>
      <c r="AG22" s="47" t="str">
        <f t="shared" si="2"/>
        <v/>
      </c>
      <c r="AH22" s="47" t="str">
        <f t="shared" si="2"/>
        <v/>
      </c>
      <c r="AI22" s="47" t="str">
        <f t="shared" si="2"/>
        <v/>
      </c>
      <c r="AJ22" s="47" t="str">
        <f t="shared" si="2"/>
        <v/>
      </c>
      <c r="AK22" s="47" t="str">
        <f t="shared" si="2"/>
        <v/>
      </c>
      <c r="AL22" s="47" t="str">
        <f t="shared" si="2"/>
        <v/>
      </c>
      <c r="AM22" s="47" t="str">
        <f t="shared" si="2"/>
        <v/>
      </c>
      <c r="AN22" s="47" t="str">
        <f t="shared" si="2"/>
        <v/>
      </c>
      <c r="AO22" s="47" t="str">
        <f t="shared" si="2"/>
        <v/>
      </c>
      <c r="AP22" s="47" t="str">
        <f t="shared" si="2"/>
        <v/>
      </c>
      <c r="AQ22" s="47" t="str">
        <f t="shared" si="2"/>
        <v/>
      </c>
      <c r="AR22" s="47" t="str">
        <f t="shared" si="2"/>
        <v/>
      </c>
      <c r="AS22" s="47" t="str">
        <f t="shared" si="2"/>
        <v/>
      </c>
      <c r="AT22" s="47" t="str">
        <f t="shared" si="2"/>
        <v/>
      </c>
      <c r="AU22" s="47" t="str">
        <f t="shared" si="2"/>
        <v/>
      </c>
      <c r="AV22" s="47" t="str">
        <f t="shared" si="2"/>
        <v/>
      </c>
      <c r="AW22" s="47" t="str">
        <f t="shared" si="2"/>
        <v/>
      </c>
      <c r="AX22" s="47" t="str">
        <f t="shared" si="2"/>
        <v/>
      </c>
      <c r="AY22" s="47" t="str">
        <f t="shared" si="2"/>
        <v/>
      </c>
      <c r="AZ22" s="47" t="str">
        <f t="shared" si="2"/>
        <v/>
      </c>
      <c r="BA22" s="47" t="str">
        <f t="shared" si="2"/>
        <v/>
      </c>
      <c r="BB22" s="47" t="str">
        <f t="shared" si="2"/>
        <v/>
      </c>
      <c r="BC22" s="47" t="str">
        <f t="shared" si="2"/>
        <v/>
      </c>
      <c r="BD22" s="47" t="str">
        <f t="shared" si="2"/>
        <v/>
      </c>
      <c r="BE22" s="47" t="str">
        <f t="shared" si="2"/>
        <v/>
      </c>
      <c r="BF22" s="47" t="str">
        <f t="shared" si="2"/>
        <v/>
      </c>
      <c r="BG22" s="47" t="str">
        <f t="shared" si="2"/>
        <v/>
      </c>
      <c r="BH22" s="47" t="str">
        <f t="shared" si="2"/>
        <v/>
      </c>
      <c r="BI22" s="47" t="str">
        <f t="shared" si="2"/>
        <v/>
      </c>
      <c r="BJ22" s="47" t="str">
        <f t="shared" si="2"/>
        <v/>
      </c>
      <c r="BK22" s="47" t="str">
        <f t="shared" si="2"/>
        <v/>
      </c>
      <c r="BL22" s="47" t="str">
        <f t="shared" si="2"/>
        <v/>
      </c>
      <c r="BM22" s="47" t="str">
        <f t="shared" si="2"/>
        <v/>
      </c>
      <c r="BN22" s="47" t="str">
        <f t="shared" si="2"/>
        <v/>
      </c>
      <c r="BO22" s="47" t="str">
        <f t="shared" si="2"/>
        <v/>
      </c>
      <c r="BP22" s="47" t="str">
        <f t="shared" si="2"/>
        <v/>
      </c>
      <c r="BQ22" s="47" t="str">
        <f t="shared" si="2"/>
        <v/>
      </c>
      <c r="BR22" s="47" t="str">
        <f t="shared" ref="BR22:DU22" si="3">IFERROR(EOMONTH(BQ22,3),"")</f>
        <v/>
      </c>
      <c r="BS22" s="47" t="str">
        <f t="shared" si="3"/>
        <v/>
      </c>
      <c r="BT22" s="47" t="str">
        <f t="shared" si="3"/>
        <v/>
      </c>
      <c r="BU22" s="47" t="str">
        <f t="shared" si="3"/>
        <v/>
      </c>
      <c r="BV22" s="47" t="str">
        <f t="shared" si="3"/>
        <v/>
      </c>
      <c r="BW22" s="47" t="str">
        <f t="shared" si="3"/>
        <v/>
      </c>
      <c r="BX22" s="47" t="str">
        <f t="shared" si="3"/>
        <v/>
      </c>
      <c r="BY22" s="47" t="str">
        <f t="shared" si="3"/>
        <v/>
      </c>
      <c r="BZ22" s="47" t="str">
        <f t="shared" si="3"/>
        <v/>
      </c>
      <c r="CA22" s="47" t="str">
        <f t="shared" si="3"/>
        <v/>
      </c>
      <c r="CB22" s="47" t="str">
        <f t="shared" si="3"/>
        <v/>
      </c>
      <c r="CC22" s="47" t="str">
        <f t="shared" si="3"/>
        <v/>
      </c>
      <c r="CD22" s="47" t="str">
        <f t="shared" si="3"/>
        <v/>
      </c>
      <c r="CE22" s="47" t="str">
        <f t="shared" si="3"/>
        <v/>
      </c>
      <c r="CF22" s="47" t="str">
        <f t="shared" si="3"/>
        <v/>
      </c>
      <c r="CG22" s="47" t="str">
        <f t="shared" si="3"/>
        <v/>
      </c>
      <c r="CH22" s="47" t="str">
        <f t="shared" si="3"/>
        <v/>
      </c>
      <c r="CI22" s="47" t="str">
        <f t="shared" si="3"/>
        <v/>
      </c>
      <c r="CJ22" s="47" t="str">
        <f t="shared" si="3"/>
        <v/>
      </c>
      <c r="CK22" s="47" t="str">
        <f t="shared" si="3"/>
        <v/>
      </c>
      <c r="CL22" s="47" t="str">
        <f t="shared" si="3"/>
        <v/>
      </c>
      <c r="CM22" s="47" t="str">
        <f t="shared" si="3"/>
        <v/>
      </c>
      <c r="CN22" s="47" t="str">
        <f t="shared" si="3"/>
        <v/>
      </c>
      <c r="CO22" s="47" t="str">
        <f t="shared" si="3"/>
        <v/>
      </c>
      <c r="CP22" s="47" t="str">
        <f t="shared" si="3"/>
        <v/>
      </c>
      <c r="CQ22" s="47" t="str">
        <f t="shared" si="3"/>
        <v/>
      </c>
      <c r="CR22" s="47" t="str">
        <f t="shared" si="3"/>
        <v/>
      </c>
      <c r="CS22" s="47" t="str">
        <f t="shared" si="3"/>
        <v/>
      </c>
      <c r="CT22" s="47" t="str">
        <f t="shared" si="3"/>
        <v/>
      </c>
      <c r="CU22" s="47" t="str">
        <f t="shared" si="3"/>
        <v/>
      </c>
      <c r="CV22" s="47" t="str">
        <f t="shared" si="3"/>
        <v/>
      </c>
      <c r="CW22" s="47" t="str">
        <f t="shared" si="3"/>
        <v/>
      </c>
      <c r="CX22" s="47" t="str">
        <f t="shared" si="3"/>
        <v/>
      </c>
      <c r="CY22" s="47" t="str">
        <f t="shared" si="3"/>
        <v/>
      </c>
      <c r="CZ22" s="47" t="str">
        <f t="shared" si="3"/>
        <v/>
      </c>
      <c r="DA22" s="47" t="str">
        <f t="shared" si="3"/>
        <v/>
      </c>
      <c r="DB22" s="47" t="str">
        <f t="shared" si="3"/>
        <v/>
      </c>
      <c r="DC22" s="47" t="str">
        <f t="shared" si="3"/>
        <v/>
      </c>
      <c r="DD22" s="47" t="str">
        <f t="shared" si="3"/>
        <v/>
      </c>
      <c r="DE22" s="47" t="str">
        <f t="shared" si="3"/>
        <v/>
      </c>
      <c r="DF22" s="47" t="str">
        <f t="shared" si="3"/>
        <v/>
      </c>
      <c r="DG22" s="47" t="str">
        <f t="shared" si="3"/>
        <v/>
      </c>
      <c r="DH22" s="47" t="str">
        <f t="shared" si="3"/>
        <v/>
      </c>
      <c r="DI22" s="47" t="str">
        <f t="shared" si="3"/>
        <v/>
      </c>
      <c r="DJ22" s="47" t="str">
        <f t="shared" si="3"/>
        <v/>
      </c>
      <c r="DK22" s="47" t="str">
        <f t="shared" si="3"/>
        <v/>
      </c>
      <c r="DL22" s="47" t="str">
        <f t="shared" si="3"/>
        <v/>
      </c>
      <c r="DM22" s="47" t="str">
        <f t="shared" si="3"/>
        <v/>
      </c>
      <c r="DN22" s="47" t="str">
        <f t="shared" si="3"/>
        <v/>
      </c>
      <c r="DO22" s="47" t="str">
        <f t="shared" si="3"/>
        <v/>
      </c>
      <c r="DP22" s="47" t="str">
        <f t="shared" si="3"/>
        <v/>
      </c>
      <c r="DQ22" s="47" t="str">
        <f t="shared" si="3"/>
        <v/>
      </c>
      <c r="DR22" s="47" t="str">
        <f t="shared" si="3"/>
        <v/>
      </c>
      <c r="DS22" s="47" t="str">
        <f t="shared" si="3"/>
        <v/>
      </c>
      <c r="DT22" s="47" t="str">
        <f t="shared" si="3"/>
        <v/>
      </c>
      <c r="DU22" s="47" t="str">
        <f t="shared" si="3"/>
        <v/>
      </c>
      <c r="DV22" s="1"/>
    </row>
    <row r="23" spans="1:126" x14ac:dyDescent="0.35">
      <c r="A23" s="2" t="s">
        <v>332</v>
      </c>
      <c r="B23" s="2"/>
      <c r="C23" s="2"/>
      <c r="D23" s="1"/>
      <c r="E23" s="1">
        <v>0</v>
      </c>
      <c r="F23" s="1">
        <f t="shared" ref="F23:BQ23" si="4">IFERROR(IF(OR(E23+1&lt;=$D8,E23&lt;&gt;0),E23+1,0),"")</f>
        <v>0</v>
      </c>
      <c r="G23" s="1">
        <f t="shared" si="4"/>
        <v>0</v>
      </c>
      <c r="H23" s="1">
        <f t="shared" si="4"/>
        <v>0</v>
      </c>
      <c r="I23" s="1">
        <f t="shared" si="4"/>
        <v>0</v>
      </c>
      <c r="J23" s="1">
        <f t="shared" si="4"/>
        <v>0</v>
      </c>
      <c r="K23" s="1">
        <f t="shared" si="4"/>
        <v>0</v>
      </c>
      <c r="L23" s="1">
        <f t="shared" si="4"/>
        <v>0</v>
      </c>
      <c r="M23" s="1">
        <f t="shared" si="4"/>
        <v>0</v>
      </c>
      <c r="N23" s="1">
        <f t="shared" si="4"/>
        <v>0</v>
      </c>
      <c r="O23" s="1">
        <f t="shared" si="4"/>
        <v>0</v>
      </c>
      <c r="P23" s="1">
        <f t="shared" si="4"/>
        <v>0</v>
      </c>
      <c r="Q23" s="1">
        <f t="shared" si="4"/>
        <v>0</v>
      </c>
      <c r="R23" s="1">
        <f t="shared" si="4"/>
        <v>0</v>
      </c>
      <c r="S23" s="1">
        <f t="shared" si="4"/>
        <v>0</v>
      </c>
      <c r="T23" s="1">
        <f t="shared" si="4"/>
        <v>0</v>
      </c>
      <c r="U23" s="1">
        <f t="shared" si="4"/>
        <v>0</v>
      </c>
      <c r="V23" s="1">
        <f t="shared" si="4"/>
        <v>0</v>
      </c>
      <c r="W23" s="1">
        <f t="shared" si="4"/>
        <v>0</v>
      </c>
      <c r="X23" s="1">
        <f t="shared" si="4"/>
        <v>0</v>
      </c>
      <c r="Y23" s="1">
        <f t="shared" si="4"/>
        <v>0</v>
      </c>
      <c r="Z23" s="1">
        <f t="shared" si="4"/>
        <v>0</v>
      </c>
      <c r="AA23" s="1">
        <f t="shared" si="4"/>
        <v>0</v>
      </c>
      <c r="AB23" s="1">
        <f t="shared" si="4"/>
        <v>0</v>
      </c>
      <c r="AC23" s="1">
        <f t="shared" si="4"/>
        <v>0</v>
      </c>
      <c r="AD23" s="1">
        <f t="shared" si="4"/>
        <v>0</v>
      </c>
      <c r="AE23" s="1">
        <f t="shared" si="4"/>
        <v>0</v>
      </c>
      <c r="AF23" s="1">
        <f t="shared" si="4"/>
        <v>0</v>
      </c>
      <c r="AG23" s="1">
        <f t="shared" si="4"/>
        <v>0</v>
      </c>
      <c r="AH23" s="1">
        <f t="shared" si="4"/>
        <v>0</v>
      </c>
      <c r="AI23" s="1">
        <f t="shared" si="4"/>
        <v>0</v>
      </c>
      <c r="AJ23" s="1">
        <f t="shared" si="4"/>
        <v>0</v>
      </c>
      <c r="AK23" s="1">
        <f t="shared" si="4"/>
        <v>0</v>
      </c>
      <c r="AL23" s="1">
        <f t="shared" si="4"/>
        <v>0</v>
      </c>
      <c r="AM23" s="1">
        <f t="shared" si="4"/>
        <v>0</v>
      </c>
      <c r="AN23" s="1">
        <f t="shared" si="4"/>
        <v>0</v>
      </c>
      <c r="AO23" s="1">
        <f t="shared" si="4"/>
        <v>0</v>
      </c>
      <c r="AP23" s="1">
        <f t="shared" si="4"/>
        <v>0</v>
      </c>
      <c r="AQ23" s="1">
        <f t="shared" si="4"/>
        <v>0</v>
      </c>
      <c r="AR23" s="1">
        <f t="shared" si="4"/>
        <v>0</v>
      </c>
      <c r="AS23" s="1">
        <f t="shared" si="4"/>
        <v>0</v>
      </c>
      <c r="AT23" s="1">
        <f t="shared" si="4"/>
        <v>0</v>
      </c>
      <c r="AU23" s="1">
        <f t="shared" si="4"/>
        <v>0</v>
      </c>
      <c r="AV23" s="1">
        <f t="shared" si="4"/>
        <v>0</v>
      </c>
      <c r="AW23" s="1">
        <f t="shared" si="4"/>
        <v>0</v>
      </c>
      <c r="AX23" s="1">
        <f t="shared" si="4"/>
        <v>0</v>
      </c>
      <c r="AY23" s="1">
        <f t="shared" si="4"/>
        <v>0</v>
      </c>
      <c r="AZ23" s="1">
        <f t="shared" si="4"/>
        <v>0</v>
      </c>
      <c r="BA23" s="1">
        <f t="shared" si="4"/>
        <v>0</v>
      </c>
      <c r="BB23" s="1">
        <f t="shared" si="4"/>
        <v>0</v>
      </c>
      <c r="BC23" s="1">
        <f t="shared" si="4"/>
        <v>0</v>
      </c>
      <c r="BD23" s="1">
        <f t="shared" si="4"/>
        <v>0</v>
      </c>
      <c r="BE23" s="1">
        <f t="shared" si="4"/>
        <v>0</v>
      </c>
      <c r="BF23" s="1">
        <f t="shared" si="4"/>
        <v>0</v>
      </c>
      <c r="BG23" s="1">
        <f t="shared" si="4"/>
        <v>0</v>
      </c>
      <c r="BH23" s="1">
        <f t="shared" si="4"/>
        <v>0</v>
      </c>
      <c r="BI23" s="1">
        <f t="shared" si="4"/>
        <v>0</v>
      </c>
      <c r="BJ23" s="1">
        <f t="shared" si="4"/>
        <v>0</v>
      </c>
      <c r="BK23" s="1">
        <f t="shared" si="4"/>
        <v>0</v>
      </c>
      <c r="BL23" s="1">
        <f t="shared" si="4"/>
        <v>0</v>
      </c>
      <c r="BM23" s="1">
        <f t="shared" si="4"/>
        <v>0</v>
      </c>
      <c r="BN23" s="1">
        <f t="shared" si="4"/>
        <v>0</v>
      </c>
      <c r="BO23" s="1">
        <f t="shared" si="4"/>
        <v>0</v>
      </c>
      <c r="BP23" s="1">
        <f t="shared" si="4"/>
        <v>0</v>
      </c>
      <c r="BQ23" s="1">
        <f t="shared" si="4"/>
        <v>0</v>
      </c>
      <c r="BR23" s="1">
        <f t="shared" ref="BR23:DU23" si="5">IFERROR(IF(OR(BQ23+1&lt;=$D8,BQ23&lt;&gt;0),BQ23+1,0),"")</f>
        <v>0</v>
      </c>
      <c r="BS23" s="1">
        <f t="shared" si="5"/>
        <v>0</v>
      </c>
      <c r="BT23" s="1">
        <f t="shared" si="5"/>
        <v>0</v>
      </c>
      <c r="BU23" s="1">
        <f t="shared" si="5"/>
        <v>0</v>
      </c>
      <c r="BV23" s="1">
        <f t="shared" si="5"/>
        <v>0</v>
      </c>
      <c r="BW23" s="1">
        <f t="shared" si="5"/>
        <v>0</v>
      </c>
      <c r="BX23" s="1">
        <f t="shared" si="5"/>
        <v>0</v>
      </c>
      <c r="BY23" s="1">
        <f t="shared" si="5"/>
        <v>0</v>
      </c>
      <c r="BZ23" s="1">
        <f t="shared" si="5"/>
        <v>0</v>
      </c>
      <c r="CA23" s="1">
        <f t="shared" si="5"/>
        <v>0</v>
      </c>
      <c r="CB23" s="1">
        <f t="shared" si="5"/>
        <v>0</v>
      </c>
      <c r="CC23" s="1">
        <f t="shared" si="5"/>
        <v>0</v>
      </c>
      <c r="CD23" s="1">
        <f t="shared" si="5"/>
        <v>0</v>
      </c>
      <c r="CE23" s="1">
        <f t="shared" si="5"/>
        <v>0</v>
      </c>
      <c r="CF23" s="1">
        <f t="shared" si="5"/>
        <v>0</v>
      </c>
      <c r="CG23" s="1">
        <f t="shared" si="5"/>
        <v>0</v>
      </c>
      <c r="CH23" s="1">
        <f t="shared" si="5"/>
        <v>0</v>
      </c>
      <c r="CI23" s="1">
        <f t="shared" si="5"/>
        <v>0</v>
      </c>
      <c r="CJ23" s="1">
        <f t="shared" si="5"/>
        <v>0</v>
      </c>
      <c r="CK23" s="1">
        <f t="shared" si="5"/>
        <v>0</v>
      </c>
      <c r="CL23" s="1">
        <f t="shared" si="5"/>
        <v>0</v>
      </c>
      <c r="CM23" s="1">
        <f t="shared" si="5"/>
        <v>0</v>
      </c>
      <c r="CN23" s="1">
        <f t="shared" si="5"/>
        <v>0</v>
      </c>
      <c r="CO23" s="1">
        <f t="shared" si="5"/>
        <v>0</v>
      </c>
      <c r="CP23" s="1">
        <f t="shared" si="5"/>
        <v>0</v>
      </c>
      <c r="CQ23" s="1">
        <f t="shared" si="5"/>
        <v>0</v>
      </c>
      <c r="CR23" s="1">
        <f t="shared" si="5"/>
        <v>0</v>
      </c>
      <c r="CS23" s="1">
        <f t="shared" si="5"/>
        <v>0</v>
      </c>
      <c r="CT23" s="1">
        <f t="shared" si="5"/>
        <v>0</v>
      </c>
      <c r="CU23" s="1">
        <f t="shared" si="5"/>
        <v>0</v>
      </c>
      <c r="CV23" s="1">
        <f t="shared" si="5"/>
        <v>0</v>
      </c>
      <c r="CW23" s="1">
        <f t="shared" si="5"/>
        <v>0</v>
      </c>
      <c r="CX23" s="1">
        <f t="shared" si="5"/>
        <v>0</v>
      </c>
      <c r="CY23" s="1">
        <f t="shared" si="5"/>
        <v>0</v>
      </c>
      <c r="CZ23" s="1">
        <f t="shared" si="5"/>
        <v>0</v>
      </c>
      <c r="DA23" s="1">
        <f t="shared" si="5"/>
        <v>0</v>
      </c>
      <c r="DB23" s="1">
        <f t="shared" si="5"/>
        <v>0</v>
      </c>
      <c r="DC23" s="1">
        <f t="shared" si="5"/>
        <v>0</v>
      </c>
      <c r="DD23" s="1">
        <f t="shared" si="5"/>
        <v>0</v>
      </c>
      <c r="DE23" s="1">
        <f t="shared" si="5"/>
        <v>0</v>
      </c>
      <c r="DF23" s="1">
        <f t="shared" si="5"/>
        <v>0</v>
      </c>
      <c r="DG23" s="1">
        <f t="shared" si="5"/>
        <v>0</v>
      </c>
      <c r="DH23" s="1">
        <f t="shared" si="5"/>
        <v>0</v>
      </c>
      <c r="DI23" s="1">
        <f t="shared" si="5"/>
        <v>0</v>
      </c>
      <c r="DJ23" s="1">
        <f t="shared" si="5"/>
        <v>0</v>
      </c>
      <c r="DK23" s="1">
        <f t="shared" si="5"/>
        <v>0</v>
      </c>
      <c r="DL23" s="1">
        <f t="shared" si="5"/>
        <v>0</v>
      </c>
      <c r="DM23" s="1">
        <f t="shared" si="5"/>
        <v>0</v>
      </c>
      <c r="DN23" s="1">
        <f t="shared" si="5"/>
        <v>0</v>
      </c>
      <c r="DO23" s="1">
        <f t="shared" si="5"/>
        <v>0</v>
      </c>
      <c r="DP23" s="1">
        <f t="shared" si="5"/>
        <v>0</v>
      </c>
      <c r="DQ23" s="1">
        <f t="shared" si="5"/>
        <v>0</v>
      </c>
      <c r="DR23" s="1">
        <f t="shared" si="5"/>
        <v>0</v>
      </c>
      <c r="DS23" s="1">
        <f t="shared" si="5"/>
        <v>0</v>
      </c>
      <c r="DT23" s="1">
        <f t="shared" si="5"/>
        <v>0</v>
      </c>
      <c r="DU23" s="1">
        <f t="shared" si="5"/>
        <v>0</v>
      </c>
    </row>
    <row r="24" spans="1:126" x14ac:dyDescent="0.35">
      <c r="A24" s="48" t="s">
        <v>333</v>
      </c>
      <c r="B24" s="2"/>
      <c r="C24" s="1"/>
      <c r="D24" s="1"/>
      <c r="E24" s="49" t="str">
        <f t="shared" ref="E24:BP24" si="6">IFERROR(IFERROR(YEARFRAC($D$7,E22),"-"),"")</f>
        <v>-</v>
      </c>
      <c r="F24" s="49" t="str">
        <f t="shared" si="6"/>
        <v>-</v>
      </c>
      <c r="G24" s="49" t="str">
        <f t="shared" si="6"/>
        <v>-</v>
      </c>
      <c r="H24" s="49" t="str">
        <f t="shared" si="6"/>
        <v>-</v>
      </c>
      <c r="I24" s="49" t="str">
        <f t="shared" si="6"/>
        <v>-</v>
      </c>
      <c r="J24" s="49" t="str">
        <f t="shared" si="6"/>
        <v>-</v>
      </c>
      <c r="K24" s="49" t="str">
        <f t="shared" si="6"/>
        <v>-</v>
      </c>
      <c r="L24" s="49" t="str">
        <f t="shared" si="6"/>
        <v>-</v>
      </c>
      <c r="M24" s="49" t="str">
        <f t="shared" si="6"/>
        <v>-</v>
      </c>
      <c r="N24" s="49" t="str">
        <f t="shared" si="6"/>
        <v>-</v>
      </c>
      <c r="O24" s="49" t="str">
        <f t="shared" si="6"/>
        <v>-</v>
      </c>
      <c r="P24" s="49" t="str">
        <f t="shared" si="6"/>
        <v>-</v>
      </c>
      <c r="Q24" s="49" t="str">
        <f t="shared" si="6"/>
        <v>-</v>
      </c>
      <c r="R24" s="49" t="str">
        <f t="shared" si="6"/>
        <v>-</v>
      </c>
      <c r="S24" s="49" t="str">
        <f t="shared" si="6"/>
        <v>-</v>
      </c>
      <c r="T24" s="49" t="str">
        <f t="shared" si="6"/>
        <v>-</v>
      </c>
      <c r="U24" s="49" t="str">
        <f t="shared" si="6"/>
        <v>-</v>
      </c>
      <c r="V24" s="49" t="str">
        <f t="shared" si="6"/>
        <v>-</v>
      </c>
      <c r="W24" s="49" t="str">
        <f t="shared" si="6"/>
        <v>-</v>
      </c>
      <c r="X24" s="49" t="str">
        <f t="shared" si="6"/>
        <v>-</v>
      </c>
      <c r="Y24" s="49" t="str">
        <f t="shared" si="6"/>
        <v>-</v>
      </c>
      <c r="Z24" s="49" t="str">
        <f t="shared" si="6"/>
        <v>-</v>
      </c>
      <c r="AA24" s="49" t="str">
        <f t="shared" si="6"/>
        <v>-</v>
      </c>
      <c r="AB24" s="49" t="str">
        <f t="shared" si="6"/>
        <v>-</v>
      </c>
      <c r="AC24" s="49" t="str">
        <f t="shared" si="6"/>
        <v>-</v>
      </c>
      <c r="AD24" s="49" t="str">
        <f t="shared" si="6"/>
        <v>-</v>
      </c>
      <c r="AE24" s="49" t="str">
        <f t="shared" si="6"/>
        <v>-</v>
      </c>
      <c r="AF24" s="49" t="str">
        <f t="shared" si="6"/>
        <v>-</v>
      </c>
      <c r="AG24" s="49" t="str">
        <f t="shared" si="6"/>
        <v>-</v>
      </c>
      <c r="AH24" s="49" t="str">
        <f t="shared" si="6"/>
        <v>-</v>
      </c>
      <c r="AI24" s="49" t="str">
        <f t="shared" si="6"/>
        <v>-</v>
      </c>
      <c r="AJ24" s="49" t="str">
        <f t="shared" si="6"/>
        <v>-</v>
      </c>
      <c r="AK24" s="49" t="str">
        <f t="shared" si="6"/>
        <v>-</v>
      </c>
      <c r="AL24" s="49" t="str">
        <f t="shared" si="6"/>
        <v>-</v>
      </c>
      <c r="AM24" s="49" t="str">
        <f t="shared" si="6"/>
        <v>-</v>
      </c>
      <c r="AN24" s="49" t="str">
        <f t="shared" si="6"/>
        <v>-</v>
      </c>
      <c r="AO24" s="49" t="str">
        <f t="shared" si="6"/>
        <v>-</v>
      </c>
      <c r="AP24" s="49" t="str">
        <f t="shared" si="6"/>
        <v>-</v>
      </c>
      <c r="AQ24" s="49" t="str">
        <f t="shared" si="6"/>
        <v>-</v>
      </c>
      <c r="AR24" s="49" t="str">
        <f t="shared" si="6"/>
        <v>-</v>
      </c>
      <c r="AS24" s="49" t="str">
        <f t="shared" si="6"/>
        <v>-</v>
      </c>
      <c r="AT24" s="49" t="str">
        <f t="shared" si="6"/>
        <v>-</v>
      </c>
      <c r="AU24" s="49" t="str">
        <f t="shared" si="6"/>
        <v>-</v>
      </c>
      <c r="AV24" s="49" t="str">
        <f t="shared" si="6"/>
        <v>-</v>
      </c>
      <c r="AW24" s="49" t="str">
        <f t="shared" si="6"/>
        <v>-</v>
      </c>
      <c r="AX24" s="49" t="str">
        <f t="shared" si="6"/>
        <v>-</v>
      </c>
      <c r="AY24" s="49" t="str">
        <f t="shared" si="6"/>
        <v>-</v>
      </c>
      <c r="AZ24" s="49" t="str">
        <f t="shared" si="6"/>
        <v>-</v>
      </c>
      <c r="BA24" s="49" t="str">
        <f t="shared" si="6"/>
        <v>-</v>
      </c>
      <c r="BB24" s="49" t="str">
        <f t="shared" si="6"/>
        <v>-</v>
      </c>
      <c r="BC24" s="49" t="str">
        <f t="shared" si="6"/>
        <v>-</v>
      </c>
      <c r="BD24" s="49" t="str">
        <f t="shared" si="6"/>
        <v>-</v>
      </c>
      <c r="BE24" s="49" t="str">
        <f t="shared" si="6"/>
        <v>-</v>
      </c>
      <c r="BF24" s="49" t="str">
        <f t="shared" si="6"/>
        <v>-</v>
      </c>
      <c r="BG24" s="49" t="str">
        <f t="shared" si="6"/>
        <v>-</v>
      </c>
      <c r="BH24" s="49" t="str">
        <f t="shared" si="6"/>
        <v>-</v>
      </c>
      <c r="BI24" s="49" t="str">
        <f t="shared" si="6"/>
        <v>-</v>
      </c>
      <c r="BJ24" s="49" t="str">
        <f t="shared" si="6"/>
        <v>-</v>
      </c>
      <c r="BK24" s="49" t="str">
        <f t="shared" si="6"/>
        <v>-</v>
      </c>
      <c r="BL24" s="49" t="str">
        <f t="shared" si="6"/>
        <v>-</v>
      </c>
      <c r="BM24" s="49" t="str">
        <f t="shared" si="6"/>
        <v>-</v>
      </c>
      <c r="BN24" s="49" t="str">
        <f t="shared" si="6"/>
        <v>-</v>
      </c>
      <c r="BO24" s="49" t="str">
        <f t="shared" si="6"/>
        <v>-</v>
      </c>
      <c r="BP24" s="49" t="str">
        <f t="shared" si="6"/>
        <v>-</v>
      </c>
      <c r="BQ24" s="49" t="str">
        <f t="shared" ref="BQ24:DU24" si="7">IFERROR(IFERROR(YEARFRAC($D$7,BQ22),"-"),"")</f>
        <v>-</v>
      </c>
      <c r="BR24" s="49" t="str">
        <f t="shared" si="7"/>
        <v>-</v>
      </c>
      <c r="BS24" s="49" t="str">
        <f t="shared" si="7"/>
        <v>-</v>
      </c>
      <c r="BT24" s="49" t="str">
        <f t="shared" si="7"/>
        <v>-</v>
      </c>
      <c r="BU24" s="49" t="str">
        <f t="shared" si="7"/>
        <v>-</v>
      </c>
      <c r="BV24" s="49" t="str">
        <f t="shared" si="7"/>
        <v>-</v>
      </c>
      <c r="BW24" s="49" t="str">
        <f t="shared" si="7"/>
        <v>-</v>
      </c>
      <c r="BX24" s="49" t="str">
        <f t="shared" si="7"/>
        <v>-</v>
      </c>
      <c r="BY24" s="49" t="str">
        <f t="shared" si="7"/>
        <v>-</v>
      </c>
      <c r="BZ24" s="49" t="str">
        <f t="shared" si="7"/>
        <v>-</v>
      </c>
      <c r="CA24" s="49" t="str">
        <f t="shared" si="7"/>
        <v>-</v>
      </c>
      <c r="CB24" s="49" t="str">
        <f t="shared" si="7"/>
        <v>-</v>
      </c>
      <c r="CC24" s="49" t="str">
        <f t="shared" si="7"/>
        <v>-</v>
      </c>
      <c r="CD24" s="49" t="str">
        <f t="shared" si="7"/>
        <v>-</v>
      </c>
      <c r="CE24" s="49" t="str">
        <f t="shared" si="7"/>
        <v>-</v>
      </c>
      <c r="CF24" s="49" t="str">
        <f t="shared" si="7"/>
        <v>-</v>
      </c>
      <c r="CG24" s="49" t="str">
        <f t="shared" si="7"/>
        <v>-</v>
      </c>
      <c r="CH24" s="49" t="str">
        <f t="shared" si="7"/>
        <v>-</v>
      </c>
      <c r="CI24" s="49" t="str">
        <f t="shared" si="7"/>
        <v>-</v>
      </c>
      <c r="CJ24" s="49" t="str">
        <f t="shared" si="7"/>
        <v>-</v>
      </c>
      <c r="CK24" s="49" t="str">
        <f t="shared" si="7"/>
        <v>-</v>
      </c>
      <c r="CL24" s="49" t="str">
        <f t="shared" si="7"/>
        <v>-</v>
      </c>
      <c r="CM24" s="49" t="str">
        <f t="shared" si="7"/>
        <v>-</v>
      </c>
      <c r="CN24" s="49" t="str">
        <f t="shared" si="7"/>
        <v>-</v>
      </c>
      <c r="CO24" s="49" t="str">
        <f t="shared" si="7"/>
        <v>-</v>
      </c>
      <c r="CP24" s="49" t="str">
        <f t="shared" si="7"/>
        <v>-</v>
      </c>
      <c r="CQ24" s="49" t="str">
        <f t="shared" si="7"/>
        <v>-</v>
      </c>
      <c r="CR24" s="49" t="str">
        <f t="shared" si="7"/>
        <v>-</v>
      </c>
      <c r="CS24" s="49" t="str">
        <f t="shared" si="7"/>
        <v>-</v>
      </c>
      <c r="CT24" s="49" t="str">
        <f t="shared" si="7"/>
        <v>-</v>
      </c>
      <c r="CU24" s="49" t="str">
        <f t="shared" si="7"/>
        <v>-</v>
      </c>
      <c r="CV24" s="49" t="str">
        <f t="shared" si="7"/>
        <v>-</v>
      </c>
      <c r="CW24" s="49" t="str">
        <f t="shared" si="7"/>
        <v>-</v>
      </c>
      <c r="CX24" s="49" t="str">
        <f t="shared" si="7"/>
        <v>-</v>
      </c>
      <c r="CY24" s="49" t="str">
        <f t="shared" si="7"/>
        <v>-</v>
      </c>
      <c r="CZ24" s="49" t="str">
        <f t="shared" si="7"/>
        <v>-</v>
      </c>
      <c r="DA24" s="49" t="str">
        <f t="shared" si="7"/>
        <v>-</v>
      </c>
      <c r="DB24" s="49" t="str">
        <f t="shared" si="7"/>
        <v>-</v>
      </c>
      <c r="DC24" s="49" t="str">
        <f t="shared" si="7"/>
        <v>-</v>
      </c>
      <c r="DD24" s="49" t="str">
        <f t="shared" si="7"/>
        <v>-</v>
      </c>
      <c r="DE24" s="49" t="str">
        <f t="shared" si="7"/>
        <v>-</v>
      </c>
      <c r="DF24" s="49" t="str">
        <f t="shared" si="7"/>
        <v>-</v>
      </c>
      <c r="DG24" s="49" t="str">
        <f t="shared" si="7"/>
        <v>-</v>
      </c>
      <c r="DH24" s="49" t="str">
        <f t="shared" si="7"/>
        <v>-</v>
      </c>
      <c r="DI24" s="49" t="str">
        <f t="shared" si="7"/>
        <v>-</v>
      </c>
      <c r="DJ24" s="49" t="str">
        <f t="shared" si="7"/>
        <v>-</v>
      </c>
      <c r="DK24" s="49" t="str">
        <f t="shared" si="7"/>
        <v>-</v>
      </c>
      <c r="DL24" s="49" t="str">
        <f t="shared" si="7"/>
        <v>-</v>
      </c>
      <c r="DM24" s="49" t="str">
        <f t="shared" si="7"/>
        <v>-</v>
      </c>
      <c r="DN24" s="49" t="str">
        <f t="shared" si="7"/>
        <v>-</v>
      </c>
      <c r="DO24" s="49" t="str">
        <f t="shared" si="7"/>
        <v>-</v>
      </c>
      <c r="DP24" s="49" t="str">
        <f t="shared" si="7"/>
        <v>-</v>
      </c>
      <c r="DQ24" s="49" t="str">
        <f t="shared" si="7"/>
        <v>-</v>
      </c>
      <c r="DR24" s="49" t="str">
        <f t="shared" si="7"/>
        <v>-</v>
      </c>
      <c r="DS24" s="49" t="str">
        <f t="shared" si="7"/>
        <v>-</v>
      </c>
      <c r="DT24" s="49" t="str">
        <f t="shared" si="7"/>
        <v>-</v>
      </c>
      <c r="DU24" s="49" t="str">
        <f t="shared" si="7"/>
        <v>-</v>
      </c>
    </row>
    <row r="25" spans="1:126" ht="15" thickBot="1" x14ac:dyDescent="0.4">
      <c r="A25" s="2"/>
      <c r="B25" s="2"/>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spans="1:126" ht="15" thickTop="1" x14ac:dyDescent="0.35">
      <c r="A26" s="2" t="s">
        <v>334</v>
      </c>
      <c r="B26" s="2"/>
      <c r="C26" s="1"/>
      <c r="D26" s="1"/>
      <c r="E26" s="47" t="str">
        <f>IFERROR(IF(E23&lt;$D8,EOMONTH(D7,MOD(3-MONTH(D7),3)),IF(E23=$D8,$D10,"-")),"")</f>
        <v/>
      </c>
      <c r="F26" s="47" t="str">
        <f t="shared" ref="F26:BQ26" si="8">IFERROR(IF(F23&lt;$D8,EOMONTH(E26,3),"-"),"")</f>
        <v>-</v>
      </c>
      <c r="G26" s="47" t="str">
        <f t="shared" si="8"/>
        <v>-</v>
      </c>
      <c r="H26" s="47" t="str">
        <f t="shared" si="8"/>
        <v>-</v>
      </c>
      <c r="I26" s="47" t="str">
        <f t="shared" si="8"/>
        <v>-</v>
      </c>
      <c r="J26" s="47" t="str">
        <f t="shared" si="8"/>
        <v>-</v>
      </c>
      <c r="K26" s="47" t="str">
        <f t="shared" si="8"/>
        <v>-</v>
      </c>
      <c r="L26" s="47" t="str">
        <f t="shared" si="8"/>
        <v>-</v>
      </c>
      <c r="M26" s="47" t="str">
        <f t="shared" si="8"/>
        <v>-</v>
      </c>
      <c r="N26" s="47" t="str">
        <f t="shared" si="8"/>
        <v>-</v>
      </c>
      <c r="O26" s="47" t="str">
        <f t="shared" si="8"/>
        <v>-</v>
      </c>
      <c r="P26" s="47" t="str">
        <f t="shared" si="8"/>
        <v>-</v>
      </c>
      <c r="Q26" s="47" t="str">
        <f t="shared" si="8"/>
        <v>-</v>
      </c>
      <c r="R26" s="47" t="str">
        <f t="shared" si="8"/>
        <v>-</v>
      </c>
      <c r="S26" s="47" t="str">
        <f t="shared" si="8"/>
        <v>-</v>
      </c>
      <c r="T26" s="47" t="str">
        <f t="shared" si="8"/>
        <v>-</v>
      </c>
      <c r="U26" s="47" t="str">
        <f t="shared" si="8"/>
        <v>-</v>
      </c>
      <c r="V26" s="47" t="str">
        <f t="shared" si="8"/>
        <v>-</v>
      </c>
      <c r="W26" s="47" t="str">
        <f t="shared" si="8"/>
        <v>-</v>
      </c>
      <c r="X26" s="47" t="str">
        <f t="shared" si="8"/>
        <v>-</v>
      </c>
      <c r="Y26" s="47" t="str">
        <f t="shared" si="8"/>
        <v>-</v>
      </c>
      <c r="Z26" s="47" t="str">
        <f t="shared" si="8"/>
        <v>-</v>
      </c>
      <c r="AA26" s="47" t="str">
        <f t="shared" si="8"/>
        <v>-</v>
      </c>
      <c r="AB26" s="47" t="str">
        <f t="shared" si="8"/>
        <v>-</v>
      </c>
      <c r="AC26" s="47" t="str">
        <f t="shared" si="8"/>
        <v>-</v>
      </c>
      <c r="AD26" s="47" t="str">
        <f t="shared" si="8"/>
        <v>-</v>
      </c>
      <c r="AE26" s="47" t="str">
        <f t="shared" si="8"/>
        <v>-</v>
      </c>
      <c r="AF26" s="47" t="str">
        <f t="shared" si="8"/>
        <v>-</v>
      </c>
      <c r="AG26" s="47" t="str">
        <f t="shared" si="8"/>
        <v>-</v>
      </c>
      <c r="AH26" s="47" t="str">
        <f t="shared" si="8"/>
        <v>-</v>
      </c>
      <c r="AI26" s="47" t="str">
        <f t="shared" si="8"/>
        <v>-</v>
      </c>
      <c r="AJ26" s="47" t="str">
        <f t="shared" si="8"/>
        <v>-</v>
      </c>
      <c r="AK26" s="47" t="str">
        <f t="shared" si="8"/>
        <v>-</v>
      </c>
      <c r="AL26" s="47" t="str">
        <f t="shared" si="8"/>
        <v>-</v>
      </c>
      <c r="AM26" s="47" t="str">
        <f t="shared" si="8"/>
        <v>-</v>
      </c>
      <c r="AN26" s="47" t="str">
        <f t="shared" si="8"/>
        <v>-</v>
      </c>
      <c r="AO26" s="47" t="str">
        <f t="shared" si="8"/>
        <v>-</v>
      </c>
      <c r="AP26" s="47" t="str">
        <f t="shared" si="8"/>
        <v>-</v>
      </c>
      <c r="AQ26" s="47" t="str">
        <f t="shared" si="8"/>
        <v>-</v>
      </c>
      <c r="AR26" s="47" t="str">
        <f t="shared" si="8"/>
        <v>-</v>
      </c>
      <c r="AS26" s="47" t="str">
        <f t="shared" si="8"/>
        <v>-</v>
      </c>
      <c r="AT26" s="47" t="str">
        <f t="shared" si="8"/>
        <v>-</v>
      </c>
      <c r="AU26" s="47" t="str">
        <f t="shared" si="8"/>
        <v>-</v>
      </c>
      <c r="AV26" s="47" t="str">
        <f t="shared" si="8"/>
        <v>-</v>
      </c>
      <c r="AW26" s="47" t="str">
        <f t="shared" si="8"/>
        <v>-</v>
      </c>
      <c r="AX26" s="47" t="str">
        <f t="shared" si="8"/>
        <v>-</v>
      </c>
      <c r="AY26" s="47" t="str">
        <f t="shared" si="8"/>
        <v>-</v>
      </c>
      <c r="AZ26" s="47" t="str">
        <f t="shared" si="8"/>
        <v>-</v>
      </c>
      <c r="BA26" s="47" t="str">
        <f t="shared" si="8"/>
        <v>-</v>
      </c>
      <c r="BB26" s="47" t="str">
        <f t="shared" si="8"/>
        <v>-</v>
      </c>
      <c r="BC26" s="47" t="str">
        <f t="shared" si="8"/>
        <v>-</v>
      </c>
      <c r="BD26" s="47" t="str">
        <f t="shared" si="8"/>
        <v>-</v>
      </c>
      <c r="BE26" s="47" t="str">
        <f t="shared" si="8"/>
        <v>-</v>
      </c>
      <c r="BF26" s="47" t="str">
        <f t="shared" si="8"/>
        <v>-</v>
      </c>
      <c r="BG26" s="47" t="str">
        <f t="shared" si="8"/>
        <v>-</v>
      </c>
      <c r="BH26" s="47" t="str">
        <f t="shared" si="8"/>
        <v>-</v>
      </c>
      <c r="BI26" s="47" t="str">
        <f t="shared" si="8"/>
        <v>-</v>
      </c>
      <c r="BJ26" s="47" t="str">
        <f t="shared" si="8"/>
        <v>-</v>
      </c>
      <c r="BK26" s="47" t="str">
        <f t="shared" si="8"/>
        <v>-</v>
      </c>
      <c r="BL26" s="47" t="str">
        <f t="shared" si="8"/>
        <v>-</v>
      </c>
      <c r="BM26" s="47" t="str">
        <f t="shared" si="8"/>
        <v>-</v>
      </c>
      <c r="BN26" s="47" t="str">
        <f t="shared" si="8"/>
        <v>-</v>
      </c>
      <c r="BO26" s="47" t="str">
        <f t="shared" si="8"/>
        <v>-</v>
      </c>
      <c r="BP26" s="47" t="str">
        <f t="shared" si="8"/>
        <v>-</v>
      </c>
      <c r="BQ26" s="47" t="str">
        <f t="shared" si="8"/>
        <v>-</v>
      </c>
      <c r="BR26" s="47" t="str">
        <f t="shared" ref="BR26:DU26" si="9">IFERROR(IF(BR23&lt;$D8,EOMONTH(BQ26,3),"-"),"")</f>
        <v>-</v>
      </c>
      <c r="BS26" s="47" t="str">
        <f t="shared" si="9"/>
        <v>-</v>
      </c>
      <c r="BT26" s="47" t="str">
        <f t="shared" si="9"/>
        <v>-</v>
      </c>
      <c r="BU26" s="47" t="str">
        <f t="shared" si="9"/>
        <v>-</v>
      </c>
      <c r="BV26" s="47" t="str">
        <f t="shared" si="9"/>
        <v>-</v>
      </c>
      <c r="BW26" s="47" t="str">
        <f t="shared" si="9"/>
        <v>-</v>
      </c>
      <c r="BX26" s="47" t="str">
        <f t="shared" si="9"/>
        <v>-</v>
      </c>
      <c r="BY26" s="47" t="str">
        <f t="shared" si="9"/>
        <v>-</v>
      </c>
      <c r="BZ26" s="47" t="str">
        <f t="shared" si="9"/>
        <v>-</v>
      </c>
      <c r="CA26" s="47" t="str">
        <f t="shared" si="9"/>
        <v>-</v>
      </c>
      <c r="CB26" s="47" t="str">
        <f t="shared" si="9"/>
        <v>-</v>
      </c>
      <c r="CC26" s="47" t="str">
        <f t="shared" si="9"/>
        <v>-</v>
      </c>
      <c r="CD26" s="47" t="str">
        <f t="shared" si="9"/>
        <v>-</v>
      </c>
      <c r="CE26" s="47" t="str">
        <f t="shared" si="9"/>
        <v>-</v>
      </c>
      <c r="CF26" s="47" t="str">
        <f t="shared" si="9"/>
        <v>-</v>
      </c>
      <c r="CG26" s="47" t="str">
        <f t="shared" si="9"/>
        <v>-</v>
      </c>
      <c r="CH26" s="47" t="str">
        <f t="shared" si="9"/>
        <v>-</v>
      </c>
      <c r="CI26" s="47" t="str">
        <f t="shared" si="9"/>
        <v>-</v>
      </c>
      <c r="CJ26" s="47" t="str">
        <f t="shared" si="9"/>
        <v>-</v>
      </c>
      <c r="CK26" s="47" t="str">
        <f t="shared" si="9"/>
        <v>-</v>
      </c>
      <c r="CL26" s="47" t="str">
        <f t="shared" si="9"/>
        <v>-</v>
      </c>
      <c r="CM26" s="47" t="str">
        <f t="shared" si="9"/>
        <v>-</v>
      </c>
      <c r="CN26" s="47" t="str">
        <f t="shared" si="9"/>
        <v>-</v>
      </c>
      <c r="CO26" s="47" t="str">
        <f t="shared" si="9"/>
        <v>-</v>
      </c>
      <c r="CP26" s="47" t="str">
        <f t="shared" si="9"/>
        <v>-</v>
      </c>
      <c r="CQ26" s="47" t="str">
        <f t="shared" si="9"/>
        <v>-</v>
      </c>
      <c r="CR26" s="47" t="str">
        <f t="shared" si="9"/>
        <v>-</v>
      </c>
      <c r="CS26" s="47" t="str">
        <f t="shared" si="9"/>
        <v>-</v>
      </c>
      <c r="CT26" s="47" t="str">
        <f t="shared" si="9"/>
        <v>-</v>
      </c>
      <c r="CU26" s="47" t="str">
        <f t="shared" si="9"/>
        <v>-</v>
      </c>
      <c r="CV26" s="47" t="str">
        <f t="shared" si="9"/>
        <v>-</v>
      </c>
      <c r="CW26" s="47" t="str">
        <f t="shared" si="9"/>
        <v>-</v>
      </c>
      <c r="CX26" s="47" t="str">
        <f t="shared" si="9"/>
        <v>-</v>
      </c>
      <c r="CY26" s="47" t="str">
        <f t="shared" si="9"/>
        <v>-</v>
      </c>
      <c r="CZ26" s="47" t="str">
        <f t="shared" si="9"/>
        <v>-</v>
      </c>
      <c r="DA26" s="47" t="str">
        <f t="shared" si="9"/>
        <v>-</v>
      </c>
      <c r="DB26" s="47" t="str">
        <f t="shared" si="9"/>
        <v>-</v>
      </c>
      <c r="DC26" s="47" t="str">
        <f t="shared" si="9"/>
        <v>-</v>
      </c>
      <c r="DD26" s="47" t="str">
        <f t="shared" si="9"/>
        <v>-</v>
      </c>
      <c r="DE26" s="47" t="str">
        <f t="shared" si="9"/>
        <v>-</v>
      </c>
      <c r="DF26" s="47" t="str">
        <f t="shared" si="9"/>
        <v>-</v>
      </c>
      <c r="DG26" s="47" t="str">
        <f t="shared" si="9"/>
        <v>-</v>
      </c>
      <c r="DH26" s="47" t="str">
        <f t="shared" si="9"/>
        <v>-</v>
      </c>
      <c r="DI26" s="47" t="str">
        <f t="shared" si="9"/>
        <v>-</v>
      </c>
      <c r="DJ26" s="47" t="str">
        <f t="shared" si="9"/>
        <v>-</v>
      </c>
      <c r="DK26" s="47" t="str">
        <f t="shared" si="9"/>
        <v>-</v>
      </c>
      <c r="DL26" s="47" t="str">
        <f t="shared" si="9"/>
        <v>-</v>
      </c>
      <c r="DM26" s="47" t="str">
        <f t="shared" si="9"/>
        <v>-</v>
      </c>
      <c r="DN26" s="47" t="str">
        <f t="shared" si="9"/>
        <v>-</v>
      </c>
      <c r="DO26" s="47" t="str">
        <f t="shared" si="9"/>
        <v>-</v>
      </c>
      <c r="DP26" s="47" t="str">
        <f t="shared" si="9"/>
        <v>-</v>
      </c>
      <c r="DQ26" s="47" t="str">
        <f t="shared" si="9"/>
        <v>-</v>
      </c>
      <c r="DR26" s="47" t="str">
        <f t="shared" si="9"/>
        <v>-</v>
      </c>
      <c r="DS26" s="47" t="str">
        <f t="shared" si="9"/>
        <v>-</v>
      </c>
      <c r="DT26" s="47" t="str">
        <f t="shared" si="9"/>
        <v>-</v>
      </c>
      <c r="DU26" s="47" t="str">
        <f t="shared" si="9"/>
        <v>-</v>
      </c>
    </row>
    <row r="27" spans="1:126" x14ac:dyDescent="0.35">
      <c r="A27" s="48" t="s">
        <v>333</v>
      </c>
      <c r="B27" s="2"/>
      <c r="C27" s="1"/>
      <c r="D27" s="1"/>
      <c r="E27" s="49" t="str">
        <f t="shared" ref="E27:BP27" si="10">IFERROR(IFERROR(YEARFRAC($D$7,E26),"-"),"")</f>
        <v>-</v>
      </c>
      <c r="F27" s="49" t="str">
        <f t="shared" si="10"/>
        <v>-</v>
      </c>
      <c r="G27" s="49" t="str">
        <f t="shared" si="10"/>
        <v>-</v>
      </c>
      <c r="H27" s="49" t="str">
        <f t="shared" si="10"/>
        <v>-</v>
      </c>
      <c r="I27" s="49" t="str">
        <f t="shared" si="10"/>
        <v>-</v>
      </c>
      <c r="J27" s="49" t="str">
        <f t="shared" si="10"/>
        <v>-</v>
      </c>
      <c r="K27" s="49" t="str">
        <f t="shared" si="10"/>
        <v>-</v>
      </c>
      <c r="L27" s="49" t="str">
        <f t="shared" si="10"/>
        <v>-</v>
      </c>
      <c r="M27" s="49" t="str">
        <f t="shared" si="10"/>
        <v>-</v>
      </c>
      <c r="N27" s="49" t="str">
        <f t="shared" si="10"/>
        <v>-</v>
      </c>
      <c r="O27" s="49" t="str">
        <f t="shared" si="10"/>
        <v>-</v>
      </c>
      <c r="P27" s="49" t="str">
        <f t="shared" si="10"/>
        <v>-</v>
      </c>
      <c r="Q27" s="49" t="str">
        <f t="shared" si="10"/>
        <v>-</v>
      </c>
      <c r="R27" s="49" t="str">
        <f t="shared" si="10"/>
        <v>-</v>
      </c>
      <c r="S27" s="49" t="str">
        <f t="shared" si="10"/>
        <v>-</v>
      </c>
      <c r="T27" s="49" t="str">
        <f t="shared" si="10"/>
        <v>-</v>
      </c>
      <c r="U27" s="49" t="str">
        <f t="shared" si="10"/>
        <v>-</v>
      </c>
      <c r="V27" s="49" t="str">
        <f t="shared" si="10"/>
        <v>-</v>
      </c>
      <c r="W27" s="49" t="str">
        <f t="shared" si="10"/>
        <v>-</v>
      </c>
      <c r="X27" s="49" t="str">
        <f t="shared" si="10"/>
        <v>-</v>
      </c>
      <c r="Y27" s="49" t="str">
        <f t="shared" si="10"/>
        <v>-</v>
      </c>
      <c r="Z27" s="49" t="str">
        <f t="shared" si="10"/>
        <v>-</v>
      </c>
      <c r="AA27" s="49" t="str">
        <f t="shared" si="10"/>
        <v>-</v>
      </c>
      <c r="AB27" s="49" t="str">
        <f t="shared" si="10"/>
        <v>-</v>
      </c>
      <c r="AC27" s="49" t="str">
        <f t="shared" si="10"/>
        <v>-</v>
      </c>
      <c r="AD27" s="49" t="str">
        <f t="shared" si="10"/>
        <v>-</v>
      </c>
      <c r="AE27" s="49" t="str">
        <f t="shared" si="10"/>
        <v>-</v>
      </c>
      <c r="AF27" s="49" t="str">
        <f t="shared" si="10"/>
        <v>-</v>
      </c>
      <c r="AG27" s="49" t="str">
        <f t="shared" si="10"/>
        <v>-</v>
      </c>
      <c r="AH27" s="49" t="str">
        <f t="shared" si="10"/>
        <v>-</v>
      </c>
      <c r="AI27" s="49" t="str">
        <f t="shared" si="10"/>
        <v>-</v>
      </c>
      <c r="AJ27" s="49" t="str">
        <f t="shared" si="10"/>
        <v>-</v>
      </c>
      <c r="AK27" s="49" t="str">
        <f t="shared" si="10"/>
        <v>-</v>
      </c>
      <c r="AL27" s="49" t="str">
        <f t="shared" si="10"/>
        <v>-</v>
      </c>
      <c r="AM27" s="49" t="str">
        <f t="shared" si="10"/>
        <v>-</v>
      </c>
      <c r="AN27" s="49" t="str">
        <f t="shared" si="10"/>
        <v>-</v>
      </c>
      <c r="AO27" s="49" t="str">
        <f t="shared" si="10"/>
        <v>-</v>
      </c>
      <c r="AP27" s="49" t="str">
        <f t="shared" si="10"/>
        <v>-</v>
      </c>
      <c r="AQ27" s="49" t="str">
        <f t="shared" si="10"/>
        <v>-</v>
      </c>
      <c r="AR27" s="49" t="str">
        <f t="shared" si="10"/>
        <v>-</v>
      </c>
      <c r="AS27" s="49" t="str">
        <f t="shared" si="10"/>
        <v>-</v>
      </c>
      <c r="AT27" s="49" t="str">
        <f t="shared" si="10"/>
        <v>-</v>
      </c>
      <c r="AU27" s="49" t="str">
        <f t="shared" si="10"/>
        <v>-</v>
      </c>
      <c r="AV27" s="49" t="str">
        <f t="shared" si="10"/>
        <v>-</v>
      </c>
      <c r="AW27" s="49" t="str">
        <f t="shared" si="10"/>
        <v>-</v>
      </c>
      <c r="AX27" s="49" t="str">
        <f t="shared" si="10"/>
        <v>-</v>
      </c>
      <c r="AY27" s="49" t="str">
        <f t="shared" si="10"/>
        <v>-</v>
      </c>
      <c r="AZ27" s="49" t="str">
        <f t="shared" si="10"/>
        <v>-</v>
      </c>
      <c r="BA27" s="49" t="str">
        <f t="shared" si="10"/>
        <v>-</v>
      </c>
      <c r="BB27" s="49" t="str">
        <f t="shared" si="10"/>
        <v>-</v>
      </c>
      <c r="BC27" s="49" t="str">
        <f t="shared" si="10"/>
        <v>-</v>
      </c>
      <c r="BD27" s="49" t="str">
        <f t="shared" si="10"/>
        <v>-</v>
      </c>
      <c r="BE27" s="49" t="str">
        <f t="shared" si="10"/>
        <v>-</v>
      </c>
      <c r="BF27" s="49" t="str">
        <f t="shared" si="10"/>
        <v>-</v>
      </c>
      <c r="BG27" s="49" t="str">
        <f t="shared" si="10"/>
        <v>-</v>
      </c>
      <c r="BH27" s="49" t="str">
        <f t="shared" si="10"/>
        <v>-</v>
      </c>
      <c r="BI27" s="49" t="str">
        <f t="shared" si="10"/>
        <v>-</v>
      </c>
      <c r="BJ27" s="49" t="str">
        <f t="shared" si="10"/>
        <v>-</v>
      </c>
      <c r="BK27" s="49" t="str">
        <f t="shared" si="10"/>
        <v>-</v>
      </c>
      <c r="BL27" s="49" t="str">
        <f t="shared" si="10"/>
        <v>-</v>
      </c>
      <c r="BM27" s="49" t="str">
        <f t="shared" si="10"/>
        <v>-</v>
      </c>
      <c r="BN27" s="49" t="str">
        <f t="shared" si="10"/>
        <v>-</v>
      </c>
      <c r="BO27" s="49" t="str">
        <f t="shared" si="10"/>
        <v>-</v>
      </c>
      <c r="BP27" s="49" t="str">
        <f t="shared" si="10"/>
        <v>-</v>
      </c>
      <c r="BQ27" s="49" t="str">
        <f t="shared" ref="BQ27:DU27" si="11">IFERROR(IFERROR(YEARFRAC($D$7,BQ26),"-"),"")</f>
        <v>-</v>
      </c>
      <c r="BR27" s="49" t="str">
        <f t="shared" si="11"/>
        <v>-</v>
      </c>
      <c r="BS27" s="49" t="str">
        <f t="shared" si="11"/>
        <v>-</v>
      </c>
      <c r="BT27" s="49" t="str">
        <f t="shared" si="11"/>
        <v>-</v>
      </c>
      <c r="BU27" s="49" t="str">
        <f t="shared" si="11"/>
        <v>-</v>
      </c>
      <c r="BV27" s="49" t="str">
        <f t="shared" si="11"/>
        <v>-</v>
      </c>
      <c r="BW27" s="49" t="str">
        <f t="shared" si="11"/>
        <v>-</v>
      </c>
      <c r="BX27" s="49" t="str">
        <f t="shared" si="11"/>
        <v>-</v>
      </c>
      <c r="BY27" s="49" t="str">
        <f t="shared" si="11"/>
        <v>-</v>
      </c>
      <c r="BZ27" s="49" t="str">
        <f t="shared" si="11"/>
        <v>-</v>
      </c>
      <c r="CA27" s="49" t="str">
        <f t="shared" si="11"/>
        <v>-</v>
      </c>
      <c r="CB27" s="49" t="str">
        <f t="shared" si="11"/>
        <v>-</v>
      </c>
      <c r="CC27" s="49" t="str">
        <f t="shared" si="11"/>
        <v>-</v>
      </c>
      <c r="CD27" s="49" t="str">
        <f t="shared" si="11"/>
        <v>-</v>
      </c>
      <c r="CE27" s="49" t="str">
        <f t="shared" si="11"/>
        <v>-</v>
      </c>
      <c r="CF27" s="49" t="str">
        <f t="shared" si="11"/>
        <v>-</v>
      </c>
      <c r="CG27" s="49" t="str">
        <f t="shared" si="11"/>
        <v>-</v>
      </c>
      <c r="CH27" s="49" t="str">
        <f t="shared" si="11"/>
        <v>-</v>
      </c>
      <c r="CI27" s="49" t="str">
        <f t="shared" si="11"/>
        <v>-</v>
      </c>
      <c r="CJ27" s="49" t="str">
        <f t="shared" si="11"/>
        <v>-</v>
      </c>
      <c r="CK27" s="49" t="str">
        <f t="shared" si="11"/>
        <v>-</v>
      </c>
      <c r="CL27" s="49" t="str">
        <f t="shared" si="11"/>
        <v>-</v>
      </c>
      <c r="CM27" s="49" t="str">
        <f t="shared" si="11"/>
        <v>-</v>
      </c>
      <c r="CN27" s="49" t="str">
        <f t="shared" si="11"/>
        <v>-</v>
      </c>
      <c r="CO27" s="49" t="str">
        <f t="shared" si="11"/>
        <v>-</v>
      </c>
      <c r="CP27" s="49" t="str">
        <f t="shared" si="11"/>
        <v>-</v>
      </c>
      <c r="CQ27" s="49" t="str">
        <f t="shared" si="11"/>
        <v>-</v>
      </c>
      <c r="CR27" s="49" t="str">
        <f t="shared" si="11"/>
        <v>-</v>
      </c>
      <c r="CS27" s="49" t="str">
        <f t="shared" si="11"/>
        <v>-</v>
      </c>
      <c r="CT27" s="49" t="str">
        <f t="shared" si="11"/>
        <v>-</v>
      </c>
      <c r="CU27" s="49" t="str">
        <f t="shared" si="11"/>
        <v>-</v>
      </c>
      <c r="CV27" s="49" t="str">
        <f t="shared" si="11"/>
        <v>-</v>
      </c>
      <c r="CW27" s="49" t="str">
        <f t="shared" si="11"/>
        <v>-</v>
      </c>
      <c r="CX27" s="49" t="str">
        <f t="shared" si="11"/>
        <v>-</v>
      </c>
      <c r="CY27" s="49" t="str">
        <f t="shared" si="11"/>
        <v>-</v>
      </c>
      <c r="CZ27" s="49" t="str">
        <f t="shared" si="11"/>
        <v>-</v>
      </c>
      <c r="DA27" s="49" t="str">
        <f t="shared" si="11"/>
        <v>-</v>
      </c>
      <c r="DB27" s="49" t="str">
        <f t="shared" si="11"/>
        <v>-</v>
      </c>
      <c r="DC27" s="49" t="str">
        <f t="shared" si="11"/>
        <v>-</v>
      </c>
      <c r="DD27" s="49" t="str">
        <f t="shared" si="11"/>
        <v>-</v>
      </c>
      <c r="DE27" s="49" t="str">
        <f t="shared" si="11"/>
        <v>-</v>
      </c>
      <c r="DF27" s="49" t="str">
        <f t="shared" si="11"/>
        <v>-</v>
      </c>
      <c r="DG27" s="49" t="str">
        <f t="shared" si="11"/>
        <v>-</v>
      </c>
      <c r="DH27" s="49" t="str">
        <f t="shared" si="11"/>
        <v>-</v>
      </c>
      <c r="DI27" s="49" t="str">
        <f t="shared" si="11"/>
        <v>-</v>
      </c>
      <c r="DJ27" s="49" t="str">
        <f t="shared" si="11"/>
        <v>-</v>
      </c>
      <c r="DK27" s="49" t="str">
        <f t="shared" si="11"/>
        <v>-</v>
      </c>
      <c r="DL27" s="49" t="str">
        <f t="shared" si="11"/>
        <v>-</v>
      </c>
      <c r="DM27" s="49" t="str">
        <f t="shared" si="11"/>
        <v>-</v>
      </c>
      <c r="DN27" s="49" t="str">
        <f t="shared" si="11"/>
        <v>-</v>
      </c>
      <c r="DO27" s="49" t="str">
        <f t="shared" si="11"/>
        <v>-</v>
      </c>
      <c r="DP27" s="49" t="str">
        <f t="shared" si="11"/>
        <v>-</v>
      </c>
      <c r="DQ27" s="49" t="str">
        <f t="shared" si="11"/>
        <v>-</v>
      </c>
      <c r="DR27" s="49" t="str">
        <f t="shared" si="11"/>
        <v>-</v>
      </c>
      <c r="DS27" s="49" t="str">
        <f t="shared" si="11"/>
        <v>-</v>
      </c>
      <c r="DT27" s="49" t="str">
        <f t="shared" si="11"/>
        <v>-</v>
      </c>
      <c r="DU27" s="49" t="str">
        <f t="shared" si="11"/>
        <v>-</v>
      </c>
    </row>
    <row r="28" spans="1:126" x14ac:dyDescent="0.35">
      <c r="A28" s="2"/>
      <c r="B28" s="2"/>
      <c r="C28" s="1"/>
      <c r="D28" s="1"/>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row>
    <row r="29" spans="1:126" x14ac:dyDescent="0.35">
      <c r="A29" s="2" t="s">
        <v>335</v>
      </c>
      <c r="B29" s="2"/>
      <c r="C29" s="1"/>
      <c r="D29" s="1"/>
      <c r="E29" s="50">
        <f t="shared" ref="E29:BP29" si="12">IFERROR(IF(E$23&lt;$D8,1,0),"")</f>
        <v>0</v>
      </c>
      <c r="F29" s="50">
        <f t="shared" si="12"/>
        <v>0</v>
      </c>
      <c r="G29" s="50">
        <f t="shared" si="12"/>
        <v>0</v>
      </c>
      <c r="H29" s="50">
        <f t="shared" si="12"/>
        <v>0</v>
      </c>
      <c r="I29" s="50">
        <f t="shared" si="12"/>
        <v>0</v>
      </c>
      <c r="J29" s="50">
        <f t="shared" si="12"/>
        <v>0</v>
      </c>
      <c r="K29" s="50">
        <f t="shared" si="12"/>
        <v>0</v>
      </c>
      <c r="L29" s="50">
        <f t="shared" si="12"/>
        <v>0</v>
      </c>
      <c r="M29" s="50">
        <f t="shared" si="12"/>
        <v>0</v>
      </c>
      <c r="N29" s="50">
        <f t="shared" si="12"/>
        <v>0</v>
      </c>
      <c r="O29" s="50">
        <f t="shared" si="12"/>
        <v>0</v>
      </c>
      <c r="P29" s="50">
        <f t="shared" si="12"/>
        <v>0</v>
      </c>
      <c r="Q29" s="50">
        <f t="shared" si="12"/>
        <v>0</v>
      </c>
      <c r="R29" s="50">
        <f t="shared" si="12"/>
        <v>0</v>
      </c>
      <c r="S29" s="50">
        <f t="shared" si="12"/>
        <v>0</v>
      </c>
      <c r="T29" s="50">
        <f t="shared" si="12"/>
        <v>0</v>
      </c>
      <c r="U29" s="50">
        <f t="shared" si="12"/>
        <v>0</v>
      </c>
      <c r="V29" s="50">
        <f t="shared" si="12"/>
        <v>0</v>
      </c>
      <c r="W29" s="50">
        <f t="shared" si="12"/>
        <v>0</v>
      </c>
      <c r="X29" s="50">
        <f t="shared" si="12"/>
        <v>0</v>
      </c>
      <c r="Y29" s="50">
        <f t="shared" si="12"/>
        <v>0</v>
      </c>
      <c r="Z29" s="50">
        <f t="shared" si="12"/>
        <v>0</v>
      </c>
      <c r="AA29" s="50">
        <f t="shared" si="12"/>
        <v>0</v>
      </c>
      <c r="AB29" s="50">
        <f t="shared" si="12"/>
        <v>0</v>
      </c>
      <c r="AC29" s="50">
        <f t="shared" si="12"/>
        <v>0</v>
      </c>
      <c r="AD29" s="50">
        <f t="shared" si="12"/>
        <v>0</v>
      </c>
      <c r="AE29" s="50">
        <f t="shared" si="12"/>
        <v>0</v>
      </c>
      <c r="AF29" s="50">
        <f t="shared" si="12"/>
        <v>0</v>
      </c>
      <c r="AG29" s="50">
        <f t="shared" si="12"/>
        <v>0</v>
      </c>
      <c r="AH29" s="50">
        <f t="shared" si="12"/>
        <v>0</v>
      </c>
      <c r="AI29" s="50">
        <f t="shared" si="12"/>
        <v>0</v>
      </c>
      <c r="AJ29" s="50">
        <f t="shared" si="12"/>
        <v>0</v>
      </c>
      <c r="AK29" s="50">
        <f t="shared" si="12"/>
        <v>0</v>
      </c>
      <c r="AL29" s="50">
        <f t="shared" si="12"/>
        <v>0</v>
      </c>
      <c r="AM29" s="50">
        <f t="shared" si="12"/>
        <v>0</v>
      </c>
      <c r="AN29" s="50">
        <f t="shared" si="12"/>
        <v>0</v>
      </c>
      <c r="AO29" s="50">
        <f t="shared" si="12"/>
        <v>0</v>
      </c>
      <c r="AP29" s="50">
        <f t="shared" si="12"/>
        <v>0</v>
      </c>
      <c r="AQ29" s="50">
        <f t="shared" si="12"/>
        <v>0</v>
      </c>
      <c r="AR29" s="50">
        <f t="shared" si="12"/>
        <v>0</v>
      </c>
      <c r="AS29" s="50">
        <f t="shared" si="12"/>
        <v>0</v>
      </c>
      <c r="AT29" s="50">
        <f t="shared" si="12"/>
        <v>0</v>
      </c>
      <c r="AU29" s="50">
        <f t="shared" si="12"/>
        <v>0</v>
      </c>
      <c r="AV29" s="50">
        <f t="shared" si="12"/>
        <v>0</v>
      </c>
      <c r="AW29" s="50">
        <f t="shared" si="12"/>
        <v>0</v>
      </c>
      <c r="AX29" s="50">
        <f t="shared" si="12"/>
        <v>0</v>
      </c>
      <c r="AY29" s="50">
        <f t="shared" si="12"/>
        <v>0</v>
      </c>
      <c r="AZ29" s="50">
        <f t="shared" si="12"/>
        <v>0</v>
      </c>
      <c r="BA29" s="50">
        <f t="shared" si="12"/>
        <v>0</v>
      </c>
      <c r="BB29" s="50">
        <f t="shared" si="12"/>
        <v>0</v>
      </c>
      <c r="BC29" s="50">
        <f t="shared" si="12"/>
        <v>0</v>
      </c>
      <c r="BD29" s="50">
        <f t="shared" si="12"/>
        <v>0</v>
      </c>
      <c r="BE29" s="50">
        <f t="shared" si="12"/>
        <v>0</v>
      </c>
      <c r="BF29" s="50">
        <f t="shared" si="12"/>
        <v>0</v>
      </c>
      <c r="BG29" s="50">
        <f t="shared" si="12"/>
        <v>0</v>
      </c>
      <c r="BH29" s="50">
        <f t="shared" si="12"/>
        <v>0</v>
      </c>
      <c r="BI29" s="50">
        <f t="shared" si="12"/>
        <v>0</v>
      </c>
      <c r="BJ29" s="50">
        <f t="shared" si="12"/>
        <v>0</v>
      </c>
      <c r="BK29" s="50">
        <f t="shared" si="12"/>
        <v>0</v>
      </c>
      <c r="BL29" s="50">
        <f t="shared" si="12"/>
        <v>0</v>
      </c>
      <c r="BM29" s="50">
        <f t="shared" si="12"/>
        <v>0</v>
      </c>
      <c r="BN29" s="50">
        <f t="shared" si="12"/>
        <v>0</v>
      </c>
      <c r="BO29" s="50">
        <f t="shared" si="12"/>
        <v>0</v>
      </c>
      <c r="BP29" s="50">
        <f t="shared" si="12"/>
        <v>0</v>
      </c>
      <c r="BQ29" s="50">
        <f t="shared" ref="BQ29:DU29" si="13">IFERROR(IF(BQ$23&lt;$D8,1,0),"")</f>
        <v>0</v>
      </c>
      <c r="BR29" s="50">
        <f t="shared" si="13"/>
        <v>0</v>
      </c>
      <c r="BS29" s="50">
        <f t="shared" si="13"/>
        <v>0</v>
      </c>
      <c r="BT29" s="50">
        <f t="shared" si="13"/>
        <v>0</v>
      </c>
      <c r="BU29" s="50">
        <f t="shared" si="13"/>
        <v>0</v>
      </c>
      <c r="BV29" s="50">
        <f t="shared" si="13"/>
        <v>0</v>
      </c>
      <c r="BW29" s="50">
        <f t="shared" si="13"/>
        <v>0</v>
      </c>
      <c r="BX29" s="50">
        <f t="shared" si="13"/>
        <v>0</v>
      </c>
      <c r="BY29" s="50">
        <f t="shared" si="13"/>
        <v>0</v>
      </c>
      <c r="BZ29" s="50">
        <f t="shared" si="13"/>
        <v>0</v>
      </c>
      <c r="CA29" s="50">
        <f t="shared" si="13"/>
        <v>0</v>
      </c>
      <c r="CB29" s="50">
        <f t="shared" si="13"/>
        <v>0</v>
      </c>
      <c r="CC29" s="50">
        <f t="shared" si="13"/>
        <v>0</v>
      </c>
      <c r="CD29" s="50">
        <f t="shared" si="13"/>
        <v>0</v>
      </c>
      <c r="CE29" s="50">
        <f t="shared" si="13"/>
        <v>0</v>
      </c>
      <c r="CF29" s="50">
        <f t="shared" si="13"/>
        <v>0</v>
      </c>
      <c r="CG29" s="50">
        <f t="shared" si="13"/>
        <v>0</v>
      </c>
      <c r="CH29" s="50">
        <f t="shared" si="13"/>
        <v>0</v>
      </c>
      <c r="CI29" s="50">
        <f t="shared" si="13"/>
        <v>0</v>
      </c>
      <c r="CJ29" s="50">
        <f t="shared" si="13"/>
        <v>0</v>
      </c>
      <c r="CK29" s="50">
        <f t="shared" si="13"/>
        <v>0</v>
      </c>
      <c r="CL29" s="50">
        <f t="shared" si="13"/>
        <v>0</v>
      </c>
      <c r="CM29" s="50">
        <f t="shared" si="13"/>
        <v>0</v>
      </c>
      <c r="CN29" s="50">
        <f t="shared" si="13"/>
        <v>0</v>
      </c>
      <c r="CO29" s="50">
        <f t="shared" si="13"/>
        <v>0</v>
      </c>
      <c r="CP29" s="50">
        <f t="shared" si="13"/>
        <v>0</v>
      </c>
      <c r="CQ29" s="50">
        <f t="shared" si="13"/>
        <v>0</v>
      </c>
      <c r="CR29" s="50">
        <f t="shared" si="13"/>
        <v>0</v>
      </c>
      <c r="CS29" s="50">
        <f t="shared" si="13"/>
        <v>0</v>
      </c>
      <c r="CT29" s="50">
        <f t="shared" si="13"/>
        <v>0</v>
      </c>
      <c r="CU29" s="50">
        <f t="shared" si="13"/>
        <v>0</v>
      </c>
      <c r="CV29" s="50">
        <f t="shared" si="13"/>
        <v>0</v>
      </c>
      <c r="CW29" s="50">
        <f t="shared" si="13"/>
        <v>0</v>
      </c>
      <c r="CX29" s="50">
        <f t="shared" si="13"/>
        <v>0</v>
      </c>
      <c r="CY29" s="50">
        <f t="shared" si="13"/>
        <v>0</v>
      </c>
      <c r="CZ29" s="50">
        <f t="shared" si="13"/>
        <v>0</v>
      </c>
      <c r="DA29" s="50">
        <f t="shared" si="13"/>
        <v>0</v>
      </c>
      <c r="DB29" s="50">
        <f t="shared" si="13"/>
        <v>0</v>
      </c>
      <c r="DC29" s="50">
        <f t="shared" si="13"/>
        <v>0</v>
      </c>
      <c r="DD29" s="50">
        <f t="shared" si="13"/>
        <v>0</v>
      </c>
      <c r="DE29" s="50">
        <f t="shared" si="13"/>
        <v>0</v>
      </c>
      <c r="DF29" s="50">
        <f t="shared" si="13"/>
        <v>0</v>
      </c>
      <c r="DG29" s="50">
        <f t="shared" si="13"/>
        <v>0</v>
      </c>
      <c r="DH29" s="50">
        <f t="shared" si="13"/>
        <v>0</v>
      </c>
      <c r="DI29" s="50">
        <f t="shared" si="13"/>
        <v>0</v>
      </c>
      <c r="DJ29" s="50">
        <f t="shared" si="13"/>
        <v>0</v>
      </c>
      <c r="DK29" s="50">
        <f t="shared" si="13"/>
        <v>0</v>
      </c>
      <c r="DL29" s="50">
        <f t="shared" si="13"/>
        <v>0</v>
      </c>
      <c r="DM29" s="50">
        <f t="shared" si="13"/>
        <v>0</v>
      </c>
      <c r="DN29" s="50">
        <f t="shared" si="13"/>
        <v>0</v>
      </c>
      <c r="DO29" s="50">
        <f t="shared" si="13"/>
        <v>0</v>
      </c>
      <c r="DP29" s="50">
        <f t="shared" si="13"/>
        <v>0</v>
      </c>
      <c r="DQ29" s="50">
        <f t="shared" si="13"/>
        <v>0</v>
      </c>
      <c r="DR29" s="50">
        <f t="shared" si="13"/>
        <v>0</v>
      </c>
      <c r="DS29" s="50">
        <f t="shared" si="13"/>
        <v>0</v>
      </c>
      <c r="DT29" s="50">
        <f t="shared" si="13"/>
        <v>0</v>
      </c>
      <c r="DU29" s="50">
        <f t="shared" si="13"/>
        <v>0</v>
      </c>
    </row>
    <row r="30" spans="1:126" x14ac:dyDescent="0.35">
      <c r="A30" s="2" t="s">
        <v>336</v>
      </c>
      <c r="B30" s="2"/>
      <c r="C30" s="1"/>
      <c r="D30" s="1"/>
      <c r="E30" s="50">
        <f t="shared" ref="E30:BP30" si="14">IFERROR(IF(E$23&lt;$D12,1,0),"")</f>
        <v>0</v>
      </c>
      <c r="F30" s="50">
        <f t="shared" si="14"/>
        <v>0</v>
      </c>
      <c r="G30" s="50">
        <f t="shared" si="14"/>
        <v>0</v>
      </c>
      <c r="H30" s="50">
        <f t="shared" si="14"/>
        <v>0</v>
      </c>
      <c r="I30" s="50">
        <f t="shared" si="14"/>
        <v>0</v>
      </c>
      <c r="J30" s="50">
        <f t="shared" si="14"/>
        <v>0</v>
      </c>
      <c r="K30" s="50">
        <f t="shared" si="14"/>
        <v>0</v>
      </c>
      <c r="L30" s="50">
        <f t="shared" si="14"/>
        <v>0</v>
      </c>
      <c r="M30" s="50">
        <f t="shared" si="14"/>
        <v>0</v>
      </c>
      <c r="N30" s="50">
        <f t="shared" si="14"/>
        <v>0</v>
      </c>
      <c r="O30" s="50">
        <f t="shared" si="14"/>
        <v>0</v>
      </c>
      <c r="P30" s="50">
        <f t="shared" si="14"/>
        <v>0</v>
      </c>
      <c r="Q30" s="50">
        <f t="shared" si="14"/>
        <v>0</v>
      </c>
      <c r="R30" s="50">
        <f t="shared" si="14"/>
        <v>0</v>
      </c>
      <c r="S30" s="50">
        <f t="shared" si="14"/>
        <v>0</v>
      </c>
      <c r="T30" s="50">
        <f t="shared" si="14"/>
        <v>0</v>
      </c>
      <c r="U30" s="50">
        <f t="shared" si="14"/>
        <v>0</v>
      </c>
      <c r="V30" s="50">
        <f t="shared" si="14"/>
        <v>0</v>
      </c>
      <c r="W30" s="50">
        <f t="shared" si="14"/>
        <v>0</v>
      </c>
      <c r="X30" s="50">
        <f t="shared" si="14"/>
        <v>0</v>
      </c>
      <c r="Y30" s="50">
        <f t="shared" si="14"/>
        <v>0</v>
      </c>
      <c r="Z30" s="50">
        <f t="shared" si="14"/>
        <v>0</v>
      </c>
      <c r="AA30" s="50">
        <f t="shared" si="14"/>
        <v>0</v>
      </c>
      <c r="AB30" s="50">
        <f t="shared" si="14"/>
        <v>0</v>
      </c>
      <c r="AC30" s="50">
        <f t="shared" si="14"/>
        <v>0</v>
      </c>
      <c r="AD30" s="50">
        <f t="shared" si="14"/>
        <v>0</v>
      </c>
      <c r="AE30" s="50">
        <f t="shared" si="14"/>
        <v>0</v>
      </c>
      <c r="AF30" s="50">
        <f t="shared" si="14"/>
        <v>0</v>
      </c>
      <c r="AG30" s="50">
        <f t="shared" si="14"/>
        <v>0</v>
      </c>
      <c r="AH30" s="50">
        <f t="shared" si="14"/>
        <v>0</v>
      </c>
      <c r="AI30" s="50">
        <f t="shared" si="14"/>
        <v>0</v>
      </c>
      <c r="AJ30" s="50">
        <f t="shared" si="14"/>
        <v>0</v>
      </c>
      <c r="AK30" s="50">
        <f t="shared" si="14"/>
        <v>0</v>
      </c>
      <c r="AL30" s="50">
        <f t="shared" si="14"/>
        <v>0</v>
      </c>
      <c r="AM30" s="50">
        <f t="shared" si="14"/>
        <v>0</v>
      </c>
      <c r="AN30" s="50">
        <f t="shared" si="14"/>
        <v>0</v>
      </c>
      <c r="AO30" s="50">
        <f t="shared" si="14"/>
        <v>0</v>
      </c>
      <c r="AP30" s="50">
        <f t="shared" si="14"/>
        <v>0</v>
      </c>
      <c r="AQ30" s="50">
        <f t="shared" si="14"/>
        <v>0</v>
      </c>
      <c r="AR30" s="50">
        <f t="shared" si="14"/>
        <v>0</v>
      </c>
      <c r="AS30" s="50">
        <f t="shared" si="14"/>
        <v>0</v>
      </c>
      <c r="AT30" s="50">
        <f t="shared" si="14"/>
        <v>0</v>
      </c>
      <c r="AU30" s="50">
        <f t="shared" si="14"/>
        <v>0</v>
      </c>
      <c r="AV30" s="50">
        <f t="shared" si="14"/>
        <v>0</v>
      </c>
      <c r="AW30" s="50">
        <f t="shared" si="14"/>
        <v>0</v>
      </c>
      <c r="AX30" s="50">
        <f t="shared" si="14"/>
        <v>0</v>
      </c>
      <c r="AY30" s="50">
        <f t="shared" si="14"/>
        <v>0</v>
      </c>
      <c r="AZ30" s="50">
        <f t="shared" si="14"/>
        <v>0</v>
      </c>
      <c r="BA30" s="50">
        <f t="shared" si="14"/>
        <v>0</v>
      </c>
      <c r="BB30" s="50">
        <f t="shared" si="14"/>
        <v>0</v>
      </c>
      <c r="BC30" s="50">
        <f t="shared" si="14"/>
        <v>0</v>
      </c>
      <c r="BD30" s="50">
        <f t="shared" si="14"/>
        <v>0</v>
      </c>
      <c r="BE30" s="50">
        <f t="shared" si="14"/>
        <v>0</v>
      </c>
      <c r="BF30" s="50">
        <f t="shared" si="14"/>
        <v>0</v>
      </c>
      <c r="BG30" s="50">
        <f t="shared" si="14"/>
        <v>0</v>
      </c>
      <c r="BH30" s="50">
        <f t="shared" si="14"/>
        <v>0</v>
      </c>
      <c r="BI30" s="50">
        <f t="shared" si="14"/>
        <v>0</v>
      </c>
      <c r="BJ30" s="50">
        <f t="shared" si="14"/>
        <v>0</v>
      </c>
      <c r="BK30" s="50">
        <f t="shared" si="14"/>
        <v>0</v>
      </c>
      <c r="BL30" s="50">
        <f t="shared" si="14"/>
        <v>0</v>
      </c>
      <c r="BM30" s="50">
        <f t="shared" si="14"/>
        <v>0</v>
      </c>
      <c r="BN30" s="50">
        <f t="shared" si="14"/>
        <v>0</v>
      </c>
      <c r="BO30" s="50">
        <f t="shared" si="14"/>
        <v>0</v>
      </c>
      <c r="BP30" s="50">
        <f t="shared" si="14"/>
        <v>0</v>
      </c>
      <c r="BQ30" s="50">
        <f t="shared" ref="BQ30:DU30" si="15">IFERROR(IF(BQ$23&lt;$D12,1,0),"")</f>
        <v>0</v>
      </c>
      <c r="BR30" s="50">
        <f t="shared" si="15"/>
        <v>0</v>
      </c>
      <c r="BS30" s="50">
        <f t="shared" si="15"/>
        <v>0</v>
      </c>
      <c r="BT30" s="50">
        <f t="shared" si="15"/>
        <v>0</v>
      </c>
      <c r="BU30" s="50">
        <f t="shared" si="15"/>
        <v>0</v>
      </c>
      <c r="BV30" s="50">
        <f t="shared" si="15"/>
        <v>0</v>
      </c>
      <c r="BW30" s="50">
        <f t="shared" si="15"/>
        <v>0</v>
      </c>
      <c r="BX30" s="50">
        <f t="shared" si="15"/>
        <v>0</v>
      </c>
      <c r="BY30" s="50">
        <f t="shared" si="15"/>
        <v>0</v>
      </c>
      <c r="BZ30" s="50">
        <f t="shared" si="15"/>
        <v>0</v>
      </c>
      <c r="CA30" s="50">
        <f t="shared" si="15"/>
        <v>0</v>
      </c>
      <c r="CB30" s="50">
        <f t="shared" si="15"/>
        <v>0</v>
      </c>
      <c r="CC30" s="50">
        <f t="shared" si="15"/>
        <v>0</v>
      </c>
      <c r="CD30" s="50">
        <f t="shared" si="15"/>
        <v>0</v>
      </c>
      <c r="CE30" s="50">
        <f t="shared" si="15"/>
        <v>0</v>
      </c>
      <c r="CF30" s="50">
        <f t="shared" si="15"/>
        <v>0</v>
      </c>
      <c r="CG30" s="50">
        <f t="shared" si="15"/>
        <v>0</v>
      </c>
      <c r="CH30" s="50">
        <f t="shared" si="15"/>
        <v>0</v>
      </c>
      <c r="CI30" s="50">
        <f t="shared" si="15"/>
        <v>0</v>
      </c>
      <c r="CJ30" s="50">
        <f t="shared" si="15"/>
        <v>0</v>
      </c>
      <c r="CK30" s="50">
        <f t="shared" si="15"/>
        <v>0</v>
      </c>
      <c r="CL30" s="50">
        <f t="shared" si="15"/>
        <v>0</v>
      </c>
      <c r="CM30" s="50">
        <f t="shared" si="15"/>
        <v>0</v>
      </c>
      <c r="CN30" s="50">
        <f t="shared" si="15"/>
        <v>0</v>
      </c>
      <c r="CO30" s="50">
        <f t="shared" si="15"/>
        <v>0</v>
      </c>
      <c r="CP30" s="50">
        <f t="shared" si="15"/>
        <v>0</v>
      </c>
      <c r="CQ30" s="50">
        <f t="shared" si="15"/>
        <v>0</v>
      </c>
      <c r="CR30" s="50">
        <f t="shared" si="15"/>
        <v>0</v>
      </c>
      <c r="CS30" s="50">
        <f t="shared" si="15"/>
        <v>0</v>
      </c>
      <c r="CT30" s="50">
        <f t="shared" si="15"/>
        <v>0</v>
      </c>
      <c r="CU30" s="50">
        <f t="shared" si="15"/>
        <v>0</v>
      </c>
      <c r="CV30" s="50">
        <f t="shared" si="15"/>
        <v>0</v>
      </c>
      <c r="CW30" s="50">
        <f t="shared" si="15"/>
        <v>0</v>
      </c>
      <c r="CX30" s="50">
        <f t="shared" si="15"/>
        <v>0</v>
      </c>
      <c r="CY30" s="50">
        <f t="shared" si="15"/>
        <v>0</v>
      </c>
      <c r="CZ30" s="50">
        <f t="shared" si="15"/>
        <v>0</v>
      </c>
      <c r="DA30" s="50">
        <f t="shared" si="15"/>
        <v>0</v>
      </c>
      <c r="DB30" s="50">
        <f t="shared" si="15"/>
        <v>0</v>
      </c>
      <c r="DC30" s="50">
        <f t="shared" si="15"/>
        <v>0</v>
      </c>
      <c r="DD30" s="50">
        <f t="shared" si="15"/>
        <v>0</v>
      </c>
      <c r="DE30" s="50">
        <f t="shared" si="15"/>
        <v>0</v>
      </c>
      <c r="DF30" s="50">
        <f t="shared" si="15"/>
        <v>0</v>
      </c>
      <c r="DG30" s="50">
        <f t="shared" si="15"/>
        <v>0</v>
      </c>
      <c r="DH30" s="50">
        <f t="shared" si="15"/>
        <v>0</v>
      </c>
      <c r="DI30" s="50">
        <f t="shared" si="15"/>
        <v>0</v>
      </c>
      <c r="DJ30" s="50">
        <f t="shared" si="15"/>
        <v>0</v>
      </c>
      <c r="DK30" s="50">
        <f t="shared" si="15"/>
        <v>0</v>
      </c>
      <c r="DL30" s="50">
        <f t="shared" si="15"/>
        <v>0</v>
      </c>
      <c r="DM30" s="50">
        <f t="shared" si="15"/>
        <v>0</v>
      </c>
      <c r="DN30" s="50">
        <f t="shared" si="15"/>
        <v>0</v>
      </c>
      <c r="DO30" s="50">
        <f t="shared" si="15"/>
        <v>0</v>
      </c>
      <c r="DP30" s="50">
        <f t="shared" si="15"/>
        <v>0</v>
      </c>
      <c r="DQ30" s="50">
        <f t="shared" si="15"/>
        <v>0</v>
      </c>
      <c r="DR30" s="50">
        <f t="shared" si="15"/>
        <v>0</v>
      </c>
      <c r="DS30" s="50">
        <f t="shared" si="15"/>
        <v>0</v>
      </c>
      <c r="DT30" s="50">
        <f t="shared" si="15"/>
        <v>0</v>
      </c>
      <c r="DU30" s="50">
        <f t="shared" si="15"/>
        <v>0</v>
      </c>
    </row>
    <row r="31" spans="1:126" x14ac:dyDescent="0.35">
      <c r="A31" s="2" t="s">
        <v>337</v>
      </c>
      <c r="B31" s="2"/>
      <c r="C31" s="1"/>
      <c r="D31" s="1"/>
      <c r="E31" s="50">
        <f t="shared" ref="E31:BP31" si="16">IFERROR(IF(AND(E$23&gt;=$D14,E23&lt;$D8),1,0),"")</f>
        <v>0</v>
      </c>
      <c r="F31" s="50">
        <f t="shared" si="16"/>
        <v>0</v>
      </c>
      <c r="G31" s="50">
        <f t="shared" si="16"/>
        <v>0</v>
      </c>
      <c r="H31" s="50">
        <f t="shared" si="16"/>
        <v>0</v>
      </c>
      <c r="I31" s="50">
        <f t="shared" si="16"/>
        <v>0</v>
      </c>
      <c r="J31" s="50">
        <f t="shared" si="16"/>
        <v>0</v>
      </c>
      <c r="K31" s="50">
        <f t="shared" si="16"/>
        <v>0</v>
      </c>
      <c r="L31" s="50">
        <f t="shared" si="16"/>
        <v>0</v>
      </c>
      <c r="M31" s="50">
        <f t="shared" si="16"/>
        <v>0</v>
      </c>
      <c r="N31" s="50">
        <f t="shared" si="16"/>
        <v>0</v>
      </c>
      <c r="O31" s="50">
        <f t="shared" si="16"/>
        <v>0</v>
      </c>
      <c r="P31" s="50">
        <f t="shared" si="16"/>
        <v>0</v>
      </c>
      <c r="Q31" s="50">
        <f t="shared" si="16"/>
        <v>0</v>
      </c>
      <c r="R31" s="50">
        <f t="shared" si="16"/>
        <v>0</v>
      </c>
      <c r="S31" s="50">
        <f t="shared" si="16"/>
        <v>0</v>
      </c>
      <c r="T31" s="50">
        <f t="shared" si="16"/>
        <v>0</v>
      </c>
      <c r="U31" s="50">
        <f t="shared" si="16"/>
        <v>0</v>
      </c>
      <c r="V31" s="50">
        <f t="shared" si="16"/>
        <v>0</v>
      </c>
      <c r="W31" s="50">
        <f t="shared" si="16"/>
        <v>0</v>
      </c>
      <c r="X31" s="50">
        <f t="shared" si="16"/>
        <v>0</v>
      </c>
      <c r="Y31" s="50">
        <f t="shared" si="16"/>
        <v>0</v>
      </c>
      <c r="Z31" s="50">
        <f t="shared" si="16"/>
        <v>0</v>
      </c>
      <c r="AA31" s="50">
        <f t="shared" si="16"/>
        <v>0</v>
      </c>
      <c r="AB31" s="50">
        <f t="shared" si="16"/>
        <v>0</v>
      </c>
      <c r="AC31" s="50">
        <f t="shared" si="16"/>
        <v>0</v>
      </c>
      <c r="AD31" s="50">
        <f t="shared" si="16"/>
        <v>0</v>
      </c>
      <c r="AE31" s="50">
        <f t="shared" si="16"/>
        <v>0</v>
      </c>
      <c r="AF31" s="50">
        <f t="shared" si="16"/>
        <v>0</v>
      </c>
      <c r="AG31" s="50">
        <f t="shared" si="16"/>
        <v>0</v>
      </c>
      <c r="AH31" s="50">
        <f t="shared" si="16"/>
        <v>0</v>
      </c>
      <c r="AI31" s="50">
        <f t="shared" si="16"/>
        <v>0</v>
      </c>
      <c r="AJ31" s="50">
        <f t="shared" si="16"/>
        <v>0</v>
      </c>
      <c r="AK31" s="50">
        <f t="shared" si="16"/>
        <v>0</v>
      </c>
      <c r="AL31" s="50">
        <f t="shared" si="16"/>
        <v>0</v>
      </c>
      <c r="AM31" s="50">
        <f t="shared" si="16"/>
        <v>0</v>
      </c>
      <c r="AN31" s="50">
        <f t="shared" si="16"/>
        <v>0</v>
      </c>
      <c r="AO31" s="50">
        <f t="shared" si="16"/>
        <v>0</v>
      </c>
      <c r="AP31" s="50">
        <f t="shared" si="16"/>
        <v>0</v>
      </c>
      <c r="AQ31" s="50">
        <f t="shared" si="16"/>
        <v>0</v>
      </c>
      <c r="AR31" s="50">
        <f t="shared" si="16"/>
        <v>0</v>
      </c>
      <c r="AS31" s="50">
        <f t="shared" si="16"/>
        <v>0</v>
      </c>
      <c r="AT31" s="50">
        <f t="shared" si="16"/>
        <v>0</v>
      </c>
      <c r="AU31" s="50">
        <f t="shared" si="16"/>
        <v>0</v>
      </c>
      <c r="AV31" s="50">
        <f t="shared" si="16"/>
        <v>0</v>
      </c>
      <c r="AW31" s="50">
        <f t="shared" si="16"/>
        <v>0</v>
      </c>
      <c r="AX31" s="50">
        <f t="shared" si="16"/>
        <v>0</v>
      </c>
      <c r="AY31" s="50">
        <f t="shared" si="16"/>
        <v>0</v>
      </c>
      <c r="AZ31" s="50">
        <f t="shared" si="16"/>
        <v>0</v>
      </c>
      <c r="BA31" s="50">
        <f t="shared" si="16"/>
        <v>0</v>
      </c>
      <c r="BB31" s="50">
        <f t="shared" si="16"/>
        <v>0</v>
      </c>
      <c r="BC31" s="50">
        <f t="shared" si="16"/>
        <v>0</v>
      </c>
      <c r="BD31" s="50">
        <f t="shared" si="16"/>
        <v>0</v>
      </c>
      <c r="BE31" s="50">
        <f t="shared" si="16"/>
        <v>0</v>
      </c>
      <c r="BF31" s="50">
        <f t="shared" si="16"/>
        <v>0</v>
      </c>
      <c r="BG31" s="50">
        <f t="shared" si="16"/>
        <v>0</v>
      </c>
      <c r="BH31" s="50">
        <f t="shared" si="16"/>
        <v>0</v>
      </c>
      <c r="BI31" s="50">
        <f t="shared" si="16"/>
        <v>0</v>
      </c>
      <c r="BJ31" s="50">
        <f t="shared" si="16"/>
        <v>0</v>
      </c>
      <c r="BK31" s="50">
        <f t="shared" si="16"/>
        <v>0</v>
      </c>
      <c r="BL31" s="50">
        <f t="shared" si="16"/>
        <v>0</v>
      </c>
      <c r="BM31" s="50">
        <f t="shared" si="16"/>
        <v>0</v>
      </c>
      <c r="BN31" s="50">
        <f t="shared" si="16"/>
        <v>0</v>
      </c>
      <c r="BO31" s="50">
        <f t="shared" si="16"/>
        <v>0</v>
      </c>
      <c r="BP31" s="50">
        <f t="shared" si="16"/>
        <v>0</v>
      </c>
      <c r="BQ31" s="50">
        <f t="shared" ref="BQ31:DU31" si="17">IFERROR(IF(AND(BQ$23&gt;=$D14,BQ23&lt;$D8),1,0),"")</f>
        <v>0</v>
      </c>
      <c r="BR31" s="50">
        <f t="shared" si="17"/>
        <v>0</v>
      </c>
      <c r="BS31" s="50">
        <f t="shared" si="17"/>
        <v>0</v>
      </c>
      <c r="BT31" s="50">
        <f t="shared" si="17"/>
        <v>0</v>
      </c>
      <c r="BU31" s="50">
        <f t="shared" si="17"/>
        <v>0</v>
      </c>
      <c r="BV31" s="50">
        <f t="shared" si="17"/>
        <v>0</v>
      </c>
      <c r="BW31" s="50">
        <f t="shared" si="17"/>
        <v>0</v>
      </c>
      <c r="BX31" s="50">
        <f t="shared" si="17"/>
        <v>0</v>
      </c>
      <c r="BY31" s="50">
        <f t="shared" si="17"/>
        <v>0</v>
      </c>
      <c r="BZ31" s="50">
        <f t="shared" si="17"/>
        <v>0</v>
      </c>
      <c r="CA31" s="50">
        <f t="shared" si="17"/>
        <v>0</v>
      </c>
      <c r="CB31" s="50">
        <f t="shared" si="17"/>
        <v>0</v>
      </c>
      <c r="CC31" s="50">
        <f t="shared" si="17"/>
        <v>0</v>
      </c>
      <c r="CD31" s="50">
        <f t="shared" si="17"/>
        <v>0</v>
      </c>
      <c r="CE31" s="50">
        <f t="shared" si="17"/>
        <v>0</v>
      </c>
      <c r="CF31" s="50">
        <f t="shared" si="17"/>
        <v>0</v>
      </c>
      <c r="CG31" s="50">
        <f t="shared" si="17"/>
        <v>0</v>
      </c>
      <c r="CH31" s="50">
        <f t="shared" si="17"/>
        <v>0</v>
      </c>
      <c r="CI31" s="50">
        <f t="shared" si="17"/>
        <v>0</v>
      </c>
      <c r="CJ31" s="50">
        <f t="shared" si="17"/>
        <v>0</v>
      </c>
      <c r="CK31" s="50">
        <f t="shared" si="17"/>
        <v>0</v>
      </c>
      <c r="CL31" s="50">
        <f t="shared" si="17"/>
        <v>0</v>
      </c>
      <c r="CM31" s="50">
        <f t="shared" si="17"/>
        <v>0</v>
      </c>
      <c r="CN31" s="50">
        <f t="shared" si="17"/>
        <v>0</v>
      </c>
      <c r="CO31" s="50">
        <f t="shared" si="17"/>
        <v>0</v>
      </c>
      <c r="CP31" s="50">
        <f t="shared" si="17"/>
        <v>0</v>
      </c>
      <c r="CQ31" s="50">
        <f t="shared" si="17"/>
        <v>0</v>
      </c>
      <c r="CR31" s="50">
        <f t="shared" si="17"/>
        <v>0</v>
      </c>
      <c r="CS31" s="50">
        <f t="shared" si="17"/>
        <v>0</v>
      </c>
      <c r="CT31" s="50">
        <f t="shared" si="17"/>
        <v>0</v>
      </c>
      <c r="CU31" s="50">
        <f t="shared" si="17"/>
        <v>0</v>
      </c>
      <c r="CV31" s="50">
        <f t="shared" si="17"/>
        <v>0</v>
      </c>
      <c r="CW31" s="50">
        <f t="shared" si="17"/>
        <v>0</v>
      </c>
      <c r="CX31" s="50">
        <f t="shared" si="17"/>
        <v>0</v>
      </c>
      <c r="CY31" s="50">
        <f t="shared" si="17"/>
        <v>0</v>
      </c>
      <c r="CZ31" s="50">
        <f t="shared" si="17"/>
        <v>0</v>
      </c>
      <c r="DA31" s="50">
        <f t="shared" si="17"/>
        <v>0</v>
      </c>
      <c r="DB31" s="50">
        <f t="shared" si="17"/>
        <v>0</v>
      </c>
      <c r="DC31" s="50">
        <f t="shared" si="17"/>
        <v>0</v>
      </c>
      <c r="DD31" s="50">
        <f t="shared" si="17"/>
        <v>0</v>
      </c>
      <c r="DE31" s="50">
        <f t="shared" si="17"/>
        <v>0</v>
      </c>
      <c r="DF31" s="50">
        <f t="shared" si="17"/>
        <v>0</v>
      </c>
      <c r="DG31" s="50">
        <f t="shared" si="17"/>
        <v>0</v>
      </c>
      <c r="DH31" s="50">
        <f t="shared" si="17"/>
        <v>0</v>
      </c>
      <c r="DI31" s="50">
        <f t="shared" si="17"/>
        <v>0</v>
      </c>
      <c r="DJ31" s="50">
        <f t="shared" si="17"/>
        <v>0</v>
      </c>
      <c r="DK31" s="50">
        <f t="shared" si="17"/>
        <v>0</v>
      </c>
      <c r="DL31" s="50">
        <f t="shared" si="17"/>
        <v>0</v>
      </c>
      <c r="DM31" s="50">
        <f t="shared" si="17"/>
        <v>0</v>
      </c>
      <c r="DN31" s="50">
        <f t="shared" si="17"/>
        <v>0</v>
      </c>
      <c r="DO31" s="50">
        <f t="shared" si="17"/>
        <v>0</v>
      </c>
      <c r="DP31" s="50">
        <f t="shared" si="17"/>
        <v>0</v>
      </c>
      <c r="DQ31" s="50">
        <f t="shared" si="17"/>
        <v>0</v>
      </c>
      <c r="DR31" s="50">
        <f t="shared" si="17"/>
        <v>0</v>
      </c>
      <c r="DS31" s="50">
        <f t="shared" si="17"/>
        <v>0</v>
      </c>
      <c r="DT31" s="50">
        <f t="shared" si="17"/>
        <v>0</v>
      </c>
      <c r="DU31" s="50">
        <f t="shared" si="17"/>
        <v>0</v>
      </c>
    </row>
    <row r="32" spans="1:126" x14ac:dyDescent="0.35">
      <c r="A32" s="2" t="s">
        <v>338</v>
      </c>
      <c r="B32" s="2"/>
      <c r="C32" s="1"/>
      <c r="D32" s="1"/>
      <c r="E32" s="50">
        <f>IFERROR(IF(E23&lt;=$D8,1,0),"")</f>
        <v>1</v>
      </c>
      <c r="F32" s="50">
        <f t="shared" ref="F32:BQ32" si="18">IFERROR(IF(F23&lt;$D8,1,0),"")</f>
        <v>0</v>
      </c>
      <c r="G32" s="50">
        <f t="shared" si="18"/>
        <v>0</v>
      </c>
      <c r="H32" s="50">
        <f t="shared" si="18"/>
        <v>0</v>
      </c>
      <c r="I32" s="50">
        <f t="shared" si="18"/>
        <v>0</v>
      </c>
      <c r="J32" s="50">
        <f t="shared" si="18"/>
        <v>0</v>
      </c>
      <c r="K32" s="50">
        <f t="shared" si="18"/>
        <v>0</v>
      </c>
      <c r="L32" s="50">
        <f t="shared" si="18"/>
        <v>0</v>
      </c>
      <c r="M32" s="50">
        <f t="shared" si="18"/>
        <v>0</v>
      </c>
      <c r="N32" s="50">
        <f t="shared" si="18"/>
        <v>0</v>
      </c>
      <c r="O32" s="50">
        <f t="shared" si="18"/>
        <v>0</v>
      </c>
      <c r="P32" s="50">
        <f t="shared" si="18"/>
        <v>0</v>
      </c>
      <c r="Q32" s="50">
        <f t="shared" si="18"/>
        <v>0</v>
      </c>
      <c r="R32" s="50">
        <f t="shared" si="18"/>
        <v>0</v>
      </c>
      <c r="S32" s="50">
        <f t="shared" si="18"/>
        <v>0</v>
      </c>
      <c r="T32" s="50">
        <f t="shared" si="18"/>
        <v>0</v>
      </c>
      <c r="U32" s="50">
        <f t="shared" si="18"/>
        <v>0</v>
      </c>
      <c r="V32" s="50">
        <f t="shared" si="18"/>
        <v>0</v>
      </c>
      <c r="W32" s="50">
        <f t="shared" si="18"/>
        <v>0</v>
      </c>
      <c r="X32" s="50">
        <f t="shared" si="18"/>
        <v>0</v>
      </c>
      <c r="Y32" s="50">
        <f t="shared" si="18"/>
        <v>0</v>
      </c>
      <c r="Z32" s="50">
        <f t="shared" si="18"/>
        <v>0</v>
      </c>
      <c r="AA32" s="50">
        <f t="shared" si="18"/>
        <v>0</v>
      </c>
      <c r="AB32" s="50">
        <f t="shared" si="18"/>
        <v>0</v>
      </c>
      <c r="AC32" s="50">
        <f t="shared" si="18"/>
        <v>0</v>
      </c>
      <c r="AD32" s="50">
        <f t="shared" si="18"/>
        <v>0</v>
      </c>
      <c r="AE32" s="50">
        <f t="shared" si="18"/>
        <v>0</v>
      </c>
      <c r="AF32" s="50">
        <f t="shared" si="18"/>
        <v>0</v>
      </c>
      <c r="AG32" s="50">
        <f t="shared" si="18"/>
        <v>0</v>
      </c>
      <c r="AH32" s="50">
        <f t="shared" si="18"/>
        <v>0</v>
      </c>
      <c r="AI32" s="50">
        <f t="shared" si="18"/>
        <v>0</v>
      </c>
      <c r="AJ32" s="50">
        <f t="shared" si="18"/>
        <v>0</v>
      </c>
      <c r="AK32" s="50">
        <f t="shared" si="18"/>
        <v>0</v>
      </c>
      <c r="AL32" s="50">
        <f t="shared" si="18"/>
        <v>0</v>
      </c>
      <c r="AM32" s="50">
        <f t="shared" si="18"/>
        <v>0</v>
      </c>
      <c r="AN32" s="50">
        <f t="shared" si="18"/>
        <v>0</v>
      </c>
      <c r="AO32" s="50">
        <f t="shared" si="18"/>
        <v>0</v>
      </c>
      <c r="AP32" s="50">
        <f t="shared" si="18"/>
        <v>0</v>
      </c>
      <c r="AQ32" s="50">
        <f t="shared" si="18"/>
        <v>0</v>
      </c>
      <c r="AR32" s="50">
        <f t="shared" si="18"/>
        <v>0</v>
      </c>
      <c r="AS32" s="50">
        <f t="shared" si="18"/>
        <v>0</v>
      </c>
      <c r="AT32" s="50">
        <f t="shared" si="18"/>
        <v>0</v>
      </c>
      <c r="AU32" s="50">
        <f t="shared" si="18"/>
        <v>0</v>
      </c>
      <c r="AV32" s="50">
        <f t="shared" si="18"/>
        <v>0</v>
      </c>
      <c r="AW32" s="50">
        <f t="shared" si="18"/>
        <v>0</v>
      </c>
      <c r="AX32" s="50">
        <f t="shared" si="18"/>
        <v>0</v>
      </c>
      <c r="AY32" s="50">
        <f t="shared" si="18"/>
        <v>0</v>
      </c>
      <c r="AZ32" s="50">
        <f t="shared" si="18"/>
        <v>0</v>
      </c>
      <c r="BA32" s="50">
        <f t="shared" si="18"/>
        <v>0</v>
      </c>
      <c r="BB32" s="50">
        <f t="shared" si="18"/>
        <v>0</v>
      </c>
      <c r="BC32" s="50">
        <f t="shared" si="18"/>
        <v>0</v>
      </c>
      <c r="BD32" s="50">
        <f t="shared" si="18"/>
        <v>0</v>
      </c>
      <c r="BE32" s="50">
        <f t="shared" si="18"/>
        <v>0</v>
      </c>
      <c r="BF32" s="50">
        <f t="shared" si="18"/>
        <v>0</v>
      </c>
      <c r="BG32" s="50">
        <f t="shared" si="18"/>
        <v>0</v>
      </c>
      <c r="BH32" s="50">
        <f t="shared" si="18"/>
        <v>0</v>
      </c>
      <c r="BI32" s="50">
        <f t="shared" si="18"/>
        <v>0</v>
      </c>
      <c r="BJ32" s="50">
        <f t="shared" si="18"/>
        <v>0</v>
      </c>
      <c r="BK32" s="50">
        <f t="shared" si="18"/>
        <v>0</v>
      </c>
      <c r="BL32" s="50">
        <f t="shared" si="18"/>
        <v>0</v>
      </c>
      <c r="BM32" s="50">
        <f t="shared" si="18"/>
        <v>0</v>
      </c>
      <c r="BN32" s="50">
        <f t="shared" si="18"/>
        <v>0</v>
      </c>
      <c r="BO32" s="50">
        <f t="shared" si="18"/>
        <v>0</v>
      </c>
      <c r="BP32" s="50">
        <f t="shared" si="18"/>
        <v>0</v>
      </c>
      <c r="BQ32" s="50">
        <f t="shared" si="18"/>
        <v>0</v>
      </c>
      <c r="BR32" s="50">
        <f t="shared" ref="BR32:DU32" si="19">IFERROR(IF(BR23&lt;$D8,1,0),"")</f>
        <v>0</v>
      </c>
      <c r="BS32" s="50">
        <f t="shared" si="19"/>
        <v>0</v>
      </c>
      <c r="BT32" s="50">
        <f t="shared" si="19"/>
        <v>0</v>
      </c>
      <c r="BU32" s="50">
        <f t="shared" si="19"/>
        <v>0</v>
      </c>
      <c r="BV32" s="50">
        <f t="shared" si="19"/>
        <v>0</v>
      </c>
      <c r="BW32" s="50">
        <f t="shared" si="19"/>
        <v>0</v>
      </c>
      <c r="BX32" s="50">
        <f t="shared" si="19"/>
        <v>0</v>
      </c>
      <c r="BY32" s="50">
        <f t="shared" si="19"/>
        <v>0</v>
      </c>
      <c r="BZ32" s="50">
        <f t="shared" si="19"/>
        <v>0</v>
      </c>
      <c r="CA32" s="50">
        <f t="shared" si="19"/>
        <v>0</v>
      </c>
      <c r="CB32" s="50">
        <f t="shared" si="19"/>
        <v>0</v>
      </c>
      <c r="CC32" s="50">
        <f t="shared" si="19"/>
        <v>0</v>
      </c>
      <c r="CD32" s="50">
        <f t="shared" si="19"/>
        <v>0</v>
      </c>
      <c r="CE32" s="50">
        <f t="shared" si="19"/>
        <v>0</v>
      </c>
      <c r="CF32" s="50">
        <f t="shared" si="19"/>
        <v>0</v>
      </c>
      <c r="CG32" s="50">
        <f t="shared" si="19"/>
        <v>0</v>
      </c>
      <c r="CH32" s="50">
        <f t="shared" si="19"/>
        <v>0</v>
      </c>
      <c r="CI32" s="50">
        <f t="shared" si="19"/>
        <v>0</v>
      </c>
      <c r="CJ32" s="50">
        <f t="shared" si="19"/>
        <v>0</v>
      </c>
      <c r="CK32" s="50">
        <f t="shared" si="19"/>
        <v>0</v>
      </c>
      <c r="CL32" s="50">
        <f t="shared" si="19"/>
        <v>0</v>
      </c>
      <c r="CM32" s="50">
        <f t="shared" si="19"/>
        <v>0</v>
      </c>
      <c r="CN32" s="50">
        <f t="shared" si="19"/>
        <v>0</v>
      </c>
      <c r="CO32" s="50">
        <f t="shared" si="19"/>
        <v>0</v>
      </c>
      <c r="CP32" s="50">
        <f t="shared" si="19"/>
        <v>0</v>
      </c>
      <c r="CQ32" s="50">
        <f t="shared" si="19"/>
        <v>0</v>
      </c>
      <c r="CR32" s="50">
        <f t="shared" si="19"/>
        <v>0</v>
      </c>
      <c r="CS32" s="50">
        <f t="shared" si="19"/>
        <v>0</v>
      </c>
      <c r="CT32" s="50">
        <f t="shared" si="19"/>
        <v>0</v>
      </c>
      <c r="CU32" s="50">
        <f t="shared" si="19"/>
        <v>0</v>
      </c>
      <c r="CV32" s="50">
        <f t="shared" si="19"/>
        <v>0</v>
      </c>
      <c r="CW32" s="50">
        <f t="shared" si="19"/>
        <v>0</v>
      </c>
      <c r="CX32" s="50">
        <f t="shared" si="19"/>
        <v>0</v>
      </c>
      <c r="CY32" s="50">
        <f t="shared" si="19"/>
        <v>0</v>
      </c>
      <c r="CZ32" s="50">
        <f t="shared" si="19"/>
        <v>0</v>
      </c>
      <c r="DA32" s="50">
        <f t="shared" si="19"/>
        <v>0</v>
      </c>
      <c r="DB32" s="50">
        <f t="shared" si="19"/>
        <v>0</v>
      </c>
      <c r="DC32" s="50">
        <f t="shared" si="19"/>
        <v>0</v>
      </c>
      <c r="DD32" s="50">
        <f t="shared" si="19"/>
        <v>0</v>
      </c>
      <c r="DE32" s="50">
        <f t="shared" si="19"/>
        <v>0</v>
      </c>
      <c r="DF32" s="50">
        <f t="shared" si="19"/>
        <v>0</v>
      </c>
      <c r="DG32" s="50">
        <f t="shared" si="19"/>
        <v>0</v>
      </c>
      <c r="DH32" s="50">
        <f t="shared" si="19"/>
        <v>0</v>
      </c>
      <c r="DI32" s="50">
        <f t="shared" si="19"/>
        <v>0</v>
      </c>
      <c r="DJ32" s="50">
        <f t="shared" si="19"/>
        <v>0</v>
      </c>
      <c r="DK32" s="50">
        <f t="shared" si="19"/>
        <v>0</v>
      </c>
      <c r="DL32" s="50">
        <f t="shared" si="19"/>
        <v>0</v>
      </c>
      <c r="DM32" s="50">
        <f t="shared" si="19"/>
        <v>0</v>
      </c>
      <c r="DN32" s="50">
        <f t="shared" si="19"/>
        <v>0</v>
      </c>
      <c r="DO32" s="50">
        <f t="shared" si="19"/>
        <v>0</v>
      </c>
      <c r="DP32" s="50">
        <f t="shared" si="19"/>
        <v>0</v>
      </c>
      <c r="DQ32" s="50">
        <f t="shared" si="19"/>
        <v>0</v>
      </c>
      <c r="DR32" s="50">
        <f t="shared" si="19"/>
        <v>0</v>
      </c>
      <c r="DS32" s="50">
        <f t="shared" si="19"/>
        <v>0</v>
      </c>
      <c r="DT32" s="50">
        <f t="shared" si="19"/>
        <v>0</v>
      </c>
      <c r="DU32" s="50">
        <f t="shared" si="19"/>
        <v>0</v>
      </c>
    </row>
    <row r="33" spans="1:125" x14ac:dyDescent="0.35">
      <c r="A33" s="17" t="s">
        <v>339</v>
      </c>
      <c r="B33" s="2"/>
      <c r="C33" s="1"/>
      <c r="D33" s="1"/>
      <c r="E33" s="50">
        <f t="shared" ref="E33:BP33" si="20">IFERROR(SUM(E35:E44),"")</f>
        <v>0</v>
      </c>
      <c r="F33" s="50">
        <f t="shared" si="20"/>
        <v>0</v>
      </c>
      <c r="G33" s="50">
        <f t="shared" si="20"/>
        <v>0</v>
      </c>
      <c r="H33" s="50">
        <f t="shared" si="20"/>
        <v>0</v>
      </c>
      <c r="I33" s="50">
        <f t="shared" si="20"/>
        <v>0</v>
      </c>
      <c r="J33" s="50">
        <f t="shared" si="20"/>
        <v>0</v>
      </c>
      <c r="K33" s="50">
        <f t="shared" si="20"/>
        <v>0</v>
      </c>
      <c r="L33" s="50">
        <f t="shared" si="20"/>
        <v>0</v>
      </c>
      <c r="M33" s="50">
        <f t="shared" si="20"/>
        <v>0</v>
      </c>
      <c r="N33" s="50">
        <f t="shared" si="20"/>
        <v>0</v>
      </c>
      <c r="O33" s="50">
        <f t="shared" si="20"/>
        <v>0</v>
      </c>
      <c r="P33" s="50">
        <f t="shared" si="20"/>
        <v>0</v>
      </c>
      <c r="Q33" s="50">
        <f t="shared" si="20"/>
        <v>0</v>
      </c>
      <c r="R33" s="50">
        <f t="shared" si="20"/>
        <v>0</v>
      </c>
      <c r="S33" s="50">
        <f t="shared" si="20"/>
        <v>0</v>
      </c>
      <c r="T33" s="50">
        <f t="shared" si="20"/>
        <v>0</v>
      </c>
      <c r="U33" s="50">
        <f t="shared" si="20"/>
        <v>0</v>
      </c>
      <c r="V33" s="50">
        <f t="shared" si="20"/>
        <v>0</v>
      </c>
      <c r="W33" s="50">
        <f t="shared" si="20"/>
        <v>0</v>
      </c>
      <c r="X33" s="50">
        <f t="shared" si="20"/>
        <v>0</v>
      </c>
      <c r="Y33" s="50">
        <f t="shared" si="20"/>
        <v>0</v>
      </c>
      <c r="Z33" s="50">
        <f t="shared" si="20"/>
        <v>0</v>
      </c>
      <c r="AA33" s="50">
        <f t="shared" si="20"/>
        <v>0</v>
      </c>
      <c r="AB33" s="50">
        <f t="shared" si="20"/>
        <v>0</v>
      </c>
      <c r="AC33" s="50">
        <f t="shared" si="20"/>
        <v>0</v>
      </c>
      <c r="AD33" s="50">
        <f t="shared" si="20"/>
        <v>0</v>
      </c>
      <c r="AE33" s="50">
        <f t="shared" si="20"/>
        <v>0</v>
      </c>
      <c r="AF33" s="50">
        <f t="shared" si="20"/>
        <v>0</v>
      </c>
      <c r="AG33" s="50">
        <f t="shared" si="20"/>
        <v>0</v>
      </c>
      <c r="AH33" s="50">
        <f t="shared" si="20"/>
        <v>0</v>
      </c>
      <c r="AI33" s="50">
        <f t="shared" si="20"/>
        <v>0</v>
      </c>
      <c r="AJ33" s="50">
        <f t="shared" si="20"/>
        <v>0</v>
      </c>
      <c r="AK33" s="50">
        <f t="shared" si="20"/>
        <v>0</v>
      </c>
      <c r="AL33" s="50">
        <f t="shared" si="20"/>
        <v>0</v>
      </c>
      <c r="AM33" s="50">
        <f t="shared" si="20"/>
        <v>0</v>
      </c>
      <c r="AN33" s="50">
        <f t="shared" si="20"/>
        <v>0</v>
      </c>
      <c r="AO33" s="50">
        <f t="shared" si="20"/>
        <v>0</v>
      </c>
      <c r="AP33" s="50">
        <f t="shared" si="20"/>
        <v>0</v>
      </c>
      <c r="AQ33" s="50">
        <f t="shared" si="20"/>
        <v>0</v>
      </c>
      <c r="AR33" s="50">
        <f t="shared" si="20"/>
        <v>0</v>
      </c>
      <c r="AS33" s="50">
        <f t="shared" si="20"/>
        <v>0</v>
      </c>
      <c r="AT33" s="50">
        <f t="shared" si="20"/>
        <v>0</v>
      </c>
      <c r="AU33" s="50">
        <f t="shared" si="20"/>
        <v>0</v>
      </c>
      <c r="AV33" s="50">
        <f t="shared" si="20"/>
        <v>0</v>
      </c>
      <c r="AW33" s="50">
        <f t="shared" si="20"/>
        <v>0</v>
      </c>
      <c r="AX33" s="50">
        <f t="shared" si="20"/>
        <v>0</v>
      </c>
      <c r="AY33" s="50">
        <f t="shared" si="20"/>
        <v>0</v>
      </c>
      <c r="AZ33" s="50">
        <f t="shared" si="20"/>
        <v>0</v>
      </c>
      <c r="BA33" s="50">
        <f t="shared" si="20"/>
        <v>0</v>
      </c>
      <c r="BB33" s="50">
        <f t="shared" si="20"/>
        <v>0</v>
      </c>
      <c r="BC33" s="50">
        <f t="shared" si="20"/>
        <v>0</v>
      </c>
      <c r="BD33" s="50">
        <f t="shared" si="20"/>
        <v>0</v>
      </c>
      <c r="BE33" s="50">
        <f t="shared" si="20"/>
        <v>0</v>
      </c>
      <c r="BF33" s="50">
        <f t="shared" si="20"/>
        <v>0</v>
      </c>
      <c r="BG33" s="50">
        <f t="shared" si="20"/>
        <v>0</v>
      </c>
      <c r="BH33" s="50">
        <f t="shared" si="20"/>
        <v>0</v>
      </c>
      <c r="BI33" s="50">
        <f t="shared" si="20"/>
        <v>0</v>
      </c>
      <c r="BJ33" s="50">
        <f t="shared" si="20"/>
        <v>0</v>
      </c>
      <c r="BK33" s="50">
        <f t="shared" si="20"/>
        <v>0</v>
      </c>
      <c r="BL33" s="50">
        <f t="shared" si="20"/>
        <v>0</v>
      </c>
      <c r="BM33" s="50">
        <f t="shared" si="20"/>
        <v>0</v>
      </c>
      <c r="BN33" s="50">
        <f t="shared" si="20"/>
        <v>0</v>
      </c>
      <c r="BO33" s="50">
        <f t="shared" si="20"/>
        <v>0</v>
      </c>
      <c r="BP33" s="50">
        <f t="shared" si="20"/>
        <v>0</v>
      </c>
      <c r="BQ33" s="50">
        <f t="shared" ref="BQ33:DU33" si="21">IFERROR(SUM(BQ35:BQ44),"")</f>
        <v>0</v>
      </c>
      <c r="BR33" s="50">
        <f t="shared" si="21"/>
        <v>0</v>
      </c>
      <c r="BS33" s="50">
        <f t="shared" si="21"/>
        <v>0</v>
      </c>
      <c r="BT33" s="50">
        <f t="shared" si="21"/>
        <v>0</v>
      </c>
      <c r="BU33" s="50">
        <f>IFERROR(SUM(BU35:BU44),"")</f>
        <v>0</v>
      </c>
      <c r="BV33" s="50">
        <f t="shared" si="21"/>
        <v>0</v>
      </c>
      <c r="BW33" s="50">
        <f t="shared" si="21"/>
        <v>0</v>
      </c>
      <c r="BX33" s="50">
        <f t="shared" si="21"/>
        <v>0</v>
      </c>
      <c r="BY33" s="50">
        <f t="shared" si="21"/>
        <v>0</v>
      </c>
      <c r="BZ33" s="50">
        <f t="shared" si="21"/>
        <v>0</v>
      </c>
      <c r="CA33" s="50">
        <f t="shared" si="21"/>
        <v>0</v>
      </c>
      <c r="CB33" s="50">
        <f t="shared" si="21"/>
        <v>0</v>
      </c>
      <c r="CC33" s="50">
        <f t="shared" si="21"/>
        <v>0</v>
      </c>
      <c r="CD33" s="50">
        <f t="shared" si="21"/>
        <v>0</v>
      </c>
      <c r="CE33" s="50">
        <f t="shared" si="21"/>
        <v>0</v>
      </c>
      <c r="CF33" s="50">
        <f t="shared" si="21"/>
        <v>0</v>
      </c>
      <c r="CG33" s="50">
        <f t="shared" si="21"/>
        <v>0</v>
      </c>
      <c r="CH33" s="50">
        <f t="shared" si="21"/>
        <v>0</v>
      </c>
      <c r="CI33" s="50">
        <f t="shared" si="21"/>
        <v>0</v>
      </c>
      <c r="CJ33" s="50">
        <f t="shared" si="21"/>
        <v>0</v>
      </c>
      <c r="CK33" s="50">
        <f t="shared" si="21"/>
        <v>0</v>
      </c>
      <c r="CL33" s="50">
        <f t="shared" si="21"/>
        <v>0</v>
      </c>
      <c r="CM33" s="50">
        <f t="shared" si="21"/>
        <v>0</v>
      </c>
      <c r="CN33" s="50">
        <f t="shared" si="21"/>
        <v>0</v>
      </c>
      <c r="CO33" s="50">
        <f t="shared" si="21"/>
        <v>0</v>
      </c>
      <c r="CP33" s="50">
        <f t="shared" si="21"/>
        <v>0</v>
      </c>
      <c r="CQ33" s="50">
        <f t="shared" si="21"/>
        <v>0</v>
      </c>
      <c r="CR33" s="50">
        <f t="shared" si="21"/>
        <v>0</v>
      </c>
      <c r="CS33" s="50">
        <f t="shared" si="21"/>
        <v>0</v>
      </c>
      <c r="CT33" s="50">
        <f t="shared" si="21"/>
        <v>0</v>
      </c>
      <c r="CU33" s="50">
        <f t="shared" si="21"/>
        <v>0</v>
      </c>
      <c r="CV33" s="50">
        <f t="shared" si="21"/>
        <v>0</v>
      </c>
      <c r="CW33" s="50">
        <f t="shared" si="21"/>
        <v>0</v>
      </c>
      <c r="CX33" s="50">
        <f t="shared" si="21"/>
        <v>0</v>
      </c>
      <c r="CY33" s="50">
        <f t="shared" si="21"/>
        <v>0</v>
      </c>
      <c r="CZ33" s="50">
        <f t="shared" si="21"/>
        <v>0</v>
      </c>
      <c r="DA33" s="50">
        <f t="shared" si="21"/>
        <v>0</v>
      </c>
      <c r="DB33" s="50">
        <f t="shared" si="21"/>
        <v>0</v>
      </c>
      <c r="DC33" s="50">
        <f t="shared" si="21"/>
        <v>0</v>
      </c>
      <c r="DD33" s="50">
        <f t="shared" si="21"/>
        <v>0</v>
      </c>
      <c r="DE33" s="50">
        <f t="shared" si="21"/>
        <v>0</v>
      </c>
      <c r="DF33" s="50">
        <f t="shared" si="21"/>
        <v>0</v>
      </c>
      <c r="DG33" s="50">
        <f t="shared" si="21"/>
        <v>0</v>
      </c>
      <c r="DH33" s="50">
        <f t="shared" si="21"/>
        <v>0</v>
      </c>
      <c r="DI33" s="50">
        <f t="shared" si="21"/>
        <v>0</v>
      </c>
      <c r="DJ33" s="50">
        <f t="shared" si="21"/>
        <v>0</v>
      </c>
      <c r="DK33" s="50">
        <f t="shared" si="21"/>
        <v>0</v>
      </c>
      <c r="DL33" s="50">
        <f t="shared" si="21"/>
        <v>0</v>
      </c>
      <c r="DM33" s="50">
        <f t="shared" si="21"/>
        <v>0</v>
      </c>
      <c r="DN33" s="50">
        <f t="shared" si="21"/>
        <v>0</v>
      </c>
      <c r="DO33" s="50">
        <f t="shared" si="21"/>
        <v>0</v>
      </c>
      <c r="DP33" s="50">
        <f t="shared" si="21"/>
        <v>0</v>
      </c>
      <c r="DQ33" s="50">
        <f t="shared" si="21"/>
        <v>0</v>
      </c>
      <c r="DR33" s="50">
        <f t="shared" si="21"/>
        <v>0</v>
      </c>
      <c r="DS33" s="50">
        <f t="shared" si="21"/>
        <v>0</v>
      </c>
      <c r="DT33" s="50">
        <f t="shared" si="21"/>
        <v>0</v>
      </c>
      <c r="DU33" s="50">
        <f t="shared" si="21"/>
        <v>0</v>
      </c>
    </row>
    <row r="34" spans="1:125" x14ac:dyDescent="0.35">
      <c r="A34" s="14"/>
      <c r="B34" s="2"/>
      <c r="C34" s="1"/>
      <c r="D34" s="1"/>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row>
    <row r="35" spans="1:125" x14ac:dyDescent="0.35">
      <c r="A35" s="17" t="s">
        <v>340</v>
      </c>
      <c r="B35" s="2"/>
      <c r="C35" s="1"/>
      <c r="D35" s="1">
        <v>1</v>
      </c>
      <c r="E35" s="50">
        <f t="shared" ref="E35:T44" si="22">IFERROR(IF(AND(E$23&lt;$D$8,$D35&lt;=$D$19,E$23&gt;=$D$18+$D$15*($D35-1),E$23&lt;$D$18+$D$15*($D35-1)+$D$19),1,0),"")</f>
        <v>0</v>
      </c>
      <c r="F35" s="50">
        <f t="shared" si="22"/>
        <v>0</v>
      </c>
      <c r="G35" s="50">
        <f t="shared" si="22"/>
        <v>0</v>
      </c>
      <c r="H35" s="50">
        <f t="shared" si="22"/>
        <v>0</v>
      </c>
      <c r="I35" s="50">
        <f t="shared" si="22"/>
        <v>0</v>
      </c>
      <c r="J35" s="50">
        <f t="shared" si="22"/>
        <v>0</v>
      </c>
      <c r="K35" s="50">
        <f t="shared" si="22"/>
        <v>0</v>
      </c>
      <c r="L35" s="50">
        <f t="shared" si="22"/>
        <v>0</v>
      </c>
      <c r="M35" s="50">
        <f t="shared" si="22"/>
        <v>0</v>
      </c>
      <c r="N35" s="50">
        <f t="shared" si="22"/>
        <v>0</v>
      </c>
      <c r="O35" s="50">
        <f t="shared" si="22"/>
        <v>0</v>
      </c>
      <c r="P35" s="50">
        <f t="shared" si="22"/>
        <v>0</v>
      </c>
      <c r="Q35" s="50">
        <f t="shared" si="22"/>
        <v>0</v>
      </c>
      <c r="R35" s="50">
        <f t="shared" si="22"/>
        <v>0</v>
      </c>
      <c r="S35" s="50">
        <f t="shared" si="22"/>
        <v>0</v>
      </c>
      <c r="T35" s="50">
        <f t="shared" si="22"/>
        <v>0</v>
      </c>
      <c r="U35" s="50">
        <f t="shared" ref="U35:AJ44" si="23">IFERROR(IF(AND(U$23&lt;$D$8,$D35&lt;=$D$19,U$23&gt;=$D$18+$D$15*($D35-1),U$23&lt;$D$18+$D$15*($D35-1)+$D$19),1,0),"")</f>
        <v>0</v>
      </c>
      <c r="V35" s="50">
        <f t="shared" si="23"/>
        <v>0</v>
      </c>
      <c r="W35" s="50">
        <f t="shared" si="23"/>
        <v>0</v>
      </c>
      <c r="X35" s="50">
        <f t="shared" si="23"/>
        <v>0</v>
      </c>
      <c r="Y35" s="50">
        <f t="shared" si="23"/>
        <v>0</v>
      </c>
      <c r="Z35" s="50">
        <f t="shared" si="23"/>
        <v>0</v>
      </c>
      <c r="AA35" s="50">
        <f t="shared" si="23"/>
        <v>0</v>
      </c>
      <c r="AB35" s="50">
        <f t="shared" si="23"/>
        <v>0</v>
      </c>
      <c r="AC35" s="50">
        <f t="shared" si="23"/>
        <v>0</v>
      </c>
      <c r="AD35" s="50">
        <f t="shared" si="23"/>
        <v>0</v>
      </c>
      <c r="AE35" s="50">
        <f t="shared" si="23"/>
        <v>0</v>
      </c>
      <c r="AF35" s="50">
        <f t="shared" si="23"/>
        <v>0</v>
      </c>
      <c r="AG35" s="50">
        <f t="shared" si="23"/>
        <v>0</v>
      </c>
      <c r="AH35" s="50">
        <f t="shared" si="23"/>
        <v>0</v>
      </c>
      <c r="AI35" s="50">
        <f t="shared" si="23"/>
        <v>0</v>
      </c>
      <c r="AJ35" s="50">
        <f t="shared" si="23"/>
        <v>0</v>
      </c>
      <c r="AK35" s="50">
        <f t="shared" ref="AK35:AZ44" si="24">IFERROR(IF(AND(AK$23&lt;$D$8,$D35&lt;=$D$19,AK$23&gt;=$D$18+$D$15*($D35-1),AK$23&lt;$D$18+$D$15*($D35-1)+$D$19),1,0),"")</f>
        <v>0</v>
      </c>
      <c r="AL35" s="50">
        <f t="shared" si="24"/>
        <v>0</v>
      </c>
      <c r="AM35" s="50">
        <f t="shared" si="24"/>
        <v>0</v>
      </c>
      <c r="AN35" s="50">
        <f t="shared" si="24"/>
        <v>0</v>
      </c>
      <c r="AO35" s="50">
        <f t="shared" si="24"/>
        <v>0</v>
      </c>
      <c r="AP35" s="50">
        <f t="shared" si="24"/>
        <v>0</v>
      </c>
      <c r="AQ35" s="50">
        <f t="shared" si="24"/>
        <v>0</v>
      </c>
      <c r="AR35" s="50">
        <f t="shared" si="24"/>
        <v>0</v>
      </c>
      <c r="AS35" s="50">
        <f t="shared" si="24"/>
        <v>0</v>
      </c>
      <c r="AT35" s="50">
        <f t="shared" si="24"/>
        <v>0</v>
      </c>
      <c r="AU35" s="50">
        <f t="shared" si="24"/>
        <v>0</v>
      </c>
      <c r="AV35" s="50">
        <f t="shared" si="24"/>
        <v>0</v>
      </c>
      <c r="AW35" s="50">
        <f t="shared" si="24"/>
        <v>0</v>
      </c>
      <c r="AX35" s="50">
        <f t="shared" si="24"/>
        <v>0</v>
      </c>
      <c r="AY35" s="50">
        <f t="shared" si="24"/>
        <v>0</v>
      </c>
      <c r="AZ35" s="50">
        <f t="shared" si="24"/>
        <v>0</v>
      </c>
      <c r="BA35" s="50">
        <f t="shared" ref="BA35:BP44" si="25">IFERROR(IF(AND(BA$23&lt;$D$8,$D35&lt;=$D$19,BA$23&gt;=$D$18+$D$15*($D35-1),BA$23&lt;$D$18+$D$15*($D35-1)+$D$19),1,0),"")</f>
        <v>0</v>
      </c>
      <c r="BB35" s="50">
        <f t="shared" si="25"/>
        <v>0</v>
      </c>
      <c r="BC35" s="50">
        <f t="shared" si="25"/>
        <v>0</v>
      </c>
      <c r="BD35" s="50">
        <f t="shared" si="25"/>
        <v>0</v>
      </c>
      <c r="BE35" s="50">
        <f t="shared" si="25"/>
        <v>0</v>
      </c>
      <c r="BF35" s="50">
        <f t="shared" si="25"/>
        <v>0</v>
      </c>
      <c r="BG35" s="50">
        <f t="shared" si="25"/>
        <v>0</v>
      </c>
      <c r="BH35" s="50">
        <f t="shared" si="25"/>
        <v>0</v>
      </c>
      <c r="BI35" s="50">
        <f t="shared" si="25"/>
        <v>0</v>
      </c>
      <c r="BJ35" s="50">
        <f t="shared" si="25"/>
        <v>0</v>
      </c>
      <c r="BK35" s="50">
        <f t="shared" si="25"/>
        <v>0</v>
      </c>
      <c r="BL35" s="50">
        <f t="shared" si="25"/>
        <v>0</v>
      </c>
      <c r="BM35" s="50">
        <f t="shared" si="25"/>
        <v>0</v>
      </c>
      <c r="BN35" s="50">
        <f t="shared" si="25"/>
        <v>0</v>
      </c>
      <c r="BO35" s="50">
        <f t="shared" si="25"/>
        <v>0</v>
      </c>
      <c r="BP35" s="50">
        <f t="shared" si="25"/>
        <v>0</v>
      </c>
      <c r="BQ35" s="50">
        <f t="shared" ref="BQ35:CF44" si="26">IFERROR(IF(AND(BQ$23&lt;$D$8,$D35&lt;=$D$19,BQ$23&gt;=$D$18+$D$15*($D35-1),BQ$23&lt;$D$18+$D$15*($D35-1)+$D$19),1,0),"")</f>
        <v>0</v>
      </c>
      <c r="BR35" s="50">
        <f t="shared" si="26"/>
        <v>0</v>
      </c>
      <c r="BS35" s="50">
        <f t="shared" si="26"/>
        <v>0</v>
      </c>
      <c r="BT35" s="50">
        <f t="shared" si="26"/>
        <v>0</v>
      </c>
      <c r="BU35" s="50">
        <f t="shared" si="26"/>
        <v>0</v>
      </c>
      <c r="BV35" s="50">
        <f t="shared" si="26"/>
        <v>0</v>
      </c>
      <c r="BW35" s="50">
        <f t="shared" si="26"/>
        <v>0</v>
      </c>
      <c r="BX35" s="50">
        <f t="shared" si="26"/>
        <v>0</v>
      </c>
      <c r="BY35" s="50">
        <f t="shared" si="26"/>
        <v>0</v>
      </c>
      <c r="BZ35" s="50">
        <f t="shared" si="26"/>
        <v>0</v>
      </c>
      <c r="CA35" s="50">
        <f t="shared" si="26"/>
        <v>0</v>
      </c>
      <c r="CB35" s="50">
        <f t="shared" si="26"/>
        <v>0</v>
      </c>
      <c r="CC35" s="50">
        <f t="shared" si="26"/>
        <v>0</v>
      </c>
      <c r="CD35" s="50">
        <f t="shared" si="26"/>
        <v>0</v>
      </c>
      <c r="CE35" s="50">
        <f t="shared" si="26"/>
        <v>0</v>
      </c>
      <c r="CF35" s="50">
        <f t="shared" si="26"/>
        <v>0</v>
      </c>
      <c r="CG35" s="50">
        <f t="shared" ref="CG35:CV44" si="27">IFERROR(IF(AND(CG$23&lt;$D$8,$D35&lt;=$D$19,CG$23&gt;=$D$18+$D$15*($D35-1),CG$23&lt;$D$18+$D$15*($D35-1)+$D$19),1,0),"")</f>
        <v>0</v>
      </c>
      <c r="CH35" s="50">
        <f t="shared" si="27"/>
        <v>0</v>
      </c>
      <c r="CI35" s="50">
        <f t="shared" si="27"/>
        <v>0</v>
      </c>
      <c r="CJ35" s="50">
        <f t="shared" si="27"/>
        <v>0</v>
      </c>
      <c r="CK35" s="50">
        <f t="shared" si="27"/>
        <v>0</v>
      </c>
      <c r="CL35" s="50">
        <f t="shared" si="27"/>
        <v>0</v>
      </c>
      <c r="CM35" s="50">
        <f t="shared" si="27"/>
        <v>0</v>
      </c>
      <c r="CN35" s="50">
        <f t="shared" si="27"/>
        <v>0</v>
      </c>
      <c r="CO35" s="50">
        <f t="shared" si="27"/>
        <v>0</v>
      </c>
      <c r="CP35" s="50">
        <f t="shared" si="27"/>
        <v>0</v>
      </c>
      <c r="CQ35" s="50">
        <f t="shared" si="27"/>
        <v>0</v>
      </c>
      <c r="CR35" s="50">
        <f t="shared" si="27"/>
        <v>0</v>
      </c>
      <c r="CS35" s="50">
        <f t="shared" si="27"/>
        <v>0</v>
      </c>
      <c r="CT35" s="50">
        <f t="shared" si="27"/>
        <v>0</v>
      </c>
      <c r="CU35" s="50">
        <f t="shared" si="27"/>
        <v>0</v>
      </c>
      <c r="CV35" s="50">
        <f t="shared" si="27"/>
        <v>0</v>
      </c>
      <c r="CW35" s="50">
        <f t="shared" ref="CW35:DL44" si="28">IFERROR(IF(AND(CW$23&lt;$D$8,$D35&lt;=$D$19,CW$23&gt;=$D$18+$D$15*($D35-1),CW$23&lt;$D$18+$D$15*($D35-1)+$D$19),1,0),"")</f>
        <v>0</v>
      </c>
      <c r="CX35" s="50">
        <f t="shared" si="28"/>
        <v>0</v>
      </c>
      <c r="CY35" s="50">
        <f t="shared" si="28"/>
        <v>0</v>
      </c>
      <c r="CZ35" s="50">
        <f t="shared" si="28"/>
        <v>0</v>
      </c>
      <c r="DA35" s="50">
        <f t="shared" si="28"/>
        <v>0</v>
      </c>
      <c r="DB35" s="50">
        <f t="shared" si="28"/>
        <v>0</v>
      </c>
      <c r="DC35" s="50">
        <f t="shared" si="28"/>
        <v>0</v>
      </c>
      <c r="DD35" s="50">
        <f t="shared" si="28"/>
        <v>0</v>
      </c>
      <c r="DE35" s="50">
        <f t="shared" si="28"/>
        <v>0</v>
      </c>
      <c r="DF35" s="50">
        <f t="shared" si="28"/>
        <v>0</v>
      </c>
      <c r="DG35" s="50">
        <f t="shared" si="28"/>
        <v>0</v>
      </c>
      <c r="DH35" s="50">
        <f t="shared" si="28"/>
        <v>0</v>
      </c>
      <c r="DI35" s="50">
        <f t="shared" si="28"/>
        <v>0</v>
      </c>
      <c r="DJ35" s="50">
        <f t="shared" si="28"/>
        <v>0</v>
      </c>
      <c r="DK35" s="50">
        <f t="shared" si="28"/>
        <v>0</v>
      </c>
      <c r="DL35" s="50">
        <f t="shared" si="28"/>
        <v>0</v>
      </c>
      <c r="DM35" s="50">
        <f t="shared" ref="DK35:DU44" si="29">IFERROR(IF(AND(DM$23&lt;$D$8,$D35&lt;=$D$19,DM$23&gt;=$D$18+$D$15*($D35-1),DM$23&lt;$D$18+$D$15*($D35-1)+$D$19),1,0),"")</f>
        <v>0</v>
      </c>
      <c r="DN35" s="50">
        <f t="shared" si="29"/>
        <v>0</v>
      </c>
      <c r="DO35" s="50">
        <f t="shared" si="29"/>
        <v>0</v>
      </c>
      <c r="DP35" s="50">
        <f t="shared" si="29"/>
        <v>0</v>
      </c>
      <c r="DQ35" s="50">
        <f t="shared" si="29"/>
        <v>0</v>
      </c>
      <c r="DR35" s="50">
        <f t="shared" si="29"/>
        <v>0</v>
      </c>
      <c r="DS35" s="50">
        <f t="shared" si="29"/>
        <v>0</v>
      </c>
      <c r="DT35" s="50">
        <f t="shared" si="29"/>
        <v>0</v>
      </c>
      <c r="DU35" s="50">
        <f t="shared" si="29"/>
        <v>0</v>
      </c>
    </row>
    <row r="36" spans="1:125" x14ac:dyDescent="0.35">
      <c r="A36" s="14"/>
      <c r="B36" s="2"/>
      <c r="C36" s="1"/>
      <c r="D36" s="1">
        <v>2</v>
      </c>
      <c r="E36" s="50">
        <f t="shared" si="22"/>
        <v>0</v>
      </c>
      <c r="F36" s="50">
        <f t="shared" si="22"/>
        <v>0</v>
      </c>
      <c r="G36" s="50">
        <f t="shared" si="22"/>
        <v>0</v>
      </c>
      <c r="H36" s="50">
        <f t="shared" si="22"/>
        <v>0</v>
      </c>
      <c r="I36" s="50">
        <f t="shared" si="22"/>
        <v>0</v>
      </c>
      <c r="J36" s="50">
        <f t="shared" si="22"/>
        <v>0</v>
      </c>
      <c r="K36" s="50">
        <f t="shared" si="22"/>
        <v>0</v>
      </c>
      <c r="L36" s="50">
        <f t="shared" si="22"/>
        <v>0</v>
      </c>
      <c r="M36" s="50">
        <f t="shared" si="22"/>
        <v>0</v>
      </c>
      <c r="N36" s="50">
        <f t="shared" si="22"/>
        <v>0</v>
      </c>
      <c r="O36" s="50">
        <f t="shared" si="22"/>
        <v>0</v>
      </c>
      <c r="P36" s="50">
        <f t="shared" si="22"/>
        <v>0</v>
      </c>
      <c r="Q36" s="50">
        <f t="shared" si="22"/>
        <v>0</v>
      </c>
      <c r="R36" s="50">
        <f t="shared" si="22"/>
        <v>0</v>
      </c>
      <c r="S36" s="50">
        <f t="shared" si="22"/>
        <v>0</v>
      </c>
      <c r="T36" s="50">
        <f t="shared" si="22"/>
        <v>0</v>
      </c>
      <c r="U36" s="50">
        <f t="shared" si="23"/>
        <v>0</v>
      </c>
      <c r="V36" s="50">
        <f t="shared" si="23"/>
        <v>0</v>
      </c>
      <c r="W36" s="50">
        <f t="shared" si="23"/>
        <v>0</v>
      </c>
      <c r="X36" s="50">
        <f t="shared" si="23"/>
        <v>0</v>
      </c>
      <c r="Y36" s="50">
        <f t="shared" si="23"/>
        <v>0</v>
      </c>
      <c r="Z36" s="50">
        <f t="shared" si="23"/>
        <v>0</v>
      </c>
      <c r="AA36" s="50">
        <f t="shared" si="23"/>
        <v>0</v>
      </c>
      <c r="AB36" s="50">
        <f t="shared" si="23"/>
        <v>0</v>
      </c>
      <c r="AC36" s="50">
        <f t="shared" si="23"/>
        <v>0</v>
      </c>
      <c r="AD36" s="50">
        <f t="shared" si="23"/>
        <v>0</v>
      </c>
      <c r="AE36" s="50">
        <f t="shared" si="23"/>
        <v>0</v>
      </c>
      <c r="AF36" s="50">
        <f t="shared" si="23"/>
        <v>0</v>
      </c>
      <c r="AG36" s="50">
        <f t="shared" si="23"/>
        <v>0</v>
      </c>
      <c r="AH36" s="50">
        <f t="shared" si="23"/>
        <v>0</v>
      </c>
      <c r="AI36" s="50">
        <f t="shared" si="23"/>
        <v>0</v>
      </c>
      <c r="AJ36" s="50">
        <f t="shared" si="23"/>
        <v>0</v>
      </c>
      <c r="AK36" s="50">
        <f t="shared" si="24"/>
        <v>0</v>
      </c>
      <c r="AL36" s="50">
        <f t="shared" si="24"/>
        <v>0</v>
      </c>
      <c r="AM36" s="50">
        <f t="shared" si="24"/>
        <v>0</v>
      </c>
      <c r="AN36" s="50">
        <f t="shared" si="24"/>
        <v>0</v>
      </c>
      <c r="AO36" s="50">
        <f t="shared" si="24"/>
        <v>0</v>
      </c>
      <c r="AP36" s="50">
        <f t="shared" si="24"/>
        <v>0</v>
      </c>
      <c r="AQ36" s="50">
        <f t="shared" si="24"/>
        <v>0</v>
      </c>
      <c r="AR36" s="50">
        <f t="shared" si="24"/>
        <v>0</v>
      </c>
      <c r="AS36" s="50">
        <f t="shared" si="24"/>
        <v>0</v>
      </c>
      <c r="AT36" s="50">
        <f t="shared" si="24"/>
        <v>0</v>
      </c>
      <c r="AU36" s="50">
        <f t="shared" si="24"/>
        <v>0</v>
      </c>
      <c r="AV36" s="50">
        <f t="shared" si="24"/>
        <v>0</v>
      </c>
      <c r="AW36" s="50">
        <f t="shared" si="24"/>
        <v>0</v>
      </c>
      <c r="AX36" s="50">
        <f t="shared" si="24"/>
        <v>0</v>
      </c>
      <c r="AY36" s="50">
        <f t="shared" si="24"/>
        <v>0</v>
      </c>
      <c r="AZ36" s="50">
        <f t="shared" si="24"/>
        <v>0</v>
      </c>
      <c r="BA36" s="50">
        <f t="shared" si="25"/>
        <v>0</v>
      </c>
      <c r="BB36" s="50">
        <f t="shared" si="25"/>
        <v>0</v>
      </c>
      <c r="BC36" s="50">
        <f t="shared" si="25"/>
        <v>0</v>
      </c>
      <c r="BD36" s="50">
        <f t="shared" si="25"/>
        <v>0</v>
      </c>
      <c r="BE36" s="50">
        <f t="shared" si="25"/>
        <v>0</v>
      </c>
      <c r="BF36" s="50">
        <f t="shared" si="25"/>
        <v>0</v>
      </c>
      <c r="BG36" s="50">
        <f t="shared" si="25"/>
        <v>0</v>
      </c>
      <c r="BH36" s="50">
        <f t="shared" si="25"/>
        <v>0</v>
      </c>
      <c r="BI36" s="50">
        <f t="shared" si="25"/>
        <v>0</v>
      </c>
      <c r="BJ36" s="50">
        <f t="shared" si="25"/>
        <v>0</v>
      </c>
      <c r="BK36" s="50">
        <f t="shared" si="25"/>
        <v>0</v>
      </c>
      <c r="BL36" s="50">
        <f t="shared" si="25"/>
        <v>0</v>
      </c>
      <c r="BM36" s="50">
        <f t="shared" si="25"/>
        <v>0</v>
      </c>
      <c r="BN36" s="50">
        <f t="shared" si="25"/>
        <v>0</v>
      </c>
      <c r="BO36" s="50">
        <f t="shared" si="25"/>
        <v>0</v>
      </c>
      <c r="BP36" s="50">
        <f t="shared" si="25"/>
        <v>0</v>
      </c>
      <c r="BQ36" s="50">
        <f t="shared" si="26"/>
        <v>0</v>
      </c>
      <c r="BR36" s="50">
        <f t="shared" si="26"/>
        <v>0</v>
      </c>
      <c r="BS36" s="50">
        <f t="shared" si="26"/>
        <v>0</v>
      </c>
      <c r="BT36" s="50">
        <f t="shared" si="26"/>
        <v>0</v>
      </c>
      <c r="BU36" s="50">
        <f t="shared" si="26"/>
        <v>0</v>
      </c>
      <c r="BV36" s="50">
        <f t="shared" si="26"/>
        <v>0</v>
      </c>
      <c r="BW36" s="50">
        <f t="shared" si="26"/>
        <v>0</v>
      </c>
      <c r="BX36" s="50">
        <f t="shared" si="26"/>
        <v>0</v>
      </c>
      <c r="BY36" s="50">
        <f t="shared" si="26"/>
        <v>0</v>
      </c>
      <c r="BZ36" s="50">
        <f t="shared" si="26"/>
        <v>0</v>
      </c>
      <c r="CA36" s="50">
        <f t="shared" si="26"/>
        <v>0</v>
      </c>
      <c r="CB36" s="50">
        <f t="shared" si="26"/>
        <v>0</v>
      </c>
      <c r="CC36" s="50">
        <f t="shared" si="26"/>
        <v>0</v>
      </c>
      <c r="CD36" s="50">
        <f t="shared" si="26"/>
        <v>0</v>
      </c>
      <c r="CE36" s="50">
        <f t="shared" si="26"/>
        <v>0</v>
      </c>
      <c r="CF36" s="50">
        <f t="shared" si="26"/>
        <v>0</v>
      </c>
      <c r="CG36" s="50">
        <f t="shared" si="27"/>
        <v>0</v>
      </c>
      <c r="CH36" s="50">
        <f t="shared" si="27"/>
        <v>0</v>
      </c>
      <c r="CI36" s="50">
        <f t="shared" si="27"/>
        <v>0</v>
      </c>
      <c r="CJ36" s="50">
        <f t="shared" si="27"/>
        <v>0</v>
      </c>
      <c r="CK36" s="50">
        <f t="shared" si="27"/>
        <v>0</v>
      </c>
      <c r="CL36" s="50">
        <f t="shared" si="27"/>
        <v>0</v>
      </c>
      <c r="CM36" s="50">
        <f t="shared" si="27"/>
        <v>0</v>
      </c>
      <c r="CN36" s="50">
        <f t="shared" si="27"/>
        <v>0</v>
      </c>
      <c r="CO36" s="50">
        <f t="shared" si="27"/>
        <v>0</v>
      </c>
      <c r="CP36" s="50">
        <f t="shared" si="27"/>
        <v>0</v>
      </c>
      <c r="CQ36" s="50">
        <f t="shared" si="27"/>
        <v>0</v>
      </c>
      <c r="CR36" s="50">
        <f t="shared" si="27"/>
        <v>0</v>
      </c>
      <c r="CS36" s="50">
        <f t="shared" si="27"/>
        <v>0</v>
      </c>
      <c r="CT36" s="50">
        <f t="shared" si="27"/>
        <v>0</v>
      </c>
      <c r="CU36" s="50">
        <f t="shared" si="27"/>
        <v>0</v>
      </c>
      <c r="CV36" s="50">
        <f t="shared" si="27"/>
        <v>0</v>
      </c>
      <c r="CW36" s="50">
        <f t="shared" si="28"/>
        <v>0</v>
      </c>
      <c r="CX36" s="50">
        <f t="shared" si="28"/>
        <v>0</v>
      </c>
      <c r="CY36" s="50">
        <f t="shared" si="28"/>
        <v>0</v>
      </c>
      <c r="CZ36" s="50">
        <f t="shared" si="28"/>
        <v>0</v>
      </c>
      <c r="DA36" s="50">
        <f t="shared" si="28"/>
        <v>0</v>
      </c>
      <c r="DB36" s="50">
        <f t="shared" si="28"/>
        <v>0</v>
      </c>
      <c r="DC36" s="50">
        <f t="shared" si="28"/>
        <v>0</v>
      </c>
      <c r="DD36" s="50">
        <f t="shared" si="28"/>
        <v>0</v>
      </c>
      <c r="DE36" s="50">
        <f t="shared" si="28"/>
        <v>0</v>
      </c>
      <c r="DF36" s="50">
        <f t="shared" si="28"/>
        <v>0</v>
      </c>
      <c r="DG36" s="50">
        <f t="shared" si="28"/>
        <v>0</v>
      </c>
      <c r="DH36" s="50">
        <f t="shared" si="28"/>
        <v>0</v>
      </c>
      <c r="DI36" s="50">
        <f t="shared" si="28"/>
        <v>0</v>
      </c>
      <c r="DJ36" s="50">
        <f t="shared" si="28"/>
        <v>0</v>
      </c>
      <c r="DK36" s="50">
        <f t="shared" si="29"/>
        <v>0</v>
      </c>
      <c r="DL36" s="50">
        <f t="shared" si="29"/>
        <v>0</v>
      </c>
      <c r="DM36" s="50">
        <f t="shared" si="29"/>
        <v>0</v>
      </c>
      <c r="DN36" s="50">
        <f t="shared" si="29"/>
        <v>0</v>
      </c>
      <c r="DO36" s="50">
        <f t="shared" si="29"/>
        <v>0</v>
      </c>
      <c r="DP36" s="50">
        <f t="shared" si="29"/>
        <v>0</v>
      </c>
      <c r="DQ36" s="50">
        <f t="shared" si="29"/>
        <v>0</v>
      </c>
      <c r="DR36" s="50">
        <f t="shared" si="29"/>
        <v>0</v>
      </c>
      <c r="DS36" s="50">
        <f t="shared" si="29"/>
        <v>0</v>
      </c>
      <c r="DT36" s="50">
        <f t="shared" si="29"/>
        <v>0</v>
      </c>
      <c r="DU36" s="50">
        <f t="shared" si="29"/>
        <v>0</v>
      </c>
    </row>
    <row r="37" spans="1:125" x14ac:dyDescent="0.35">
      <c r="A37" s="14"/>
      <c r="B37" s="2"/>
      <c r="C37" s="1"/>
      <c r="D37" s="1">
        <v>3</v>
      </c>
      <c r="E37" s="50">
        <f t="shared" si="22"/>
        <v>0</v>
      </c>
      <c r="F37" s="50">
        <f t="shared" si="22"/>
        <v>0</v>
      </c>
      <c r="G37" s="50">
        <f t="shared" si="22"/>
        <v>0</v>
      </c>
      <c r="H37" s="50">
        <f t="shared" si="22"/>
        <v>0</v>
      </c>
      <c r="I37" s="50">
        <f t="shared" si="22"/>
        <v>0</v>
      </c>
      <c r="J37" s="50">
        <f t="shared" si="22"/>
        <v>0</v>
      </c>
      <c r="K37" s="50">
        <f t="shared" si="22"/>
        <v>0</v>
      </c>
      <c r="L37" s="50">
        <f t="shared" si="22"/>
        <v>0</v>
      </c>
      <c r="M37" s="50">
        <f t="shared" si="22"/>
        <v>0</v>
      </c>
      <c r="N37" s="50">
        <f t="shared" si="22"/>
        <v>0</v>
      </c>
      <c r="O37" s="50">
        <f t="shared" si="22"/>
        <v>0</v>
      </c>
      <c r="P37" s="50">
        <f t="shared" si="22"/>
        <v>0</v>
      </c>
      <c r="Q37" s="50">
        <f t="shared" si="22"/>
        <v>0</v>
      </c>
      <c r="R37" s="50">
        <f t="shared" si="22"/>
        <v>0</v>
      </c>
      <c r="S37" s="50">
        <f t="shared" si="22"/>
        <v>0</v>
      </c>
      <c r="T37" s="50">
        <f t="shared" si="22"/>
        <v>0</v>
      </c>
      <c r="U37" s="50">
        <f t="shared" si="23"/>
        <v>0</v>
      </c>
      <c r="V37" s="50">
        <f t="shared" si="23"/>
        <v>0</v>
      </c>
      <c r="W37" s="50">
        <f t="shared" si="23"/>
        <v>0</v>
      </c>
      <c r="X37" s="50">
        <f t="shared" si="23"/>
        <v>0</v>
      </c>
      <c r="Y37" s="50">
        <f t="shared" si="23"/>
        <v>0</v>
      </c>
      <c r="Z37" s="50">
        <f t="shared" si="23"/>
        <v>0</v>
      </c>
      <c r="AA37" s="50">
        <f t="shared" si="23"/>
        <v>0</v>
      </c>
      <c r="AB37" s="50">
        <f t="shared" si="23"/>
        <v>0</v>
      </c>
      <c r="AC37" s="50">
        <f t="shared" si="23"/>
        <v>0</v>
      </c>
      <c r="AD37" s="50">
        <f t="shared" si="23"/>
        <v>0</v>
      </c>
      <c r="AE37" s="50">
        <f t="shared" si="23"/>
        <v>0</v>
      </c>
      <c r="AF37" s="50">
        <f t="shared" si="23"/>
        <v>0</v>
      </c>
      <c r="AG37" s="50">
        <f t="shared" si="23"/>
        <v>0</v>
      </c>
      <c r="AH37" s="50">
        <f t="shared" si="23"/>
        <v>0</v>
      </c>
      <c r="AI37" s="50">
        <f t="shared" si="23"/>
        <v>0</v>
      </c>
      <c r="AJ37" s="50">
        <f t="shared" si="23"/>
        <v>0</v>
      </c>
      <c r="AK37" s="50">
        <f t="shared" si="24"/>
        <v>0</v>
      </c>
      <c r="AL37" s="50">
        <f t="shared" si="24"/>
        <v>0</v>
      </c>
      <c r="AM37" s="50">
        <f t="shared" si="24"/>
        <v>0</v>
      </c>
      <c r="AN37" s="50">
        <f t="shared" si="24"/>
        <v>0</v>
      </c>
      <c r="AO37" s="50">
        <f t="shared" si="24"/>
        <v>0</v>
      </c>
      <c r="AP37" s="50">
        <f t="shared" si="24"/>
        <v>0</v>
      </c>
      <c r="AQ37" s="50">
        <f t="shared" si="24"/>
        <v>0</v>
      </c>
      <c r="AR37" s="50">
        <f t="shared" si="24"/>
        <v>0</v>
      </c>
      <c r="AS37" s="50">
        <f t="shared" si="24"/>
        <v>0</v>
      </c>
      <c r="AT37" s="50">
        <f t="shared" si="24"/>
        <v>0</v>
      </c>
      <c r="AU37" s="50">
        <f t="shared" si="24"/>
        <v>0</v>
      </c>
      <c r="AV37" s="50">
        <f t="shared" si="24"/>
        <v>0</v>
      </c>
      <c r="AW37" s="50">
        <f t="shared" si="24"/>
        <v>0</v>
      </c>
      <c r="AX37" s="50">
        <f t="shared" si="24"/>
        <v>0</v>
      </c>
      <c r="AY37" s="50">
        <f t="shared" si="24"/>
        <v>0</v>
      </c>
      <c r="AZ37" s="50">
        <f t="shared" si="24"/>
        <v>0</v>
      </c>
      <c r="BA37" s="50">
        <f t="shared" si="25"/>
        <v>0</v>
      </c>
      <c r="BB37" s="50">
        <f t="shared" si="25"/>
        <v>0</v>
      </c>
      <c r="BC37" s="50">
        <f t="shared" si="25"/>
        <v>0</v>
      </c>
      <c r="BD37" s="50">
        <f t="shared" si="25"/>
        <v>0</v>
      </c>
      <c r="BE37" s="50">
        <f t="shared" si="25"/>
        <v>0</v>
      </c>
      <c r="BF37" s="50">
        <f t="shared" si="25"/>
        <v>0</v>
      </c>
      <c r="BG37" s="50">
        <f t="shared" si="25"/>
        <v>0</v>
      </c>
      <c r="BH37" s="50">
        <f t="shared" si="25"/>
        <v>0</v>
      </c>
      <c r="BI37" s="50">
        <f t="shared" si="25"/>
        <v>0</v>
      </c>
      <c r="BJ37" s="50">
        <f t="shared" si="25"/>
        <v>0</v>
      </c>
      <c r="BK37" s="50">
        <f t="shared" si="25"/>
        <v>0</v>
      </c>
      <c r="BL37" s="50">
        <f t="shared" si="25"/>
        <v>0</v>
      </c>
      <c r="BM37" s="50">
        <f t="shared" si="25"/>
        <v>0</v>
      </c>
      <c r="BN37" s="50">
        <f t="shared" si="25"/>
        <v>0</v>
      </c>
      <c r="BO37" s="50">
        <f t="shared" si="25"/>
        <v>0</v>
      </c>
      <c r="BP37" s="50">
        <f t="shared" si="25"/>
        <v>0</v>
      </c>
      <c r="BQ37" s="50">
        <f t="shared" si="26"/>
        <v>0</v>
      </c>
      <c r="BR37" s="50">
        <f t="shared" si="26"/>
        <v>0</v>
      </c>
      <c r="BS37" s="50">
        <f t="shared" si="26"/>
        <v>0</v>
      </c>
      <c r="BT37" s="50">
        <f t="shared" si="26"/>
        <v>0</v>
      </c>
      <c r="BU37" s="50">
        <f t="shared" si="26"/>
        <v>0</v>
      </c>
      <c r="BV37" s="50">
        <f t="shared" si="26"/>
        <v>0</v>
      </c>
      <c r="BW37" s="50">
        <f t="shared" si="26"/>
        <v>0</v>
      </c>
      <c r="BX37" s="50">
        <f t="shared" si="26"/>
        <v>0</v>
      </c>
      <c r="BY37" s="50">
        <f t="shared" si="26"/>
        <v>0</v>
      </c>
      <c r="BZ37" s="50">
        <f t="shared" si="26"/>
        <v>0</v>
      </c>
      <c r="CA37" s="50">
        <f t="shared" si="26"/>
        <v>0</v>
      </c>
      <c r="CB37" s="50">
        <f t="shared" si="26"/>
        <v>0</v>
      </c>
      <c r="CC37" s="50">
        <f t="shared" si="26"/>
        <v>0</v>
      </c>
      <c r="CD37" s="50">
        <f t="shared" si="26"/>
        <v>0</v>
      </c>
      <c r="CE37" s="50">
        <f t="shared" si="26"/>
        <v>0</v>
      </c>
      <c r="CF37" s="50">
        <f t="shared" si="26"/>
        <v>0</v>
      </c>
      <c r="CG37" s="50">
        <f t="shared" si="27"/>
        <v>0</v>
      </c>
      <c r="CH37" s="50">
        <f t="shared" si="27"/>
        <v>0</v>
      </c>
      <c r="CI37" s="50">
        <f t="shared" si="27"/>
        <v>0</v>
      </c>
      <c r="CJ37" s="50">
        <f t="shared" si="27"/>
        <v>0</v>
      </c>
      <c r="CK37" s="50">
        <f t="shared" si="27"/>
        <v>0</v>
      </c>
      <c r="CL37" s="50">
        <f t="shared" si="27"/>
        <v>0</v>
      </c>
      <c r="CM37" s="50">
        <f t="shared" si="27"/>
        <v>0</v>
      </c>
      <c r="CN37" s="50">
        <f t="shared" si="27"/>
        <v>0</v>
      </c>
      <c r="CO37" s="50">
        <f t="shared" si="27"/>
        <v>0</v>
      </c>
      <c r="CP37" s="50">
        <f t="shared" si="27"/>
        <v>0</v>
      </c>
      <c r="CQ37" s="50">
        <f t="shared" si="27"/>
        <v>0</v>
      </c>
      <c r="CR37" s="50">
        <f t="shared" si="27"/>
        <v>0</v>
      </c>
      <c r="CS37" s="50">
        <f t="shared" si="27"/>
        <v>0</v>
      </c>
      <c r="CT37" s="50">
        <f t="shared" si="27"/>
        <v>0</v>
      </c>
      <c r="CU37" s="50">
        <f t="shared" si="27"/>
        <v>0</v>
      </c>
      <c r="CV37" s="50">
        <f t="shared" si="27"/>
        <v>0</v>
      </c>
      <c r="CW37" s="50">
        <f t="shared" si="28"/>
        <v>0</v>
      </c>
      <c r="CX37" s="50">
        <f t="shared" si="28"/>
        <v>0</v>
      </c>
      <c r="CY37" s="50">
        <f t="shared" si="28"/>
        <v>0</v>
      </c>
      <c r="CZ37" s="50">
        <f t="shared" si="28"/>
        <v>0</v>
      </c>
      <c r="DA37" s="50">
        <f t="shared" si="28"/>
        <v>0</v>
      </c>
      <c r="DB37" s="50">
        <f t="shared" si="28"/>
        <v>0</v>
      </c>
      <c r="DC37" s="50">
        <f t="shared" si="28"/>
        <v>0</v>
      </c>
      <c r="DD37" s="50">
        <f t="shared" si="28"/>
        <v>0</v>
      </c>
      <c r="DE37" s="50">
        <f t="shared" si="28"/>
        <v>0</v>
      </c>
      <c r="DF37" s="50">
        <f t="shared" si="28"/>
        <v>0</v>
      </c>
      <c r="DG37" s="50">
        <f t="shared" si="28"/>
        <v>0</v>
      </c>
      <c r="DH37" s="50">
        <f t="shared" si="28"/>
        <v>0</v>
      </c>
      <c r="DI37" s="50">
        <f t="shared" si="28"/>
        <v>0</v>
      </c>
      <c r="DJ37" s="50">
        <f t="shared" si="28"/>
        <v>0</v>
      </c>
      <c r="DK37" s="50">
        <f t="shared" si="29"/>
        <v>0</v>
      </c>
      <c r="DL37" s="50">
        <f t="shared" si="29"/>
        <v>0</v>
      </c>
      <c r="DM37" s="50">
        <f t="shared" si="29"/>
        <v>0</v>
      </c>
      <c r="DN37" s="50">
        <f t="shared" si="29"/>
        <v>0</v>
      </c>
      <c r="DO37" s="50">
        <f t="shared" si="29"/>
        <v>0</v>
      </c>
      <c r="DP37" s="50">
        <f t="shared" si="29"/>
        <v>0</v>
      </c>
      <c r="DQ37" s="50">
        <f t="shared" si="29"/>
        <v>0</v>
      </c>
      <c r="DR37" s="50">
        <f t="shared" si="29"/>
        <v>0</v>
      </c>
      <c r="DS37" s="50">
        <f t="shared" si="29"/>
        <v>0</v>
      </c>
      <c r="DT37" s="50">
        <f t="shared" si="29"/>
        <v>0</v>
      </c>
      <c r="DU37" s="50">
        <f t="shared" si="29"/>
        <v>0</v>
      </c>
    </row>
    <row r="38" spans="1:125" x14ac:dyDescent="0.35">
      <c r="A38" s="14"/>
      <c r="B38" s="2"/>
      <c r="C38" s="1"/>
      <c r="D38" s="1">
        <v>4</v>
      </c>
      <c r="E38" s="50">
        <f t="shared" si="22"/>
        <v>0</v>
      </c>
      <c r="F38" s="50">
        <f t="shared" si="22"/>
        <v>0</v>
      </c>
      <c r="G38" s="50">
        <f t="shared" si="22"/>
        <v>0</v>
      </c>
      <c r="H38" s="50">
        <f t="shared" si="22"/>
        <v>0</v>
      </c>
      <c r="I38" s="50">
        <f t="shared" si="22"/>
        <v>0</v>
      </c>
      <c r="J38" s="50">
        <f t="shared" si="22"/>
        <v>0</v>
      </c>
      <c r="K38" s="50">
        <f t="shared" si="22"/>
        <v>0</v>
      </c>
      <c r="L38" s="50">
        <f t="shared" si="22"/>
        <v>0</v>
      </c>
      <c r="M38" s="50">
        <f t="shared" si="22"/>
        <v>0</v>
      </c>
      <c r="N38" s="50">
        <f t="shared" si="22"/>
        <v>0</v>
      </c>
      <c r="O38" s="50">
        <f t="shared" si="22"/>
        <v>0</v>
      </c>
      <c r="P38" s="50">
        <f t="shared" si="22"/>
        <v>0</v>
      </c>
      <c r="Q38" s="50">
        <f t="shared" si="22"/>
        <v>0</v>
      </c>
      <c r="R38" s="50">
        <f t="shared" si="22"/>
        <v>0</v>
      </c>
      <c r="S38" s="50">
        <f t="shared" si="22"/>
        <v>0</v>
      </c>
      <c r="T38" s="50">
        <f t="shared" si="22"/>
        <v>0</v>
      </c>
      <c r="U38" s="50">
        <f t="shared" si="23"/>
        <v>0</v>
      </c>
      <c r="V38" s="50">
        <f t="shared" si="23"/>
        <v>0</v>
      </c>
      <c r="W38" s="50">
        <f t="shared" si="23"/>
        <v>0</v>
      </c>
      <c r="X38" s="50">
        <f t="shared" si="23"/>
        <v>0</v>
      </c>
      <c r="Y38" s="50">
        <f t="shared" si="23"/>
        <v>0</v>
      </c>
      <c r="Z38" s="50">
        <f t="shared" si="23"/>
        <v>0</v>
      </c>
      <c r="AA38" s="50">
        <f t="shared" si="23"/>
        <v>0</v>
      </c>
      <c r="AB38" s="50">
        <f t="shared" si="23"/>
        <v>0</v>
      </c>
      <c r="AC38" s="50">
        <f t="shared" si="23"/>
        <v>0</v>
      </c>
      <c r="AD38" s="50">
        <f t="shared" si="23"/>
        <v>0</v>
      </c>
      <c r="AE38" s="50">
        <f t="shared" si="23"/>
        <v>0</v>
      </c>
      <c r="AF38" s="50">
        <f t="shared" si="23"/>
        <v>0</v>
      </c>
      <c r="AG38" s="50">
        <f t="shared" si="23"/>
        <v>0</v>
      </c>
      <c r="AH38" s="50">
        <f t="shared" si="23"/>
        <v>0</v>
      </c>
      <c r="AI38" s="50">
        <f t="shared" si="23"/>
        <v>0</v>
      </c>
      <c r="AJ38" s="50">
        <f t="shared" si="23"/>
        <v>0</v>
      </c>
      <c r="AK38" s="50">
        <f t="shared" si="24"/>
        <v>0</v>
      </c>
      <c r="AL38" s="50">
        <f t="shared" si="24"/>
        <v>0</v>
      </c>
      <c r="AM38" s="50">
        <f t="shared" si="24"/>
        <v>0</v>
      </c>
      <c r="AN38" s="50">
        <f t="shared" si="24"/>
        <v>0</v>
      </c>
      <c r="AO38" s="50">
        <f t="shared" si="24"/>
        <v>0</v>
      </c>
      <c r="AP38" s="50">
        <f t="shared" si="24"/>
        <v>0</v>
      </c>
      <c r="AQ38" s="50">
        <f t="shared" si="24"/>
        <v>0</v>
      </c>
      <c r="AR38" s="50">
        <f t="shared" si="24"/>
        <v>0</v>
      </c>
      <c r="AS38" s="50">
        <f t="shared" si="24"/>
        <v>0</v>
      </c>
      <c r="AT38" s="50">
        <f t="shared" si="24"/>
        <v>0</v>
      </c>
      <c r="AU38" s="50">
        <f t="shared" si="24"/>
        <v>0</v>
      </c>
      <c r="AV38" s="50">
        <f t="shared" si="24"/>
        <v>0</v>
      </c>
      <c r="AW38" s="50">
        <f t="shared" si="24"/>
        <v>0</v>
      </c>
      <c r="AX38" s="50">
        <f t="shared" si="24"/>
        <v>0</v>
      </c>
      <c r="AY38" s="50">
        <f t="shared" si="24"/>
        <v>0</v>
      </c>
      <c r="AZ38" s="50">
        <f t="shared" si="24"/>
        <v>0</v>
      </c>
      <c r="BA38" s="50">
        <f t="shared" si="25"/>
        <v>0</v>
      </c>
      <c r="BB38" s="50">
        <f t="shared" si="25"/>
        <v>0</v>
      </c>
      <c r="BC38" s="50">
        <f t="shared" si="25"/>
        <v>0</v>
      </c>
      <c r="BD38" s="50">
        <f t="shared" si="25"/>
        <v>0</v>
      </c>
      <c r="BE38" s="50">
        <f t="shared" si="25"/>
        <v>0</v>
      </c>
      <c r="BF38" s="50">
        <f t="shared" si="25"/>
        <v>0</v>
      </c>
      <c r="BG38" s="50">
        <f t="shared" si="25"/>
        <v>0</v>
      </c>
      <c r="BH38" s="50">
        <f t="shared" si="25"/>
        <v>0</v>
      </c>
      <c r="BI38" s="50">
        <f t="shared" si="25"/>
        <v>0</v>
      </c>
      <c r="BJ38" s="50">
        <f t="shared" si="25"/>
        <v>0</v>
      </c>
      <c r="BK38" s="50">
        <f t="shared" si="25"/>
        <v>0</v>
      </c>
      <c r="BL38" s="50">
        <f t="shared" si="25"/>
        <v>0</v>
      </c>
      <c r="BM38" s="50">
        <f t="shared" si="25"/>
        <v>0</v>
      </c>
      <c r="BN38" s="50">
        <f t="shared" si="25"/>
        <v>0</v>
      </c>
      <c r="BO38" s="50">
        <f t="shared" si="25"/>
        <v>0</v>
      </c>
      <c r="BP38" s="50">
        <f t="shared" si="25"/>
        <v>0</v>
      </c>
      <c r="BQ38" s="50">
        <f t="shared" si="26"/>
        <v>0</v>
      </c>
      <c r="BR38" s="50">
        <f t="shared" si="26"/>
        <v>0</v>
      </c>
      <c r="BS38" s="50">
        <f t="shared" si="26"/>
        <v>0</v>
      </c>
      <c r="BT38" s="50">
        <f t="shared" si="26"/>
        <v>0</v>
      </c>
      <c r="BU38" s="50">
        <f t="shared" si="26"/>
        <v>0</v>
      </c>
      <c r="BV38" s="50">
        <f t="shared" si="26"/>
        <v>0</v>
      </c>
      <c r="BW38" s="50">
        <f t="shared" si="26"/>
        <v>0</v>
      </c>
      <c r="BX38" s="50">
        <f t="shared" si="26"/>
        <v>0</v>
      </c>
      <c r="BY38" s="50">
        <f t="shared" si="26"/>
        <v>0</v>
      </c>
      <c r="BZ38" s="50">
        <f t="shared" si="26"/>
        <v>0</v>
      </c>
      <c r="CA38" s="50">
        <f t="shared" si="26"/>
        <v>0</v>
      </c>
      <c r="CB38" s="50">
        <f t="shared" si="26"/>
        <v>0</v>
      </c>
      <c r="CC38" s="50">
        <f t="shared" si="26"/>
        <v>0</v>
      </c>
      <c r="CD38" s="50">
        <f t="shared" si="26"/>
        <v>0</v>
      </c>
      <c r="CE38" s="50">
        <f t="shared" si="26"/>
        <v>0</v>
      </c>
      <c r="CF38" s="50">
        <f t="shared" si="26"/>
        <v>0</v>
      </c>
      <c r="CG38" s="50">
        <f t="shared" si="27"/>
        <v>0</v>
      </c>
      <c r="CH38" s="50">
        <f t="shared" si="27"/>
        <v>0</v>
      </c>
      <c r="CI38" s="50">
        <f t="shared" si="27"/>
        <v>0</v>
      </c>
      <c r="CJ38" s="50">
        <f t="shared" si="27"/>
        <v>0</v>
      </c>
      <c r="CK38" s="50">
        <f t="shared" si="27"/>
        <v>0</v>
      </c>
      <c r="CL38" s="50">
        <f t="shared" si="27"/>
        <v>0</v>
      </c>
      <c r="CM38" s="50">
        <f t="shared" si="27"/>
        <v>0</v>
      </c>
      <c r="CN38" s="50">
        <f t="shared" si="27"/>
        <v>0</v>
      </c>
      <c r="CO38" s="50">
        <f t="shared" si="27"/>
        <v>0</v>
      </c>
      <c r="CP38" s="50">
        <f t="shared" si="27"/>
        <v>0</v>
      </c>
      <c r="CQ38" s="50">
        <f t="shared" si="27"/>
        <v>0</v>
      </c>
      <c r="CR38" s="50">
        <f t="shared" si="27"/>
        <v>0</v>
      </c>
      <c r="CS38" s="50">
        <f t="shared" si="27"/>
        <v>0</v>
      </c>
      <c r="CT38" s="50">
        <f t="shared" si="27"/>
        <v>0</v>
      </c>
      <c r="CU38" s="50">
        <f t="shared" si="27"/>
        <v>0</v>
      </c>
      <c r="CV38" s="50">
        <f t="shared" si="27"/>
        <v>0</v>
      </c>
      <c r="CW38" s="50">
        <f t="shared" si="28"/>
        <v>0</v>
      </c>
      <c r="CX38" s="50">
        <f t="shared" si="28"/>
        <v>0</v>
      </c>
      <c r="CY38" s="50">
        <f t="shared" si="28"/>
        <v>0</v>
      </c>
      <c r="CZ38" s="50">
        <f t="shared" si="28"/>
        <v>0</v>
      </c>
      <c r="DA38" s="50">
        <f t="shared" si="28"/>
        <v>0</v>
      </c>
      <c r="DB38" s="50">
        <f t="shared" si="28"/>
        <v>0</v>
      </c>
      <c r="DC38" s="50">
        <f t="shared" si="28"/>
        <v>0</v>
      </c>
      <c r="DD38" s="50">
        <f t="shared" si="28"/>
        <v>0</v>
      </c>
      <c r="DE38" s="50">
        <f t="shared" si="28"/>
        <v>0</v>
      </c>
      <c r="DF38" s="50">
        <f t="shared" si="28"/>
        <v>0</v>
      </c>
      <c r="DG38" s="50">
        <f t="shared" si="28"/>
        <v>0</v>
      </c>
      <c r="DH38" s="50">
        <f t="shared" si="28"/>
        <v>0</v>
      </c>
      <c r="DI38" s="50">
        <f t="shared" si="28"/>
        <v>0</v>
      </c>
      <c r="DJ38" s="50">
        <f t="shared" si="28"/>
        <v>0</v>
      </c>
      <c r="DK38" s="50">
        <f t="shared" si="29"/>
        <v>0</v>
      </c>
      <c r="DL38" s="50">
        <f t="shared" si="29"/>
        <v>0</v>
      </c>
      <c r="DM38" s="50">
        <f t="shared" si="29"/>
        <v>0</v>
      </c>
      <c r="DN38" s="50">
        <f t="shared" si="29"/>
        <v>0</v>
      </c>
      <c r="DO38" s="50">
        <f t="shared" si="29"/>
        <v>0</v>
      </c>
      <c r="DP38" s="50">
        <f t="shared" si="29"/>
        <v>0</v>
      </c>
      <c r="DQ38" s="50">
        <f t="shared" si="29"/>
        <v>0</v>
      </c>
      <c r="DR38" s="50">
        <f t="shared" si="29"/>
        <v>0</v>
      </c>
      <c r="DS38" s="50">
        <f t="shared" si="29"/>
        <v>0</v>
      </c>
      <c r="DT38" s="50">
        <f t="shared" si="29"/>
        <v>0</v>
      </c>
      <c r="DU38" s="50">
        <f t="shared" si="29"/>
        <v>0</v>
      </c>
    </row>
    <row r="39" spans="1:125" x14ac:dyDescent="0.35">
      <c r="A39" s="14"/>
      <c r="B39" s="2"/>
      <c r="C39" s="1"/>
      <c r="D39" s="1">
        <v>5</v>
      </c>
      <c r="E39" s="50">
        <f t="shared" si="22"/>
        <v>0</v>
      </c>
      <c r="F39" s="50">
        <f t="shared" si="22"/>
        <v>0</v>
      </c>
      <c r="G39" s="50">
        <f t="shared" si="22"/>
        <v>0</v>
      </c>
      <c r="H39" s="50">
        <f t="shared" si="22"/>
        <v>0</v>
      </c>
      <c r="I39" s="50">
        <f t="shared" si="22"/>
        <v>0</v>
      </c>
      <c r="J39" s="50">
        <f t="shared" si="22"/>
        <v>0</v>
      </c>
      <c r="K39" s="50">
        <f t="shared" si="22"/>
        <v>0</v>
      </c>
      <c r="L39" s="50">
        <f t="shared" si="22"/>
        <v>0</v>
      </c>
      <c r="M39" s="50">
        <f t="shared" si="22"/>
        <v>0</v>
      </c>
      <c r="N39" s="50">
        <f t="shared" si="22"/>
        <v>0</v>
      </c>
      <c r="O39" s="50">
        <f t="shared" si="22"/>
        <v>0</v>
      </c>
      <c r="P39" s="50">
        <f t="shared" si="22"/>
        <v>0</v>
      </c>
      <c r="Q39" s="50">
        <f t="shared" si="22"/>
        <v>0</v>
      </c>
      <c r="R39" s="50">
        <f t="shared" si="22"/>
        <v>0</v>
      </c>
      <c r="S39" s="50">
        <f t="shared" si="22"/>
        <v>0</v>
      </c>
      <c r="T39" s="50">
        <f t="shared" si="22"/>
        <v>0</v>
      </c>
      <c r="U39" s="50">
        <f t="shared" si="23"/>
        <v>0</v>
      </c>
      <c r="V39" s="50">
        <f t="shared" si="23"/>
        <v>0</v>
      </c>
      <c r="W39" s="50">
        <f t="shared" si="23"/>
        <v>0</v>
      </c>
      <c r="X39" s="50">
        <f t="shared" si="23"/>
        <v>0</v>
      </c>
      <c r="Y39" s="50">
        <f t="shared" si="23"/>
        <v>0</v>
      </c>
      <c r="Z39" s="50">
        <f t="shared" si="23"/>
        <v>0</v>
      </c>
      <c r="AA39" s="50">
        <f t="shared" si="23"/>
        <v>0</v>
      </c>
      <c r="AB39" s="50">
        <f t="shared" si="23"/>
        <v>0</v>
      </c>
      <c r="AC39" s="50">
        <f t="shared" si="23"/>
        <v>0</v>
      </c>
      <c r="AD39" s="50">
        <f t="shared" si="23"/>
        <v>0</v>
      </c>
      <c r="AE39" s="50">
        <f t="shared" si="23"/>
        <v>0</v>
      </c>
      <c r="AF39" s="50">
        <f t="shared" si="23"/>
        <v>0</v>
      </c>
      <c r="AG39" s="50">
        <f t="shared" si="23"/>
        <v>0</v>
      </c>
      <c r="AH39" s="50">
        <f t="shared" si="23"/>
        <v>0</v>
      </c>
      <c r="AI39" s="50">
        <f t="shared" si="23"/>
        <v>0</v>
      </c>
      <c r="AJ39" s="50">
        <f t="shared" si="23"/>
        <v>0</v>
      </c>
      <c r="AK39" s="50">
        <f t="shared" si="24"/>
        <v>0</v>
      </c>
      <c r="AL39" s="50">
        <f t="shared" si="24"/>
        <v>0</v>
      </c>
      <c r="AM39" s="50">
        <f t="shared" si="24"/>
        <v>0</v>
      </c>
      <c r="AN39" s="50">
        <f t="shared" si="24"/>
        <v>0</v>
      </c>
      <c r="AO39" s="50">
        <f t="shared" si="24"/>
        <v>0</v>
      </c>
      <c r="AP39" s="50">
        <f t="shared" si="24"/>
        <v>0</v>
      </c>
      <c r="AQ39" s="50">
        <f t="shared" si="24"/>
        <v>0</v>
      </c>
      <c r="AR39" s="50">
        <f t="shared" si="24"/>
        <v>0</v>
      </c>
      <c r="AS39" s="50">
        <f t="shared" si="24"/>
        <v>0</v>
      </c>
      <c r="AT39" s="50">
        <f t="shared" si="24"/>
        <v>0</v>
      </c>
      <c r="AU39" s="50">
        <f t="shared" si="24"/>
        <v>0</v>
      </c>
      <c r="AV39" s="50">
        <f t="shared" si="24"/>
        <v>0</v>
      </c>
      <c r="AW39" s="50">
        <f t="shared" si="24"/>
        <v>0</v>
      </c>
      <c r="AX39" s="50">
        <f t="shared" si="24"/>
        <v>0</v>
      </c>
      <c r="AY39" s="50">
        <f t="shared" si="24"/>
        <v>0</v>
      </c>
      <c r="AZ39" s="50">
        <f t="shared" si="24"/>
        <v>0</v>
      </c>
      <c r="BA39" s="50">
        <f t="shared" si="25"/>
        <v>0</v>
      </c>
      <c r="BB39" s="50">
        <f t="shared" si="25"/>
        <v>0</v>
      </c>
      <c r="BC39" s="50">
        <f t="shared" si="25"/>
        <v>0</v>
      </c>
      <c r="BD39" s="50">
        <f t="shared" si="25"/>
        <v>0</v>
      </c>
      <c r="BE39" s="50">
        <f t="shared" si="25"/>
        <v>0</v>
      </c>
      <c r="BF39" s="50">
        <f t="shared" si="25"/>
        <v>0</v>
      </c>
      <c r="BG39" s="50">
        <f t="shared" si="25"/>
        <v>0</v>
      </c>
      <c r="BH39" s="50">
        <f t="shared" si="25"/>
        <v>0</v>
      </c>
      <c r="BI39" s="50">
        <f t="shared" si="25"/>
        <v>0</v>
      </c>
      <c r="BJ39" s="50">
        <f t="shared" si="25"/>
        <v>0</v>
      </c>
      <c r="BK39" s="50">
        <f t="shared" si="25"/>
        <v>0</v>
      </c>
      <c r="BL39" s="50">
        <f t="shared" si="25"/>
        <v>0</v>
      </c>
      <c r="BM39" s="50">
        <f t="shared" si="25"/>
        <v>0</v>
      </c>
      <c r="BN39" s="50">
        <f t="shared" si="25"/>
        <v>0</v>
      </c>
      <c r="BO39" s="50">
        <f t="shared" si="25"/>
        <v>0</v>
      </c>
      <c r="BP39" s="50">
        <f t="shared" si="25"/>
        <v>0</v>
      </c>
      <c r="BQ39" s="50">
        <f t="shared" si="26"/>
        <v>0</v>
      </c>
      <c r="BR39" s="50">
        <f t="shared" si="26"/>
        <v>0</v>
      </c>
      <c r="BS39" s="50">
        <f t="shared" si="26"/>
        <v>0</v>
      </c>
      <c r="BT39" s="50">
        <f t="shared" si="26"/>
        <v>0</v>
      </c>
      <c r="BU39" s="50">
        <f t="shared" si="26"/>
        <v>0</v>
      </c>
      <c r="BV39" s="50">
        <f t="shared" si="26"/>
        <v>0</v>
      </c>
      <c r="BW39" s="50">
        <f t="shared" si="26"/>
        <v>0</v>
      </c>
      <c r="BX39" s="50">
        <f t="shared" si="26"/>
        <v>0</v>
      </c>
      <c r="BY39" s="50">
        <f t="shared" si="26"/>
        <v>0</v>
      </c>
      <c r="BZ39" s="50">
        <f t="shared" si="26"/>
        <v>0</v>
      </c>
      <c r="CA39" s="50">
        <f t="shared" si="26"/>
        <v>0</v>
      </c>
      <c r="CB39" s="50">
        <f t="shared" si="26"/>
        <v>0</v>
      </c>
      <c r="CC39" s="50">
        <f t="shared" si="26"/>
        <v>0</v>
      </c>
      <c r="CD39" s="50">
        <f t="shared" si="26"/>
        <v>0</v>
      </c>
      <c r="CE39" s="50">
        <f t="shared" si="26"/>
        <v>0</v>
      </c>
      <c r="CF39" s="50">
        <f t="shared" si="26"/>
        <v>0</v>
      </c>
      <c r="CG39" s="50">
        <f t="shared" si="27"/>
        <v>0</v>
      </c>
      <c r="CH39" s="50">
        <f t="shared" si="27"/>
        <v>0</v>
      </c>
      <c r="CI39" s="50">
        <f t="shared" si="27"/>
        <v>0</v>
      </c>
      <c r="CJ39" s="50">
        <f t="shared" si="27"/>
        <v>0</v>
      </c>
      <c r="CK39" s="50">
        <f t="shared" si="27"/>
        <v>0</v>
      </c>
      <c r="CL39" s="50">
        <f t="shared" si="27"/>
        <v>0</v>
      </c>
      <c r="CM39" s="50">
        <f t="shared" si="27"/>
        <v>0</v>
      </c>
      <c r="CN39" s="50">
        <f t="shared" si="27"/>
        <v>0</v>
      </c>
      <c r="CO39" s="50">
        <f t="shared" si="27"/>
        <v>0</v>
      </c>
      <c r="CP39" s="50">
        <f t="shared" si="27"/>
        <v>0</v>
      </c>
      <c r="CQ39" s="50">
        <f t="shared" si="27"/>
        <v>0</v>
      </c>
      <c r="CR39" s="50">
        <f t="shared" si="27"/>
        <v>0</v>
      </c>
      <c r="CS39" s="50">
        <f t="shared" si="27"/>
        <v>0</v>
      </c>
      <c r="CT39" s="50">
        <f t="shared" si="27"/>
        <v>0</v>
      </c>
      <c r="CU39" s="50">
        <f t="shared" si="27"/>
        <v>0</v>
      </c>
      <c r="CV39" s="50">
        <f t="shared" si="27"/>
        <v>0</v>
      </c>
      <c r="CW39" s="50">
        <f t="shared" si="28"/>
        <v>0</v>
      </c>
      <c r="CX39" s="50">
        <f t="shared" si="28"/>
        <v>0</v>
      </c>
      <c r="CY39" s="50">
        <f t="shared" si="28"/>
        <v>0</v>
      </c>
      <c r="CZ39" s="50">
        <f t="shared" si="28"/>
        <v>0</v>
      </c>
      <c r="DA39" s="50">
        <f t="shared" si="28"/>
        <v>0</v>
      </c>
      <c r="DB39" s="50">
        <f t="shared" si="28"/>
        <v>0</v>
      </c>
      <c r="DC39" s="50">
        <f t="shared" si="28"/>
        <v>0</v>
      </c>
      <c r="DD39" s="50">
        <f t="shared" si="28"/>
        <v>0</v>
      </c>
      <c r="DE39" s="50">
        <f t="shared" si="28"/>
        <v>0</v>
      </c>
      <c r="DF39" s="50">
        <f t="shared" si="28"/>
        <v>0</v>
      </c>
      <c r="DG39" s="50">
        <f t="shared" si="28"/>
        <v>0</v>
      </c>
      <c r="DH39" s="50">
        <f t="shared" si="28"/>
        <v>0</v>
      </c>
      <c r="DI39" s="50">
        <f t="shared" si="28"/>
        <v>0</v>
      </c>
      <c r="DJ39" s="50">
        <f t="shared" si="28"/>
        <v>0</v>
      </c>
      <c r="DK39" s="50">
        <f t="shared" si="29"/>
        <v>0</v>
      </c>
      <c r="DL39" s="50">
        <f t="shared" si="29"/>
        <v>0</v>
      </c>
      <c r="DM39" s="50">
        <f t="shared" si="29"/>
        <v>0</v>
      </c>
      <c r="DN39" s="50">
        <f t="shared" si="29"/>
        <v>0</v>
      </c>
      <c r="DO39" s="50">
        <f t="shared" si="29"/>
        <v>0</v>
      </c>
      <c r="DP39" s="50">
        <f t="shared" si="29"/>
        <v>0</v>
      </c>
      <c r="DQ39" s="50">
        <f t="shared" si="29"/>
        <v>0</v>
      </c>
      <c r="DR39" s="50">
        <f t="shared" si="29"/>
        <v>0</v>
      </c>
      <c r="DS39" s="50">
        <f t="shared" si="29"/>
        <v>0</v>
      </c>
      <c r="DT39" s="50">
        <f t="shared" si="29"/>
        <v>0</v>
      </c>
      <c r="DU39" s="50">
        <f t="shared" si="29"/>
        <v>0</v>
      </c>
    </row>
    <row r="40" spans="1:125" x14ac:dyDescent="0.35">
      <c r="A40" s="14"/>
      <c r="B40" s="2"/>
      <c r="C40" s="1"/>
      <c r="D40" s="1">
        <v>6</v>
      </c>
      <c r="E40" s="50">
        <f t="shared" si="22"/>
        <v>0</v>
      </c>
      <c r="F40" s="50">
        <f t="shared" si="22"/>
        <v>0</v>
      </c>
      <c r="G40" s="50">
        <f t="shared" si="22"/>
        <v>0</v>
      </c>
      <c r="H40" s="50">
        <f t="shared" si="22"/>
        <v>0</v>
      </c>
      <c r="I40" s="50">
        <f t="shared" si="22"/>
        <v>0</v>
      </c>
      <c r="J40" s="50">
        <f t="shared" si="22"/>
        <v>0</v>
      </c>
      <c r="K40" s="50">
        <f t="shared" si="22"/>
        <v>0</v>
      </c>
      <c r="L40" s="50">
        <f t="shared" si="22"/>
        <v>0</v>
      </c>
      <c r="M40" s="50">
        <f t="shared" si="22"/>
        <v>0</v>
      </c>
      <c r="N40" s="50">
        <f t="shared" si="22"/>
        <v>0</v>
      </c>
      <c r="O40" s="50">
        <f t="shared" si="22"/>
        <v>0</v>
      </c>
      <c r="P40" s="50">
        <f t="shared" si="22"/>
        <v>0</v>
      </c>
      <c r="Q40" s="50">
        <f t="shared" si="22"/>
        <v>0</v>
      </c>
      <c r="R40" s="50">
        <f t="shared" si="22"/>
        <v>0</v>
      </c>
      <c r="S40" s="50">
        <f t="shared" si="22"/>
        <v>0</v>
      </c>
      <c r="T40" s="50">
        <f t="shared" si="22"/>
        <v>0</v>
      </c>
      <c r="U40" s="50">
        <f t="shared" si="23"/>
        <v>0</v>
      </c>
      <c r="V40" s="50">
        <f t="shared" si="23"/>
        <v>0</v>
      </c>
      <c r="W40" s="50">
        <f t="shared" si="23"/>
        <v>0</v>
      </c>
      <c r="X40" s="50">
        <f t="shared" si="23"/>
        <v>0</v>
      </c>
      <c r="Y40" s="50">
        <f t="shared" si="23"/>
        <v>0</v>
      </c>
      <c r="Z40" s="50">
        <f t="shared" si="23"/>
        <v>0</v>
      </c>
      <c r="AA40" s="50">
        <f t="shared" si="23"/>
        <v>0</v>
      </c>
      <c r="AB40" s="50">
        <f t="shared" si="23"/>
        <v>0</v>
      </c>
      <c r="AC40" s="50">
        <f t="shared" si="23"/>
        <v>0</v>
      </c>
      <c r="AD40" s="50">
        <f t="shared" si="23"/>
        <v>0</v>
      </c>
      <c r="AE40" s="50">
        <f t="shared" si="23"/>
        <v>0</v>
      </c>
      <c r="AF40" s="50">
        <f t="shared" si="23"/>
        <v>0</v>
      </c>
      <c r="AG40" s="50">
        <f t="shared" si="23"/>
        <v>0</v>
      </c>
      <c r="AH40" s="50">
        <f t="shared" si="23"/>
        <v>0</v>
      </c>
      <c r="AI40" s="50">
        <f t="shared" si="23"/>
        <v>0</v>
      </c>
      <c r="AJ40" s="50">
        <f t="shared" si="23"/>
        <v>0</v>
      </c>
      <c r="AK40" s="50">
        <f t="shared" si="24"/>
        <v>0</v>
      </c>
      <c r="AL40" s="50">
        <f t="shared" si="24"/>
        <v>0</v>
      </c>
      <c r="AM40" s="50">
        <f t="shared" si="24"/>
        <v>0</v>
      </c>
      <c r="AN40" s="50">
        <f t="shared" si="24"/>
        <v>0</v>
      </c>
      <c r="AO40" s="50">
        <f t="shared" si="24"/>
        <v>0</v>
      </c>
      <c r="AP40" s="50">
        <f t="shared" si="24"/>
        <v>0</v>
      </c>
      <c r="AQ40" s="50">
        <f t="shared" si="24"/>
        <v>0</v>
      </c>
      <c r="AR40" s="50">
        <f t="shared" si="24"/>
        <v>0</v>
      </c>
      <c r="AS40" s="50">
        <f t="shared" si="24"/>
        <v>0</v>
      </c>
      <c r="AT40" s="50">
        <f t="shared" si="24"/>
        <v>0</v>
      </c>
      <c r="AU40" s="50">
        <f t="shared" si="24"/>
        <v>0</v>
      </c>
      <c r="AV40" s="50">
        <f t="shared" si="24"/>
        <v>0</v>
      </c>
      <c r="AW40" s="50">
        <f t="shared" si="24"/>
        <v>0</v>
      </c>
      <c r="AX40" s="50">
        <f t="shared" si="24"/>
        <v>0</v>
      </c>
      <c r="AY40" s="50">
        <f t="shared" si="24"/>
        <v>0</v>
      </c>
      <c r="AZ40" s="50">
        <f t="shared" si="24"/>
        <v>0</v>
      </c>
      <c r="BA40" s="50">
        <f t="shared" si="25"/>
        <v>0</v>
      </c>
      <c r="BB40" s="50">
        <f t="shared" si="25"/>
        <v>0</v>
      </c>
      <c r="BC40" s="50">
        <f t="shared" si="25"/>
        <v>0</v>
      </c>
      <c r="BD40" s="50">
        <f t="shared" si="25"/>
        <v>0</v>
      </c>
      <c r="BE40" s="50">
        <f t="shared" si="25"/>
        <v>0</v>
      </c>
      <c r="BF40" s="50">
        <f t="shared" si="25"/>
        <v>0</v>
      </c>
      <c r="BG40" s="50">
        <f t="shared" si="25"/>
        <v>0</v>
      </c>
      <c r="BH40" s="50">
        <f t="shared" si="25"/>
        <v>0</v>
      </c>
      <c r="BI40" s="50">
        <f t="shared" si="25"/>
        <v>0</v>
      </c>
      <c r="BJ40" s="50">
        <f t="shared" si="25"/>
        <v>0</v>
      </c>
      <c r="BK40" s="50">
        <f t="shared" si="25"/>
        <v>0</v>
      </c>
      <c r="BL40" s="50">
        <f t="shared" si="25"/>
        <v>0</v>
      </c>
      <c r="BM40" s="50">
        <f t="shared" si="25"/>
        <v>0</v>
      </c>
      <c r="BN40" s="50">
        <f t="shared" si="25"/>
        <v>0</v>
      </c>
      <c r="BO40" s="50">
        <f t="shared" si="25"/>
        <v>0</v>
      </c>
      <c r="BP40" s="50">
        <f t="shared" si="25"/>
        <v>0</v>
      </c>
      <c r="BQ40" s="50">
        <f t="shared" si="26"/>
        <v>0</v>
      </c>
      <c r="BR40" s="50">
        <f t="shared" si="26"/>
        <v>0</v>
      </c>
      <c r="BS40" s="50">
        <f t="shared" si="26"/>
        <v>0</v>
      </c>
      <c r="BT40" s="50">
        <f t="shared" si="26"/>
        <v>0</v>
      </c>
      <c r="BU40" s="50">
        <f t="shared" si="26"/>
        <v>0</v>
      </c>
      <c r="BV40" s="50">
        <f t="shared" si="26"/>
        <v>0</v>
      </c>
      <c r="BW40" s="50">
        <f t="shared" si="26"/>
        <v>0</v>
      </c>
      <c r="BX40" s="50">
        <f t="shared" si="26"/>
        <v>0</v>
      </c>
      <c r="BY40" s="50">
        <f t="shared" si="26"/>
        <v>0</v>
      </c>
      <c r="BZ40" s="50">
        <f t="shared" si="26"/>
        <v>0</v>
      </c>
      <c r="CA40" s="50">
        <f t="shared" si="26"/>
        <v>0</v>
      </c>
      <c r="CB40" s="50">
        <f t="shared" si="26"/>
        <v>0</v>
      </c>
      <c r="CC40" s="50">
        <f t="shared" si="26"/>
        <v>0</v>
      </c>
      <c r="CD40" s="50">
        <f t="shared" si="26"/>
        <v>0</v>
      </c>
      <c r="CE40" s="50">
        <f t="shared" si="26"/>
        <v>0</v>
      </c>
      <c r="CF40" s="50">
        <f t="shared" si="26"/>
        <v>0</v>
      </c>
      <c r="CG40" s="50">
        <f t="shared" si="27"/>
        <v>0</v>
      </c>
      <c r="CH40" s="50">
        <f t="shared" si="27"/>
        <v>0</v>
      </c>
      <c r="CI40" s="50">
        <f t="shared" si="27"/>
        <v>0</v>
      </c>
      <c r="CJ40" s="50">
        <f t="shared" si="27"/>
        <v>0</v>
      </c>
      <c r="CK40" s="50">
        <f t="shared" si="27"/>
        <v>0</v>
      </c>
      <c r="CL40" s="50">
        <f t="shared" si="27"/>
        <v>0</v>
      </c>
      <c r="CM40" s="50">
        <f t="shared" si="27"/>
        <v>0</v>
      </c>
      <c r="CN40" s="50">
        <f t="shared" si="27"/>
        <v>0</v>
      </c>
      <c r="CO40" s="50">
        <f t="shared" si="27"/>
        <v>0</v>
      </c>
      <c r="CP40" s="50">
        <f t="shared" si="27"/>
        <v>0</v>
      </c>
      <c r="CQ40" s="50">
        <f t="shared" si="27"/>
        <v>0</v>
      </c>
      <c r="CR40" s="50">
        <f t="shared" si="27"/>
        <v>0</v>
      </c>
      <c r="CS40" s="50">
        <f t="shared" si="27"/>
        <v>0</v>
      </c>
      <c r="CT40" s="50">
        <f t="shared" si="27"/>
        <v>0</v>
      </c>
      <c r="CU40" s="50">
        <f t="shared" si="27"/>
        <v>0</v>
      </c>
      <c r="CV40" s="50">
        <f t="shared" si="27"/>
        <v>0</v>
      </c>
      <c r="CW40" s="50">
        <f t="shared" si="28"/>
        <v>0</v>
      </c>
      <c r="CX40" s="50">
        <f t="shared" si="28"/>
        <v>0</v>
      </c>
      <c r="CY40" s="50">
        <f t="shared" si="28"/>
        <v>0</v>
      </c>
      <c r="CZ40" s="50">
        <f t="shared" si="28"/>
        <v>0</v>
      </c>
      <c r="DA40" s="50">
        <f t="shared" si="28"/>
        <v>0</v>
      </c>
      <c r="DB40" s="50">
        <f t="shared" si="28"/>
        <v>0</v>
      </c>
      <c r="DC40" s="50">
        <f t="shared" si="28"/>
        <v>0</v>
      </c>
      <c r="DD40" s="50">
        <f t="shared" si="28"/>
        <v>0</v>
      </c>
      <c r="DE40" s="50">
        <f t="shared" si="28"/>
        <v>0</v>
      </c>
      <c r="DF40" s="50">
        <f t="shared" si="28"/>
        <v>0</v>
      </c>
      <c r="DG40" s="50">
        <f t="shared" si="28"/>
        <v>0</v>
      </c>
      <c r="DH40" s="50">
        <f t="shared" si="28"/>
        <v>0</v>
      </c>
      <c r="DI40" s="50">
        <f t="shared" si="28"/>
        <v>0</v>
      </c>
      <c r="DJ40" s="50">
        <f t="shared" si="28"/>
        <v>0</v>
      </c>
      <c r="DK40" s="50">
        <f t="shared" si="29"/>
        <v>0</v>
      </c>
      <c r="DL40" s="50">
        <f t="shared" si="29"/>
        <v>0</v>
      </c>
      <c r="DM40" s="50">
        <f t="shared" si="29"/>
        <v>0</v>
      </c>
      <c r="DN40" s="50">
        <f t="shared" si="29"/>
        <v>0</v>
      </c>
      <c r="DO40" s="50">
        <f t="shared" si="29"/>
        <v>0</v>
      </c>
      <c r="DP40" s="50">
        <f t="shared" si="29"/>
        <v>0</v>
      </c>
      <c r="DQ40" s="50">
        <f t="shared" si="29"/>
        <v>0</v>
      </c>
      <c r="DR40" s="50">
        <f t="shared" si="29"/>
        <v>0</v>
      </c>
      <c r="DS40" s="50">
        <f t="shared" si="29"/>
        <v>0</v>
      </c>
      <c r="DT40" s="50">
        <f t="shared" si="29"/>
        <v>0</v>
      </c>
      <c r="DU40" s="50">
        <f t="shared" si="29"/>
        <v>0</v>
      </c>
    </row>
    <row r="41" spans="1:125" x14ac:dyDescent="0.35">
      <c r="A41" s="14"/>
      <c r="B41" s="2"/>
      <c r="C41" s="1"/>
      <c r="D41" s="1">
        <v>7</v>
      </c>
      <c r="E41" s="50">
        <f t="shared" si="22"/>
        <v>0</v>
      </c>
      <c r="F41" s="50">
        <f t="shared" si="22"/>
        <v>0</v>
      </c>
      <c r="G41" s="50">
        <f t="shared" si="22"/>
        <v>0</v>
      </c>
      <c r="H41" s="50">
        <f t="shared" si="22"/>
        <v>0</v>
      </c>
      <c r="I41" s="50">
        <f t="shared" si="22"/>
        <v>0</v>
      </c>
      <c r="J41" s="50">
        <f t="shared" si="22"/>
        <v>0</v>
      </c>
      <c r="K41" s="50">
        <f t="shared" si="22"/>
        <v>0</v>
      </c>
      <c r="L41" s="50">
        <f t="shared" si="22"/>
        <v>0</v>
      </c>
      <c r="M41" s="50">
        <f t="shared" si="22"/>
        <v>0</v>
      </c>
      <c r="N41" s="50">
        <f t="shared" si="22"/>
        <v>0</v>
      </c>
      <c r="O41" s="50">
        <f t="shared" si="22"/>
        <v>0</v>
      </c>
      <c r="P41" s="50">
        <f t="shared" si="22"/>
        <v>0</v>
      </c>
      <c r="Q41" s="50">
        <f t="shared" si="22"/>
        <v>0</v>
      </c>
      <c r="R41" s="50">
        <f t="shared" si="22"/>
        <v>0</v>
      </c>
      <c r="S41" s="50">
        <f t="shared" si="22"/>
        <v>0</v>
      </c>
      <c r="T41" s="50">
        <f t="shared" si="22"/>
        <v>0</v>
      </c>
      <c r="U41" s="50">
        <f t="shared" si="23"/>
        <v>0</v>
      </c>
      <c r="V41" s="50">
        <f t="shared" si="23"/>
        <v>0</v>
      </c>
      <c r="W41" s="50">
        <f t="shared" si="23"/>
        <v>0</v>
      </c>
      <c r="X41" s="50">
        <f t="shared" si="23"/>
        <v>0</v>
      </c>
      <c r="Y41" s="50">
        <f t="shared" si="23"/>
        <v>0</v>
      </c>
      <c r="Z41" s="50">
        <f t="shared" si="23"/>
        <v>0</v>
      </c>
      <c r="AA41" s="50">
        <f t="shared" si="23"/>
        <v>0</v>
      </c>
      <c r="AB41" s="50">
        <f t="shared" si="23"/>
        <v>0</v>
      </c>
      <c r="AC41" s="50">
        <f t="shared" si="23"/>
        <v>0</v>
      </c>
      <c r="AD41" s="50">
        <f t="shared" si="23"/>
        <v>0</v>
      </c>
      <c r="AE41" s="50">
        <f t="shared" si="23"/>
        <v>0</v>
      </c>
      <c r="AF41" s="50">
        <f t="shared" si="23"/>
        <v>0</v>
      </c>
      <c r="AG41" s="50">
        <f t="shared" si="23"/>
        <v>0</v>
      </c>
      <c r="AH41" s="50">
        <f t="shared" si="23"/>
        <v>0</v>
      </c>
      <c r="AI41" s="50">
        <f t="shared" si="23"/>
        <v>0</v>
      </c>
      <c r="AJ41" s="50">
        <f t="shared" si="23"/>
        <v>0</v>
      </c>
      <c r="AK41" s="50">
        <f t="shared" si="24"/>
        <v>0</v>
      </c>
      <c r="AL41" s="50">
        <f t="shared" si="24"/>
        <v>0</v>
      </c>
      <c r="AM41" s="50">
        <f t="shared" si="24"/>
        <v>0</v>
      </c>
      <c r="AN41" s="50">
        <f t="shared" si="24"/>
        <v>0</v>
      </c>
      <c r="AO41" s="50">
        <f t="shared" si="24"/>
        <v>0</v>
      </c>
      <c r="AP41" s="50">
        <f t="shared" si="24"/>
        <v>0</v>
      </c>
      <c r="AQ41" s="50">
        <f t="shared" si="24"/>
        <v>0</v>
      </c>
      <c r="AR41" s="50">
        <f t="shared" si="24"/>
        <v>0</v>
      </c>
      <c r="AS41" s="50">
        <f t="shared" si="24"/>
        <v>0</v>
      </c>
      <c r="AT41" s="50">
        <f t="shared" si="24"/>
        <v>0</v>
      </c>
      <c r="AU41" s="50">
        <f t="shared" si="24"/>
        <v>0</v>
      </c>
      <c r="AV41" s="50">
        <f t="shared" si="24"/>
        <v>0</v>
      </c>
      <c r="AW41" s="50">
        <f t="shared" si="24"/>
        <v>0</v>
      </c>
      <c r="AX41" s="50">
        <f t="shared" si="24"/>
        <v>0</v>
      </c>
      <c r="AY41" s="50">
        <f t="shared" si="24"/>
        <v>0</v>
      </c>
      <c r="AZ41" s="50">
        <f t="shared" si="24"/>
        <v>0</v>
      </c>
      <c r="BA41" s="50">
        <f t="shared" si="25"/>
        <v>0</v>
      </c>
      <c r="BB41" s="50">
        <f t="shared" si="25"/>
        <v>0</v>
      </c>
      <c r="BC41" s="50">
        <f t="shared" si="25"/>
        <v>0</v>
      </c>
      <c r="BD41" s="50">
        <f t="shared" si="25"/>
        <v>0</v>
      </c>
      <c r="BE41" s="50">
        <f t="shared" si="25"/>
        <v>0</v>
      </c>
      <c r="BF41" s="50">
        <f t="shared" si="25"/>
        <v>0</v>
      </c>
      <c r="BG41" s="50">
        <f t="shared" si="25"/>
        <v>0</v>
      </c>
      <c r="BH41" s="50">
        <f t="shared" si="25"/>
        <v>0</v>
      </c>
      <c r="BI41" s="50">
        <f t="shared" si="25"/>
        <v>0</v>
      </c>
      <c r="BJ41" s="50">
        <f t="shared" si="25"/>
        <v>0</v>
      </c>
      <c r="BK41" s="50">
        <f t="shared" si="25"/>
        <v>0</v>
      </c>
      <c r="BL41" s="50">
        <f t="shared" si="25"/>
        <v>0</v>
      </c>
      <c r="BM41" s="50">
        <f t="shared" si="25"/>
        <v>0</v>
      </c>
      <c r="BN41" s="50">
        <f t="shared" si="25"/>
        <v>0</v>
      </c>
      <c r="BO41" s="50">
        <f t="shared" si="25"/>
        <v>0</v>
      </c>
      <c r="BP41" s="50">
        <f t="shared" si="25"/>
        <v>0</v>
      </c>
      <c r="BQ41" s="50">
        <f t="shared" si="26"/>
        <v>0</v>
      </c>
      <c r="BR41" s="50">
        <f t="shared" si="26"/>
        <v>0</v>
      </c>
      <c r="BS41" s="50">
        <f t="shared" si="26"/>
        <v>0</v>
      </c>
      <c r="BT41" s="50">
        <f t="shared" si="26"/>
        <v>0</v>
      </c>
      <c r="BU41" s="50">
        <f t="shared" si="26"/>
        <v>0</v>
      </c>
      <c r="BV41" s="50">
        <f t="shared" si="26"/>
        <v>0</v>
      </c>
      <c r="BW41" s="50">
        <f t="shared" si="26"/>
        <v>0</v>
      </c>
      <c r="BX41" s="50">
        <f t="shared" si="26"/>
        <v>0</v>
      </c>
      <c r="BY41" s="50">
        <f t="shared" si="26"/>
        <v>0</v>
      </c>
      <c r="BZ41" s="50">
        <f t="shared" si="26"/>
        <v>0</v>
      </c>
      <c r="CA41" s="50">
        <f t="shared" si="26"/>
        <v>0</v>
      </c>
      <c r="CB41" s="50">
        <f t="shared" si="26"/>
        <v>0</v>
      </c>
      <c r="CC41" s="50">
        <f t="shared" si="26"/>
        <v>0</v>
      </c>
      <c r="CD41" s="50">
        <f t="shared" si="26"/>
        <v>0</v>
      </c>
      <c r="CE41" s="50">
        <f t="shared" si="26"/>
        <v>0</v>
      </c>
      <c r="CF41" s="50">
        <f t="shared" si="26"/>
        <v>0</v>
      </c>
      <c r="CG41" s="50">
        <f t="shared" si="27"/>
        <v>0</v>
      </c>
      <c r="CH41" s="50">
        <f t="shared" si="27"/>
        <v>0</v>
      </c>
      <c r="CI41" s="50">
        <f t="shared" si="27"/>
        <v>0</v>
      </c>
      <c r="CJ41" s="50">
        <f t="shared" si="27"/>
        <v>0</v>
      </c>
      <c r="CK41" s="50">
        <f t="shared" si="27"/>
        <v>0</v>
      </c>
      <c r="CL41" s="50">
        <f t="shared" si="27"/>
        <v>0</v>
      </c>
      <c r="CM41" s="50">
        <f t="shared" si="27"/>
        <v>0</v>
      </c>
      <c r="CN41" s="50">
        <f t="shared" si="27"/>
        <v>0</v>
      </c>
      <c r="CO41" s="50">
        <f t="shared" si="27"/>
        <v>0</v>
      </c>
      <c r="CP41" s="50">
        <f t="shared" si="27"/>
        <v>0</v>
      </c>
      <c r="CQ41" s="50">
        <f t="shared" si="27"/>
        <v>0</v>
      </c>
      <c r="CR41" s="50">
        <f t="shared" si="27"/>
        <v>0</v>
      </c>
      <c r="CS41" s="50">
        <f t="shared" si="27"/>
        <v>0</v>
      </c>
      <c r="CT41" s="50">
        <f t="shared" si="27"/>
        <v>0</v>
      </c>
      <c r="CU41" s="50">
        <f t="shared" si="27"/>
        <v>0</v>
      </c>
      <c r="CV41" s="50">
        <f t="shared" si="27"/>
        <v>0</v>
      </c>
      <c r="CW41" s="50">
        <f t="shared" si="28"/>
        <v>0</v>
      </c>
      <c r="CX41" s="50">
        <f t="shared" si="28"/>
        <v>0</v>
      </c>
      <c r="CY41" s="50">
        <f t="shared" si="28"/>
        <v>0</v>
      </c>
      <c r="CZ41" s="50">
        <f t="shared" si="28"/>
        <v>0</v>
      </c>
      <c r="DA41" s="50">
        <f t="shared" si="28"/>
        <v>0</v>
      </c>
      <c r="DB41" s="50">
        <f t="shared" si="28"/>
        <v>0</v>
      </c>
      <c r="DC41" s="50">
        <f t="shared" si="28"/>
        <v>0</v>
      </c>
      <c r="DD41" s="50">
        <f t="shared" si="28"/>
        <v>0</v>
      </c>
      <c r="DE41" s="50">
        <f t="shared" si="28"/>
        <v>0</v>
      </c>
      <c r="DF41" s="50">
        <f t="shared" si="28"/>
        <v>0</v>
      </c>
      <c r="DG41" s="50">
        <f t="shared" si="28"/>
        <v>0</v>
      </c>
      <c r="DH41" s="50">
        <f t="shared" si="28"/>
        <v>0</v>
      </c>
      <c r="DI41" s="50">
        <f t="shared" si="28"/>
        <v>0</v>
      </c>
      <c r="DJ41" s="50">
        <f t="shared" si="28"/>
        <v>0</v>
      </c>
      <c r="DK41" s="50">
        <f t="shared" si="29"/>
        <v>0</v>
      </c>
      <c r="DL41" s="50">
        <f t="shared" si="29"/>
        <v>0</v>
      </c>
      <c r="DM41" s="50">
        <f t="shared" si="29"/>
        <v>0</v>
      </c>
      <c r="DN41" s="50">
        <f t="shared" si="29"/>
        <v>0</v>
      </c>
      <c r="DO41" s="50">
        <f t="shared" si="29"/>
        <v>0</v>
      </c>
      <c r="DP41" s="50">
        <f t="shared" si="29"/>
        <v>0</v>
      </c>
      <c r="DQ41" s="50">
        <f t="shared" si="29"/>
        <v>0</v>
      </c>
      <c r="DR41" s="50">
        <f t="shared" si="29"/>
        <v>0</v>
      </c>
      <c r="DS41" s="50">
        <f t="shared" si="29"/>
        <v>0</v>
      </c>
      <c r="DT41" s="50">
        <f t="shared" si="29"/>
        <v>0</v>
      </c>
      <c r="DU41" s="50">
        <f t="shared" si="29"/>
        <v>0</v>
      </c>
    </row>
    <row r="42" spans="1:125" x14ac:dyDescent="0.35">
      <c r="A42" s="14"/>
      <c r="B42" s="2"/>
      <c r="C42" s="1"/>
      <c r="D42" s="1">
        <v>8</v>
      </c>
      <c r="E42" s="50">
        <f t="shared" si="22"/>
        <v>0</v>
      </c>
      <c r="F42" s="50">
        <f t="shared" si="22"/>
        <v>0</v>
      </c>
      <c r="G42" s="50">
        <f t="shared" si="22"/>
        <v>0</v>
      </c>
      <c r="H42" s="50">
        <f t="shared" si="22"/>
        <v>0</v>
      </c>
      <c r="I42" s="50">
        <f t="shared" si="22"/>
        <v>0</v>
      </c>
      <c r="J42" s="50">
        <f t="shared" si="22"/>
        <v>0</v>
      </c>
      <c r="K42" s="50">
        <f t="shared" si="22"/>
        <v>0</v>
      </c>
      <c r="L42" s="50">
        <f t="shared" si="22"/>
        <v>0</v>
      </c>
      <c r="M42" s="50">
        <f t="shared" si="22"/>
        <v>0</v>
      </c>
      <c r="N42" s="50">
        <f t="shared" si="22"/>
        <v>0</v>
      </c>
      <c r="O42" s="50">
        <f t="shared" si="22"/>
        <v>0</v>
      </c>
      <c r="P42" s="50">
        <f t="shared" si="22"/>
        <v>0</v>
      </c>
      <c r="Q42" s="50">
        <f t="shared" si="22"/>
        <v>0</v>
      </c>
      <c r="R42" s="50">
        <f t="shared" si="22"/>
        <v>0</v>
      </c>
      <c r="S42" s="50">
        <f t="shared" si="22"/>
        <v>0</v>
      </c>
      <c r="T42" s="50">
        <f t="shared" si="22"/>
        <v>0</v>
      </c>
      <c r="U42" s="50">
        <f t="shared" si="23"/>
        <v>0</v>
      </c>
      <c r="V42" s="50">
        <f t="shared" si="23"/>
        <v>0</v>
      </c>
      <c r="W42" s="50">
        <f t="shared" si="23"/>
        <v>0</v>
      </c>
      <c r="X42" s="50">
        <f t="shared" si="23"/>
        <v>0</v>
      </c>
      <c r="Y42" s="50">
        <f t="shared" si="23"/>
        <v>0</v>
      </c>
      <c r="Z42" s="50">
        <f t="shared" si="23"/>
        <v>0</v>
      </c>
      <c r="AA42" s="50">
        <f t="shared" si="23"/>
        <v>0</v>
      </c>
      <c r="AB42" s="50">
        <f t="shared" si="23"/>
        <v>0</v>
      </c>
      <c r="AC42" s="50">
        <f t="shared" si="23"/>
        <v>0</v>
      </c>
      <c r="AD42" s="50">
        <f t="shared" si="23"/>
        <v>0</v>
      </c>
      <c r="AE42" s="50">
        <f t="shared" si="23"/>
        <v>0</v>
      </c>
      <c r="AF42" s="50">
        <f t="shared" si="23"/>
        <v>0</v>
      </c>
      <c r="AG42" s="50">
        <f t="shared" si="23"/>
        <v>0</v>
      </c>
      <c r="AH42" s="50">
        <f t="shared" si="23"/>
        <v>0</v>
      </c>
      <c r="AI42" s="50">
        <f t="shared" si="23"/>
        <v>0</v>
      </c>
      <c r="AJ42" s="50">
        <f t="shared" si="23"/>
        <v>0</v>
      </c>
      <c r="AK42" s="50">
        <f t="shared" si="24"/>
        <v>0</v>
      </c>
      <c r="AL42" s="50">
        <f t="shared" si="24"/>
        <v>0</v>
      </c>
      <c r="AM42" s="50">
        <f t="shared" si="24"/>
        <v>0</v>
      </c>
      <c r="AN42" s="50">
        <f t="shared" si="24"/>
        <v>0</v>
      </c>
      <c r="AO42" s="50">
        <f t="shared" si="24"/>
        <v>0</v>
      </c>
      <c r="AP42" s="50">
        <f t="shared" si="24"/>
        <v>0</v>
      </c>
      <c r="AQ42" s="50">
        <f t="shared" si="24"/>
        <v>0</v>
      </c>
      <c r="AR42" s="50">
        <f t="shared" si="24"/>
        <v>0</v>
      </c>
      <c r="AS42" s="50">
        <f t="shared" si="24"/>
        <v>0</v>
      </c>
      <c r="AT42" s="50">
        <f t="shared" si="24"/>
        <v>0</v>
      </c>
      <c r="AU42" s="50">
        <f t="shared" si="24"/>
        <v>0</v>
      </c>
      <c r="AV42" s="50">
        <f t="shared" si="24"/>
        <v>0</v>
      </c>
      <c r="AW42" s="50">
        <f t="shared" si="24"/>
        <v>0</v>
      </c>
      <c r="AX42" s="50">
        <f t="shared" si="24"/>
        <v>0</v>
      </c>
      <c r="AY42" s="50">
        <f t="shared" si="24"/>
        <v>0</v>
      </c>
      <c r="AZ42" s="50">
        <f t="shared" si="24"/>
        <v>0</v>
      </c>
      <c r="BA42" s="50">
        <f t="shared" si="25"/>
        <v>0</v>
      </c>
      <c r="BB42" s="50">
        <f t="shared" si="25"/>
        <v>0</v>
      </c>
      <c r="BC42" s="50">
        <f t="shared" si="25"/>
        <v>0</v>
      </c>
      <c r="BD42" s="50">
        <f t="shared" si="25"/>
        <v>0</v>
      </c>
      <c r="BE42" s="50">
        <f t="shared" si="25"/>
        <v>0</v>
      </c>
      <c r="BF42" s="50">
        <f t="shared" si="25"/>
        <v>0</v>
      </c>
      <c r="BG42" s="50">
        <f t="shared" si="25"/>
        <v>0</v>
      </c>
      <c r="BH42" s="50">
        <f t="shared" si="25"/>
        <v>0</v>
      </c>
      <c r="BI42" s="50">
        <f t="shared" si="25"/>
        <v>0</v>
      </c>
      <c r="BJ42" s="50">
        <f t="shared" si="25"/>
        <v>0</v>
      </c>
      <c r="BK42" s="50">
        <f t="shared" si="25"/>
        <v>0</v>
      </c>
      <c r="BL42" s="50">
        <f t="shared" si="25"/>
        <v>0</v>
      </c>
      <c r="BM42" s="50">
        <f t="shared" si="25"/>
        <v>0</v>
      </c>
      <c r="BN42" s="50">
        <f t="shared" si="25"/>
        <v>0</v>
      </c>
      <c r="BO42" s="50">
        <f t="shared" si="25"/>
        <v>0</v>
      </c>
      <c r="BP42" s="50">
        <f t="shared" si="25"/>
        <v>0</v>
      </c>
      <c r="BQ42" s="50">
        <f t="shared" si="26"/>
        <v>0</v>
      </c>
      <c r="BR42" s="50">
        <f t="shared" si="26"/>
        <v>0</v>
      </c>
      <c r="BS42" s="50">
        <f t="shared" si="26"/>
        <v>0</v>
      </c>
      <c r="BT42" s="50">
        <f t="shared" si="26"/>
        <v>0</v>
      </c>
      <c r="BU42" s="50">
        <f t="shared" si="26"/>
        <v>0</v>
      </c>
      <c r="BV42" s="50">
        <f t="shared" si="26"/>
        <v>0</v>
      </c>
      <c r="BW42" s="50">
        <f t="shared" si="26"/>
        <v>0</v>
      </c>
      <c r="BX42" s="50">
        <f t="shared" si="26"/>
        <v>0</v>
      </c>
      <c r="BY42" s="50">
        <f t="shared" si="26"/>
        <v>0</v>
      </c>
      <c r="BZ42" s="50">
        <f t="shared" si="26"/>
        <v>0</v>
      </c>
      <c r="CA42" s="50">
        <f t="shared" si="26"/>
        <v>0</v>
      </c>
      <c r="CB42" s="50">
        <f t="shared" si="26"/>
        <v>0</v>
      </c>
      <c r="CC42" s="50">
        <f t="shared" si="26"/>
        <v>0</v>
      </c>
      <c r="CD42" s="50">
        <f t="shared" si="26"/>
        <v>0</v>
      </c>
      <c r="CE42" s="50">
        <f t="shared" si="26"/>
        <v>0</v>
      </c>
      <c r="CF42" s="50">
        <f t="shared" si="26"/>
        <v>0</v>
      </c>
      <c r="CG42" s="50">
        <f t="shared" si="27"/>
        <v>0</v>
      </c>
      <c r="CH42" s="50">
        <f t="shared" si="27"/>
        <v>0</v>
      </c>
      <c r="CI42" s="50">
        <f t="shared" si="27"/>
        <v>0</v>
      </c>
      <c r="CJ42" s="50">
        <f t="shared" si="27"/>
        <v>0</v>
      </c>
      <c r="CK42" s="50">
        <f t="shared" si="27"/>
        <v>0</v>
      </c>
      <c r="CL42" s="50">
        <f t="shared" si="27"/>
        <v>0</v>
      </c>
      <c r="CM42" s="50">
        <f t="shared" si="27"/>
        <v>0</v>
      </c>
      <c r="CN42" s="50">
        <f t="shared" si="27"/>
        <v>0</v>
      </c>
      <c r="CO42" s="50">
        <f t="shared" si="27"/>
        <v>0</v>
      </c>
      <c r="CP42" s="50">
        <f t="shared" si="27"/>
        <v>0</v>
      </c>
      <c r="CQ42" s="50">
        <f t="shared" si="27"/>
        <v>0</v>
      </c>
      <c r="CR42" s="50">
        <f t="shared" si="27"/>
        <v>0</v>
      </c>
      <c r="CS42" s="50">
        <f t="shared" si="27"/>
        <v>0</v>
      </c>
      <c r="CT42" s="50">
        <f t="shared" si="27"/>
        <v>0</v>
      </c>
      <c r="CU42" s="50">
        <f t="shared" si="27"/>
        <v>0</v>
      </c>
      <c r="CV42" s="50">
        <f t="shared" si="27"/>
        <v>0</v>
      </c>
      <c r="CW42" s="50">
        <f t="shared" si="28"/>
        <v>0</v>
      </c>
      <c r="CX42" s="50">
        <f t="shared" si="28"/>
        <v>0</v>
      </c>
      <c r="CY42" s="50">
        <f t="shared" si="28"/>
        <v>0</v>
      </c>
      <c r="CZ42" s="50">
        <f t="shared" si="28"/>
        <v>0</v>
      </c>
      <c r="DA42" s="50">
        <f t="shared" si="28"/>
        <v>0</v>
      </c>
      <c r="DB42" s="50">
        <f t="shared" si="28"/>
        <v>0</v>
      </c>
      <c r="DC42" s="50">
        <f t="shared" si="28"/>
        <v>0</v>
      </c>
      <c r="DD42" s="50">
        <f t="shared" si="28"/>
        <v>0</v>
      </c>
      <c r="DE42" s="50">
        <f t="shared" si="28"/>
        <v>0</v>
      </c>
      <c r="DF42" s="50">
        <f t="shared" si="28"/>
        <v>0</v>
      </c>
      <c r="DG42" s="50">
        <f t="shared" si="28"/>
        <v>0</v>
      </c>
      <c r="DH42" s="50">
        <f t="shared" si="28"/>
        <v>0</v>
      </c>
      <c r="DI42" s="50">
        <f t="shared" si="28"/>
        <v>0</v>
      </c>
      <c r="DJ42" s="50">
        <f t="shared" si="28"/>
        <v>0</v>
      </c>
      <c r="DK42" s="50">
        <f t="shared" si="29"/>
        <v>0</v>
      </c>
      <c r="DL42" s="50">
        <f t="shared" si="29"/>
        <v>0</v>
      </c>
      <c r="DM42" s="50">
        <f t="shared" si="29"/>
        <v>0</v>
      </c>
      <c r="DN42" s="50">
        <f t="shared" si="29"/>
        <v>0</v>
      </c>
      <c r="DO42" s="50">
        <f t="shared" si="29"/>
        <v>0</v>
      </c>
      <c r="DP42" s="50">
        <f t="shared" si="29"/>
        <v>0</v>
      </c>
      <c r="DQ42" s="50">
        <f t="shared" si="29"/>
        <v>0</v>
      </c>
      <c r="DR42" s="50">
        <f t="shared" si="29"/>
        <v>0</v>
      </c>
      <c r="DS42" s="50">
        <f t="shared" si="29"/>
        <v>0</v>
      </c>
      <c r="DT42" s="50">
        <f t="shared" si="29"/>
        <v>0</v>
      </c>
      <c r="DU42" s="50">
        <f t="shared" si="29"/>
        <v>0</v>
      </c>
    </row>
    <row r="43" spans="1:125" x14ac:dyDescent="0.35">
      <c r="A43" s="14"/>
      <c r="B43" s="2"/>
      <c r="C43" s="1"/>
      <c r="D43" s="1">
        <v>9</v>
      </c>
      <c r="E43" s="50">
        <f t="shared" si="22"/>
        <v>0</v>
      </c>
      <c r="F43" s="50">
        <f t="shared" si="22"/>
        <v>0</v>
      </c>
      <c r="G43" s="50">
        <f t="shared" si="22"/>
        <v>0</v>
      </c>
      <c r="H43" s="50">
        <f t="shared" si="22"/>
        <v>0</v>
      </c>
      <c r="I43" s="50">
        <f t="shared" si="22"/>
        <v>0</v>
      </c>
      <c r="J43" s="50">
        <f t="shared" si="22"/>
        <v>0</v>
      </c>
      <c r="K43" s="50">
        <f t="shared" si="22"/>
        <v>0</v>
      </c>
      <c r="L43" s="50">
        <f t="shared" si="22"/>
        <v>0</v>
      </c>
      <c r="M43" s="50">
        <f t="shared" si="22"/>
        <v>0</v>
      </c>
      <c r="N43" s="50">
        <f t="shared" si="22"/>
        <v>0</v>
      </c>
      <c r="O43" s="50">
        <f t="shared" si="22"/>
        <v>0</v>
      </c>
      <c r="P43" s="50">
        <f t="shared" si="22"/>
        <v>0</v>
      </c>
      <c r="Q43" s="50">
        <f t="shared" si="22"/>
        <v>0</v>
      </c>
      <c r="R43" s="50">
        <f t="shared" si="22"/>
        <v>0</v>
      </c>
      <c r="S43" s="50">
        <f t="shared" si="22"/>
        <v>0</v>
      </c>
      <c r="T43" s="50">
        <f t="shared" si="22"/>
        <v>0</v>
      </c>
      <c r="U43" s="50">
        <f t="shared" si="23"/>
        <v>0</v>
      </c>
      <c r="V43" s="50">
        <f t="shared" si="23"/>
        <v>0</v>
      </c>
      <c r="W43" s="50">
        <f t="shared" si="23"/>
        <v>0</v>
      </c>
      <c r="X43" s="50">
        <f t="shared" si="23"/>
        <v>0</v>
      </c>
      <c r="Y43" s="50">
        <f t="shared" si="23"/>
        <v>0</v>
      </c>
      <c r="Z43" s="50">
        <f t="shared" si="23"/>
        <v>0</v>
      </c>
      <c r="AA43" s="50">
        <f t="shared" si="23"/>
        <v>0</v>
      </c>
      <c r="AB43" s="50">
        <f t="shared" si="23"/>
        <v>0</v>
      </c>
      <c r="AC43" s="50">
        <f t="shared" si="23"/>
        <v>0</v>
      </c>
      <c r="AD43" s="50">
        <f t="shared" si="23"/>
        <v>0</v>
      </c>
      <c r="AE43" s="50">
        <f t="shared" si="23"/>
        <v>0</v>
      </c>
      <c r="AF43" s="50">
        <f t="shared" si="23"/>
        <v>0</v>
      </c>
      <c r="AG43" s="50">
        <f t="shared" si="23"/>
        <v>0</v>
      </c>
      <c r="AH43" s="50">
        <f t="shared" si="23"/>
        <v>0</v>
      </c>
      <c r="AI43" s="50">
        <f t="shared" si="23"/>
        <v>0</v>
      </c>
      <c r="AJ43" s="50">
        <f t="shared" si="23"/>
        <v>0</v>
      </c>
      <c r="AK43" s="50">
        <f t="shared" si="24"/>
        <v>0</v>
      </c>
      <c r="AL43" s="50">
        <f t="shared" si="24"/>
        <v>0</v>
      </c>
      <c r="AM43" s="50">
        <f t="shared" si="24"/>
        <v>0</v>
      </c>
      <c r="AN43" s="50">
        <f t="shared" si="24"/>
        <v>0</v>
      </c>
      <c r="AO43" s="50">
        <f t="shared" si="24"/>
        <v>0</v>
      </c>
      <c r="AP43" s="50">
        <f t="shared" si="24"/>
        <v>0</v>
      </c>
      <c r="AQ43" s="50">
        <f t="shared" si="24"/>
        <v>0</v>
      </c>
      <c r="AR43" s="50">
        <f t="shared" si="24"/>
        <v>0</v>
      </c>
      <c r="AS43" s="50">
        <f t="shared" si="24"/>
        <v>0</v>
      </c>
      <c r="AT43" s="50">
        <f t="shared" si="24"/>
        <v>0</v>
      </c>
      <c r="AU43" s="50">
        <f t="shared" si="24"/>
        <v>0</v>
      </c>
      <c r="AV43" s="50">
        <f t="shared" si="24"/>
        <v>0</v>
      </c>
      <c r="AW43" s="50">
        <f t="shared" si="24"/>
        <v>0</v>
      </c>
      <c r="AX43" s="50">
        <f t="shared" si="24"/>
        <v>0</v>
      </c>
      <c r="AY43" s="50">
        <f t="shared" si="24"/>
        <v>0</v>
      </c>
      <c r="AZ43" s="50">
        <f t="shared" si="24"/>
        <v>0</v>
      </c>
      <c r="BA43" s="50">
        <f t="shared" si="25"/>
        <v>0</v>
      </c>
      <c r="BB43" s="50">
        <f t="shared" si="25"/>
        <v>0</v>
      </c>
      <c r="BC43" s="50">
        <f t="shared" si="25"/>
        <v>0</v>
      </c>
      <c r="BD43" s="50">
        <f t="shared" si="25"/>
        <v>0</v>
      </c>
      <c r="BE43" s="50">
        <f t="shared" si="25"/>
        <v>0</v>
      </c>
      <c r="BF43" s="50">
        <f t="shared" si="25"/>
        <v>0</v>
      </c>
      <c r="BG43" s="50">
        <f t="shared" si="25"/>
        <v>0</v>
      </c>
      <c r="BH43" s="50">
        <f t="shared" si="25"/>
        <v>0</v>
      </c>
      <c r="BI43" s="50">
        <f t="shared" si="25"/>
        <v>0</v>
      </c>
      <c r="BJ43" s="50">
        <f t="shared" si="25"/>
        <v>0</v>
      </c>
      <c r="BK43" s="50">
        <f t="shared" si="25"/>
        <v>0</v>
      </c>
      <c r="BL43" s="50">
        <f t="shared" si="25"/>
        <v>0</v>
      </c>
      <c r="BM43" s="50">
        <f t="shared" si="25"/>
        <v>0</v>
      </c>
      <c r="BN43" s="50">
        <f t="shared" si="25"/>
        <v>0</v>
      </c>
      <c r="BO43" s="50">
        <f t="shared" si="25"/>
        <v>0</v>
      </c>
      <c r="BP43" s="50">
        <f t="shared" si="25"/>
        <v>0</v>
      </c>
      <c r="BQ43" s="50">
        <f t="shared" si="26"/>
        <v>0</v>
      </c>
      <c r="BR43" s="50">
        <f t="shared" si="26"/>
        <v>0</v>
      </c>
      <c r="BS43" s="50">
        <f t="shared" si="26"/>
        <v>0</v>
      </c>
      <c r="BT43" s="50">
        <f t="shared" si="26"/>
        <v>0</v>
      </c>
      <c r="BU43" s="50">
        <f t="shared" si="26"/>
        <v>0</v>
      </c>
      <c r="BV43" s="50">
        <f t="shared" si="26"/>
        <v>0</v>
      </c>
      <c r="BW43" s="50">
        <f t="shared" si="26"/>
        <v>0</v>
      </c>
      <c r="BX43" s="50">
        <f t="shared" si="26"/>
        <v>0</v>
      </c>
      <c r="BY43" s="50">
        <f t="shared" si="26"/>
        <v>0</v>
      </c>
      <c r="BZ43" s="50">
        <f t="shared" si="26"/>
        <v>0</v>
      </c>
      <c r="CA43" s="50">
        <f t="shared" si="26"/>
        <v>0</v>
      </c>
      <c r="CB43" s="50">
        <f t="shared" si="26"/>
        <v>0</v>
      </c>
      <c r="CC43" s="50">
        <f t="shared" si="26"/>
        <v>0</v>
      </c>
      <c r="CD43" s="50">
        <f t="shared" si="26"/>
        <v>0</v>
      </c>
      <c r="CE43" s="50">
        <f t="shared" si="26"/>
        <v>0</v>
      </c>
      <c r="CF43" s="50">
        <f t="shared" si="26"/>
        <v>0</v>
      </c>
      <c r="CG43" s="50">
        <f t="shared" si="27"/>
        <v>0</v>
      </c>
      <c r="CH43" s="50">
        <f t="shared" si="27"/>
        <v>0</v>
      </c>
      <c r="CI43" s="50">
        <f t="shared" si="27"/>
        <v>0</v>
      </c>
      <c r="CJ43" s="50">
        <f t="shared" si="27"/>
        <v>0</v>
      </c>
      <c r="CK43" s="50">
        <f t="shared" si="27"/>
        <v>0</v>
      </c>
      <c r="CL43" s="50">
        <f t="shared" si="27"/>
        <v>0</v>
      </c>
      <c r="CM43" s="50">
        <f t="shared" si="27"/>
        <v>0</v>
      </c>
      <c r="CN43" s="50">
        <f t="shared" si="27"/>
        <v>0</v>
      </c>
      <c r="CO43" s="50">
        <f t="shared" si="27"/>
        <v>0</v>
      </c>
      <c r="CP43" s="50">
        <f t="shared" si="27"/>
        <v>0</v>
      </c>
      <c r="CQ43" s="50">
        <f t="shared" si="27"/>
        <v>0</v>
      </c>
      <c r="CR43" s="50">
        <f t="shared" si="27"/>
        <v>0</v>
      </c>
      <c r="CS43" s="50">
        <f t="shared" si="27"/>
        <v>0</v>
      </c>
      <c r="CT43" s="50">
        <f t="shared" si="27"/>
        <v>0</v>
      </c>
      <c r="CU43" s="50">
        <f t="shared" si="27"/>
        <v>0</v>
      </c>
      <c r="CV43" s="50">
        <f t="shared" si="27"/>
        <v>0</v>
      </c>
      <c r="CW43" s="50">
        <f t="shared" si="28"/>
        <v>0</v>
      </c>
      <c r="CX43" s="50">
        <f t="shared" si="28"/>
        <v>0</v>
      </c>
      <c r="CY43" s="50">
        <f t="shared" si="28"/>
        <v>0</v>
      </c>
      <c r="CZ43" s="50">
        <f t="shared" si="28"/>
        <v>0</v>
      </c>
      <c r="DA43" s="50">
        <f t="shared" si="28"/>
        <v>0</v>
      </c>
      <c r="DB43" s="50">
        <f t="shared" si="28"/>
        <v>0</v>
      </c>
      <c r="DC43" s="50">
        <f t="shared" si="28"/>
        <v>0</v>
      </c>
      <c r="DD43" s="50">
        <f t="shared" si="28"/>
        <v>0</v>
      </c>
      <c r="DE43" s="50">
        <f t="shared" si="28"/>
        <v>0</v>
      </c>
      <c r="DF43" s="50">
        <f t="shared" si="28"/>
        <v>0</v>
      </c>
      <c r="DG43" s="50">
        <f t="shared" si="28"/>
        <v>0</v>
      </c>
      <c r="DH43" s="50">
        <f t="shared" si="28"/>
        <v>0</v>
      </c>
      <c r="DI43" s="50">
        <f t="shared" si="28"/>
        <v>0</v>
      </c>
      <c r="DJ43" s="50">
        <f t="shared" si="28"/>
        <v>0</v>
      </c>
      <c r="DK43" s="50">
        <f t="shared" si="29"/>
        <v>0</v>
      </c>
      <c r="DL43" s="50">
        <f t="shared" si="29"/>
        <v>0</v>
      </c>
      <c r="DM43" s="50">
        <f t="shared" si="29"/>
        <v>0</v>
      </c>
      <c r="DN43" s="50">
        <f t="shared" si="29"/>
        <v>0</v>
      </c>
      <c r="DO43" s="50">
        <f t="shared" si="29"/>
        <v>0</v>
      </c>
      <c r="DP43" s="50">
        <f t="shared" si="29"/>
        <v>0</v>
      </c>
      <c r="DQ43" s="50">
        <f t="shared" si="29"/>
        <v>0</v>
      </c>
      <c r="DR43" s="50">
        <f t="shared" si="29"/>
        <v>0</v>
      </c>
      <c r="DS43" s="50">
        <f t="shared" si="29"/>
        <v>0</v>
      </c>
      <c r="DT43" s="50">
        <f t="shared" si="29"/>
        <v>0</v>
      </c>
      <c r="DU43" s="50">
        <f t="shared" si="29"/>
        <v>0</v>
      </c>
    </row>
    <row r="44" spans="1:125" x14ac:dyDescent="0.35">
      <c r="A44" s="14"/>
      <c r="B44" s="2"/>
      <c r="C44" s="1"/>
      <c r="D44" s="1">
        <v>10</v>
      </c>
      <c r="E44" s="50">
        <f t="shared" si="22"/>
        <v>0</v>
      </c>
      <c r="F44" s="50">
        <f t="shared" si="22"/>
        <v>0</v>
      </c>
      <c r="G44" s="50">
        <f t="shared" si="22"/>
        <v>0</v>
      </c>
      <c r="H44" s="50">
        <f t="shared" si="22"/>
        <v>0</v>
      </c>
      <c r="I44" s="50">
        <f t="shared" si="22"/>
        <v>0</v>
      </c>
      <c r="J44" s="50">
        <f t="shared" si="22"/>
        <v>0</v>
      </c>
      <c r="K44" s="50">
        <f t="shared" si="22"/>
        <v>0</v>
      </c>
      <c r="L44" s="50">
        <f t="shared" si="22"/>
        <v>0</v>
      </c>
      <c r="M44" s="50">
        <f t="shared" si="22"/>
        <v>0</v>
      </c>
      <c r="N44" s="50">
        <f t="shared" si="22"/>
        <v>0</v>
      </c>
      <c r="O44" s="50">
        <f t="shared" si="22"/>
        <v>0</v>
      </c>
      <c r="P44" s="50">
        <f t="shared" si="22"/>
        <v>0</v>
      </c>
      <c r="Q44" s="50">
        <f t="shared" si="22"/>
        <v>0</v>
      </c>
      <c r="R44" s="50">
        <f t="shared" si="22"/>
        <v>0</v>
      </c>
      <c r="S44" s="50">
        <f t="shared" si="22"/>
        <v>0</v>
      </c>
      <c r="T44" s="50">
        <f t="shared" si="22"/>
        <v>0</v>
      </c>
      <c r="U44" s="50">
        <f t="shared" si="23"/>
        <v>0</v>
      </c>
      <c r="V44" s="50">
        <f t="shared" si="23"/>
        <v>0</v>
      </c>
      <c r="W44" s="50">
        <f t="shared" si="23"/>
        <v>0</v>
      </c>
      <c r="X44" s="50">
        <f t="shared" si="23"/>
        <v>0</v>
      </c>
      <c r="Y44" s="50">
        <f t="shared" si="23"/>
        <v>0</v>
      </c>
      <c r="Z44" s="50">
        <f t="shared" si="23"/>
        <v>0</v>
      </c>
      <c r="AA44" s="50">
        <f t="shared" si="23"/>
        <v>0</v>
      </c>
      <c r="AB44" s="50">
        <f t="shared" si="23"/>
        <v>0</v>
      </c>
      <c r="AC44" s="50">
        <f t="shared" si="23"/>
        <v>0</v>
      </c>
      <c r="AD44" s="50">
        <f t="shared" si="23"/>
        <v>0</v>
      </c>
      <c r="AE44" s="50">
        <f t="shared" si="23"/>
        <v>0</v>
      </c>
      <c r="AF44" s="50">
        <f t="shared" si="23"/>
        <v>0</v>
      </c>
      <c r="AG44" s="50">
        <f t="shared" si="23"/>
        <v>0</v>
      </c>
      <c r="AH44" s="50">
        <f t="shared" si="23"/>
        <v>0</v>
      </c>
      <c r="AI44" s="50">
        <f t="shared" si="23"/>
        <v>0</v>
      </c>
      <c r="AJ44" s="50">
        <f t="shared" si="23"/>
        <v>0</v>
      </c>
      <c r="AK44" s="50">
        <f t="shared" si="24"/>
        <v>0</v>
      </c>
      <c r="AL44" s="50">
        <f t="shared" si="24"/>
        <v>0</v>
      </c>
      <c r="AM44" s="50">
        <f t="shared" si="24"/>
        <v>0</v>
      </c>
      <c r="AN44" s="50">
        <f t="shared" si="24"/>
        <v>0</v>
      </c>
      <c r="AO44" s="50">
        <f t="shared" si="24"/>
        <v>0</v>
      </c>
      <c r="AP44" s="50">
        <f t="shared" si="24"/>
        <v>0</v>
      </c>
      <c r="AQ44" s="50">
        <f t="shared" si="24"/>
        <v>0</v>
      </c>
      <c r="AR44" s="50">
        <f t="shared" si="24"/>
        <v>0</v>
      </c>
      <c r="AS44" s="50">
        <f t="shared" si="24"/>
        <v>0</v>
      </c>
      <c r="AT44" s="50">
        <f t="shared" si="24"/>
        <v>0</v>
      </c>
      <c r="AU44" s="50">
        <f t="shared" si="24"/>
        <v>0</v>
      </c>
      <c r="AV44" s="50">
        <f t="shared" si="24"/>
        <v>0</v>
      </c>
      <c r="AW44" s="50">
        <f t="shared" si="24"/>
        <v>0</v>
      </c>
      <c r="AX44" s="50">
        <f t="shared" si="24"/>
        <v>0</v>
      </c>
      <c r="AY44" s="50">
        <f t="shared" si="24"/>
        <v>0</v>
      </c>
      <c r="AZ44" s="50">
        <f t="shared" si="24"/>
        <v>0</v>
      </c>
      <c r="BA44" s="50">
        <f t="shared" si="25"/>
        <v>0</v>
      </c>
      <c r="BB44" s="50">
        <f t="shared" si="25"/>
        <v>0</v>
      </c>
      <c r="BC44" s="50">
        <f t="shared" si="25"/>
        <v>0</v>
      </c>
      <c r="BD44" s="50">
        <f t="shared" si="25"/>
        <v>0</v>
      </c>
      <c r="BE44" s="50">
        <f t="shared" si="25"/>
        <v>0</v>
      </c>
      <c r="BF44" s="50">
        <f t="shared" si="25"/>
        <v>0</v>
      </c>
      <c r="BG44" s="50">
        <f t="shared" si="25"/>
        <v>0</v>
      </c>
      <c r="BH44" s="50">
        <f t="shared" si="25"/>
        <v>0</v>
      </c>
      <c r="BI44" s="50">
        <f t="shared" si="25"/>
        <v>0</v>
      </c>
      <c r="BJ44" s="50">
        <f t="shared" si="25"/>
        <v>0</v>
      </c>
      <c r="BK44" s="50">
        <f t="shared" si="25"/>
        <v>0</v>
      </c>
      <c r="BL44" s="50">
        <f t="shared" si="25"/>
        <v>0</v>
      </c>
      <c r="BM44" s="50">
        <f t="shared" si="25"/>
        <v>0</v>
      </c>
      <c r="BN44" s="50">
        <f t="shared" si="25"/>
        <v>0</v>
      </c>
      <c r="BO44" s="50">
        <f t="shared" si="25"/>
        <v>0</v>
      </c>
      <c r="BP44" s="50">
        <f t="shared" si="25"/>
        <v>0</v>
      </c>
      <c r="BQ44" s="50">
        <f t="shared" si="26"/>
        <v>0</v>
      </c>
      <c r="BR44" s="50">
        <f t="shared" si="26"/>
        <v>0</v>
      </c>
      <c r="BS44" s="50">
        <f t="shared" si="26"/>
        <v>0</v>
      </c>
      <c r="BT44" s="50">
        <f t="shared" si="26"/>
        <v>0</v>
      </c>
      <c r="BU44" s="50">
        <f t="shared" si="26"/>
        <v>0</v>
      </c>
      <c r="BV44" s="50">
        <f t="shared" si="26"/>
        <v>0</v>
      </c>
      <c r="BW44" s="50">
        <f t="shared" si="26"/>
        <v>0</v>
      </c>
      <c r="BX44" s="50">
        <f t="shared" si="26"/>
        <v>0</v>
      </c>
      <c r="BY44" s="50">
        <f t="shared" si="26"/>
        <v>0</v>
      </c>
      <c r="BZ44" s="50">
        <f t="shared" si="26"/>
        <v>0</v>
      </c>
      <c r="CA44" s="50">
        <f t="shared" si="26"/>
        <v>0</v>
      </c>
      <c r="CB44" s="50">
        <f t="shared" si="26"/>
        <v>0</v>
      </c>
      <c r="CC44" s="50">
        <f t="shared" si="26"/>
        <v>0</v>
      </c>
      <c r="CD44" s="50">
        <f t="shared" si="26"/>
        <v>0</v>
      </c>
      <c r="CE44" s="50">
        <f t="shared" si="26"/>
        <v>0</v>
      </c>
      <c r="CF44" s="50">
        <f t="shared" si="26"/>
        <v>0</v>
      </c>
      <c r="CG44" s="50">
        <f t="shared" si="27"/>
        <v>0</v>
      </c>
      <c r="CH44" s="50">
        <f t="shared" si="27"/>
        <v>0</v>
      </c>
      <c r="CI44" s="50">
        <f t="shared" si="27"/>
        <v>0</v>
      </c>
      <c r="CJ44" s="50">
        <f t="shared" si="27"/>
        <v>0</v>
      </c>
      <c r="CK44" s="50">
        <f t="shared" si="27"/>
        <v>0</v>
      </c>
      <c r="CL44" s="50">
        <f t="shared" si="27"/>
        <v>0</v>
      </c>
      <c r="CM44" s="50">
        <f t="shared" si="27"/>
        <v>0</v>
      </c>
      <c r="CN44" s="50">
        <f t="shared" si="27"/>
        <v>0</v>
      </c>
      <c r="CO44" s="50">
        <f t="shared" si="27"/>
        <v>0</v>
      </c>
      <c r="CP44" s="50">
        <f t="shared" si="27"/>
        <v>0</v>
      </c>
      <c r="CQ44" s="50">
        <f t="shared" si="27"/>
        <v>0</v>
      </c>
      <c r="CR44" s="50">
        <f t="shared" si="27"/>
        <v>0</v>
      </c>
      <c r="CS44" s="50">
        <f t="shared" si="27"/>
        <v>0</v>
      </c>
      <c r="CT44" s="50">
        <f t="shared" si="27"/>
        <v>0</v>
      </c>
      <c r="CU44" s="50">
        <f t="shared" si="27"/>
        <v>0</v>
      </c>
      <c r="CV44" s="50">
        <f t="shared" si="27"/>
        <v>0</v>
      </c>
      <c r="CW44" s="50">
        <f t="shared" si="28"/>
        <v>0</v>
      </c>
      <c r="CX44" s="50">
        <f t="shared" si="28"/>
        <v>0</v>
      </c>
      <c r="CY44" s="50">
        <f t="shared" si="28"/>
        <v>0</v>
      </c>
      <c r="CZ44" s="50">
        <f t="shared" si="28"/>
        <v>0</v>
      </c>
      <c r="DA44" s="50">
        <f t="shared" si="28"/>
        <v>0</v>
      </c>
      <c r="DB44" s="50">
        <f t="shared" si="28"/>
        <v>0</v>
      </c>
      <c r="DC44" s="50">
        <f t="shared" si="28"/>
        <v>0</v>
      </c>
      <c r="DD44" s="50">
        <f t="shared" si="28"/>
        <v>0</v>
      </c>
      <c r="DE44" s="50">
        <f t="shared" si="28"/>
        <v>0</v>
      </c>
      <c r="DF44" s="50">
        <f t="shared" si="28"/>
        <v>0</v>
      </c>
      <c r="DG44" s="50">
        <f t="shared" si="28"/>
        <v>0</v>
      </c>
      <c r="DH44" s="50">
        <f t="shared" si="28"/>
        <v>0</v>
      </c>
      <c r="DI44" s="50">
        <f t="shared" si="28"/>
        <v>0</v>
      </c>
      <c r="DJ44" s="50">
        <f t="shared" si="28"/>
        <v>0</v>
      </c>
      <c r="DK44" s="50">
        <f t="shared" si="29"/>
        <v>0</v>
      </c>
      <c r="DL44" s="50">
        <f t="shared" si="29"/>
        <v>0</v>
      </c>
      <c r="DM44" s="50">
        <f t="shared" si="29"/>
        <v>0</v>
      </c>
      <c r="DN44" s="50">
        <f t="shared" si="29"/>
        <v>0</v>
      </c>
      <c r="DO44" s="50">
        <f t="shared" si="29"/>
        <v>0</v>
      </c>
      <c r="DP44" s="50">
        <f t="shared" si="29"/>
        <v>0</v>
      </c>
      <c r="DQ44" s="50">
        <f t="shared" si="29"/>
        <v>0</v>
      </c>
      <c r="DR44" s="50">
        <f t="shared" si="29"/>
        <v>0</v>
      </c>
      <c r="DS44" s="50">
        <f t="shared" si="29"/>
        <v>0</v>
      </c>
      <c r="DT44" s="50">
        <f t="shared" si="29"/>
        <v>0</v>
      </c>
      <c r="DU44" s="50">
        <f t="shared" si="29"/>
        <v>0</v>
      </c>
    </row>
    <row r="45" spans="1:125" x14ac:dyDescent="0.35">
      <c r="A45" s="2"/>
      <c r="B45" s="2"/>
      <c r="C45" s="2"/>
      <c r="D45" s="2"/>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row>
    <row r="46" spans="1:125" x14ac:dyDescent="0.35">
      <c r="A46" s="16" t="s">
        <v>341</v>
      </c>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row>
    <row r="47" spans="1:125" x14ac:dyDescent="0.35">
      <c r="A47" s="2"/>
      <c r="B47" s="2"/>
      <c r="C47" s="2"/>
      <c r="D47" s="1"/>
      <c r="E47" s="2"/>
      <c r="F47" s="2"/>
      <c r="G47" s="2"/>
      <c r="H47" s="2"/>
      <c r="I47" s="2"/>
      <c r="J47" s="2"/>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row>
    <row r="48" spans="1:125" x14ac:dyDescent="0.35">
      <c r="A48" s="38" t="str">
        <f>Pieņēmumi!B12</f>
        <v>Patēriņa cenu indekss</v>
      </c>
      <c r="B48" s="44" t="str">
        <f>Pieņēmumi!C12</f>
        <v>%, gadā</v>
      </c>
      <c r="C48" s="2"/>
      <c r="D48" s="51">
        <f>IFERROR(Pieņēmumi!E12,"")</f>
        <v>0</v>
      </c>
      <c r="E48" s="52">
        <f t="shared" ref="E48:BP51" si="30">IFERROR(D48,"")</f>
        <v>0</v>
      </c>
      <c r="F48" s="52">
        <f t="shared" si="30"/>
        <v>0</v>
      </c>
      <c r="G48" s="52">
        <f t="shared" si="30"/>
        <v>0</v>
      </c>
      <c r="H48" s="52">
        <f t="shared" si="30"/>
        <v>0</v>
      </c>
      <c r="I48" s="52">
        <f t="shared" si="30"/>
        <v>0</v>
      </c>
      <c r="J48" s="52">
        <f t="shared" si="30"/>
        <v>0</v>
      </c>
      <c r="K48" s="52">
        <f t="shared" si="30"/>
        <v>0</v>
      </c>
      <c r="L48" s="52">
        <f t="shared" si="30"/>
        <v>0</v>
      </c>
      <c r="M48" s="52">
        <f t="shared" si="30"/>
        <v>0</v>
      </c>
      <c r="N48" s="52">
        <f t="shared" si="30"/>
        <v>0</v>
      </c>
      <c r="O48" s="52">
        <f t="shared" si="30"/>
        <v>0</v>
      </c>
      <c r="P48" s="52">
        <f t="shared" si="30"/>
        <v>0</v>
      </c>
      <c r="Q48" s="52">
        <f t="shared" si="30"/>
        <v>0</v>
      </c>
      <c r="R48" s="52">
        <f t="shared" si="30"/>
        <v>0</v>
      </c>
      <c r="S48" s="52">
        <f t="shared" si="30"/>
        <v>0</v>
      </c>
      <c r="T48" s="52">
        <f t="shared" si="30"/>
        <v>0</v>
      </c>
      <c r="U48" s="52">
        <f t="shared" si="30"/>
        <v>0</v>
      </c>
      <c r="V48" s="52">
        <f t="shared" si="30"/>
        <v>0</v>
      </c>
      <c r="W48" s="52">
        <f t="shared" si="30"/>
        <v>0</v>
      </c>
      <c r="X48" s="52">
        <f t="shared" si="30"/>
        <v>0</v>
      </c>
      <c r="Y48" s="52">
        <f t="shared" si="30"/>
        <v>0</v>
      </c>
      <c r="Z48" s="52">
        <f t="shared" si="30"/>
        <v>0</v>
      </c>
      <c r="AA48" s="52">
        <f t="shared" si="30"/>
        <v>0</v>
      </c>
      <c r="AB48" s="52">
        <f t="shared" si="30"/>
        <v>0</v>
      </c>
      <c r="AC48" s="52">
        <f t="shared" si="30"/>
        <v>0</v>
      </c>
      <c r="AD48" s="52">
        <f t="shared" si="30"/>
        <v>0</v>
      </c>
      <c r="AE48" s="52">
        <f t="shared" si="30"/>
        <v>0</v>
      </c>
      <c r="AF48" s="52">
        <f t="shared" si="30"/>
        <v>0</v>
      </c>
      <c r="AG48" s="52">
        <f t="shared" si="30"/>
        <v>0</v>
      </c>
      <c r="AH48" s="52">
        <f t="shared" si="30"/>
        <v>0</v>
      </c>
      <c r="AI48" s="52">
        <f t="shared" si="30"/>
        <v>0</v>
      </c>
      <c r="AJ48" s="52">
        <f t="shared" si="30"/>
        <v>0</v>
      </c>
      <c r="AK48" s="52">
        <f t="shared" si="30"/>
        <v>0</v>
      </c>
      <c r="AL48" s="52">
        <f t="shared" si="30"/>
        <v>0</v>
      </c>
      <c r="AM48" s="52">
        <f t="shared" si="30"/>
        <v>0</v>
      </c>
      <c r="AN48" s="52">
        <f t="shared" si="30"/>
        <v>0</v>
      </c>
      <c r="AO48" s="52">
        <f t="shared" si="30"/>
        <v>0</v>
      </c>
      <c r="AP48" s="52">
        <f t="shared" si="30"/>
        <v>0</v>
      </c>
      <c r="AQ48" s="52">
        <f t="shared" si="30"/>
        <v>0</v>
      </c>
      <c r="AR48" s="52">
        <f t="shared" si="30"/>
        <v>0</v>
      </c>
      <c r="AS48" s="52">
        <f t="shared" si="30"/>
        <v>0</v>
      </c>
      <c r="AT48" s="52">
        <f t="shared" si="30"/>
        <v>0</v>
      </c>
      <c r="AU48" s="52">
        <f t="shared" si="30"/>
        <v>0</v>
      </c>
      <c r="AV48" s="52">
        <f t="shared" si="30"/>
        <v>0</v>
      </c>
      <c r="AW48" s="52">
        <f t="shared" si="30"/>
        <v>0</v>
      </c>
      <c r="AX48" s="52">
        <f t="shared" si="30"/>
        <v>0</v>
      </c>
      <c r="AY48" s="52">
        <f t="shared" si="30"/>
        <v>0</v>
      </c>
      <c r="AZ48" s="52">
        <f t="shared" si="30"/>
        <v>0</v>
      </c>
      <c r="BA48" s="52">
        <f t="shared" si="30"/>
        <v>0</v>
      </c>
      <c r="BB48" s="52">
        <f t="shared" si="30"/>
        <v>0</v>
      </c>
      <c r="BC48" s="52">
        <f t="shared" si="30"/>
        <v>0</v>
      </c>
      <c r="BD48" s="52">
        <f t="shared" si="30"/>
        <v>0</v>
      </c>
      <c r="BE48" s="52">
        <f t="shared" si="30"/>
        <v>0</v>
      </c>
      <c r="BF48" s="52">
        <f t="shared" si="30"/>
        <v>0</v>
      </c>
      <c r="BG48" s="52">
        <f t="shared" si="30"/>
        <v>0</v>
      </c>
      <c r="BH48" s="52">
        <f t="shared" si="30"/>
        <v>0</v>
      </c>
      <c r="BI48" s="52">
        <f t="shared" si="30"/>
        <v>0</v>
      </c>
      <c r="BJ48" s="52">
        <f t="shared" si="30"/>
        <v>0</v>
      </c>
      <c r="BK48" s="52">
        <f t="shared" si="30"/>
        <v>0</v>
      </c>
      <c r="BL48" s="52">
        <f t="shared" si="30"/>
        <v>0</v>
      </c>
      <c r="BM48" s="52">
        <f t="shared" si="30"/>
        <v>0</v>
      </c>
      <c r="BN48" s="52">
        <f t="shared" si="30"/>
        <v>0</v>
      </c>
      <c r="BO48" s="52">
        <f t="shared" si="30"/>
        <v>0</v>
      </c>
      <c r="BP48" s="52">
        <f t="shared" si="30"/>
        <v>0</v>
      </c>
      <c r="BQ48" s="52">
        <f t="shared" ref="BQ48:DU52" si="31">IFERROR(BP48,"")</f>
        <v>0</v>
      </c>
      <c r="BR48" s="52">
        <f t="shared" si="31"/>
        <v>0</v>
      </c>
      <c r="BS48" s="52">
        <f t="shared" si="31"/>
        <v>0</v>
      </c>
      <c r="BT48" s="52">
        <f t="shared" si="31"/>
        <v>0</v>
      </c>
      <c r="BU48" s="52">
        <f t="shared" si="31"/>
        <v>0</v>
      </c>
      <c r="BV48" s="52">
        <f t="shared" si="31"/>
        <v>0</v>
      </c>
      <c r="BW48" s="52">
        <f t="shared" si="31"/>
        <v>0</v>
      </c>
      <c r="BX48" s="52">
        <f t="shared" si="31"/>
        <v>0</v>
      </c>
      <c r="BY48" s="52">
        <f t="shared" si="31"/>
        <v>0</v>
      </c>
      <c r="BZ48" s="52">
        <f t="shared" si="31"/>
        <v>0</v>
      </c>
      <c r="CA48" s="52">
        <f t="shared" si="31"/>
        <v>0</v>
      </c>
      <c r="CB48" s="52">
        <f t="shared" si="31"/>
        <v>0</v>
      </c>
      <c r="CC48" s="52">
        <f t="shared" si="31"/>
        <v>0</v>
      </c>
      <c r="CD48" s="52">
        <f t="shared" si="31"/>
        <v>0</v>
      </c>
      <c r="CE48" s="52">
        <f t="shared" si="31"/>
        <v>0</v>
      </c>
      <c r="CF48" s="52">
        <f t="shared" si="31"/>
        <v>0</v>
      </c>
      <c r="CG48" s="52">
        <f t="shared" si="31"/>
        <v>0</v>
      </c>
      <c r="CH48" s="52">
        <f t="shared" si="31"/>
        <v>0</v>
      </c>
      <c r="CI48" s="52">
        <f t="shared" si="31"/>
        <v>0</v>
      </c>
      <c r="CJ48" s="52">
        <f t="shared" si="31"/>
        <v>0</v>
      </c>
      <c r="CK48" s="52">
        <f t="shared" si="31"/>
        <v>0</v>
      </c>
      <c r="CL48" s="52">
        <f t="shared" si="31"/>
        <v>0</v>
      </c>
      <c r="CM48" s="52">
        <f t="shared" si="31"/>
        <v>0</v>
      </c>
      <c r="CN48" s="52">
        <f t="shared" si="31"/>
        <v>0</v>
      </c>
      <c r="CO48" s="52">
        <f t="shared" si="31"/>
        <v>0</v>
      </c>
      <c r="CP48" s="52">
        <f t="shared" si="31"/>
        <v>0</v>
      </c>
      <c r="CQ48" s="52">
        <f t="shared" si="31"/>
        <v>0</v>
      </c>
      <c r="CR48" s="52">
        <f t="shared" si="31"/>
        <v>0</v>
      </c>
      <c r="CS48" s="52">
        <f t="shared" si="31"/>
        <v>0</v>
      </c>
      <c r="CT48" s="52">
        <f t="shared" si="31"/>
        <v>0</v>
      </c>
      <c r="CU48" s="52">
        <f t="shared" si="31"/>
        <v>0</v>
      </c>
      <c r="CV48" s="52">
        <f t="shared" si="31"/>
        <v>0</v>
      </c>
      <c r="CW48" s="52">
        <f t="shared" si="31"/>
        <v>0</v>
      </c>
      <c r="CX48" s="52">
        <f t="shared" si="31"/>
        <v>0</v>
      </c>
      <c r="CY48" s="52">
        <f t="shared" si="31"/>
        <v>0</v>
      </c>
      <c r="CZ48" s="52">
        <f t="shared" si="31"/>
        <v>0</v>
      </c>
      <c r="DA48" s="52">
        <f t="shared" si="31"/>
        <v>0</v>
      </c>
      <c r="DB48" s="52">
        <f t="shared" si="31"/>
        <v>0</v>
      </c>
      <c r="DC48" s="52">
        <f t="shared" si="31"/>
        <v>0</v>
      </c>
      <c r="DD48" s="52">
        <f t="shared" si="31"/>
        <v>0</v>
      </c>
      <c r="DE48" s="52">
        <f t="shared" si="31"/>
        <v>0</v>
      </c>
      <c r="DF48" s="52">
        <f t="shared" si="31"/>
        <v>0</v>
      </c>
      <c r="DG48" s="52">
        <f t="shared" si="31"/>
        <v>0</v>
      </c>
      <c r="DH48" s="52">
        <f t="shared" si="31"/>
        <v>0</v>
      </c>
      <c r="DI48" s="52">
        <f t="shared" si="31"/>
        <v>0</v>
      </c>
      <c r="DJ48" s="52">
        <f t="shared" si="31"/>
        <v>0</v>
      </c>
      <c r="DK48" s="52">
        <f t="shared" si="31"/>
        <v>0</v>
      </c>
      <c r="DL48" s="52">
        <f t="shared" si="31"/>
        <v>0</v>
      </c>
      <c r="DM48" s="52">
        <f t="shared" si="31"/>
        <v>0</v>
      </c>
      <c r="DN48" s="52">
        <f t="shared" si="31"/>
        <v>0</v>
      </c>
      <c r="DO48" s="52">
        <f t="shared" si="31"/>
        <v>0</v>
      </c>
      <c r="DP48" s="52">
        <f t="shared" si="31"/>
        <v>0</v>
      </c>
      <c r="DQ48" s="52">
        <f t="shared" si="31"/>
        <v>0</v>
      </c>
      <c r="DR48" s="52">
        <f t="shared" si="31"/>
        <v>0</v>
      </c>
      <c r="DS48" s="52">
        <f t="shared" si="31"/>
        <v>0</v>
      </c>
      <c r="DT48" s="52">
        <f t="shared" si="31"/>
        <v>0</v>
      </c>
      <c r="DU48" s="52">
        <f t="shared" si="31"/>
        <v>0</v>
      </c>
    </row>
    <row r="49" spans="1:125" x14ac:dyDescent="0.35">
      <c r="A49" s="38" t="str">
        <f>Pieņēmumi!B13</f>
        <v>Indekss 2</v>
      </c>
      <c r="B49" s="44" t="str">
        <f>Pieņēmumi!C13</f>
        <v>%, gadā</v>
      </c>
      <c r="C49" s="2"/>
      <c r="D49" s="51">
        <f>IFERROR(Pieņēmumi!E13,"")</f>
        <v>0</v>
      </c>
      <c r="E49" s="52">
        <f t="shared" si="30"/>
        <v>0</v>
      </c>
      <c r="F49" s="52">
        <f t="shared" si="30"/>
        <v>0</v>
      </c>
      <c r="G49" s="52">
        <f t="shared" si="30"/>
        <v>0</v>
      </c>
      <c r="H49" s="52">
        <f t="shared" si="30"/>
        <v>0</v>
      </c>
      <c r="I49" s="52">
        <f t="shared" si="30"/>
        <v>0</v>
      </c>
      <c r="J49" s="52">
        <f t="shared" si="30"/>
        <v>0</v>
      </c>
      <c r="K49" s="52">
        <f t="shared" si="30"/>
        <v>0</v>
      </c>
      <c r="L49" s="52">
        <f t="shared" si="30"/>
        <v>0</v>
      </c>
      <c r="M49" s="52">
        <f t="shared" si="30"/>
        <v>0</v>
      </c>
      <c r="N49" s="52">
        <f t="shared" si="30"/>
        <v>0</v>
      </c>
      <c r="O49" s="52">
        <f t="shared" si="30"/>
        <v>0</v>
      </c>
      <c r="P49" s="52">
        <f t="shared" si="30"/>
        <v>0</v>
      </c>
      <c r="Q49" s="52">
        <f t="shared" si="30"/>
        <v>0</v>
      </c>
      <c r="R49" s="52">
        <f t="shared" si="30"/>
        <v>0</v>
      </c>
      <c r="S49" s="52">
        <f t="shared" si="30"/>
        <v>0</v>
      </c>
      <c r="T49" s="52">
        <f t="shared" si="30"/>
        <v>0</v>
      </c>
      <c r="U49" s="52">
        <f t="shared" si="30"/>
        <v>0</v>
      </c>
      <c r="V49" s="52">
        <f t="shared" si="30"/>
        <v>0</v>
      </c>
      <c r="W49" s="52">
        <f t="shared" si="30"/>
        <v>0</v>
      </c>
      <c r="X49" s="52">
        <f t="shared" si="30"/>
        <v>0</v>
      </c>
      <c r="Y49" s="52">
        <f t="shared" si="30"/>
        <v>0</v>
      </c>
      <c r="Z49" s="52">
        <f t="shared" si="30"/>
        <v>0</v>
      </c>
      <c r="AA49" s="52">
        <f t="shared" si="30"/>
        <v>0</v>
      </c>
      <c r="AB49" s="52">
        <f t="shared" si="30"/>
        <v>0</v>
      </c>
      <c r="AC49" s="52">
        <f t="shared" si="30"/>
        <v>0</v>
      </c>
      <c r="AD49" s="52">
        <f t="shared" si="30"/>
        <v>0</v>
      </c>
      <c r="AE49" s="52">
        <f t="shared" si="30"/>
        <v>0</v>
      </c>
      <c r="AF49" s="52">
        <f t="shared" si="30"/>
        <v>0</v>
      </c>
      <c r="AG49" s="52">
        <f t="shared" si="30"/>
        <v>0</v>
      </c>
      <c r="AH49" s="52">
        <f t="shared" si="30"/>
        <v>0</v>
      </c>
      <c r="AI49" s="52">
        <f t="shared" si="30"/>
        <v>0</v>
      </c>
      <c r="AJ49" s="52">
        <f t="shared" si="30"/>
        <v>0</v>
      </c>
      <c r="AK49" s="52">
        <f t="shared" si="30"/>
        <v>0</v>
      </c>
      <c r="AL49" s="52">
        <f t="shared" si="30"/>
        <v>0</v>
      </c>
      <c r="AM49" s="52">
        <f t="shared" si="30"/>
        <v>0</v>
      </c>
      <c r="AN49" s="52">
        <f t="shared" si="30"/>
        <v>0</v>
      </c>
      <c r="AO49" s="52">
        <f t="shared" si="30"/>
        <v>0</v>
      </c>
      <c r="AP49" s="52">
        <f t="shared" si="30"/>
        <v>0</v>
      </c>
      <c r="AQ49" s="52">
        <f t="shared" si="30"/>
        <v>0</v>
      </c>
      <c r="AR49" s="52">
        <f t="shared" si="30"/>
        <v>0</v>
      </c>
      <c r="AS49" s="52">
        <f t="shared" si="30"/>
        <v>0</v>
      </c>
      <c r="AT49" s="52">
        <f t="shared" si="30"/>
        <v>0</v>
      </c>
      <c r="AU49" s="52">
        <f t="shared" si="30"/>
        <v>0</v>
      </c>
      <c r="AV49" s="52">
        <f t="shared" si="30"/>
        <v>0</v>
      </c>
      <c r="AW49" s="52">
        <f t="shared" si="30"/>
        <v>0</v>
      </c>
      <c r="AX49" s="52">
        <f t="shared" si="30"/>
        <v>0</v>
      </c>
      <c r="AY49" s="52">
        <f t="shared" si="30"/>
        <v>0</v>
      </c>
      <c r="AZ49" s="52">
        <f t="shared" si="30"/>
        <v>0</v>
      </c>
      <c r="BA49" s="52">
        <f t="shared" si="30"/>
        <v>0</v>
      </c>
      <c r="BB49" s="52">
        <f t="shared" si="30"/>
        <v>0</v>
      </c>
      <c r="BC49" s="52">
        <f t="shared" si="30"/>
        <v>0</v>
      </c>
      <c r="BD49" s="52">
        <f t="shared" si="30"/>
        <v>0</v>
      </c>
      <c r="BE49" s="52">
        <f t="shared" si="30"/>
        <v>0</v>
      </c>
      <c r="BF49" s="52">
        <f t="shared" si="30"/>
        <v>0</v>
      </c>
      <c r="BG49" s="52">
        <f t="shared" si="30"/>
        <v>0</v>
      </c>
      <c r="BH49" s="52">
        <f t="shared" si="30"/>
        <v>0</v>
      </c>
      <c r="BI49" s="52">
        <f t="shared" si="30"/>
        <v>0</v>
      </c>
      <c r="BJ49" s="52">
        <f t="shared" si="30"/>
        <v>0</v>
      </c>
      <c r="BK49" s="52">
        <f t="shared" si="30"/>
        <v>0</v>
      </c>
      <c r="BL49" s="52">
        <f t="shared" si="30"/>
        <v>0</v>
      </c>
      <c r="BM49" s="52">
        <f t="shared" si="30"/>
        <v>0</v>
      </c>
      <c r="BN49" s="52">
        <f t="shared" si="30"/>
        <v>0</v>
      </c>
      <c r="BO49" s="52">
        <f t="shared" si="30"/>
        <v>0</v>
      </c>
      <c r="BP49" s="52">
        <f t="shared" si="30"/>
        <v>0</v>
      </c>
      <c r="BQ49" s="52">
        <f t="shared" si="31"/>
        <v>0</v>
      </c>
      <c r="BR49" s="52">
        <f t="shared" si="31"/>
        <v>0</v>
      </c>
      <c r="BS49" s="52">
        <f t="shared" si="31"/>
        <v>0</v>
      </c>
      <c r="BT49" s="52">
        <f t="shared" si="31"/>
        <v>0</v>
      </c>
      <c r="BU49" s="52">
        <f t="shared" si="31"/>
        <v>0</v>
      </c>
      <c r="BV49" s="52">
        <f t="shared" si="31"/>
        <v>0</v>
      </c>
      <c r="BW49" s="52">
        <f t="shared" si="31"/>
        <v>0</v>
      </c>
      <c r="BX49" s="52">
        <f t="shared" si="31"/>
        <v>0</v>
      </c>
      <c r="BY49" s="52">
        <f t="shared" si="31"/>
        <v>0</v>
      </c>
      <c r="BZ49" s="52">
        <f t="shared" si="31"/>
        <v>0</v>
      </c>
      <c r="CA49" s="52">
        <f t="shared" si="31"/>
        <v>0</v>
      </c>
      <c r="CB49" s="52">
        <f t="shared" si="31"/>
        <v>0</v>
      </c>
      <c r="CC49" s="52">
        <f t="shared" si="31"/>
        <v>0</v>
      </c>
      <c r="CD49" s="52">
        <f t="shared" si="31"/>
        <v>0</v>
      </c>
      <c r="CE49" s="52">
        <f t="shared" si="31"/>
        <v>0</v>
      </c>
      <c r="CF49" s="52">
        <f t="shared" si="31"/>
        <v>0</v>
      </c>
      <c r="CG49" s="52">
        <f t="shared" si="31"/>
        <v>0</v>
      </c>
      <c r="CH49" s="52">
        <f t="shared" si="31"/>
        <v>0</v>
      </c>
      <c r="CI49" s="52">
        <f t="shared" si="31"/>
        <v>0</v>
      </c>
      <c r="CJ49" s="52">
        <f t="shared" si="31"/>
        <v>0</v>
      </c>
      <c r="CK49" s="52">
        <f t="shared" si="31"/>
        <v>0</v>
      </c>
      <c r="CL49" s="52">
        <f t="shared" si="31"/>
        <v>0</v>
      </c>
      <c r="CM49" s="52">
        <f t="shared" si="31"/>
        <v>0</v>
      </c>
      <c r="CN49" s="52">
        <f t="shared" si="31"/>
        <v>0</v>
      </c>
      <c r="CO49" s="52">
        <f t="shared" si="31"/>
        <v>0</v>
      </c>
      <c r="CP49" s="52">
        <f t="shared" si="31"/>
        <v>0</v>
      </c>
      <c r="CQ49" s="52">
        <f t="shared" si="31"/>
        <v>0</v>
      </c>
      <c r="CR49" s="52">
        <f t="shared" si="31"/>
        <v>0</v>
      </c>
      <c r="CS49" s="52">
        <f t="shared" si="31"/>
        <v>0</v>
      </c>
      <c r="CT49" s="52">
        <f t="shared" si="31"/>
        <v>0</v>
      </c>
      <c r="CU49" s="52">
        <f t="shared" si="31"/>
        <v>0</v>
      </c>
      <c r="CV49" s="52">
        <f t="shared" si="31"/>
        <v>0</v>
      </c>
      <c r="CW49" s="52">
        <f t="shared" si="31"/>
        <v>0</v>
      </c>
      <c r="CX49" s="52">
        <f t="shared" si="31"/>
        <v>0</v>
      </c>
      <c r="CY49" s="52">
        <f t="shared" si="31"/>
        <v>0</v>
      </c>
      <c r="CZ49" s="52">
        <f t="shared" si="31"/>
        <v>0</v>
      </c>
      <c r="DA49" s="52">
        <f t="shared" si="31"/>
        <v>0</v>
      </c>
      <c r="DB49" s="52">
        <f t="shared" si="31"/>
        <v>0</v>
      </c>
      <c r="DC49" s="52">
        <f t="shared" si="31"/>
        <v>0</v>
      </c>
      <c r="DD49" s="52">
        <f t="shared" si="31"/>
        <v>0</v>
      </c>
      <c r="DE49" s="52">
        <f t="shared" si="31"/>
        <v>0</v>
      </c>
      <c r="DF49" s="52">
        <f t="shared" si="31"/>
        <v>0</v>
      </c>
      <c r="DG49" s="52">
        <f t="shared" si="31"/>
        <v>0</v>
      </c>
      <c r="DH49" s="52">
        <f t="shared" si="31"/>
        <v>0</v>
      </c>
      <c r="DI49" s="52">
        <f t="shared" si="31"/>
        <v>0</v>
      </c>
      <c r="DJ49" s="52">
        <f t="shared" si="31"/>
        <v>0</v>
      </c>
      <c r="DK49" s="52">
        <f t="shared" si="31"/>
        <v>0</v>
      </c>
      <c r="DL49" s="52">
        <f t="shared" si="31"/>
        <v>0</v>
      </c>
      <c r="DM49" s="52">
        <f t="shared" si="31"/>
        <v>0</v>
      </c>
      <c r="DN49" s="52">
        <f t="shared" si="31"/>
        <v>0</v>
      </c>
      <c r="DO49" s="52">
        <f t="shared" si="31"/>
        <v>0</v>
      </c>
      <c r="DP49" s="52">
        <f t="shared" si="31"/>
        <v>0</v>
      </c>
      <c r="DQ49" s="52">
        <f t="shared" si="31"/>
        <v>0</v>
      </c>
      <c r="DR49" s="52">
        <f t="shared" si="31"/>
        <v>0</v>
      </c>
      <c r="DS49" s="52">
        <f t="shared" si="31"/>
        <v>0</v>
      </c>
      <c r="DT49" s="52">
        <f t="shared" si="31"/>
        <v>0</v>
      </c>
      <c r="DU49" s="52">
        <f t="shared" si="31"/>
        <v>0</v>
      </c>
    </row>
    <row r="50" spans="1:125" x14ac:dyDescent="0.35">
      <c r="A50" s="38" t="str">
        <f>Pieņēmumi!B14</f>
        <v>Indekss 3</v>
      </c>
      <c r="B50" s="44" t="str">
        <f>Pieņēmumi!C14</f>
        <v>%, gadā</v>
      </c>
      <c r="C50" s="2"/>
      <c r="D50" s="51">
        <f>IFERROR(Pieņēmumi!E14,"")</f>
        <v>0</v>
      </c>
      <c r="E50" s="52">
        <f t="shared" si="30"/>
        <v>0</v>
      </c>
      <c r="F50" s="52">
        <f t="shared" si="30"/>
        <v>0</v>
      </c>
      <c r="G50" s="52">
        <f t="shared" si="30"/>
        <v>0</v>
      </c>
      <c r="H50" s="52">
        <f t="shared" si="30"/>
        <v>0</v>
      </c>
      <c r="I50" s="52">
        <f t="shared" si="30"/>
        <v>0</v>
      </c>
      <c r="J50" s="52">
        <f t="shared" si="30"/>
        <v>0</v>
      </c>
      <c r="K50" s="52">
        <f t="shared" si="30"/>
        <v>0</v>
      </c>
      <c r="L50" s="52">
        <f t="shared" si="30"/>
        <v>0</v>
      </c>
      <c r="M50" s="52">
        <f t="shared" si="30"/>
        <v>0</v>
      </c>
      <c r="N50" s="52">
        <f t="shared" si="30"/>
        <v>0</v>
      </c>
      <c r="O50" s="52">
        <f t="shared" si="30"/>
        <v>0</v>
      </c>
      <c r="P50" s="52">
        <f t="shared" si="30"/>
        <v>0</v>
      </c>
      <c r="Q50" s="52">
        <f t="shared" si="30"/>
        <v>0</v>
      </c>
      <c r="R50" s="52">
        <f t="shared" si="30"/>
        <v>0</v>
      </c>
      <c r="S50" s="52">
        <f t="shared" si="30"/>
        <v>0</v>
      </c>
      <c r="T50" s="52">
        <f t="shared" si="30"/>
        <v>0</v>
      </c>
      <c r="U50" s="52">
        <f t="shared" si="30"/>
        <v>0</v>
      </c>
      <c r="V50" s="52">
        <f t="shared" si="30"/>
        <v>0</v>
      </c>
      <c r="W50" s="52">
        <f t="shared" si="30"/>
        <v>0</v>
      </c>
      <c r="X50" s="52">
        <f t="shared" si="30"/>
        <v>0</v>
      </c>
      <c r="Y50" s="52">
        <f t="shared" si="30"/>
        <v>0</v>
      </c>
      <c r="Z50" s="52">
        <f t="shared" si="30"/>
        <v>0</v>
      </c>
      <c r="AA50" s="52">
        <f t="shared" si="30"/>
        <v>0</v>
      </c>
      <c r="AB50" s="52">
        <f t="shared" si="30"/>
        <v>0</v>
      </c>
      <c r="AC50" s="52">
        <f t="shared" si="30"/>
        <v>0</v>
      </c>
      <c r="AD50" s="52">
        <f t="shared" si="30"/>
        <v>0</v>
      </c>
      <c r="AE50" s="52">
        <f t="shared" si="30"/>
        <v>0</v>
      </c>
      <c r="AF50" s="52">
        <f t="shared" si="30"/>
        <v>0</v>
      </c>
      <c r="AG50" s="52">
        <f t="shared" si="30"/>
        <v>0</v>
      </c>
      <c r="AH50" s="52">
        <f t="shared" si="30"/>
        <v>0</v>
      </c>
      <c r="AI50" s="52">
        <f t="shared" si="30"/>
        <v>0</v>
      </c>
      <c r="AJ50" s="52">
        <f t="shared" si="30"/>
        <v>0</v>
      </c>
      <c r="AK50" s="52">
        <f t="shared" si="30"/>
        <v>0</v>
      </c>
      <c r="AL50" s="52">
        <f t="shared" si="30"/>
        <v>0</v>
      </c>
      <c r="AM50" s="52">
        <f t="shared" si="30"/>
        <v>0</v>
      </c>
      <c r="AN50" s="52">
        <f t="shared" si="30"/>
        <v>0</v>
      </c>
      <c r="AO50" s="52">
        <f t="shared" si="30"/>
        <v>0</v>
      </c>
      <c r="AP50" s="52">
        <f t="shared" si="30"/>
        <v>0</v>
      </c>
      <c r="AQ50" s="52">
        <f t="shared" si="30"/>
        <v>0</v>
      </c>
      <c r="AR50" s="52">
        <f t="shared" si="30"/>
        <v>0</v>
      </c>
      <c r="AS50" s="52">
        <f t="shared" si="30"/>
        <v>0</v>
      </c>
      <c r="AT50" s="52">
        <f t="shared" si="30"/>
        <v>0</v>
      </c>
      <c r="AU50" s="52">
        <f t="shared" si="30"/>
        <v>0</v>
      </c>
      <c r="AV50" s="52">
        <f t="shared" si="30"/>
        <v>0</v>
      </c>
      <c r="AW50" s="52">
        <f t="shared" si="30"/>
        <v>0</v>
      </c>
      <c r="AX50" s="52">
        <f t="shared" si="30"/>
        <v>0</v>
      </c>
      <c r="AY50" s="52">
        <f t="shared" si="30"/>
        <v>0</v>
      </c>
      <c r="AZ50" s="52">
        <f t="shared" si="30"/>
        <v>0</v>
      </c>
      <c r="BA50" s="52">
        <f t="shared" si="30"/>
        <v>0</v>
      </c>
      <c r="BB50" s="52">
        <f t="shared" si="30"/>
        <v>0</v>
      </c>
      <c r="BC50" s="52">
        <f t="shared" si="30"/>
        <v>0</v>
      </c>
      <c r="BD50" s="52">
        <f t="shared" si="30"/>
        <v>0</v>
      </c>
      <c r="BE50" s="52">
        <f t="shared" si="30"/>
        <v>0</v>
      </c>
      <c r="BF50" s="52">
        <f t="shared" si="30"/>
        <v>0</v>
      </c>
      <c r="BG50" s="52">
        <f t="shared" si="30"/>
        <v>0</v>
      </c>
      <c r="BH50" s="52">
        <f t="shared" si="30"/>
        <v>0</v>
      </c>
      <c r="BI50" s="52">
        <f t="shared" si="30"/>
        <v>0</v>
      </c>
      <c r="BJ50" s="52">
        <f t="shared" si="30"/>
        <v>0</v>
      </c>
      <c r="BK50" s="52">
        <f t="shared" si="30"/>
        <v>0</v>
      </c>
      <c r="BL50" s="52">
        <f t="shared" si="30"/>
        <v>0</v>
      </c>
      <c r="BM50" s="52">
        <f t="shared" si="30"/>
        <v>0</v>
      </c>
      <c r="BN50" s="52">
        <f t="shared" si="30"/>
        <v>0</v>
      </c>
      <c r="BO50" s="52">
        <f t="shared" si="30"/>
        <v>0</v>
      </c>
      <c r="BP50" s="52">
        <f t="shared" si="30"/>
        <v>0</v>
      </c>
      <c r="BQ50" s="52">
        <f t="shared" si="31"/>
        <v>0</v>
      </c>
      <c r="BR50" s="52">
        <f t="shared" si="31"/>
        <v>0</v>
      </c>
      <c r="BS50" s="52">
        <f t="shared" si="31"/>
        <v>0</v>
      </c>
      <c r="BT50" s="52">
        <f t="shared" si="31"/>
        <v>0</v>
      </c>
      <c r="BU50" s="52">
        <f t="shared" si="31"/>
        <v>0</v>
      </c>
      <c r="BV50" s="52">
        <f t="shared" si="31"/>
        <v>0</v>
      </c>
      <c r="BW50" s="52">
        <f t="shared" si="31"/>
        <v>0</v>
      </c>
      <c r="BX50" s="52">
        <f t="shared" si="31"/>
        <v>0</v>
      </c>
      <c r="BY50" s="52">
        <f t="shared" si="31"/>
        <v>0</v>
      </c>
      <c r="BZ50" s="52">
        <f t="shared" si="31"/>
        <v>0</v>
      </c>
      <c r="CA50" s="52">
        <f t="shared" si="31"/>
        <v>0</v>
      </c>
      <c r="CB50" s="52">
        <f t="shared" si="31"/>
        <v>0</v>
      </c>
      <c r="CC50" s="52">
        <f t="shared" si="31"/>
        <v>0</v>
      </c>
      <c r="CD50" s="52">
        <f t="shared" si="31"/>
        <v>0</v>
      </c>
      <c r="CE50" s="52">
        <f t="shared" si="31"/>
        <v>0</v>
      </c>
      <c r="CF50" s="52">
        <f t="shared" si="31"/>
        <v>0</v>
      </c>
      <c r="CG50" s="52">
        <f t="shared" si="31"/>
        <v>0</v>
      </c>
      <c r="CH50" s="52">
        <f t="shared" si="31"/>
        <v>0</v>
      </c>
      <c r="CI50" s="52">
        <f t="shared" si="31"/>
        <v>0</v>
      </c>
      <c r="CJ50" s="52">
        <f t="shared" si="31"/>
        <v>0</v>
      </c>
      <c r="CK50" s="52">
        <f t="shared" si="31"/>
        <v>0</v>
      </c>
      <c r="CL50" s="52">
        <f t="shared" si="31"/>
        <v>0</v>
      </c>
      <c r="CM50" s="52">
        <f t="shared" si="31"/>
        <v>0</v>
      </c>
      <c r="CN50" s="52">
        <f t="shared" si="31"/>
        <v>0</v>
      </c>
      <c r="CO50" s="52">
        <f t="shared" si="31"/>
        <v>0</v>
      </c>
      <c r="CP50" s="52">
        <f t="shared" si="31"/>
        <v>0</v>
      </c>
      <c r="CQ50" s="52">
        <f t="shared" si="31"/>
        <v>0</v>
      </c>
      <c r="CR50" s="52">
        <f t="shared" si="31"/>
        <v>0</v>
      </c>
      <c r="CS50" s="52">
        <f t="shared" si="31"/>
        <v>0</v>
      </c>
      <c r="CT50" s="52">
        <f t="shared" si="31"/>
        <v>0</v>
      </c>
      <c r="CU50" s="52">
        <f t="shared" si="31"/>
        <v>0</v>
      </c>
      <c r="CV50" s="52">
        <f t="shared" si="31"/>
        <v>0</v>
      </c>
      <c r="CW50" s="52">
        <f t="shared" si="31"/>
        <v>0</v>
      </c>
      <c r="CX50" s="52">
        <f t="shared" si="31"/>
        <v>0</v>
      </c>
      <c r="CY50" s="52">
        <f t="shared" si="31"/>
        <v>0</v>
      </c>
      <c r="CZ50" s="52">
        <f t="shared" si="31"/>
        <v>0</v>
      </c>
      <c r="DA50" s="52">
        <f t="shared" si="31"/>
        <v>0</v>
      </c>
      <c r="DB50" s="52">
        <f t="shared" si="31"/>
        <v>0</v>
      </c>
      <c r="DC50" s="52">
        <f t="shared" si="31"/>
        <v>0</v>
      </c>
      <c r="DD50" s="52">
        <f t="shared" si="31"/>
        <v>0</v>
      </c>
      <c r="DE50" s="52">
        <f t="shared" si="31"/>
        <v>0</v>
      </c>
      <c r="DF50" s="52">
        <f t="shared" si="31"/>
        <v>0</v>
      </c>
      <c r="DG50" s="52">
        <f t="shared" si="31"/>
        <v>0</v>
      </c>
      <c r="DH50" s="52">
        <f t="shared" si="31"/>
        <v>0</v>
      </c>
      <c r="DI50" s="52">
        <f t="shared" si="31"/>
        <v>0</v>
      </c>
      <c r="DJ50" s="52">
        <f t="shared" si="31"/>
        <v>0</v>
      </c>
      <c r="DK50" s="52">
        <f t="shared" si="31"/>
        <v>0</v>
      </c>
      <c r="DL50" s="52">
        <f t="shared" si="31"/>
        <v>0</v>
      </c>
      <c r="DM50" s="52">
        <f t="shared" si="31"/>
        <v>0</v>
      </c>
      <c r="DN50" s="52">
        <f t="shared" si="31"/>
        <v>0</v>
      </c>
      <c r="DO50" s="52">
        <f t="shared" si="31"/>
        <v>0</v>
      </c>
      <c r="DP50" s="52">
        <f t="shared" si="31"/>
        <v>0</v>
      </c>
      <c r="DQ50" s="52">
        <f t="shared" si="31"/>
        <v>0</v>
      </c>
      <c r="DR50" s="52">
        <f t="shared" si="31"/>
        <v>0</v>
      </c>
      <c r="DS50" s="52">
        <f t="shared" si="31"/>
        <v>0</v>
      </c>
      <c r="DT50" s="52">
        <f t="shared" si="31"/>
        <v>0</v>
      </c>
      <c r="DU50" s="52">
        <f t="shared" si="31"/>
        <v>0</v>
      </c>
    </row>
    <row r="51" spans="1:125" x14ac:dyDescent="0.35">
      <c r="A51" s="38" t="str">
        <f>Pieņēmumi!B15</f>
        <v>Indekss 4</v>
      </c>
      <c r="B51" s="44" t="str">
        <f>Pieņēmumi!C15</f>
        <v>%, gadā</v>
      </c>
      <c r="C51" s="2"/>
      <c r="D51" s="51">
        <f>IFERROR(Pieņēmumi!E15,"")</f>
        <v>0</v>
      </c>
      <c r="E51" s="52">
        <f t="shared" si="30"/>
        <v>0</v>
      </c>
      <c r="F51" s="52">
        <f t="shared" si="30"/>
        <v>0</v>
      </c>
      <c r="G51" s="52">
        <f t="shared" si="30"/>
        <v>0</v>
      </c>
      <c r="H51" s="52">
        <f t="shared" si="30"/>
        <v>0</v>
      </c>
      <c r="I51" s="52">
        <f t="shared" si="30"/>
        <v>0</v>
      </c>
      <c r="J51" s="52">
        <f t="shared" si="30"/>
        <v>0</v>
      </c>
      <c r="K51" s="52">
        <f t="shared" si="30"/>
        <v>0</v>
      </c>
      <c r="L51" s="52">
        <f t="shared" si="30"/>
        <v>0</v>
      </c>
      <c r="M51" s="52">
        <f t="shared" si="30"/>
        <v>0</v>
      </c>
      <c r="N51" s="52">
        <f t="shared" si="30"/>
        <v>0</v>
      </c>
      <c r="O51" s="52">
        <f t="shared" si="30"/>
        <v>0</v>
      </c>
      <c r="P51" s="52">
        <f t="shared" si="30"/>
        <v>0</v>
      </c>
      <c r="Q51" s="52">
        <f t="shared" si="30"/>
        <v>0</v>
      </c>
      <c r="R51" s="52">
        <f t="shared" si="30"/>
        <v>0</v>
      </c>
      <c r="S51" s="52">
        <f t="shared" si="30"/>
        <v>0</v>
      </c>
      <c r="T51" s="52">
        <f t="shared" si="30"/>
        <v>0</v>
      </c>
      <c r="U51" s="52">
        <f t="shared" si="30"/>
        <v>0</v>
      </c>
      <c r="V51" s="52">
        <f t="shared" si="30"/>
        <v>0</v>
      </c>
      <c r="W51" s="52">
        <f t="shared" si="30"/>
        <v>0</v>
      </c>
      <c r="X51" s="52">
        <f t="shared" si="30"/>
        <v>0</v>
      </c>
      <c r="Y51" s="52">
        <f t="shared" si="30"/>
        <v>0</v>
      </c>
      <c r="Z51" s="52">
        <f t="shared" si="30"/>
        <v>0</v>
      </c>
      <c r="AA51" s="52">
        <f t="shared" si="30"/>
        <v>0</v>
      </c>
      <c r="AB51" s="52">
        <f t="shared" si="30"/>
        <v>0</v>
      </c>
      <c r="AC51" s="52">
        <f t="shared" si="30"/>
        <v>0</v>
      </c>
      <c r="AD51" s="52">
        <f t="shared" si="30"/>
        <v>0</v>
      </c>
      <c r="AE51" s="52">
        <f t="shared" si="30"/>
        <v>0</v>
      </c>
      <c r="AF51" s="52">
        <f t="shared" si="30"/>
        <v>0</v>
      </c>
      <c r="AG51" s="52">
        <f t="shared" si="30"/>
        <v>0</v>
      </c>
      <c r="AH51" s="52">
        <f t="shared" si="30"/>
        <v>0</v>
      </c>
      <c r="AI51" s="52">
        <f t="shared" si="30"/>
        <v>0</v>
      </c>
      <c r="AJ51" s="52">
        <f t="shared" si="30"/>
        <v>0</v>
      </c>
      <c r="AK51" s="52">
        <f t="shared" si="30"/>
        <v>0</v>
      </c>
      <c r="AL51" s="52">
        <f t="shared" si="30"/>
        <v>0</v>
      </c>
      <c r="AM51" s="52">
        <f t="shared" si="30"/>
        <v>0</v>
      </c>
      <c r="AN51" s="52">
        <f t="shared" si="30"/>
        <v>0</v>
      </c>
      <c r="AO51" s="52">
        <f t="shared" si="30"/>
        <v>0</v>
      </c>
      <c r="AP51" s="52">
        <f t="shared" si="30"/>
        <v>0</v>
      </c>
      <c r="AQ51" s="52">
        <f t="shared" si="30"/>
        <v>0</v>
      </c>
      <c r="AR51" s="52">
        <f t="shared" si="30"/>
        <v>0</v>
      </c>
      <c r="AS51" s="52">
        <f t="shared" si="30"/>
        <v>0</v>
      </c>
      <c r="AT51" s="52">
        <f t="shared" si="30"/>
        <v>0</v>
      </c>
      <c r="AU51" s="52">
        <f t="shared" si="30"/>
        <v>0</v>
      </c>
      <c r="AV51" s="52">
        <f t="shared" si="30"/>
        <v>0</v>
      </c>
      <c r="AW51" s="52">
        <f t="shared" si="30"/>
        <v>0</v>
      </c>
      <c r="AX51" s="52">
        <f t="shared" si="30"/>
        <v>0</v>
      </c>
      <c r="AY51" s="52">
        <f t="shared" si="30"/>
        <v>0</v>
      </c>
      <c r="AZ51" s="52">
        <f t="shared" si="30"/>
        <v>0</v>
      </c>
      <c r="BA51" s="52">
        <f t="shared" si="30"/>
        <v>0</v>
      </c>
      <c r="BB51" s="52">
        <f t="shared" si="30"/>
        <v>0</v>
      </c>
      <c r="BC51" s="52">
        <f t="shared" si="30"/>
        <v>0</v>
      </c>
      <c r="BD51" s="52">
        <f t="shared" si="30"/>
        <v>0</v>
      </c>
      <c r="BE51" s="52">
        <f t="shared" si="30"/>
        <v>0</v>
      </c>
      <c r="BF51" s="52">
        <f t="shared" si="30"/>
        <v>0</v>
      </c>
      <c r="BG51" s="52">
        <f t="shared" si="30"/>
        <v>0</v>
      </c>
      <c r="BH51" s="52">
        <f t="shared" si="30"/>
        <v>0</v>
      </c>
      <c r="BI51" s="52">
        <f t="shared" si="30"/>
        <v>0</v>
      </c>
      <c r="BJ51" s="52">
        <f t="shared" si="30"/>
        <v>0</v>
      </c>
      <c r="BK51" s="52">
        <f t="shared" si="30"/>
        <v>0</v>
      </c>
      <c r="BL51" s="52">
        <f t="shared" si="30"/>
        <v>0</v>
      </c>
      <c r="BM51" s="52">
        <f t="shared" si="30"/>
        <v>0</v>
      </c>
      <c r="BN51" s="52">
        <f t="shared" si="30"/>
        <v>0</v>
      </c>
      <c r="BO51" s="52">
        <f t="shared" si="30"/>
        <v>0</v>
      </c>
      <c r="BP51" s="52">
        <f t="shared" ref="BP51" si="32">IFERROR(BO51,"")</f>
        <v>0</v>
      </c>
      <c r="BQ51" s="52">
        <f t="shared" si="31"/>
        <v>0</v>
      </c>
      <c r="BR51" s="52">
        <f t="shared" si="31"/>
        <v>0</v>
      </c>
      <c r="BS51" s="52">
        <f t="shared" si="31"/>
        <v>0</v>
      </c>
      <c r="BT51" s="52">
        <f t="shared" si="31"/>
        <v>0</v>
      </c>
      <c r="BU51" s="52">
        <f t="shared" si="31"/>
        <v>0</v>
      </c>
      <c r="BV51" s="52">
        <f t="shared" si="31"/>
        <v>0</v>
      </c>
      <c r="BW51" s="52">
        <f t="shared" si="31"/>
        <v>0</v>
      </c>
      <c r="BX51" s="52">
        <f t="shared" si="31"/>
        <v>0</v>
      </c>
      <c r="BY51" s="52">
        <f t="shared" si="31"/>
        <v>0</v>
      </c>
      <c r="BZ51" s="52">
        <f t="shared" si="31"/>
        <v>0</v>
      </c>
      <c r="CA51" s="52">
        <f t="shared" si="31"/>
        <v>0</v>
      </c>
      <c r="CB51" s="52">
        <f t="shared" si="31"/>
        <v>0</v>
      </c>
      <c r="CC51" s="52">
        <f t="shared" si="31"/>
        <v>0</v>
      </c>
      <c r="CD51" s="52">
        <f t="shared" si="31"/>
        <v>0</v>
      </c>
      <c r="CE51" s="52">
        <f t="shared" si="31"/>
        <v>0</v>
      </c>
      <c r="CF51" s="52">
        <f t="shared" si="31"/>
        <v>0</v>
      </c>
      <c r="CG51" s="52">
        <f t="shared" si="31"/>
        <v>0</v>
      </c>
      <c r="CH51" s="52">
        <f t="shared" si="31"/>
        <v>0</v>
      </c>
      <c r="CI51" s="52">
        <f t="shared" si="31"/>
        <v>0</v>
      </c>
      <c r="CJ51" s="52">
        <f t="shared" si="31"/>
        <v>0</v>
      </c>
      <c r="CK51" s="52">
        <f t="shared" si="31"/>
        <v>0</v>
      </c>
      <c r="CL51" s="52">
        <f t="shared" si="31"/>
        <v>0</v>
      </c>
      <c r="CM51" s="52">
        <f t="shared" si="31"/>
        <v>0</v>
      </c>
      <c r="CN51" s="52">
        <f t="shared" si="31"/>
        <v>0</v>
      </c>
      <c r="CO51" s="52">
        <f t="shared" si="31"/>
        <v>0</v>
      </c>
      <c r="CP51" s="52">
        <f t="shared" si="31"/>
        <v>0</v>
      </c>
      <c r="CQ51" s="52">
        <f t="shared" si="31"/>
        <v>0</v>
      </c>
      <c r="CR51" s="52">
        <f t="shared" si="31"/>
        <v>0</v>
      </c>
      <c r="CS51" s="52">
        <f t="shared" si="31"/>
        <v>0</v>
      </c>
      <c r="CT51" s="52">
        <f t="shared" si="31"/>
        <v>0</v>
      </c>
      <c r="CU51" s="52">
        <f t="shared" si="31"/>
        <v>0</v>
      </c>
      <c r="CV51" s="52">
        <f t="shared" si="31"/>
        <v>0</v>
      </c>
      <c r="CW51" s="52">
        <f t="shared" si="31"/>
        <v>0</v>
      </c>
      <c r="CX51" s="52">
        <f t="shared" si="31"/>
        <v>0</v>
      </c>
      <c r="CY51" s="52">
        <f t="shared" si="31"/>
        <v>0</v>
      </c>
      <c r="CZ51" s="52">
        <f t="shared" si="31"/>
        <v>0</v>
      </c>
      <c r="DA51" s="52">
        <f t="shared" si="31"/>
        <v>0</v>
      </c>
      <c r="DB51" s="52">
        <f t="shared" si="31"/>
        <v>0</v>
      </c>
      <c r="DC51" s="52">
        <f t="shared" si="31"/>
        <v>0</v>
      </c>
      <c r="DD51" s="52">
        <f t="shared" si="31"/>
        <v>0</v>
      </c>
      <c r="DE51" s="52">
        <f t="shared" si="31"/>
        <v>0</v>
      </c>
      <c r="DF51" s="52">
        <f t="shared" si="31"/>
        <v>0</v>
      </c>
      <c r="DG51" s="52">
        <f t="shared" si="31"/>
        <v>0</v>
      </c>
      <c r="DH51" s="52">
        <f t="shared" si="31"/>
        <v>0</v>
      </c>
      <c r="DI51" s="52">
        <f t="shared" si="31"/>
        <v>0</v>
      </c>
      <c r="DJ51" s="52">
        <f t="shared" si="31"/>
        <v>0</v>
      </c>
      <c r="DK51" s="52">
        <f t="shared" si="31"/>
        <v>0</v>
      </c>
      <c r="DL51" s="52">
        <f t="shared" si="31"/>
        <v>0</v>
      </c>
      <c r="DM51" s="52">
        <f t="shared" si="31"/>
        <v>0</v>
      </c>
      <c r="DN51" s="52">
        <f t="shared" si="31"/>
        <v>0</v>
      </c>
      <c r="DO51" s="52">
        <f t="shared" si="31"/>
        <v>0</v>
      </c>
      <c r="DP51" s="52">
        <f t="shared" si="31"/>
        <v>0</v>
      </c>
      <c r="DQ51" s="52">
        <f t="shared" si="31"/>
        <v>0</v>
      </c>
      <c r="DR51" s="52">
        <f t="shared" si="31"/>
        <v>0</v>
      </c>
      <c r="DS51" s="52">
        <f t="shared" si="31"/>
        <v>0</v>
      </c>
      <c r="DT51" s="52">
        <f t="shared" si="31"/>
        <v>0</v>
      </c>
      <c r="DU51" s="52">
        <f t="shared" si="31"/>
        <v>0</v>
      </c>
    </row>
    <row r="52" spans="1:125" x14ac:dyDescent="0.35">
      <c r="A52" s="38" t="str">
        <f>Pieņēmumi!B16</f>
        <v>Indekss 5</v>
      </c>
      <c r="B52" s="44" t="str">
        <f>Pieņēmumi!C16</f>
        <v>%, gadā</v>
      </c>
      <c r="C52" s="2"/>
      <c r="D52" s="51">
        <f>IFERROR(Pieņēmumi!E16,"")</f>
        <v>0</v>
      </c>
      <c r="E52" s="52">
        <f t="shared" ref="E52:BP52" si="33">IFERROR(D52,"")</f>
        <v>0</v>
      </c>
      <c r="F52" s="52">
        <f t="shared" si="33"/>
        <v>0</v>
      </c>
      <c r="G52" s="52">
        <f t="shared" si="33"/>
        <v>0</v>
      </c>
      <c r="H52" s="52">
        <f t="shared" si="33"/>
        <v>0</v>
      </c>
      <c r="I52" s="52">
        <f t="shared" si="33"/>
        <v>0</v>
      </c>
      <c r="J52" s="52">
        <f t="shared" si="33"/>
        <v>0</v>
      </c>
      <c r="K52" s="52">
        <f t="shared" si="33"/>
        <v>0</v>
      </c>
      <c r="L52" s="52">
        <f t="shared" si="33"/>
        <v>0</v>
      </c>
      <c r="M52" s="52">
        <f t="shared" si="33"/>
        <v>0</v>
      </c>
      <c r="N52" s="52">
        <f t="shared" si="33"/>
        <v>0</v>
      </c>
      <c r="O52" s="52">
        <f t="shared" si="33"/>
        <v>0</v>
      </c>
      <c r="P52" s="52">
        <f t="shared" si="33"/>
        <v>0</v>
      </c>
      <c r="Q52" s="52">
        <f t="shared" si="33"/>
        <v>0</v>
      </c>
      <c r="R52" s="52">
        <f t="shared" si="33"/>
        <v>0</v>
      </c>
      <c r="S52" s="52">
        <f t="shared" si="33"/>
        <v>0</v>
      </c>
      <c r="T52" s="52">
        <f t="shared" si="33"/>
        <v>0</v>
      </c>
      <c r="U52" s="52">
        <f t="shared" si="33"/>
        <v>0</v>
      </c>
      <c r="V52" s="52">
        <f t="shared" si="33"/>
        <v>0</v>
      </c>
      <c r="W52" s="52">
        <f t="shared" si="33"/>
        <v>0</v>
      </c>
      <c r="X52" s="52">
        <f t="shared" si="33"/>
        <v>0</v>
      </c>
      <c r="Y52" s="52">
        <f t="shared" si="33"/>
        <v>0</v>
      </c>
      <c r="Z52" s="52">
        <f t="shared" si="33"/>
        <v>0</v>
      </c>
      <c r="AA52" s="52">
        <f t="shared" si="33"/>
        <v>0</v>
      </c>
      <c r="AB52" s="52">
        <f t="shared" si="33"/>
        <v>0</v>
      </c>
      <c r="AC52" s="52">
        <f t="shared" si="33"/>
        <v>0</v>
      </c>
      <c r="AD52" s="52">
        <f t="shared" si="33"/>
        <v>0</v>
      </c>
      <c r="AE52" s="52">
        <f t="shared" si="33"/>
        <v>0</v>
      </c>
      <c r="AF52" s="52">
        <f t="shared" si="33"/>
        <v>0</v>
      </c>
      <c r="AG52" s="52">
        <f t="shared" si="33"/>
        <v>0</v>
      </c>
      <c r="AH52" s="52">
        <f t="shared" si="33"/>
        <v>0</v>
      </c>
      <c r="AI52" s="52">
        <f t="shared" si="33"/>
        <v>0</v>
      </c>
      <c r="AJ52" s="52">
        <f t="shared" si="33"/>
        <v>0</v>
      </c>
      <c r="AK52" s="52">
        <f t="shared" si="33"/>
        <v>0</v>
      </c>
      <c r="AL52" s="52">
        <f t="shared" si="33"/>
        <v>0</v>
      </c>
      <c r="AM52" s="52">
        <f t="shared" si="33"/>
        <v>0</v>
      </c>
      <c r="AN52" s="52">
        <f t="shared" si="33"/>
        <v>0</v>
      </c>
      <c r="AO52" s="52">
        <f t="shared" si="33"/>
        <v>0</v>
      </c>
      <c r="AP52" s="52">
        <f t="shared" si="33"/>
        <v>0</v>
      </c>
      <c r="AQ52" s="52">
        <f t="shared" si="33"/>
        <v>0</v>
      </c>
      <c r="AR52" s="52">
        <f t="shared" si="33"/>
        <v>0</v>
      </c>
      <c r="AS52" s="52">
        <f t="shared" si="33"/>
        <v>0</v>
      </c>
      <c r="AT52" s="52">
        <f t="shared" si="33"/>
        <v>0</v>
      </c>
      <c r="AU52" s="52">
        <f t="shared" si="33"/>
        <v>0</v>
      </c>
      <c r="AV52" s="52">
        <f t="shared" si="33"/>
        <v>0</v>
      </c>
      <c r="AW52" s="52">
        <f t="shared" si="33"/>
        <v>0</v>
      </c>
      <c r="AX52" s="52">
        <f t="shared" si="33"/>
        <v>0</v>
      </c>
      <c r="AY52" s="52">
        <f t="shared" si="33"/>
        <v>0</v>
      </c>
      <c r="AZ52" s="52">
        <f t="shared" si="33"/>
        <v>0</v>
      </c>
      <c r="BA52" s="52">
        <f t="shared" si="33"/>
        <v>0</v>
      </c>
      <c r="BB52" s="52">
        <f t="shared" si="33"/>
        <v>0</v>
      </c>
      <c r="BC52" s="52">
        <f t="shared" si="33"/>
        <v>0</v>
      </c>
      <c r="BD52" s="52">
        <f t="shared" si="33"/>
        <v>0</v>
      </c>
      <c r="BE52" s="52">
        <f t="shared" si="33"/>
        <v>0</v>
      </c>
      <c r="BF52" s="52">
        <f t="shared" si="33"/>
        <v>0</v>
      </c>
      <c r="BG52" s="52">
        <f t="shared" si="33"/>
        <v>0</v>
      </c>
      <c r="BH52" s="52">
        <f t="shared" si="33"/>
        <v>0</v>
      </c>
      <c r="BI52" s="52">
        <f t="shared" si="33"/>
        <v>0</v>
      </c>
      <c r="BJ52" s="52">
        <f t="shared" si="33"/>
        <v>0</v>
      </c>
      <c r="BK52" s="52">
        <f t="shared" si="33"/>
        <v>0</v>
      </c>
      <c r="BL52" s="52">
        <f t="shared" si="33"/>
        <v>0</v>
      </c>
      <c r="BM52" s="52">
        <f t="shared" si="33"/>
        <v>0</v>
      </c>
      <c r="BN52" s="52">
        <f t="shared" si="33"/>
        <v>0</v>
      </c>
      <c r="BO52" s="52">
        <f t="shared" si="33"/>
        <v>0</v>
      </c>
      <c r="BP52" s="52">
        <f t="shared" si="33"/>
        <v>0</v>
      </c>
      <c r="BQ52" s="52">
        <f t="shared" si="31"/>
        <v>0</v>
      </c>
      <c r="BR52" s="52">
        <f t="shared" si="31"/>
        <v>0</v>
      </c>
      <c r="BS52" s="52">
        <f t="shared" si="31"/>
        <v>0</v>
      </c>
      <c r="BT52" s="52">
        <f t="shared" si="31"/>
        <v>0</v>
      </c>
      <c r="BU52" s="52">
        <f t="shared" si="31"/>
        <v>0</v>
      </c>
      <c r="BV52" s="52">
        <f t="shared" si="31"/>
        <v>0</v>
      </c>
      <c r="BW52" s="52">
        <f t="shared" si="31"/>
        <v>0</v>
      </c>
      <c r="BX52" s="52">
        <f t="shared" si="31"/>
        <v>0</v>
      </c>
      <c r="BY52" s="52">
        <f t="shared" si="31"/>
        <v>0</v>
      </c>
      <c r="BZ52" s="52">
        <f t="shared" si="31"/>
        <v>0</v>
      </c>
      <c r="CA52" s="52">
        <f t="shared" si="31"/>
        <v>0</v>
      </c>
      <c r="CB52" s="52">
        <f t="shared" si="31"/>
        <v>0</v>
      </c>
      <c r="CC52" s="52">
        <f t="shared" si="31"/>
        <v>0</v>
      </c>
      <c r="CD52" s="52">
        <f t="shared" si="31"/>
        <v>0</v>
      </c>
      <c r="CE52" s="52">
        <f t="shared" si="31"/>
        <v>0</v>
      </c>
      <c r="CF52" s="52">
        <f t="shared" si="31"/>
        <v>0</v>
      </c>
      <c r="CG52" s="52">
        <f t="shared" si="31"/>
        <v>0</v>
      </c>
      <c r="CH52" s="52">
        <f t="shared" si="31"/>
        <v>0</v>
      </c>
      <c r="CI52" s="52">
        <f t="shared" si="31"/>
        <v>0</v>
      </c>
      <c r="CJ52" s="52">
        <f t="shared" si="31"/>
        <v>0</v>
      </c>
      <c r="CK52" s="52">
        <f t="shared" si="31"/>
        <v>0</v>
      </c>
      <c r="CL52" s="52">
        <f t="shared" si="31"/>
        <v>0</v>
      </c>
      <c r="CM52" s="52">
        <f t="shared" si="31"/>
        <v>0</v>
      </c>
      <c r="CN52" s="52">
        <f t="shared" si="31"/>
        <v>0</v>
      </c>
      <c r="CO52" s="52">
        <f t="shared" si="31"/>
        <v>0</v>
      </c>
      <c r="CP52" s="52">
        <f t="shared" si="31"/>
        <v>0</v>
      </c>
      <c r="CQ52" s="52">
        <f t="shared" si="31"/>
        <v>0</v>
      </c>
      <c r="CR52" s="52">
        <f t="shared" ref="CR52:DU52" si="34">IFERROR(CQ52,"")</f>
        <v>0</v>
      </c>
      <c r="CS52" s="52">
        <f t="shared" si="34"/>
        <v>0</v>
      </c>
      <c r="CT52" s="52">
        <f t="shared" si="34"/>
        <v>0</v>
      </c>
      <c r="CU52" s="52">
        <f t="shared" si="34"/>
        <v>0</v>
      </c>
      <c r="CV52" s="52">
        <f t="shared" si="34"/>
        <v>0</v>
      </c>
      <c r="CW52" s="52">
        <f t="shared" si="34"/>
        <v>0</v>
      </c>
      <c r="CX52" s="52">
        <f t="shared" si="34"/>
        <v>0</v>
      </c>
      <c r="CY52" s="52">
        <f t="shared" si="34"/>
        <v>0</v>
      </c>
      <c r="CZ52" s="52">
        <f t="shared" si="34"/>
        <v>0</v>
      </c>
      <c r="DA52" s="52">
        <f t="shared" si="34"/>
        <v>0</v>
      </c>
      <c r="DB52" s="52">
        <f t="shared" si="34"/>
        <v>0</v>
      </c>
      <c r="DC52" s="52">
        <f t="shared" si="34"/>
        <v>0</v>
      </c>
      <c r="DD52" s="52">
        <f t="shared" si="34"/>
        <v>0</v>
      </c>
      <c r="DE52" s="52">
        <f t="shared" si="34"/>
        <v>0</v>
      </c>
      <c r="DF52" s="52">
        <f t="shared" si="34"/>
        <v>0</v>
      </c>
      <c r="DG52" s="52">
        <f t="shared" si="34"/>
        <v>0</v>
      </c>
      <c r="DH52" s="52">
        <f t="shared" si="34"/>
        <v>0</v>
      </c>
      <c r="DI52" s="52">
        <f t="shared" si="34"/>
        <v>0</v>
      </c>
      <c r="DJ52" s="52">
        <f t="shared" si="34"/>
        <v>0</v>
      </c>
      <c r="DK52" s="52">
        <f t="shared" si="34"/>
        <v>0</v>
      </c>
      <c r="DL52" s="52">
        <f t="shared" si="34"/>
        <v>0</v>
      </c>
      <c r="DM52" s="52">
        <f t="shared" si="34"/>
        <v>0</v>
      </c>
      <c r="DN52" s="52">
        <f t="shared" si="34"/>
        <v>0</v>
      </c>
      <c r="DO52" s="52">
        <f t="shared" si="34"/>
        <v>0</v>
      </c>
      <c r="DP52" s="52">
        <f t="shared" si="34"/>
        <v>0</v>
      </c>
      <c r="DQ52" s="52">
        <f t="shared" si="34"/>
        <v>0</v>
      </c>
      <c r="DR52" s="52">
        <f t="shared" si="34"/>
        <v>0</v>
      </c>
      <c r="DS52" s="52">
        <f t="shared" si="34"/>
        <v>0</v>
      </c>
      <c r="DT52" s="52">
        <f t="shared" si="34"/>
        <v>0</v>
      </c>
      <c r="DU52" s="52">
        <f t="shared" si="34"/>
        <v>0</v>
      </c>
    </row>
    <row r="53" spans="1:125" x14ac:dyDescent="0.35">
      <c r="A53" s="2"/>
      <c r="B53" s="2"/>
      <c r="C53" s="2"/>
      <c r="D53" s="2"/>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row>
    <row r="54" spans="1:125" x14ac:dyDescent="0.35">
      <c r="A54" s="38" t="str">
        <f>Pieņēmumi!B12</f>
        <v>Patēriņa cenu indekss</v>
      </c>
      <c r="B54" s="53" t="s">
        <v>198</v>
      </c>
      <c r="C54" s="2"/>
      <c r="D54" s="2"/>
      <c r="E54" s="54">
        <f t="shared" ref="E54:BP57" si="35">IFERROR(IFERROR((1+E48)^E$24,0),"")</f>
        <v>0</v>
      </c>
      <c r="F54" s="54">
        <f t="shared" si="35"/>
        <v>0</v>
      </c>
      <c r="G54" s="54">
        <f t="shared" si="35"/>
        <v>0</v>
      </c>
      <c r="H54" s="54">
        <f t="shared" si="35"/>
        <v>0</v>
      </c>
      <c r="I54" s="54">
        <f t="shared" si="35"/>
        <v>0</v>
      </c>
      <c r="J54" s="54">
        <f t="shared" si="35"/>
        <v>0</v>
      </c>
      <c r="K54" s="54">
        <f t="shared" si="35"/>
        <v>0</v>
      </c>
      <c r="L54" s="54">
        <f t="shared" si="35"/>
        <v>0</v>
      </c>
      <c r="M54" s="54">
        <f t="shared" si="35"/>
        <v>0</v>
      </c>
      <c r="N54" s="54">
        <f t="shared" si="35"/>
        <v>0</v>
      </c>
      <c r="O54" s="54">
        <f t="shared" si="35"/>
        <v>0</v>
      </c>
      <c r="P54" s="54">
        <f t="shared" si="35"/>
        <v>0</v>
      </c>
      <c r="Q54" s="54">
        <f t="shared" si="35"/>
        <v>0</v>
      </c>
      <c r="R54" s="54">
        <f t="shared" si="35"/>
        <v>0</v>
      </c>
      <c r="S54" s="54">
        <f t="shared" si="35"/>
        <v>0</v>
      </c>
      <c r="T54" s="54">
        <f t="shared" si="35"/>
        <v>0</v>
      </c>
      <c r="U54" s="54">
        <f t="shared" si="35"/>
        <v>0</v>
      </c>
      <c r="V54" s="54">
        <f t="shared" si="35"/>
        <v>0</v>
      </c>
      <c r="W54" s="54">
        <f t="shared" si="35"/>
        <v>0</v>
      </c>
      <c r="X54" s="54">
        <f t="shared" si="35"/>
        <v>0</v>
      </c>
      <c r="Y54" s="54">
        <f t="shared" si="35"/>
        <v>0</v>
      </c>
      <c r="Z54" s="54">
        <f t="shared" si="35"/>
        <v>0</v>
      </c>
      <c r="AA54" s="54">
        <f t="shared" si="35"/>
        <v>0</v>
      </c>
      <c r="AB54" s="54">
        <f t="shared" si="35"/>
        <v>0</v>
      </c>
      <c r="AC54" s="54">
        <f t="shared" si="35"/>
        <v>0</v>
      </c>
      <c r="AD54" s="54">
        <f t="shared" si="35"/>
        <v>0</v>
      </c>
      <c r="AE54" s="54">
        <f t="shared" si="35"/>
        <v>0</v>
      </c>
      <c r="AF54" s="54">
        <f t="shared" si="35"/>
        <v>0</v>
      </c>
      <c r="AG54" s="54">
        <f t="shared" si="35"/>
        <v>0</v>
      </c>
      <c r="AH54" s="54">
        <f t="shared" si="35"/>
        <v>0</v>
      </c>
      <c r="AI54" s="54">
        <f t="shared" si="35"/>
        <v>0</v>
      </c>
      <c r="AJ54" s="54">
        <f t="shared" si="35"/>
        <v>0</v>
      </c>
      <c r="AK54" s="54">
        <f t="shared" si="35"/>
        <v>0</v>
      </c>
      <c r="AL54" s="54">
        <f t="shared" si="35"/>
        <v>0</v>
      </c>
      <c r="AM54" s="54">
        <f t="shared" si="35"/>
        <v>0</v>
      </c>
      <c r="AN54" s="54">
        <f t="shared" si="35"/>
        <v>0</v>
      </c>
      <c r="AO54" s="54">
        <f t="shared" si="35"/>
        <v>0</v>
      </c>
      <c r="AP54" s="54">
        <f t="shared" si="35"/>
        <v>0</v>
      </c>
      <c r="AQ54" s="54">
        <f t="shared" si="35"/>
        <v>0</v>
      </c>
      <c r="AR54" s="54">
        <f t="shared" si="35"/>
        <v>0</v>
      </c>
      <c r="AS54" s="54">
        <f t="shared" si="35"/>
        <v>0</v>
      </c>
      <c r="AT54" s="54">
        <f t="shared" si="35"/>
        <v>0</v>
      </c>
      <c r="AU54" s="54">
        <f t="shared" si="35"/>
        <v>0</v>
      </c>
      <c r="AV54" s="54">
        <f t="shared" si="35"/>
        <v>0</v>
      </c>
      <c r="AW54" s="54">
        <f t="shared" si="35"/>
        <v>0</v>
      </c>
      <c r="AX54" s="54">
        <f t="shared" si="35"/>
        <v>0</v>
      </c>
      <c r="AY54" s="54">
        <f t="shared" si="35"/>
        <v>0</v>
      </c>
      <c r="AZ54" s="54">
        <f t="shared" si="35"/>
        <v>0</v>
      </c>
      <c r="BA54" s="54">
        <f t="shared" si="35"/>
        <v>0</v>
      </c>
      <c r="BB54" s="54">
        <f t="shared" si="35"/>
        <v>0</v>
      </c>
      <c r="BC54" s="54">
        <f t="shared" si="35"/>
        <v>0</v>
      </c>
      <c r="BD54" s="54">
        <f t="shared" si="35"/>
        <v>0</v>
      </c>
      <c r="BE54" s="54">
        <f t="shared" si="35"/>
        <v>0</v>
      </c>
      <c r="BF54" s="54">
        <f t="shared" si="35"/>
        <v>0</v>
      </c>
      <c r="BG54" s="54">
        <f t="shared" si="35"/>
        <v>0</v>
      </c>
      <c r="BH54" s="54">
        <f t="shared" si="35"/>
        <v>0</v>
      </c>
      <c r="BI54" s="54">
        <f t="shared" si="35"/>
        <v>0</v>
      </c>
      <c r="BJ54" s="54">
        <f t="shared" si="35"/>
        <v>0</v>
      </c>
      <c r="BK54" s="54">
        <f t="shared" si="35"/>
        <v>0</v>
      </c>
      <c r="BL54" s="54">
        <f t="shared" si="35"/>
        <v>0</v>
      </c>
      <c r="BM54" s="54">
        <f t="shared" si="35"/>
        <v>0</v>
      </c>
      <c r="BN54" s="54">
        <f t="shared" si="35"/>
        <v>0</v>
      </c>
      <c r="BO54" s="54">
        <f t="shared" si="35"/>
        <v>0</v>
      </c>
      <c r="BP54" s="54">
        <f t="shared" si="35"/>
        <v>0</v>
      </c>
      <c r="BQ54" s="54">
        <f t="shared" ref="BQ54:DU58" si="36">IFERROR(IFERROR((1+BQ48)^BQ$24,0),"")</f>
        <v>0</v>
      </c>
      <c r="BR54" s="54">
        <f t="shared" si="36"/>
        <v>0</v>
      </c>
      <c r="BS54" s="54">
        <f t="shared" si="36"/>
        <v>0</v>
      </c>
      <c r="BT54" s="54">
        <f t="shared" si="36"/>
        <v>0</v>
      </c>
      <c r="BU54" s="54">
        <f t="shared" si="36"/>
        <v>0</v>
      </c>
      <c r="BV54" s="54">
        <f t="shared" si="36"/>
        <v>0</v>
      </c>
      <c r="BW54" s="54">
        <f t="shared" si="36"/>
        <v>0</v>
      </c>
      <c r="BX54" s="54">
        <f t="shared" si="36"/>
        <v>0</v>
      </c>
      <c r="BY54" s="54">
        <f t="shared" si="36"/>
        <v>0</v>
      </c>
      <c r="BZ54" s="54">
        <f t="shared" si="36"/>
        <v>0</v>
      </c>
      <c r="CA54" s="54">
        <f t="shared" si="36"/>
        <v>0</v>
      </c>
      <c r="CB54" s="54">
        <f t="shared" si="36"/>
        <v>0</v>
      </c>
      <c r="CC54" s="54">
        <f t="shared" si="36"/>
        <v>0</v>
      </c>
      <c r="CD54" s="54">
        <f t="shared" si="36"/>
        <v>0</v>
      </c>
      <c r="CE54" s="54">
        <f t="shared" si="36"/>
        <v>0</v>
      </c>
      <c r="CF54" s="54">
        <f t="shared" si="36"/>
        <v>0</v>
      </c>
      <c r="CG54" s="54">
        <f t="shared" si="36"/>
        <v>0</v>
      </c>
      <c r="CH54" s="54">
        <f t="shared" si="36"/>
        <v>0</v>
      </c>
      <c r="CI54" s="54">
        <f t="shared" si="36"/>
        <v>0</v>
      </c>
      <c r="CJ54" s="54">
        <f t="shared" si="36"/>
        <v>0</v>
      </c>
      <c r="CK54" s="54">
        <f t="shared" si="36"/>
        <v>0</v>
      </c>
      <c r="CL54" s="54">
        <f t="shared" si="36"/>
        <v>0</v>
      </c>
      <c r="CM54" s="54">
        <f t="shared" si="36"/>
        <v>0</v>
      </c>
      <c r="CN54" s="54">
        <f t="shared" si="36"/>
        <v>0</v>
      </c>
      <c r="CO54" s="54">
        <f t="shared" si="36"/>
        <v>0</v>
      </c>
      <c r="CP54" s="54">
        <f t="shared" si="36"/>
        <v>0</v>
      </c>
      <c r="CQ54" s="54">
        <f t="shared" si="36"/>
        <v>0</v>
      </c>
      <c r="CR54" s="54">
        <f t="shared" si="36"/>
        <v>0</v>
      </c>
      <c r="CS54" s="54">
        <f t="shared" si="36"/>
        <v>0</v>
      </c>
      <c r="CT54" s="54">
        <f t="shared" si="36"/>
        <v>0</v>
      </c>
      <c r="CU54" s="54">
        <f t="shared" si="36"/>
        <v>0</v>
      </c>
      <c r="CV54" s="54">
        <f t="shared" si="36"/>
        <v>0</v>
      </c>
      <c r="CW54" s="54">
        <f t="shared" si="36"/>
        <v>0</v>
      </c>
      <c r="CX54" s="54">
        <f t="shared" si="36"/>
        <v>0</v>
      </c>
      <c r="CY54" s="54">
        <f t="shared" si="36"/>
        <v>0</v>
      </c>
      <c r="CZ54" s="54">
        <f t="shared" si="36"/>
        <v>0</v>
      </c>
      <c r="DA54" s="54">
        <f t="shared" si="36"/>
        <v>0</v>
      </c>
      <c r="DB54" s="54">
        <f t="shared" si="36"/>
        <v>0</v>
      </c>
      <c r="DC54" s="54">
        <f t="shared" si="36"/>
        <v>0</v>
      </c>
      <c r="DD54" s="54">
        <f t="shared" si="36"/>
        <v>0</v>
      </c>
      <c r="DE54" s="54">
        <f t="shared" si="36"/>
        <v>0</v>
      </c>
      <c r="DF54" s="54">
        <f t="shared" si="36"/>
        <v>0</v>
      </c>
      <c r="DG54" s="54">
        <f t="shared" si="36"/>
        <v>0</v>
      </c>
      <c r="DH54" s="54">
        <f t="shared" si="36"/>
        <v>0</v>
      </c>
      <c r="DI54" s="54">
        <f t="shared" si="36"/>
        <v>0</v>
      </c>
      <c r="DJ54" s="54">
        <f t="shared" si="36"/>
        <v>0</v>
      </c>
      <c r="DK54" s="54">
        <f t="shared" si="36"/>
        <v>0</v>
      </c>
      <c r="DL54" s="54">
        <f t="shared" si="36"/>
        <v>0</v>
      </c>
      <c r="DM54" s="54">
        <f t="shared" si="36"/>
        <v>0</v>
      </c>
      <c r="DN54" s="54">
        <f t="shared" si="36"/>
        <v>0</v>
      </c>
      <c r="DO54" s="54">
        <f t="shared" si="36"/>
        <v>0</v>
      </c>
      <c r="DP54" s="54">
        <f t="shared" si="36"/>
        <v>0</v>
      </c>
      <c r="DQ54" s="54">
        <f t="shared" si="36"/>
        <v>0</v>
      </c>
      <c r="DR54" s="54">
        <f t="shared" si="36"/>
        <v>0</v>
      </c>
      <c r="DS54" s="54">
        <f t="shared" si="36"/>
        <v>0</v>
      </c>
      <c r="DT54" s="54">
        <f t="shared" si="36"/>
        <v>0</v>
      </c>
      <c r="DU54" s="54">
        <f t="shared" si="36"/>
        <v>0</v>
      </c>
    </row>
    <row r="55" spans="1:125" x14ac:dyDescent="0.35">
      <c r="A55" s="38" t="str">
        <f>Pieņēmumi!B13</f>
        <v>Indekss 2</v>
      </c>
      <c r="B55" s="53" t="s">
        <v>198</v>
      </c>
      <c r="C55" s="2"/>
      <c r="D55" s="2"/>
      <c r="E55" s="54">
        <f t="shared" si="35"/>
        <v>0</v>
      </c>
      <c r="F55" s="54">
        <f t="shared" si="35"/>
        <v>0</v>
      </c>
      <c r="G55" s="54">
        <f t="shared" si="35"/>
        <v>0</v>
      </c>
      <c r="H55" s="54">
        <f t="shared" si="35"/>
        <v>0</v>
      </c>
      <c r="I55" s="54">
        <f t="shared" si="35"/>
        <v>0</v>
      </c>
      <c r="J55" s="54">
        <f t="shared" si="35"/>
        <v>0</v>
      </c>
      <c r="K55" s="54">
        <f t="shared" si="35"/>
        <v>0</v>
      </c>
      <c r="L55" s="54">
        <f t="shared" si="35"/>
        <v>0</v>
      </c>
      <c r="M55" s="54">
        <f t="shared" si="35"/>
        <v>0</v>
      </c>
      <c r="N55" s="54">
        <f t="shared" si="35"/>
        <v>0</v>
      </c>
      <c r="O55" s="54">
        <f t="shared" si="35"/>
        <v>0</v>
      </c>
      <c r="P55" s="54">
        <f t="shared" si="35"/>
        <v>0</v>
      </c>
      <c r="Q55" s="54">
        <f t="shared" si="35"/>
        <v>0</v>
      </c>
      <c r="R55" s="54">
        <f t="shared" si="35"/>
        <v>0</v>
      </c>
      <c r="S55" s="54">
        <f t="shared" si="35"/>
        <v>0</v>
      </c>
      <c r="T55" s="54">
        <f t="shared" si="35"/>
        <v>0</v>
      </c>
      <c r="U55" s="54">
        <f t="shared" si="35"/>
        <v>0</v>
      </c>
      <c r="V55" s="54">
        <f t="shared" si="35"/>
        <v>0</v>
      </c>
      <c r="W55" s="54">
        <f t="shared" si="35"/>
        <v>0</v>
      </c>
      <c r="X55" s="54">
        <f t="shared" si="35"/>
        <v>0</v>
      </c>
      <c r="Y55" s="54">
        <f t="shared" si="35"/>
        <v>0</v>
      </c>
      <c r="Z55" s="54">
        <f t="shared" si="35"/>
        <v>0</v>
      </c>
      <c r="AA55" s="54">
        <f t="shared" si="35"/>
        <v>0</v>
      </c>
      <c r="AB55" s="54">
        <f t="shared" si="35"/>
        <v>0</v>
      </c>
      <c r="AC55" s="54">
        <f t="shared" si="35"/>
        <v>0</v>
      </c>
      <c r="AD55" s="54">
        <f t="shared" si="35"/>
        <v>0</v>
      </c>
      <c r="AE55" s="54">
        <f t="shared" si="35"/>
        <v>0</v>
      </c>
      <c r="AF55" s="54">
        <f t="shared" si="35"/>
        <v>0</v>
      </c>
      <c r="AG55" s="54">
        <f t="shared" si="35"/>
        <v>0</v>
      </c>
      <c r="AH55" s="54">
        <f t="shared" si="35"/>
        <v>0</v>
      </c>
      <c r="AI55" s="54">
        <f t="shared" si="35"/>
        <v>0</v>
      </c>
      <c r="AJ55" s="54">
        <f t="shared" si="35"/>
        <v>0</v>
      </c>
      <c r="AK55" s="54">
        <f t="shared" si="35"/>
        <v>0</v>
      </c>
      <c r="AL55" s="54">
        <f t="shared" si="35"/>
        <v>0</v>
      </c>
      <c r="AM55" s="54">
        <f t="shared" si="35"/>
        <v>0</v>
      </c>
      <c r="AN55" s="54">
        <f t="shared" si="35"/>
        <v>0</v>
      </c>
      <c r="AO55" s="54">
        <f t="shared" si="35"/>
        <v>0</v>
      </c>
      <c r="AP55" s="54">
        <f t="shared" si="35"/>
        <v>0</v>
      </c>
      <c r="AQ55" s="54">
        <f t="shared" si="35"/>
        <v>0</v>
      </c>
      <c r="AR55" s="54">
        <f t="shared" si="35"/>
        <v>0</v>
      </c>
      <c r="AS55" s="54">
        <f t="shared" si="35"/>
        <v>0</v>
      </c>
      <c r="AT55" s="54">
        <f t="shared" si="35"/>
        <v>0</v>
      </c>
      <c r="AU55" s="54">
        <f t="shared" si="35"/>
        <v>0</v>
      </c>
      <c r="AV55" s="54">
        <f t="shared" si="35"/>
        <v>0</v>
      </c>
      <c r="AW55" s="54">
        <f t="shared" si="35"/>
        <v>0</v>
      </c>
      <c r="AX55" s="54">
        <f t="shared" si="35"/>
        <v>0</v>
      </c>
      <c r="AY55" s="54">
        <f t="shared" si="35"/>
        <v>0</v>
      </c>
      <c r="AZ55" s="54">
        <f t="shared" si="35"/>
        <v>0</v>
      </c>
      <c r="BA55" s="54">
        <f t="shared" si="35"/>
        <v>0</v>
      </c>
      <c r="BB55" s="54">
        <f t="shared" si="35"/>
        <v>0</v>
      </c>
      <c r="BC55" s="54">
        <f t="shared" si="35"/>
        <v>0</v>
      </c>
      <c r="BD55" s="54">
        <f t="shared" si="35"/>
        <v>0</v>
      </c>
      <c r="BE55" s="54">
        <f t="shared" si="35"/>
        <v>0</v>
      </c>
      <c r="BF55" s="54">
        <f t="shared" si="35"/>
        <v>0</v>
      </c>
      <c r="BG55" s="54">
        <f t="shared" si="35"/>
        <v>0</v>
      </c>
      <c r="BH55" s="54">
        <f t="shared" si="35"/>
        <v>0</v>
      </c>
      <c r="BI55" s="54">
        <f t="shared" si="35"/>
        <v>0</v>
      </c>
      <c r="BJ55" s="54">
        <f t="shared" si="35"/>
        <v>0</v>
      </c>
      <c r="BK55" s="54">
        <f t="shared" si="35"/>
        <v>0</v>
      </c>
      <c r="BL55" s="54">
        <f t="shared" si="35"/>
        <v>0</v>
      </c>
      <c r="BM55" s="54">
        <f t="shared" si="35"/>
        <v>0</v>
      </c>
      <c r="BN55" s="54">
        <f t="shared" si="35"/>
        <v>0</v>
      </c>
      <c r="BO55" s="54">
        <f t="shared" si="35"/>
        <v>0</v>
      </c>
      <c r="BP55" s="54">
        <f t="shared" si="35"/>
        <v>0</v>
      </c>
      <c r="BQ55" s="54">
        <f t="shared" si="36"/>
        <v>0</v>
      </c>
      <c r="BR55" s="54">
        <f t="shared" si="36"/>
        <v>0</v>
      </c>
      <c r="BS55" s="54">
        <f t="shared" si="36"/>
        <v>0</v>
      </c>
      <c r="BT55" s="54">
        <f t="shared" si="36"/>
        <v>0</v>
      </c>
      <c r="BU55" s="54">
        <f t="shared" si="36"/>
        <v>0</v>
      </c>
      <c r="BV55" s="54">
        <f t="shared" si="36"/>
        <v>0</v>
      </c>
      <c r="BW55" s="54">
        <f t="shared" si="36"/>
        <v>0</v>
      </c>
      <c r="BX55" s="54">
        <f t="shared" si="36"/>
        <v>0</v>
      </c>
      <c r="BY55" s="54">
        <f t="shared" si="36"/>
        <v>0</v>
      </c>
      <c r="BZ55" s="54">
        <f t="shared" si="36"/>
        <v>0</v>
      </c>
      <c r="CA55" s="54">
        <f t="shared" si="36"/>
        <v>0</v>
      </c>
      <c r="CB55" s="54">
        <f t="shared" si="36"/>
        <v>0</v>
      </c>
      <c r="CC55" s="54">
        <f t="shared" si="36"/>
        <v>0</v>
      </c>
      <c r="CD55" s="54">
        <f t="shared" si="36"/>
        <v>0</v>
      </c>
      <c r="CE55" s="54">
        <f t="shared" si="36"/>
        <v>0</v>
      </c>
      <c r="CF55" s="54">
        <f t="shared" si="36"/>
        <v>0</v>
      </c>
      <c r="CG55" s="54">
        <f t="shared" si="36"/>
        <v>0</v>
      </c>
      <c r="CH55" s="54">
        <f t="shared" si="36"/>
        <v>0</v>
      </c>
      <c r="CI55" s="54">
        <f t="shared" si="36"/>
        <v>0</v>
      </c>
      <c r="CJ55" s="54">
        <f t="shared" si="36"/>
        <v>0</v>
      </c>
      <c r="CK55" s="54">
        <f t="shared" si="36"/>
        <v>0</v>
      </c>
      <c r="CL55" s="54">
        <f t="shared" si="36"/>
        <v>0</v>
      </c>
      <c r="CM55" s="54">
        <f t="shared" si="36"/>
        <v>0</v>
      </c>
      <c r="CN55" s="54">
        <f t="shared" si="36"/>
        <v>0</v>
      </c>
      <c r="CO55" s="54">
        <f t="shared" si="36"/>
        <v>0</v>
      </c>
      <c r="CP55" s="54">
        <f t="shared" si="36"/>
        <v>0</v>
      </c>
      <c r="CQ55" s="54">
        <f t="shared" si="36"/>
        <v>0</v>
      </c>
      <c r="CR55" s="54">
        <f t="shared" si="36"/>
        <v>0</v>
      </c>
      <c r="CS55" s="54">
        <f t="shared" si="36"/>
        <v>0</v>
      </c>
      <c r="CT55" s="54">
        <f t="shared" si="36"/>
        <v>0</v>
      </c>
      <c r="CU55" s="54">
        <f t="shared" si="36"/>
        <v>0</v>
      </c>
      <c r="CV55" s="54">
        <f t="shared" si="36"/>
        <v>0</v>
      </c>
      <c r="CW55" s="54">
        <f t="shared" si="36"/>
        <v>0</v>
      </c>
      <c r="CX55" s="54">
        <f t="shared" si="36"/>
        <v>0</v>
      </c>
      <c r="CY55" s="54">
        <f t="shared" si="36"/>
        <v>0</v>
      </c>
      <c r="CZ55" s="54">
        <f t="shared" si="36"/>
        <v>0</v>
      </c>
      <c r="DA55" s="54">
        <f t="shared" si="36"/>
        <v>0</v>
      </c>
      <c r="DB55" s="54">
        <f t="shared" si="36"/>
        <v>0</v>
      </c>
      <c r="DC55" s="54">
        <f t="shared" si="36"/>
        <v>0</v>
      </c>
      <c r="DD55" s="54">
        <f t="shared" si="36"/>
        <v>0</v>
      </c>
      <c r="DE55" s="54">
        <f t="shared" si="36"/>
        <v>0</v>
      </c>
      <c r="DF55" s="54">
        <f t="shared" si="36"/>
        <v>0</v>
      </c>
      <c r="DG55" s="54">
        <f t="shared" si="36"/>
        <v>0</v>
      </c>
      <c r="DH55" s="54">
        <f t="shared" si="36"/>
        <v>0</v>
      </c>
      <c r="DI55" s="54">
        <f t="shared" si="36"/>
        <v>0</v>
      </c>
      <c r="DJ55" s="54">
        <f t="shared" si="36"/>
        <v>0</v>
      </c>
      <c r="DK55" s="54">
        <f t="shared" si="36"/>
        <v>0</v>
      </c>
      <c r="DL55" s="54">
        <f t="shared" si="36"/>
        <v>0</v>
      </c>
      <c r="DM55" s="54">
        <f t="shared" si="36"/>
        <v>0</v>
      </c>
      <c r="DN55" s="54">
        <f t="shared" si="36"/>
        <v>0</v>
      </c>
      <c r="DO55" s="54">
        <f t="shared" si="36"/>
        <v>0</v>
      </c>
      <c r="DP55" s="54">
        <f t="shared" si="36"/>
        <v>0</v>
      </c>
      <c r="DQ55" s="54">
        <f t="shared" si="36"/>
        <v>0</v>
      </c>
      <c r="DR55" s="54">
        <f t="shared" si="36"/>
        <v>0</v>
      </c>
      <c r="DS55" s="54">
        <f t="shared" si="36"/>
        <v>0</v>
      </c>
      <c r="DT55" s="54">
        <f t="shared" si="36"/>
        <v>0</v>
      </c>
      <c r="DU55" s="54">
        <f t="shared" si="36"/>
        <v>0</v>
      </c>
    </row>
    <row r="56" spans="1:125" x14ac:dyDescent="0.35">
      <c r="A56" s="38" t="str">
        <f>Pieņēmumi!B14</f>
        <v>Indekss 3</v>
      </c>
      <c r="B56" s="53" t="s">
        <v>198</v>
      </c>
      <c r="C56" s="2"/>
      <c r="D56" s="2"/>
      <c r="E56" s="54">
        <f t="shared" si="35"/>
        <v>0</v>
      </c>
      <c r="F56" s="54">
        <f t="shared" si="35"/>
        <v>0</v>
      </c>
      <c r="G56" s="54">
        <f t="shared" si="35"/>
        <v>0</v>
      </c>
      <c r="H56" s="54">
        <f t="shared" si="35"/>
        <v>0</v>
      </c>
      <c r="I56" s="54">
        <f t="shared" si="35"/>
        <v>0</v>
      </c>
      <c r="J56" s="54">
        <f t="shared" si="35"/>
        <v>0</v>
      </c>
      <c r="K56" s="54">
        <f t="shared" si="35"/>
        <v>0</v>
      </c>
      <c r="L56" s="54">
        <f t="shared" si="35"/>
        <v>0</v>
      </c>
      <c r="M56" s="54">
        <f t="shared" si="35"/>
        <v>0</v>
      </c>
      <c r="N56" s="54">
        <f t="shared" si="35"/>
        <v>0</v>
      </c>
      <c r="O56" s="54">
        <f t="shared" si="35"/>
        <v>0</v>
      </c>
      <c r="P56" s="54">
        <f t="shared" si="35"/>
        <v>0</v>
      </c>
      <c r="Q56" s="54">
        <f t="shared" si="35"/>
        <v>0</v>
      </c>
      <c r="R56" s="54">
        <f t="shared" si="35"/>
        <v>0</v>
      </c>
      <c r="S56" s="54">
        <f t="shared" si="35"/>
        <v>0</v>
      </c>
      <c r="T56" s="54">
        <f t="shared" si="35"/>
        <v>0</v>
      </c>
      <c r="U56" s="54">
        <f t="shared" si="35"/>
        <v>0</v>
      </c>
      <c r="V56" s="54">
        <f t="shared" si="35"/>
        <v>0</v>
      </c>
      <c r="W56" s="54">
        <f t="shared" si="35"/>
        <v>0</v>
      </c>
      <c r="X56" s="54">
        <f t="shared" si="35"/>
        <v>0</v>
      </c>
      <c r="Y56" s="54">
        <f t="shared" si="35"/>
        <v>0</v>
      </c>
      <c r="Z56" s="54">
        <f t="shared" si="35"/>
        <v>0</v>
      </c>
      <c r="AA56" s="54">
        <f t="shared" si="35"/>
        <v>0</v>
      </c>
      <c r="AB56" s="54">
        <f t="shared" si="35"/>
        <v>0</v>
      </c>
      <c r="AC56" s="54">
        <f t="shared" si="35"/>
        <v>0</v>
      </c>
      <c r="AD56" s="54">
        <f t="shared" si="35"/>
        <v>0</v>
      </c>
      <c r="AE56" s="54">
        <f t="shared" si="35"/>
        <v>0</v>
      </c>
      <c r="AF56" s="54">
        <f t="shared" si="35"/>
        <v>0</v>
      </c>
      <c r="AG56" s="54">
        <f t="shared" si="35"/>
        <v>0</v>
      </c>
      <c r="AH56" s="54">
        <f t="shared" si="35"/>
        <v>0</v>
      </c>
      <c r="AI56" s="54">
        <f t="shared" si="35"/>
        <v>0</v>
      </c>
      <c r="AJ56" s="54">
        <f t="shared" si="35"/>
        <v>0</v>
      </c>
      <c r="AK56" s="54">
        <f t="shared" si="35"/>
        <v>0</v>
      </c>
      <c r="AL56" s="54">
        <f t="shared" si="35"/>
        <v>0</v>
      </c>
      <c r="AM56" s="54">
        <f t="shared" si="35"/>
        <v>0</v>
      </c>
      <c r="AN56" s="54">
        <f t="shared" si="35"/>
        <v>0</v>
      </c>
      <c r="AO56" s="54">
        <f t="shared" si="35"/>
        <v>0</v>
      </c>
      <c r="AP56" s="54">
        <f t="shared" si="35"/>
        <v>0</v>
      </c>
      <c r="AQ56" s="54">
        <f t="shared" si="35"/>
        <v>0</v>
      </c>
      <c r="AR56" s="54">
        <f t="shared" si="35"/>
        <v>0</v>
      </c>
      <c r="AS56" s="54">
        <f t="shared" si="35"/>
        <v>0</v>
      </c>
      <c r="AT56" s="54">
        <f t="shared" si="35"/>
        <v>0</v>
      </c>
      <c r="AU56" s="54">
        <f t="shared" si="35"/>
        <v>0</v>
      </c>
      <c r="AV56" s="54">
        <f t="shared" si="35"/>
        <v>0</v>
      </c>
      <c r="AW56" s="54">
        <f t="shared" si="35"/>
        <v>0</v>
      </c>
      <c r="AX56" s="54">
        <f t="shared" si="35"/>
        <v>0</v>
      </c>
      <c r="AY56" s="54">
        <f t="shared" si="35"/>
        <v>0</v>
      </c>
      <c r="AZ56" s="54">
        <f t="shared" si="35"/>
        <v>0</v>
      </c>
      <c r="BA56" s="54">
        <f t="shared" si="35"/>
        <v>0</v>
      </c>
      <c r="BB56" s="54">
        <f t="shared" si="35"/>
        <v>0</v>
      </c>
      <c r="BC56" s="54">
        <f t="shared" si="35"/>
        <v>0</v>
      </c>
      <c r="BD56" s="54">
        <f t="shared" si="35"/>
        <v>0</v>
      </c>
      <c r="BE56" s="54">
        <f t="shared" si="35"/>
        <v>0</v>
      </c>
      <c r="BF56" s="54">
        <f t="shared" si="35"/>
        <v>0</v>
      </c>
      <c r="BG56" s="54">
        <f t="shared" si="35"/>
        <v>0</v>
      </c>
      <c r="BH56" s="54">
        <f t="shared" si="35"/>
        <v>0</v>
      </c>
      <c r="BI56" s="54">
        <f t="shared" si="35"/>
        <v>0</v>
      </c>
      <c r="BJ56" s="54">
        <f t="shared" si="35"/>
        <v>0</v>
      </c>
      <c r="BK56" s="54">
        <f t="shared" si="35"/>
        <v>0</v>
      </c>
      <c r="BL56" s="54">
        <f t="shared" si="35"/>
        <v>0</v>
      </c>
      <c r="BM56" s="54">
        <f t="shared" si="35"/>
        <v>0</v>
      </c>
      <c r="BN56" s="54">
        <f t="shared" si="35"/>
        <v>0</v>
      </c>
      <c r="BO56" s="54">
        <f t="shared" si="35"/>
        <v>0</v>
      </c>
      <c r="BP56" s="54">
        <f t="shared" si="35"/>
        <v>0</v>
      </c>
      <c r="BQ56" s="54">
        <f t="shared" si="36"/>
        <v>0</v>
      </c>
      <c r="BR56" s="54">
        <f t="shared" si="36"/>
        <v>0</v>
      </c>
      <c r="BS56" s="54">
        <f t="shared" si="36"/>
        <v>0</v>
      </c>
      <c r="BT56" s="54">
        <f t="shared" si="36"/>
        <v>0</v>
      </c>
      <c r="BU56" s="54">
        <f t="shared" si="36"/>
        <v>0</v>
      </c>
      <c r="BV56" s="54">
        <f t="shared" si="36"/>
        <v>0</v>
      </c>
      <c r="BW56" s="54">
        <f t="shared" si="36"/>
        <v>0</v>
      </c>
      <c r="BX56" s="54">
        <f t="shared" si="36"/>
        <v>0</v>
      </c>
      <c r="BY56" s="54">
        <f t="shared" si="36"/>
        <v>0</v>
      </c>
      <c r="BZ56" s="54">
        <f t="shared" si="36"/>
        <v>0</v>
      </c>
      <c r="CA56" s="54">
        <f t="shared" si="36"/>
        <v>0</v>
      </c>
      <c r="CB56" s="54">
        <f t="shared" si="36"/>
        <v>0</v>
      </c>
      <c r="CC56" s="54">
        <f t="shared" si="36"/>
        <v>0</v>
      </c>
      <c r="CD56" s="54">
        <f t="shared" si="36"/>
        <v>0</v>
      </c>
      <c r="CE56" s="54">
        <f t="shared" si="36"/>
        <v>0</v>
      </c>
      <c r="CF56" s="54">
        <f t="shared" si="36"/>
        <v>0</v>
      </c>
      <c r="CG56" s="54">
        <f t="shared" si="36"/>
        <v>0</v>
      </c>
      <c r="CH56" s="54">
        <f t="shared" si="36"/>
        <v>0</v>
      </c>
      <c r="CI56" s="54">
        <f t="shared" si="36"/>
        <v>0</v>
      </c>
      <c r="CJ56" s="54">
        <f t="shared" si="36"/>
        <v>0</v>
      </c>
      <c r="CK56" s="54">
        <f t="shared" si="36"/>
        <v>0</v>
      </c>
      <c r="CL56" s="54">
        <f t="shared" si="36"/>
        <v>0</v>
      </c>
      <c r="CM56" s="54">
        <f t="shared" si="36"/>
        <v>0</v>
      </c>
      <c r="CN56" s="54">
        <f t="shared" si="36"/>
        <v>0</v>
      </c>
      <c r="CO56" s="54">
        <f t="shared" si="36"/>
        <v>0</v>
      </c>
      <c r="CP56" s="54">
        <f t="shared" si="36"/>
        <v>0</v>
      </c>
      <c r="CQ56" s="54">
        <f t="shared" si="36"/>
        <v>0</v>
      </c>
      <c r="CR56" s="54">
        <f t="shared" si="36"/>
        <v>0</v>
      </c>
      <c r="CS56" s="54">
        <f t="shared" si="36"/>
        <v>0</v>
      </c>
      <c r="CT56" s="54">
        <f t="shared" si="36"/>
        <v>0</v>
      </c>
      <c r="CU56" s="54">
        <f t="shared" si="36"/>
        <v>0</v>
      </c>
      <c r="CV56" s="54">
        <f t="shared" si="36"/>
        <v>0</v>
      </c>
      <c r="CW56" s="54">
        <f t="shared" si="36"/>
        <v>0</v>
      </c>
      <c r="CX56" s="54">
        <f t="shared" si="36"/>
        <v>0</v>
      </c>
      <c r="CY56" s="54">
        <f t="shared" si="36"/>
        <v>0</v>
      </c>
      <c r="CZ56" s="54">
        <f t="shared" si="36"/>
        <v>0</v>
      </c>
      <c r="DA56" s="54">
        <f t="shared" si="36"/>
        <v>0</v>
      </c>
      <c r="DB56" s="54">
        <f t="shared" si="36"/>
        <v>0</v>
      </c>
      <c r="DC56" s="54">
        <f t="shared" si="36"/>
        <v>0</v>
      </c>
      <c r="DD56" s="54">
        <f t="shared" si="36"/>
        <v>0</v>
      </c>
      <c r="DE56" s="54">
        <f t="shared" si="36"/>
        <v>0</v>
      </c>
      <c r="DF56" s="54">
        <f t="shared" si="36"/>
        <v>0</v>
      </c>
      <c r="DG56" s="54">
        <f t="shared" si="36"/>
        <v>0</v>
      </c>
      <c r="DH56" s="54">
        <f t="shared" si="36"/>
        <v>0</v>
      </c>
      <c r="DI56" s="54">
        <f t="shared" si="36"/>
        <v>0</v>
      </c>
      <c r="DJ56" s="54">
        <f t="shared" si="36"/>
        <v>0</v>
      </c>
      <c r="DK56" s="54">
        <f t="shared" si="36"/>
        <v>0</v>
      </c>
      <c r="DL56" s="54">
        <f t="shared" si="36"/>
        <v>0</v>
      </c>
      <c r="DM56" s="54">
        <f t="shared" si="36"/>
        <v>0</v>
      </c>
      <c r="DN56" s="54">
        <f t="shared" si="36"/>
        <v>0</v>
      </c>
      <c r="DO56" s="54">
        <f t="shared" si="36"/>
        <v>0</v>
      </c>
      <c r="DP56" s="54">
        <f t="shared" si="36"/>
        <v>0</v>
      </c>
      <c r="DQ56" s="54">
        <f t="shared" si="36"/>
        <v>0</v>
      </c>
      <c r="DR56" s="54">
        <f t="shared" si="36"/>
        <v>0</v>
      </c>
      <c r="DS56" s="54">
        <f t="shared" si="36"/>
        <v>0</v>
      </c>
      <c r="DT56" s="54">
        <f t="shared" si="36"/>
        <v>0</v>
      </c>
      <c r="DU56" s="54">
        <f t="shared" si="36"/>
        <v>0</v>
      </c>
    </row>
    <row r="57" spans="1:125" x14ac:dyDescent="0.35">
      <c r="A57" s="38" t="str">
        <f>Pieņēmumi!B15</f>
        <v>Indekss 4</v>
      </c>
      <c r="B57" s="53" t="s">
        <v>198</v>
      </c>
      <c r="C57" s="2"/>
      <c r="D57" s="2"/>
      <c r="E57" s="54">
        <f t="shared" si="35"/>
        <v>0</v>
      </c>
      <c r="F57" s="54">
        <f t="shared" si="35"/>
        <v>0</v>
      </c>
      <c r="G57" s="54">
        <f t="shared" si="35"/>
        <v>0</v>
      </c>
      <c r="H57" s="54">
        <f t="shared" si="35"/>
        <v>0</v>
      </c>
      <c r="I57" s="54">
        <f t="shared" si="35"/>
        <v>0</v>
      </c>
      <c r="J57" s="54">
        <f t="shared" si="35"/>
        <v>0</v>
      </c>
      <c r="K57" s="54">
        <f t="shared" si="35"/>
        <v>0</v>
      </c>
      <c r="L57" s="54">
        <f t="shared" si="35"/>
        <v>0</v>
      </c>
      <c r="M57" s="54">
        <f t="shared" si="35"/>
        <v>0</v>
      </c>
      <c r="N57" s="54">
        <f t="shared" si="35"/>
        <v>0</v>
      </c>
      <c r="O57" s="54">
        <f t="shared" si="35"/>
        <v>0</v>
      </c>
      <c r="P57" s="54">
        <f t="shared" si="35"/>
        <v>0</v>
      </c>
      <c r="Q57" s="54">
        <f t="shared" si="35"/>
        <v>0</v>
      </c>
      <c r="R57" s="54">
        <f t="shared" si="35"/>
        <v>0</v>
      </c>
      <c r="S57" s="54">
        <f t="shared" si="35"/>
        <v>0</v>
      </c>
      <c r="T57" s="54">
        <f t="shared" si="35"/>
        <v>0</v>
      </c>
      <c r="U57" s="54">
        <f t="shared" si="35"/>
        <v>0</v>
      </c>
      <c r="V57" s="54">
        <f t="shared" si="35"/>
        <v>0</v>
      </c>
      <c r="W57" s="54">
        <f t="shared" si="35"/>
        <v>0</v>
      </c>
      <c r="X57" s="54">
        <f t="shared" si="35"/>
        <v>0</v>
      </c>
      <c r="Y57" s="54">
        <f t="shared" si="35"/>
        <v>0</v>
      </c>
      <c r="Z57" s="54">
        <f t="shared" si="35"/>
        <v>0</v>
      </c>
      <c r="AA57" s="54">
        <f t="shared" si="35"/>
        <v>0</v>
      </c>
      <c r="AB57" s="54">
        <f t="shared" si="35"/>
        <v>0</v>
      </c>
      <c r="AC57" s="54">
        <f t="shared" si="35"/>
        <v>0</v>
      </c>
      <c r="AD57" s="54">
        <f t="shared" si="35"/>
        <v>0</v>
      </c>
      <c r="AE57" s="54">
        <f t="shared" si="35"/>
        <v>0</v>
      </c>
      <c r="AF57" s="54">
        <f t="shared" si="35"/>
        <v>0</v>
      </c>
      <c r="AG57" s="54">
        <f t="shared" si="35"/>
        <v>0</v>
      </c>
      <c r="AH57" s="54">
        <f t="shared" si="35"/>
        <v>0</v>
      </c>
      <c r="AI57" s="54">
        <f t="shared" si="35"/>
        <v>0</v>
      </c>
      <c r="AJ57" s="54">
        <f t="shared" si="35"/>
        <v>0</v>
      </c>
      <c r="AK57" s="54">
        <f t="shared" si="35"/>
        <v>0</v>
      </c>
      <c r="AL57" s="54">
        <f t="shared" si="35"/>
        <v>0</v>
      </c>
      <c r="AM57" s="54">
        <f t="shared" si="35"/>
        <v>0</v>
      </c>
      <c r="AN57" s="54">
        <f t="shared" si="35"/>
        <v>0</v>
      </c>
      <c r="AO57" s="54">
        <f t="shared" si="35"/>
        <v>0</v>
      </c>
      <c r="AP57" s="54">
        <f t="shared" si="35"/>
        <v>0</v>
      </c>
      <c r="AQ57" s="54">
        <f t="shared" si="35"/>
        <v>0</v>
      </c>
      <c r="AR57" s="54">
        <f t="shared" si="35"/>
        <v>0</v>
      </c>
      <c r="AS57" s="54">
        <f t="shared" si="35"/>
        <v>0</v>
      </c>
      <c r="AT57" s="54">
        <f t="shared" si="35"/>
        <v>0</v>
      </c>
      <c r="AU57" s="54">
        <f t="shared" si="35"/>
        <v>0</v>
      </c>
      <c r="AV57" s="54">
        <f t="shared" si="35"/>
        <v>0</v>
      </c>
      <c r="AW57" s="54">
        <f t="shared" si="35"/>
        <v>0</v>
      </c>
      <c r="AX57" s="54">
        <f t="shared" si="35"/>
        <v>0</v>
      </c>
      <c r="AY57" s="54">
        <f t="shared" si="35"/>
        <v>0</v>
      </c>
      <c r="AZ57" s="54">
        <f t="shared" si="35"/>
        <v>0</v>
      </c>
      <c r="BA57" s="54">
        <f t="shared" si="35"/>
        <v>0</v>
      </c>
      <c r="BB57" s="54">
        <f t="shared" si="35"/>
        <v>0</v>
      </c>
      <c r="BC57" s="54">
        <f t="shared" si="35"/>
        <v>0</v>
      </c>
      <c r="BD57" s="54">
        <f t="shared" si="35"/>
        <v>0</v>
      </c>
      <c r="BE57" s="54">
        <f t="shared" si="35"/>
        <v>0</v>
      </c>
      <c r="BF57" s="54">
        <f t="shared" si="35"/>
        <v>0</v>
      </c>
      <c r="BG57" s="54">
        <f t="shared" si="35"/>
        <v>0</v>
      </c>
      <c r="BH57" s="54">
        <f t="shared" si="35"/>
        <v>0</v>
      </c>
      <c r="BI57" s="54">
        <f t="shared" si="35"/>
        <v>0</v>
      </c>
      <c r="BJ57" s="54">
        <f t="shared" si="35"/>
        <v>0</v>
      </c>
      <c r="BK57" s="54">
        <f t="shared" si="35"/>
        <v>0</v>
      </c>
      <c r="BL57" s="54">
        <f t="shared" si="35"/>
        <v>0</v>
      </c>
      <c r="BM57" s="54">
        <f t="shared" si="35"/>
        <v>0</v>
      </c>
      <c r="BN57" s="54">
        <f t="shared" si="35"/>
        <v>0</v>
      </c>
      <c r="BO57" s="54">
        <f t="shared" si="35"/>
        <v>0</v>
      </c>
      <c r="BP57" s="54">
        <f t="shared" ref="BP57" si="37">IFERROR(IFERROR((1+BP51)^BP$24,0),"")</f>
        <v>0</v>
      </c>
      <c r="BQ57" s="54">
        <f t="shared" si="36"/>
        <v>0</v>
      </c>
      <c r="BR57" s="54">
        <f t="shared" si="36"/>
        <v>0</v>
      </c>
      <c r="BS57" s="54">
        <f t="shared" si="36"/>
        <v>0</v>
      </c>
      <c r="BT57" s="54">
        <f t="shared" si="36"/>
        <v>0</v>
      </c>
      <c r="BU57" s="54">
        <f t="shared" si="36"/>
        <v>0</v>
      </c>
      <c r="BV57" s="54">
        <f t="shared" si="36"/>
        <v>0</v>
      </c>
      <c r="BW57" s="54">
        <f t="shared" si="36"/>
        <v>0</v>
      </c>
      <c r="BX57" s="54">
        <f t="shared" si="36"/>
        <v>0</v>
      </c>
      <c r="BY57" s="54">
        <f t="shared" si="36"/>
        <v>0</v>
      </c>
      <c r="BZ57" s="54">
        <f t="shared" si="36"/>
        <v>0</v>
      </c>
      <c r="CA57" s="54">
        <f t="shared" si="36"/>
        <v>0</v>
      </c>
      <c r="CB57" s="54">
        <f t="shared" si="36"/>
        <v>0</v>
      </c>
      <c r="CC57" s="54">
        <f t="shared" si="36"/>
        <v>0</v>
      </c>
      <c r="CD57" s="54">
        <f t="shared" si="36"/>
        <v>0</v>
      </c>
      <c r="CE57" s="54">
        <f t="shared" si="36"/>
        <v>0</v>
      </c>
      <c r="CF57" s="54">
        <f t="shared" si="36"/>
        <v>0</v>
      </c>
      <c r="CG57" s="54">
        <f t="shared" si="36"/>
        <v>0</v>
      </c>
      <c r="CH57" s="54">
        <f t="shared" si="36"/>
        <v>0</v>
      </c>
      <c r="CI57" s="54">
        <f t="shared" si="36"/>
        <v>0</v>
      </c>
      <c r="CJ57" s="54">
        <f t="shared" si="36"/>
        <v>0</v>
      </c>
      <c r="CK57" s="54">
        <f t="shared" si="36"/>
        <v>0</v>
      </c>
      <c r="CL57" s="54">
        <f t="shared" si="36"/>
        <v>0</v>
      </c>
      <c r="CM57" s="54">
        <f t="shared" si="36"/>
        <v>0</v>
      </c>
      <c r="CN57" s="54">
        <f t="shared" si="36"/>
        <v>0</v>
      </c>
      <c r="CO57" s="54">
        <f t="shared" si="36"/>
        <v>0</v>
      </c>
      <c r="CP57" s="54">
        <f t="shared" si="36"/>
        <v>0</v>
      </c>
      <c r="CQ57" s="54">
        <f t="shared" si="36"/>
        <v>0</v>
      </c>
      <c r="CR57" s="54">
        <f t="shared" si="36"/>
        <v>0</v>
      </c>
      <c r="CS57" s="54">
        <f t="shared" si="36"/>
        <v>0</v>
      </c>
      <c r="CT57" s="54">
        <f t="shared" si="36"/>
        <v>0</v>
      </c>
      <c r="CU57" s="54">
        <f t="shared" si="36"/>
        <v>0</v>
      </c>
      <c r="CV57" s="54">
        <f t="shared" si="36"/>
        <v>0</v>
      </c>
      <c r="CW57" s="54">
        <f t="shared" si="36"/>
        <v>0</v>
      </c>
      <c r="CX57" s="54">
        <f t="shared" si="36"/>
        <v>0</v>
      </c>
      <c r="CY57" s="54">
        <f t="shared" si="36"/>
        <v>0</v>
      </c>
      <c r="CZ57" s="54">
        <f t="shared" si="36"/>
        <v>0</v>
      </c>
      <c r="DA57" s="54">
        <f t="shared" si="36"/>
        <v>0</v>
      </c>
      <c r="DB57" s="54">
        <f t="shared" si="36"/>
        <v>0</v>
      </c>
      <c r="DC57" s="54">
        <f t="shared" si="36"/>
        <v>0</v>
      </c>
      <c r="DD57" s="54">
        <f t="shared" si="36"/>
        <v>0</v>
      </c>
      <c r="DE57" s="54">
        <f t="shared" si="36"/>
        <v>0</v>
      </c>
      <c r="DF57" s="54">
        <f t="shared" si="36"/>
        <v>0</v>
      </c>
      <c r="DG57" s="54">
        <f t="shared" si="36"/>
        <v>0</v>
      </c>
      <c r="DH57" s="54">
        <f t="shared" si="36"/>
        <v>0</v>
      </c>
      <c r="DI57" s="54">
        <f t="shared" si="36"/>
        <v>0</v>
      </c>
      <c r="DJ57" s="54">
        <f t="shared" si="36"/>
        <v>0</v>
      </c>
      <c r="DK57" s="54">
        <f t="shared" si="36"/>
        <v>0</v>
      </c>
      <c r="DL57" s="54">
        <f t="shared" si="36"/>
        <v>0</v>
      </c>
      <c r="DM57" s="54">
        <f t="shared" si="36"/>
        <v>0</v>
      </c>
      <c r="DN57" s="54">
        <f t="shared" si="36"/>
        <v>0</v>
      </c>
      <c r="DO57" s="54">
        <f t="shared" si="36"/>
        <v>0</v>
      </c>
      <c r="DP57" s="54">
        <f t="shared" si="36"/>
        <v>0</v>
      </c>
      <c r="DQ57" s="54">
        <f t="shared" si="36"/>
        <v>0</v>
      </c>
      <c r="DR57" s="54">
        <f t="shared" si="36"/>
        <v>0</v>
      </c>
      <c r="DS57" s="54">
        <f t="shared" si="36"/>
        <v>0</v>
      </c>
      <c r="DT57" s="54">
        <f t="shared" si="36"/>
        <v>0</v>
      </c>
      <c r="DU57" s="54">
        <f t="shared" si="36"/>
        <v>0</v>
      </c>
    </row>
    <row r="58" spans="1:125" x14ac:dyDescent="0.35">
      <c r="A58" s="38" t="str">
        <f>Pieņēmumi!B16</f>
        <v>Indekss 5</v>
      </c>
      <c r="B58" s="53" t="s">
        <v>198</v>
      </c>
      <c r="C58" s="2"/>
      <c r="D58" s="2"/>
      <c r="E58" s="54">
        <f t="shared" ref="E58:BP58" si="38">IFERROR(IFERROR((1+E52)^E$24,0),"")</f>
        <v>0</v>
      </c>
      <c r="F58" s="54">
        <f t="shared" si="38"/>
        <v>0</v>
      </c>
      <c r="G58" s="54">
        <f t="shared" si="38"/>
        <v>0</v>
      </c>
      <c r="H58" s="54">
        <f t="shared" si="38"/>
        <v>0</v>
      </c>
      <c r="I58" s="54">
        <f t="shared" si="38"/>
        <v>0</v>
      </c>
      <c r="J58" s="54">
        <f t="shared" si="38"/>
        <v>0</v>
      </c>
      <c r="K58" s="54">
        <f t="shared" si="38"/>
        <v>0</v>
      </c>
      <c r="L58" s="54">
        <f t="shared" si="38"/>
        <v>0</v>
      </c>
      <c r="M58" s="54">
        <f t="shared" si="38"/>
        <v>0</v>
      </c>
      <c r="N58" s="54">
        <f t="shared" si="38"/>
        <v>0</v>
      </c>
      <c r="O58" s="54">
        <f t="shared" si="38"/>
        <v>0</v>
      </c>
      <c r="P58" s="54">
        <f t="shared" si="38"/>
        <v>0</v>
      </c>
      <c r="Q58" s="54">
        <f t="shared" si="38"/>
        <v>0</v>
      </c>
      <c r="R58" s="54">
        <f t="shared" si="38"/>
        <v>0</v>
      </c>
      <c r="S58" s="54">
        <f t="shared" si="38"/>
        <v>0</v>
      </c>
      <c r="T58" s="54">
        <f t="shared" si="38"/>
        <v>0</v>
      </c>
      <c r="U58" s="54">
        <f t="shared" si="38"/>
        <v>0</v>
      </c>
      <c r="V58" s="54">
        <f t="shared" si="38"/>
        <v>0</v>
      </c>
      <c r="W58" s="54">
        <f t="shared" si="38"/>
        <v>0</v>
      </c>
      <c r="X58" s="54">
        <f t="shared" si="38"/>
        <v>0</v>
      </c>
      <c r="Y58" s="54">
        <f t="shared" si="38"/>
        <v>0</v>
      </c>
      <c r="Z58" s="54">
        <f t="shared" si="38"/>
        <v>0</v>
      </c>
      <c r="AA58" s="54">
        <f t="shared" si="38"/>
        <v>0</v>
      </c>
      <c r="AB58" s="54">
        <f t="shared" si="38"/>
        <v>0</v>
      </c>
      <c r="AC58" s="54">
        <f t="shared" si="38"/>
        <v>0</v>
      </c>
      <c r="AD58" s="54">
        <f t="shared" si="38"/>
        <v>0</v>
      </c>
      <c r="AE58" s="54">
        <f t="shared" si="38"/>
        <v>0</v>
      </c>
      <c r="AF58" s="54">
        <f t="shared" si="38"/>
        <v>0</v>
      </c>
      <c r="AG58" s="54">
        <f t="shared" si="38"/>
        <v>0</v>
      </c>
      <c r="AH58" s="54">
        <f t="shared" si="38"/>
        <v>0</v>
      </c>
      <c r="AI58" s="54">
        <f t="shared" si="38"/>
        <v>0</v>
      </c>
      <c r="AJ58" s="54">
        <f t="shared" si="38"/>
        <v>0</v>
      </c>
      <c r="AK58" s="54">
        <f t="shared" si="38"/>
        <v>0</v>
      </c>
      <c r="AL58" s="54">
        <f t="shared" si="38"/>
        <v>0</v>
      </c>
      <c r="AM58" s="54">
        <f t="shared" si="38"/>
        <v>0</v>
      </c>
      <c r="AN58" s="54">
        <f t="shared" si="38"/>
        <v>0</v>
      </c>
      <c r="AO58" s="54">
        <f t="shared" si="38"/>
        <v>0</v>
      </c>
      <c r="AP58" s="54">
        <f t="shared" si="38"/>
        <v>0</v>
      </c>
      <c r="AQ58" s="54">
        <f t="shared" si="38"/>
        <v>0</v>
      </c>
      <c r="AR58" s="54">
        <f t="shared" si="38"/>
        <v>0</v>
      </c>
      <c r="AS58" s="54">
        <f t="shared" si="38"/>
        <v>0</v>
      </c>
      <c r="AT58" s="54">
        <f t="shared" si="38"/>
        <v>0</v>
      </c>
      <c r="AU58" s="54">
        <f t="shared" si="38"/>
        <v>0</v>
      </c>
      <c r="AV58" s="54">
        <f t="shared" si="38"/>
        <v>0</v>
      </c>
      <c r="AW58" s="54">
        <f t="shared" si="38"/>
        <v>0</v>
      </c>
      <c r="AX58" s="54">
        <f t="shared" si="38"/>
        <v>0</v>
      </c>
      <c r="AY58" s="54">
        <f t="shared" si="38"/>
        <v>0</v>
      </c>
      <c r="AZ58" s="54">
        <f t="shared" si="38"/>
        <v>0</v>
      </c>
      <c r="BA58" s="54">
        <f t="shared" si="38"/>
        <v>0</v>
      </c>
      <c r="BB58" s="54">
        <f t="shared" si="38"/>
        <v>0</v>
      </c>
      <c r="BC58" s="54">
        <f t="shared" si="38"/>
        <v>0</v>
      </c>
      <c r="BD58" s="54">
        <f t="shared" si="38"/>
        <v>0</v>
      </c>
      <c r="BE58" s="54">
        <f t="shared" si="38"/>
        <v>0</v>
      </c>
      <c r="BF58" s="54">
        <f t="shared" si="38"/>
        <v>0</v>
      </c>
      <c r="BG58" s="54">
        <f t="shared" si="38"/>
        <v>0</v>
      </c>
      <c r="BH58" s="54">
        <f t="shared" si="38"/>
        <v>0</v>
      </c>
      <c r="BI58" s="54">
        <f t="shared" si="38"/>
        <v>0</v>
      </c>
      <c r="BJ58" s="54">
        <f t="shared" si="38"/>
        <v>0</v>
      </c>
      <c r="BK58" s="54">
        <f t="shared" si="38"/>
        <v>0</v>
      </c>
      <c r="BL58" s="54">
        <f t="shared" si="38"/>
        <v>0</v>
      </c>
      <c r="BM58" s="54">
        <f t="shared" si="38"/>
        <v>0</v>
      </c>
      <c r="BN58" s="54">
        <f t="shared" si="38"/>
        <v>0</v>
      </c>
      <c r="BO58" s="54">
        <f t="shared" si="38"/>
        <v>0</v>
      </c>
      <c r="BP58" s="54">
        <f t="shared" si="38"/>
        <v>0</v>
      </c>
      <c r="BQ58" s="54">
        <f t="shared" si="36"/>
        <v>0</v>
      </c>
      <c r="BR58" s="54">
        <f t="shared" si="36"/>
        <v>0</v>
      </c>
      <c r="BS58" s="54">
        <f t="shared" si="36"/>
        <v>0</v>
      </c>
      <c r="BT58" s="54">
        <f t="shared" si="36"/>
        <v>0</v>
      </c>
      <c r="BU58" s="54">
        <f t="shared" si="36"/>
        <v>0</v>
      </c>
      <c r="BV58" s="54">
        <f t="shared" si="36"/>
        <v>0</v>
      </c>
      <c r="BW58" s="54">
        <f t="shared" si="36"/>
        <v>0</v>
      </c>
      <c r="BX58" s="54">
        <f t="shared" si="36"/>
        <v>0</v>
      </c>
      <c r="BY58" s="54">
        <f t="shared" si="36"/>
        <v>0</v>
      </c>
      <c r="BZ58" s="54">
        <f t="shared" si="36"/>
        <v>0</v>
      </c>
      <c r="CA58" s="54">
        <f t="shared" si="36"/>
        <v>0</v>
      </c>
      <c r="CB58" s="54">
        <f t="shared" si="36"/>
        <v>0</v>
      </c>
      <c r="CC58" s="54">
        <f t="shared" si="36"/>
        <v>0</v>
      </c>
      <c r="CD58" s="54">
        <f t="shared" si="36"/>
        <v>0</v>
      </c>
      <c r="CE58" s="54">
        <f t="shared" si="36"/>
        <v>0</v>
      </c>
      <c r="CF58" s="54">
        <f t="shared" si="36"/>
        <v>0</v>
      </c>
      <c r="CG58" s="54">
        <f t="shared" si="36"/>
        <v>0</v>
      </c>
      <c r="CH58" s="54">
        <f t="shared" si="36"/>
        <v>0</v>
      </c>
      <c r="CI58" s="54">
        <f t="shared" si="36"/>
        <v>0</v>
      </c>
      <c r="CJ58" s="54">
        <f t="shared" si="36"/>
        <v>0</v>
      </c>
      <c r="CK58" s="54">
        <f t="shared" si="36"/>
        <v>0</v>
      </c>
      <c r="CL58" s="54">
        <f t="shared" si="36"/>
        <v>0</v>
      </c>
      <c r="CM58" s="54">
        <f t="shared" si="36"/>
        <v>0</v>
      </c>
      <c r="CN58" s="54">
        <f t="shared" si="36"/>
        <v>0</v>
      </c>
      <c r="CO58" s="54">
        <f t="shared" si="36"/>
        <v>0</v>
      </c>
      <c r="CP58" s="54">
        <f t="shared" si="36"/>
        <v>0</v>
      </c>
      <c r="CQ58" s="54">
        <f t="shared" si="36"/>
        <v>0</v>
      </c>
      <c r="CR58" s="54">
        <f t="shared" ref="CR58:DU58" si="39">IFERROR(IFERROR((1+CR52)^CR$24,0),"")</f>
        <v>0</v>
      </c>
      <c r="CS58" s="54">
        <f t="shared" si="39"/>
        <v>0</v>
      </c>
      <c r="CT58" s="54">
        <f t="shared" si="39"/>
        <v>0</v>
      </c>
      <c r="CU58" s="54">
        <f t="shared" si="39"/>
        <v>0</v>
      </c>
      <c r="CV58" s="54">
        <f t="shared" si="39"/>
        <v>0</v>
      </c>
      <c r="CW58" s="54">
        <f t="shared" si="39"/>
        <v>0</v>
      </c>
      <c r="CX58" s="54">
        <f t="shared" si="39"/>
        <v>0</v>
      </c>
      <c r="CY58" s="54">
        <f t="shared" si="39"/>
        <v>0</v>
      </c>
      <c r="CZ58" s="54">
        <f t="shared" si="39"/>
        <v>0</v>
      </c>
      <c r="DA58" s="54">
        <f t="shared" si="39"/>
        <v>0</v>
      </c>
      <c r="DB58" s="54">
        <f t="shared" si="39"/>
        <v>0</v>
      </c>
      <c r="DC58" s="54">
        <f t="shared" si="39"/>
        <v>0</v>
      </c>
      <c r="DD58" s="54">
        <f t="shared" si="39"/>
        <v>0</v>
      </c>
      <c r="DE58" s="54">
        <f t="shared" si="39"/>
        <v>0</v>
      </c>
      <c r="DF58" s="54">
        <f t="shared" si="39"/>
        <v>0</v>
      </c>
      <c r="DG58" s="54">
        <f t="shared" si="39"/>
        <v>0</v>
      </c>
      <c r="DH58" s="54">
        <f t="shared" si="39"/>
        <v>0</v>
      </c>
      <c r="DI58" s="54">
        <f t="shared" si="39"/>
        <v>0</v>
      </c>
      <c r="DJ58" s="54">
        <f t="shared" si="39"/>
        <v>0</v>
      </c>
      <c r="DK58" s="54">
        <f t="shared" si="39"/>
        <v>0</v>
      </c>
      <c r="DL58" s="54">
        <f t="shared" si="39"/>
        <v>0</v>
      </c>
      <c r="DM58" s="54">
        <f t="shared" si="39"/>
        <v>0</v>
      </c>
      <c r="DN58" s="54">
        <f t="shared" si="39"/>
        <v>0</v>
      </c>
      <c r="DO58" s="54">
        <f t="shared" si="39"/>
        <v>0</v>
      </c>
      <c r="DP58" s="54">
        <f t="shared" si="39"/>
        <v>0</v>
      </c>
      <c r="DQ58" s="54">
        <f t="shared" si="39"/>
        <v>0</v>
      </c>
      <c r="DR58" s="54">
        <f t="shared" si="39"/>
        <v>0</v>
      </c>
      <c r="DS58" s="54">
        <f t="shared" si="39"/>
        <v>0</v>
      </c>
      <c r="DT58" s="54">
        <f t="shared" si="39"/>
        <v>0</v>
      </c>
      <c r="DU58" s="54">
        <f t="shared" si="39"/>
        <v>0</v>
      </c>
    </row>
    <row r="59" spans="1:125" x14ac:dyDescent="0.35">
      <c r="A59" s="2"/>
      <c r="B59" s="2"/>
      <c r="C59" s="2"/>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row>
    <row r="60" spans="1:125" x14ac:dyDescent="0.35">
      <c r="A60" s="2"/>
      <c r="B60" s="2"/>
      <c r="C60" s="2"/>
      <c r="D60" s="2"/>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row>
    <row r="61" spans="1:125" x14ac:dyDescent="0.35">
      <c r="A61" s="55" t="str">
        <f>Pieņēmumi!B20</f>
        <v>Reālā DISKONTA LIKME</v>
      </c>
      <c r="B61" s="56" t="str">
        <f>Pieņēmumi!C20</f>
        <v>%, gadā</v>
      </c>
      <c r="C61" s="2"/>
      <c r="D61" s="57">
        <f>IFERROR(Pieņēmumi!E20,"")</f>
        <v>0</v>
      </c>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x14ac:dyDescent="0.35">
      <c r="A62" s="58"/>
      <c r="B62" s="58"/>
      <c r="C62" s="2"/>
      <c r="D62" s="59"/>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x14ac:dyDescent="0.35">
      <c r="A63" s="2" t="s">
        <v>342</v>
      </c>
      <c r="B63" s="2"/>
      <c r="C63" s="2"/>
      <c r="D63" s="60">
        <f>IFERROR((1+D61)*(1+D48)-1,"")</f>
        <v>0</v>
      </c>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x14ac:dyDescent="0.35">
      <c r="A64" s="2"/>
      <c r="B64" s="2"/>
      <c r="C64" s="2"/>
      <c r="D64" s="60"/>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x14ac:dyDescent="0.35">
      <c r="A65" s="48" t="s">
        <v>343</v>
      </c>
      <c r="B65" s="2"/>
      <c r="C65" s="2"/>
      <c r="D65" s="2"/>
      <c r="E65" s="61">
        <f t="shared" ref="E65:BP65" si="40">IFERROR(IFERROR(1/((1+$D$63)^E27),0),"")</f>
        <v>0</v>
      </c>
      <c r="F65" s="61">
        <f t="shared" si="40"/>
        <v>0</v>
      </c>
      <c r="G65" s="61">
        <f t="shared" si="40"/>
        <v>0</v>
      </c>
      <c r="H65" s="61">
        <f t="shared" si="40"/>
        <v>0</v>
      </c>
      <c r="I65" s="61">
        <f t="shared" si="40"/>
        <v>0</v>
      </c>
      <c r="J65" s="61">
        <f t="shared" si="40"/>
        <v>0</v>
      </c>
      <c r="K65" s="61">
        <f t="shared" si="40"/>
        <v>0</v>
      </c>
      <c r="L65" s="61">
        <f t="shared" si="40"/>
        <v>0</v>
      </c>
      <c r="M65" s="61">
        <f t="shared" si="40"/>
        <v>0</v>
      </c>
      <c r="N65" s="61">
        <f t="shared" si="40"/>
        <v>0</v>
      </c>
      <c r="O65" s="61">
        <f t="shared" si="40"/>
        <v>0</v>
      </c>
      <c r="P65" s="61">
        <f t="shared" si="40"/>
        <v>0</v>
      </c>
      <c r="Q65" s="61">
        <f t="shared" si="40"/>
        <v>0</v>
      </c>
      <c r="R65" s="61">
        <f t="shared" si="40"/>
        <v>0</v>
      </c>
      <c r="S65" s="61">
        <f t="shared" si="40"/>
        <v>0</v>
      </c>
      <c r="T65" s="61">
        <f t="shared" si="40"/>
        <v>0</v>
      </c>
      <c r="U65" s="61">
        <f t="shared" si="40"/>
        <v>0</v>
      </c>
      <c r="V65" s="61">
        <f t="shared" si="40"/>
        <v>0</v>
      </c>
      <c r="W65" s="61">
        <f t="shared" si="40"/>
        <v>0</v>
      </c>
      <c r="X65" s="61">
        <f t="shared" si="40"/>
        <v>0</v>
      </c>
      <c r="Y65" s="61">
        <f t="shared" si="40"/>
        <v>0</v>
      </c>
      <c r="Z65" s="61">
        <f t="shared" si="40"/>
        <v>0</v>
      </c>
      <c r="AA65" s="61">
        <f t="shared" si="40"/>
        <v>0</v>
      </c>
      <c r="AB65" s="61">
        <f t="shared" si="40"/>
        <v>0</v>
      </c>
      <c r="AC65" s="61">
        <f t="shared" si="40"/>
        <v>0</v>
      </c>
      <c r="AD65" s="61">
        <f t="shared" si="40"/>
        <v>0</v>
      </c>
      <c r="AE65" s="61">
        <f t="shared" si="40"/>
        <v>0</v>
      </c>
      <c r="AF65" s="61">
        <f t="shared" si="40"/>
        <v>0</v>
      </c>
      <c r="AG65" s="61">
        <f t="shared" si="40"/>
        <v>0</v>
      </c>
      <c r="AH65" s="61">
        <f t="shared" si="40"/>
        <v>0</v>
      </c>
      <c r="AI65" s="61">
        <f t="shared" si="40"/>
        <v>0</v>
      </c>
      <c r="AJ65" s="61">
        <f t="shared" si="40"/>
        <v>0</v>
      </c>
      <c r="AK65" s="61">
        <f t="shared" si="40"/>
        <v>0</v>
      </c>
      <c r="AL65" s="61">
        <f t="shared" si="40"/>
        <v>0</v>
      </c>
      <c r="AM65" s="61">
        <f t="shared" si="40"/>
        <v>0</v>
      </c>
      <c r="AN65" s="61">
        <f t="shared" si="40"/>
        <v>0</v>
      </c>
      <c r="AO65" s="61">
        <f t="shared" si="40"/>
        <v>0</v>
      </c>
      <c r="AP65" s="61">
        <f t="shared" si="40"/>
        <v>0</v>
      </c>
      <c r="AQ65" s="61">
        <f t="shared" si="40"/>
        <v>0</v>
      </c>
      <c r="AR65" s="61">
        <f t="shared" si="40"/>
        <v>0</v>
      </c>
      <c r="AS65" s="61">
        <f t="shared" si="40"/>
        <v>0</v>
      </c>
      <c r="AT65" s="61">
        <f t="shared" si="40"/>
        <v>0</v>
      </c>
      <c r="AU65" s="61">
        <f t="shared" si="40"/>
        <v>0</v>
      </c>
      <c r="AV65" s="61">
        <f t="shared" si="40"/>
        <v>0</v>
      </c>
      <c r="AW65" s="61">
        <f t="shared" si="40"/>
        <v>0</v>
      </c>
      <c r="AX65" s="61">
        <f t="shared" si="40"/>
        <v>0</v>
      </c>
      <c r="AY65" s="61">
        <f t="shared" si="40"/>
        <v>0</v>
      </c>
      <c r="AZ65" s="61">
        <f t="shared" si="40"/>
        <v>0</v>
      </c>
      <c r="BA65" s="61">
        <f t="shared" si="40"/>
        <v>0</v>
      </c>
      <c r="BB65" s="61">
        <f t="shared" si="40"/>
        <v>0</v>
      </c>
      <c r="BC65" s="61">
        <f t="shared" si="40"/>
        <v>0</v>
      </c>
      <c r="BD65" s="61">
        <f t="shared" si="40"/>
        <v>0</v>
      </c>
      <c r="BE65" s="61">
        <f t="shared" si="40"/>
        <v>0</v>
      </c>
      <c r="BF65" s="61">
        <f t="shared" si="40"/>
        <v>0</v>
      </c>
      <c r="BG65" s="61">
        <f t="shared" si="40"/>
        <v>0</v>
      </c>
      <c r="BH65" s="61">
        <f t="shared" si="40"/>
        <v>0</v>
      </c>
      <c r="BI65" s="61">
        <f t="shared" si="40"/>
        <v>0</v>
      </c>
      <c r="BJ65" s="61">
        <f t="shared" si="40"/>
        <v>0</v>
      </c>
      <c r="BK65" s="61">
        <f t="shared" si="40"/>
        <v>0</v>
      </c>
      <c r="BL65" s="61">
        <f t="shared" si="40"/>
        <v>0</v>
      </c>
      <c r="BM65" s="61">
        <f t="shared" si="40"/>
        <v>0</v>
      </c>
      <c r="BN65" s="61">
        <f t="shared" si="40"/>
        <v>0</v>
      </c>
      <c r="BO65" s="61">
        <f t="shared" si="40"/>
        <v>0</v>
      </c>
      <c r="BP65" s="61">
        <f t="shared" si="40"/>
        <v>0</v>
      </c>
      <c r="BQ65" s="61">
        <f t="shared" ref="BQ65:DU65" si="41">IFERROR(IFERROR(1/((1+$D$63)^BQ27),0),"")</f>
        <v>0</v>
      </c>
      <c r="BR65" s="61">
        <f t="shared" si="41"/>
        <v>0</v>
      </c>
      <c r="BS65" s="61">
        <f t="shared" si="41"/>
        <v>0</v>
      </c>
      <c r="BT65" s="61">
        <f t="shared" si="41"/>
        <v>0</v>
      </c>
      <c r="BU65" s="61">
        <f t="shared" si="41"/>
        <v>0</v>
      </c>
      <c r="BV65" s="61">
        <f t="shared" si="41"/>
        <v>0</v>
      </c>
      <c r="BW65" s="61">
        <f t="shared" si="41"/>
        <v>0</v>
      </c>
      <c r="BX65" s="61">
        <f t="shared" si="41"/>
        <v>0</v>
      </c>
      <c r="BY65" s="61">
        <f t="shared" si="41"/>
        <v>0</v>
      </c>
      <c r="BZ65" s="61">
        <f t="shared" si="41"/>
        <v>0</v>
      </c>
      <c r="CA65" s="61">
        <f t="shared" si="41"/>
        <v>0</v>
      </c>
      <c r="CB65" s="61">
        <f t="shared" si="41"/>
        <v>0</v>
      </c>
      <c r="CC65" s="61">
        <f t="shared" si="41"/>
        <v>0</v>
      </c>
      <c r="CD65" s="61">
        <f t="shared" si="41"/>
        <v>0</v>
      </c>
      <c r="CE65" s="61">
        <f t="shared" si="41"/>
        <v>0</v>
      </c>
      <c r="CF65" s="61">
        <f t="shared" si="41"/>
        <v>0</v>
      </c>
      <c r="CG65" s="61">
        <f t="shared" si="41"/>
        <v>0</v>
      </c>
      <c r="CH65" s="61">
        <f t="shared" si="41"/>
        <v>0</v>
      </c>
      <c r="CI65" s="61">
        <f t="shared" si="41"/>
        <v>0</v>
      </c>
      <c r="CJ65" s="61">
        <f t="shared" si="41"/>
        <v>0</v>
      </c>
      <c r="CK65" s="61">
        <f t="shared" si="41"/>
        <v>0</v>
      </c>
      <c r="CL65" s="61">
        <f t="shared" si="41"/>
        <v>0</v>
      </c>
      <c r="CM65" s="61">
        <f t="shared" si="41"/>
        <v>0</v>
      </c>
      <c r="CN65" s="61">
        <f t="shared" si="41"/>
        <v>0</v>
      </c>
      <c r="CO65" s="61">
        <f t="shared" si="41"/>
        <v>0</v>
      </c>
      <c r="CP65" s="61">
        <f t="shared" si="41"/>
        <v>0</v>
      </c>
      <c r="CQ65" s="61">
        <f t="shared" si="41"/>
        <v>0</v>
      </c>
      <c r="CR65" s="61">
        <f t="shared" si="41"/>
        <v>0</v>
      </c>
      <c r="CS65" s="61">
        <f t="shared" si="41"/>
        <v>0</v>
      </c>
      <c r="CT65" s="61">
        <f t="shared" si="41"/>
        <v>0</v>
      </c>
      <c r="CU65" s="61">
        <f t="shared" si="41"/>
        <v>0</v>
      </c>
      <c r="CV65" s="61">
        <f t="shared" si="41"/>
        <v>0</v>
      </c>
      <c r="CW65" s="61">
        <f t="shared" si="41"/>
        <v>0</v>
      </c>
      <c r="CX65" s="61">
        <f t="shared" si="41"/>
        <v>0</v>
      </c>
      <c r="CY65" s="61">
        <f t="shared" si="41"/>
        <v>0</v>
      </c>
      <c r="CZ65" s="61">
        <f t="shared" si="41"/>
        <v>0</v>
      </c>
      <c r="DA65" s="61">
        <f t="shared" si="41"/>
        <v>0</v>
      </c>
      <c r="DB65" s="61">
        <f t="shared" si="41"/>
        <v>0</v>
      </c>
      <c r="DC65" s="61">
        <f t="shared" si="41"/>
        <v>0</v>
      </c>
      <c r="DD65" s="61">
        <f t="shared" si="41"/>
        <v>0</v>
      </c>
      <c r="DE65" s="61">
        <f t="shared" si="41"/>
        <v>0</v>
      </c>
      <c r="DF65" s="61">
        <f t="shared" si="41"/>
        <v>0</v>
      </c>
      <c r="DG65" s="61">
        <f t="shared" si="41"/>
        <v>0</v>
      </c>
      <c r="DH65" s="61">
        <f t="shared" si="41"/>
        <v>0</v>
      </c>
      <c r="DI65" s="61">
        <f t="shared" si="41"/>
        <v>0</v>
      </c>
      <c r="DJ65" s="61">
        <f t="shared" si="41"/>
        <v>0</v>
      </c>
      <c r="DK65" s="61">
        <f t="shared" si="41"/>
        <v>0</v>
      </c>
      <c r="DL65" s="61">
        <f t="shared" si="41"/>
        <v>0</v>
      </c>
      <c r="DM65" s="61">
        <f t="shared" si="41"/>
        <v>0</v>
      </c>
      <c r="DN65" s="61">
        <f t="shared" si="41"/>
        <v>0</v>
      </c>
      <c r="DO65" s="61">
        <f t="shared" si="41"/>
        <v>0</v>
      </c>
      <c r="DP65" s="61">
        <f t="shared" si="41"/>
        <v>0</v>
      </c>
      <c r="DQ65" s="61">
        <f t="shared" si="41"/>
        <v>0</v>
      </c>
      <c r="DR65" s="61">
        <f t="shared" si="41"/>
        <v>0</v>
      </c>
      <c r="DS65" s="61">
        <f t="shared" si="41"/>
        <v>0</v>
      </c>
      <c r="DT65" s="61">
        <f t="shared" si="41"/>
        <v>0</v>
      </c>
      <c r="DU65" s="61">
        <f t="shared" si="41"/>
        <v>0</v>
      </c>
    </row>
    <row r="66" spans="1:125" x14ac:dyDescent="0.35">
      <c r="A66" s="2"/>
      <c r="B66" s="2"/>
      <c r="C66" s="2"/>
      <c r="D66" s="2"/>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row>
    <row r="67" spans="1:125" x14ac:dyDescent="0.35">
      <c r="A67" s="380" t="s">
        <v>344</v>
      </c>
      <c r="B67" s="380"/>
      <c r="C67" s="380"/>
      <c r="D67" s="380"/>
      <c r="E67" s="38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0"/>
      <c r="BN67" s="380"/>
      <c r="BO67" s="380"/>
      <c r="BP67" s="380"/>
      <c r="BQ67" s="380"/>
      <c r="BR67" s="380"/>
      <c r="BS67" s="380"/>
      <c r="BT67" s="380"/>
      <c r="BU67" s="380"/>
      <c r="BV67" s="380"/>
      <c r="BW67" s="380"/>
      <c r="BX67" s="380"/>
      <c r="BY67" s="380"/>
      <c r="BZ67" s="380"/>
      <c r="CA67" s="380"/>
      <c r="CB67" s="380"/>
      <c r="CC67" s="380"/>
      <c r="CD67" s="380"/>
      <c r="CE67" s="380"/>
      <c r="CF67" s="380"/>
      <c r="CG67" s="380"/>
      <c r="CH67" s="380"/>
      <c r="CI67" s="380"/>
      <c r="CJ67" s="380"/>
      <c r="CK67" s="380"/>
      <c r="CL67" s="380"/>
      <c r="CM67" s="380"/>
      <c r="CN67" s="380"/>
      <c r="CO67" s="380"/>
      <c r="CP67" s="380"/>
      <c r="CQ67" s="380"/>
      <c r="CR67" s="380"/>
      <c r="CS67" s="380"/>
      <c r="CT67" s="380"/>
      <c r="CU67" s="380"/>
      <c r="CV67" s="380"/>
      <c r="CW67" s="380"/>
      <c r="CX67" s="380"/>
      <c r="CY67" s="380"/>
      <c r="CZ67" s="380"/>
      <c r="DA67" s="380"/>
      <c r="DB67" s="380"/>
      <c r="DC67" s="380"/>
      <c r="DD67" s="380"/>
      <c r="DE67" s="380"/>
      <c r="DF67" s="380"/>
      <c r="DG67" s="380"/>
      <c r="DH67" s="380"/>
      <c r="DI67" s="380"/>
      <c r="DJ67" s="380"/>
      <c r="DK67" s="380"/>
      <c r="DL67" s="380"/>
      <c r="DM67" s="380"/>
      <c r="DN67" s="380"/>
      <c r="DO67" s="380"/>
      <c r="DP67" s="380"/>
      <c r="DQ67" s="380"/>
      <c r="DR67" s="380"/>
      <c r="DS67" s="380"/>
      <c r="DT67" s="380"/>
      <c r="DU67" s="380"/>
    </row>
    <row r="68" spans="1:125" x14ac:dyDescent="0.3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row>
    <row r="69" spans="1:125" x14ac:dyDescent="0.35">
      <c r="A69" s="62" t="s">
        <v>325</v>
      </c>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2"/>
      <c r="BP69" s="62"/>
      <c r="BQ69" s="62"/>
      <c r="BR69" s="62"/>
      <c r="BS69" s="62"/>
      <c r="BT69" s="62"/>
      <c r="BU69" s="62"/>
      <c r="BV69" s="62"/>
      <c r="BW69" s="62"/>
      <c r="BX69" s="62"/>
      <c r="BY69" s="62"/>
      <c r="BZ69" s="62"/>
      <c r="CA69" s="62"/>
      <c r="CB69" s="62"/>
      <c r="CC69" s="62"/>
      <c r="CD69" s="62"/>
      <c r="CE69" s="62"/>
      <c r="CF69" s="62"/>
      <c r="CG69" s="62"/>
      <c r="CH69" s="62"/>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row>
    <row r="70" spans="1:125" x14ac:dyDescent="0.35">
      <c r="A70" s="2"/>
      <c r="B70" s="2"/>
      <c r="C70" s="2"/>
      <c r="D70" s="2"/>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row>
    <row r="71" spans="1:125" x14ac:dyDescent="0.35">
      <c r="A71" s="38" t="str">
        <f>Pieņēmumi!B248</f>
        <v>Būvniecības perioda pagarināšana</v>
      </c>
      <c r="B71" s="2"/>
      <c r="C71" s="2"/>
      <c r="D71" s="63">
        <f>IFERROR(Pieņēmumi!E248,"")</f>
        <v>0</v>
      </c>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row>
    <row r="72" spans="1:125" x14ac:dyDescent="0.35">
      <c r="A72" s="2"/>
      <c r="B72" s="2"/>
      <c r="C72" s="2"/>
      <c r="D72" s="2"/>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row>
    <row r="73" spans="1:125" x14ac:dyDescent="0.35">
      <c r="A73" s="2" t="s">
        <v>345</v>
      </c>
      <c r="B73" s="1"/>
      <c r="C73" s="2"/>
      <c r="D73" s="39">
        <f>IFERROR(D7,"")</f>
        <v>0</v>
      </c>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row>
    <row r="74" spans="1:125" ht="15" thickBot="1" x14ac:dyDescent="0.4">
      <c r="A74" s="2" t="s">
        <v>346</v>
      </c>
      <c r="B74" s="6" t="s">
        <v>114</v>
      </c>
      <c r="C74" s="2"/>
      <c r="D74" s="1">
        <f>IFERROR(D8+D71,"")</f>
        <v>0</v>
      </c>
    </row>
    <row r="75" spans="1:125" ht="15.5" thickTop="1" thickBot="1" x14ac:dyDescent="0.4">
      <c r="A75" s="2" t="s">
        <v>347</v>
      </c>
      <c r="B75" s="6"/>
      <c r="C75" s="2"/>
      <c r="D75" s="41" t="str">
        <f>IFERROR(EDATE(DATE(YEAR(D73),MONTH(D73-1),DAY(D73-1)),(D74*3)),"")</f>
        <v/>
      </c>
    </row>
    <row r="76" spans="1:125" ht="15" thickTop="1" x14ac:dyDescent="0.35">
      <c r="A76" s="2" t="s">
        <v>348</v>
      </c>
      <c r="B76" s="2"/>
      <c r="C76" s="2"/>
      <c r="D76" s="41" t="str">
        <f>IFERROR(EOMONTH(D75,MOD(3-MONTH(D75),3)),"")</f>
        <v/>
      </c>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row>
    <row r="77" spans="1:125" x14ac:dyDescent="0.35">
      <c r="A77" s="2"/>
      <c r="B77" s="2"/>
      <c r="C77" s="2"/>
      <c r="D77" s="42"/>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row>
    <row r="78" spans="1:125" x14ac:dyDescent="0.35">
      <c r="A78" s="2" t="s">
        <v>328</v>
      </c>
      <c r="B78" s="6" t="s">
        <v>114</v>
      </c>
      <c r="C78" s="2"/>
      <c r="D78" s="1">
        <f>IFERROR(D12+D71,"")</f>
        <v>0</v>
      </c>
    </row>
    <row r="79" spans="1:125" x14ac:dyDescent="0.35">
      <c r="A79" s="2"/>
      <c r="B79" s="2"/>
      <c r="C79" s="2"/>
      <c r="D79" s="42"/>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row>
    <row r="80" spans="1:125" x14ac:dyDescent="0.35">
      <c r="A80" s="2" t="s">
        <v>349</v>
      </c>
      <c r="B80" s="2"/>
      <c r="C80" s="1"/>
      <c r="D80" s="1">
        <f>IFERROR(D78,"")</f>
        <v>0</v>
      </c>
      <c r="E80" s="14"/>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row>
    <row r="81" spans="1:125" x14ac:dyDescent="0.35">
      <c r="A81" s="38" t="str">
        <f>A15</f>
        <v>Periodisko uzturēšanas izmaksu periodiskums</v>
      </c>
      <c r="B81" s="38" t="str">
        <f>B15</f>
        <v>ceturkšņi</v>
      </c>
      <c r="C81" s="2"/>
      <c r="D81" s="40">
        <f>IFERROR(D15,"")</f>
        <v>0</v>
      </c>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row>
    <row r="82" spans="1:125" x14ac:dyDescent="0.35">
      <c r="A82" s="38" t="str">
        <f>A16</f>
        <v>PERIODISKO UZTURĒŠANAS IZMAKSU REZERVES KONTA (MMRA) papildināšanas ceturksnis pirms izmaksu veikšanas ceturkšņa</v>
      </c>
      <c r="B82" s="38">
        <f>B16</f>
        <v>0</v>
      </c>
      <c r="C82" s="1"/>
      <c r="D82" s="40">
        <f>IFERROR(D16,"")</f>
        <v>0</v>
      </c>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row>
    <row r="83" spans="1:125" x14ac:dyDescent="0.35">
      <c r="A83" s="2"/>
      <c r="B83" s="2"/>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row>
    <row r="84" spans="1:125" x14ac:dyDescent="0.35">
      <c r="A84" s="2" t="s">
        <v>250</v>
      </c>
      <c r="B84" s="2"/>
      <c r="C84" s="1"/>
      <c r="D84" s="1">
        <f>IFERROR(D80+D81,"")</f>
        <v>0</v>
      </c>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row>
    <row r="85" spans="1:125" x14ac:dyDescent="0.35">
      <c r="A85" s="63" t="str">
        <f>A19</f>
        <v>Periodisko uzturēšanas izmaksu garums</v>
      </c>
      <c r="B85" s="63" t="str">
        <f>B19</f>
        <v>ceturkšņi</v>
      </c>
      <c r="C85" s="1"/>
      <c r="D85" s="63">
        <f>IFERROR(D19,"")</f>
        <v>0</v>
      </c>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row>
    <row r="86" spans="1:125" x14ac:dyDescent="0.35">
      <c r="A86" s="2" t="s">
        <v>330</v>
      </c>
      <c r="B86" s="2"/>
      <c r="C86" s="1"/>
      <c r="D86" s="1">
        <f>IFERROR(IFERROR(_xlfn.NUMBERVALUE(LEFT((D74-D80)/D81,1),0),0),"")</f>
        <v>0</v>
      </c>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f>IFERROR($D$18+$D$15*($D100)+4,"")</f>
        <v>4</v>
      </c>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row>
    <row r="87" spans="1:125" ht="15" thickBot="1" x14ac:dyDescent="0.4">
      <c r="A87" s="2"/>
      <c r="B87" s="2"/>
      <c r="C87" s="2"/>
      <c r="D87" s="42"/>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row>
    <row r="88" spans="1:125" ht="15" thickTop="1" x14ac:dyDescent="0.35">
      <c r="A88" s="2" t="s">
        <v>350</v>
      </c>
      <c r="B88" s="2"/>
      <c r="C88" s="1"/>
      <c r="D88" s="1"/>
      <c r="E88" s="47" t="str">
        <f>IFERROR(IF(E89&lt;$D74,EOMONTH(D73,MOD(3-MONTH(D73),3)),IF(E89=$D74,$D76,"-")),"")</f>
        <v/>
      </c>
      <c r="F88" s="47" t="str">
        <f t="shared" ref="F88:BQ88" si="42">IFERROR(IF(F89&lt;=$D74,EOMONTH(E88,3),"-"),"")</f>
        <v/>
      </c>
      <c r="G88" s="47" t="str">
        <f t="shared" si="42"/>
        <v/>
      </c>
      <c r="H88" s="47" t="str">
        <f t="shared" si="42"/>
        <v/>
      </c>
      <c r="I88" s="47" t="str">
        <f t="shared" si="42"/>
        <v/>
      </c>
      <c r="J88" s="47" t="str">
        <f t="shared" si="42"/>
        <v/>
      </c>
      <c r="K88" s="47" t="str">
        <f t="shared" si="42"/>
        <v/>
      </c>
      <c r="L88" s="47" t="str">
        <f t="shared" si="42"/>
        <v/>
      </c>
      <c r="M88" s="47" t="str">
        <f t="shared" si="42"/>
        <v/>
      </c>
      <c r="N88" s="47" t="str">
        <f t="shared" si="42"/>
        <v/>
      </c>
      <c r="O88" s="47" t="str">
        <f t="shared" si="42"/>
        <v/>
      </c>
      <c r="P88" s="47" t="str">
        <f t="shared" si="42"/>
        <v/>
      </c>
      <c r="Q88" s="47" t="str">
        <f t="shared" si="42"/>
        <v/>
      </c>
      <c r="R88" s="47" t="str">
        <f t="shared" si="42"/>
        <v/>
      </c>
      <c r="S88" s="47" t="str">
        <f t="shared" si="42"/>
        <v/>
      </c>
      <c r="T88" s="47" t="str">
        <f t="shared" si="42"/>
        <v/>
      </c>
      <c r="U88" s="47" t="str">
        <f t="shared" si="42"/>
        <v/>
      </c>
      <c r="V88" s="47" t="str">
        <f t="shared" si="42"/>
        <v/>
      </c>
      <c r="W88" s="47" t="str">
        <f t="shared" si="42"/>
        <v/>
      </c>
      <c r="X88" s="47" t="str">
        <f t="shared" si="42"/>
        <v/>
      </c>
      <c r="Y88" s="47" t="str">
        <f t="shared" si="42"/>
        <v/>
      </c>
      <c r="Z88" s="47" t="str">
        <f t="shared" si="42"/>
        <v/>
      </c>
      <c r="AA88" s="47" t="str">
        <f t="shared" si="42"/>
        <v/>
      </c>
      <c r="AB88" s="47" t="str">
        <f t="shared" si="42"/>
        <v/>
      </c>
      <c r="AC88" s="47" t="str">
        <f t="shared" si="42"/>
        <v/>
      </c>
      <c r="AD88" s="47" t="str">
        <f t="shared" si="42"/>
        <v/>
      </c>
      <c r="AE88" s="47" t="str">
        <f t="shared" si="42"/>
        <v/>
      </c>
      <c r="AF88" s="47" t="str">
        <f t="shared" si="42"/>
        <v/>
      </c>
      <c r="AG88" s="47" t="str">
        <f t="shared" si="42"/>
        <v/>
      </c>
      <c r="AH88" s="47" t="str">
        <f t="shared" si="42"/>
        <v/>
      </c>
      <c r="AI88" s="47" t="str">
        <f t="shared" si="42"/>
        <v/>
      </c>
      <c r="AJ88" s="47" t="str">
        <f t="shared" si="42"/>
        <v/>
      </c>
      <c r="AK88" s="47" t="str">
        <f t="shared" si="42"/>
        <v/>
      </c>
      <c r="AL88" s="47" t="str">
        <f t="shared" si="42"/>
        <v/>
      </c>
      <c r="AM88" s="47" t="str">
        <f t="shared" si="42"/>
        <v/>
      </c>
      <c r="AN88" s="47" t="str">
        <f t="shared" si="42"/>
        <v/>
      </c>
      <c r="AO88" s="47" t="str">
        <f t="shared" si="42"/>
        <v/>
      </c>
      <c r="AP88" s="47" t="str">
        <f t="shared" si="42"/>
        <v/>
      </c>
      <c r="AQ88" s="47" t="str">
        <f t="shared" si="42"/>
        <v/>
      </c>
      <c r="AR88" s="47" t="str">
        <f t="shared" si="42"/>
        <v/>
      </c>
      <c r="AS88" s="47" t="str">
        <f t="shared" si="42"/>
        <v/>
      </c>
      <c r="AT88" s="47" t="str">
        <f t="shared" si="42"/>
        <v/>
      </c>
      <c r="AU88" s="47" t="str">
        <f t="shared" si="42"/>
        <v/>
      </c>
      <c r="AV88" s="47" t="str">
        <f t="shared" si="42"/>
        <v/>
      </c>
      <c r="AW88" s="47" t="str">
        <f t="shared" si="42"/>
        <v/>
      </c>
      <c r="AX88" s="47" t="str">
        <f t="shared" si="42"/>
        <v/>
      </c>
      <c r="AY88" s="47" t="str">
        <f t="shared" si="42"/>
        <v/>
      </c>
      <c r="AZ88" s="47" t="str">
        <f t="shared" si="42"/>
        <v/>
      </c>
      <c r="BA88" s="47" t="str">
        <f t="shared" si="42"/>
        <v/>
      </c>
      <c r="BB88" s="47" t="str">
        <f t="shared" si="42"/>
        <v/>
      </c>
      <c r="BC88" s="47" t="str">
        <f t="shared" si="42"/>
        <v/>
      </c>
      <c r="BD88" s="47" t="str">
        <f t="shared" si="42"/>
        <v/>
      </c>
      <c r="BE88" s="47" t="str">
        <f t="shared" si="42"/>
        <v/>
      </c>
      <c r="BF88" s="47" t="str">
        <f t="shared" si="42"/>
        <v/>
      </c>
      <c r="BG88" s="47" t="str">
        <f t="shared" si="42"/>
        <v/>
      </c>
      <c r="BH88" s="47" t="str">
        <f t="shared" si="42"/>
        <v/>
      </c>
      <c r="BI88" s="47" t="str">
        <f t="shared" si="42"/>
        <v/>
      </c>
      <c r="BJ88" s="47" t="str">
        <f t="shared" si="42"/>
        <v/>
      </c>
      <c r="BK88" s="47" t="str">
        <f t="shared" si="42"/>
        <v/>
      </c>
      <c r="BL88" s="47" t="str">
        <f t="shared" si="42"/>
        <v/>
      </c>
      <c r="BM88" s="47" t="str">
        <f t="shared" si="42"/>
        <v/>
      </c>
      <c r="BN88" s="47" t="str">
        <f t="shared" si="42"/>
        <v/>
      </c>
      <c r="BO88" s="47" t="str">
        <f t="shared" si="42"/>
        <v/>
      </c>
      <c r="BP88" s="47" t="str">
        <f t="shared" si="42"/>
        <v/>
      </c>
      <c r="BQ88" s="47" t="str">
        <f t="shared" si="42"/>
        <v/>
      </c>
      <c r="BR88" s="47" t="str">
        <f t="shared" ref="BR88:DU88" si="43">IFERROR(IF(BR89&lt;=$D74,EOMONTH(BQ88,3),"-"),"")</f>
        <v/>
      </c>
      <c r="BS88" s="47" t="str">
        <f t="shared" si="43"/>
        <v/>
      </c>
      <c r="BT88" s="47" t="str">
        <f t="shared" si="43"/>
        <v/>
      </c>
      <c r="BU88" s="47" t="str">
        <f t="shared" si="43"/>
        <v/>
      </c>
      <c r="BV88" s="47" t="str">
        <f t="shared" si="43"/>
        <v/>
      </c>
      <c r="BW88" s="47" t="str">
        <f t="shared" si="43"/>
        <v/>
      </c>
      <c r="BX88" s="47" t="str">
        <f t="shared" si="43"/>
        <v/>
      </c>
      <c r="BY88" s="47" t="str">
        <f t="shared" si="43"/>
        <v/>
      </c>
      <c r="BZ88" s="47" t="str">
        <f t="shared" si="43"/>
        <v/>
      </c>
      <c r="CA88" s="47" t="str">
        <f t="shared" si="43"/>
        <v/>
      </c>
      <c r="CB88" s="47" t="str">
        <f t="shared" si="43"/>
        <v/>
      </c>
      <c r="CC88" s="47" t="str">
        <f t="shared" si="43"/>
        <v/>
      </c>
      <c r="CD88" s="47" t="str">
        <f t="shared" si="43"/>
        <v/>
      </c>
      <c r="CE88" s="47" t="str">
        <f t="shared" si="43"/>
        <v/>
      </c>
      <c r="CF88" s="47" t="str">
        <f t="shared" si="43"/>
        <v/>
      </c>
      <c r="CG88" s="47" t="str">
        <f t="shared" si="43"/>
        <v/>
      </c>
      <c r="CH88" s="47" t="str">
        <f t="shared" si="43"/>
        <v/>
      </c>
      <c r="CI88" s="47" t="str">
        <f t="shared" si="43"/>
        <v/>
      </c>
      <c r="CJ88" s="47" t="str">
        <f t="shared" si="43"/>
        <v/>
      </c>
      <c r="CK88" s="47" t="str">
        <f t="shared" si="43"/>
        <v/>
      </c>
      <c r="CL88" s="47" t="str">
        <f t="shared" si="43"/>
        <v/>
      </c>
      <c r="CM88" s="47" t="str">
        <f t="shared" si="43"/>
        <v/>
      </c>
      <c r="CN88" s="47" t="str">
        <f t="shared" si="43"/>
        <v/>
      </c>
      <c r="CO88" s="47" t="str">
        <f t="shared" si="43"/>
        <v/>
      </c>
      <c r="CP88" s="47" t="str">
        <f t="shared" si="43"/>
        <v/>
      </c>
      <c r="CQ88" s="47" t="str">
        <f t="shared" si="43"/>
        <v/>
      </c>
      <c r="CR88" s="47" t="str">
        <f t="shared" si="43"/>
        <v/>
      </c>
      <c r="CS88" s="47" t="str">
        <f t="shared" si="43"/>
        <v/>
      </c>
      <c r="CT88" s="47" t="str">
        <f t="shared" si="43"/>
        <v/>
      </c>
      <c r="CU88" s="47" t="str">
        <f t="shared" si="43"/>
        <v/>
      </c>
      <c r="CV88" s="47" t="str">
        <f t="shared" si="43"/>
        <v/>
      </c>
      <c r="CW88" s="47" t="str">
        <f t="shared" si="43"/>
        <v/>
      </c>
      <c r="CX88" s="47" t="str">
        <f t="shared" si="43"/>
        <v/>
      </c>
      <c r="CY88" s="47" t="str">
        <f t="shared" si="43"/>
        <v/>
      </c>
      <c r="CZ88" s="47" t="str">
        <f t="shared" si="43"/>
        <v/>
      </c>
      <c r="DA88" s="47" t="str">
        <f t="shared" si="43"/>
        <v/>
      </c>
      <c r="DB88" s="47" t="str">
        <f t="shared" si="43"/>
        <v/>
      </c>
      <c r="DC88" s="47" t="str">
        <f t="shared" si="43"/>
        <v/>
      </c>
      <c r="DD88" s="47" t="str">
        <f t="shared" si="43"/>
        <v/>
      </c>
      <c r="DE88" s="47" t="str">
        <f t="shared" si="43"/>
        <v/>
      </c>
      <c r="DF88" s="47" t="str">
        <f t="shared" si="43"/>
        <v/>
      </c>
      <c r="DG88" s="47" t="str">
        <f t="shared" si="43"/>
        <v/>
      </c>
      <c r="DH88" s="47" t="str">
        <f t="shared" si="43"/>
        <v/>
      </c>
      <c r="DI88" s="47" t="str">
        <f t="shared" si="43"/>
        <v/>
      </c>
      <c r="DJ88" s="47" t="str">
        <f t="shared" si="43"/>
        <v/>
      </c>
      <c r="DK88" s="47" t="str">
        <f t="shared" si="43"/>
        <v/>
      </c>
      <c r="DL88" s="47" t="str">
        <f t="shared" si="43"/>
        <v/>
      </c>
      <c r="DM88" s="47" t="str">
        <f t="shared" si="43"/>
        <v/>
      </c>
      <c r="DN88" s="47" t="str">
        <f t="shared" si="43"/>
        <v/>
      </c>
      <c r="DO88" s="47" t="str">
        <f t="shared" si="43"/>
        <v/>
      </c>
      <c r="DP88" s="47" t="str">
        <f t="shared" si="43"/>
        <v/>
      </c>
      <c r="DQ88" s="47" t="str">
        <f t="shared" si="43"/>
        <v/>
      </c>
      <c r="DR88" s="47" t="str">
        <f t="shared" si="43"/>
        <v/>
      </c>
      <c r="DS88" s="47" t="str">
        <f t="shared" si="43"/>
        <v/>
      </c>
      <c r="DT88" s="47" t="str">
        <f t="shared" si="43"/>
        <v/>
      </c>
      <c r="DU88" s="47" t="str">
        <f t="shared" si="43"/>
        <v/>
      </c>
    </row>
    <row r="89" spans="1:125" x14ac:dyDescent="0.35">
      <c r="A89" s="2" t="s">
        <v>332</v>
      </c>
      <c r="B89" s="2"/>
      <c r="C89" s="2"/>
      <c r="D89" s="1"/>
      <c r="E89" s="1">
        <v>0</v>
      </c>
      <c r="F89" s="1">
        <f t="shared" ref="F89:BQ89" si="44">IFERROR(IF(OR(E89+1&lt;=$D74,E89&lt;&gt;0),E89+1,0),"")</f>
        <v>0</v>
      </c>
      <c r="G89" s="1">
        <f t="shared" si="44"/>
        <v>0</v>
      </c>
      <c r="H89" s="1">
        <f t="shared" si="44"/>
        <v>0</v>
      </c>
      <c r="I89" s="1">
        <f t="shared" si="44"/>
        <v>0</v>
      </c>
      <c r="J89" s="1">
        <f t="shared" si="44"/>
        <v>0</v>
      </c>
      <c r="K89" s="1">
        <f t="shared" si="44"/>
        <v>0</v>
      </c>
      <c r="L89" s="1">
        <f t="shared" si="44"/>
        <v>0</v>
      </c>
      <c r="M89" s="1">
        <f t="shared" si="44"/>
        <v>0</v>
      </c>
      <c r="N89" s="1">
        <f t="shared" si="44"/>
        <v>0</v>
      </c>
      <c r="O89" s="1">
        <f t="shared" si="44"/>
        <v>0</v>
      </c>
      <c r="P89" s="1">
        <f t="shared" si="44"/>
        <v>0</v>
      </c>
      <c r="Q89" s="1">
        <f t="shared" si="44"/>
        <v>0</v>
      </c>
      <c r="R89" s="1">
        <f t="shared" si="44"/>
        <v>0</v>
      </c>
      <c r="S89" s="1">
        <f t="shared" si="44"/>
        <v>0</v>
      </c>
      <c r="T89" s="1">
        <f t="shared" si="44"/>
        <v>0</v>
      </c>
      <c r="U89" s="1">
        <f t="shared" si="44"/>
        <v>0</v>
      </c>
      <c r="V89" s="1">
        <f t="shared" si="44"/>
        <v>0</v>
      </c>
      <c r="W89" s="1">
        <f t="shared" si="44"/>
        <v>0</v>
      </c>
      <c r="X89" s="1">
        <f t="shared" si="44"/>
        <v>0</v>
      </c>
      <c r="Y89" s="1">
        <f t="shared" si="44"/>
        <v>0</v>
      </c>
      <c r="Z89" s="1">
        <f t="shared" si="44"/>
        <v>0</v>
      </c>
      <c r="AA89" s="1">
        <f t="shared" si="44"/>
        <v>0</v>
      </c>
      <c r="AB89" s="1">
        <f t="shared" si="44"/>
        <v>0</v>
      </c>
      <c r="AC89" s="1">
        <f t="shared" si="44"/>
        <v>0</v>
      </c>
      <c r="AD89" s="1">
        <f t="shared" si="44"/>
        <v>0</v>
      </c>
      <c r="AE89" s="1">
        <f t="shared" si="44"/>
        <v>0</v>
      </c>
      <c r="AF89" s="1">
        <f t="shared" si="44"/>
        <v>0</v>
      </c>
      <c r="AG89" s="1">
        <f t="shared" si="44"/>
        <v>0</v>
      </c>
      <c r="AH89" s="1">
        <f t="shared" si="44"/>
        <v>0</v>
      </c>
      <c r="AI89" s="1">
        <f t="shared" si="44"/>
        <v>0</v>
      </c>
      <c r="AJ89" s="1">
        <f t="shared" si="44"/>
        <v>0</v>
      </c>
      <c r="AK89" s="1">
        <f t="shared" si="44"/>
        <v>0</v>
      </c>
      <c r="AL89" s="1">
        <f t="shared" si="44"/>
        <v>0</v>
      </c>
      <c r="AM89" s="1">
        <f t="shared" si="44"/>
        <v>0</v>
      </c>
      <c r="AN89" s="1">
        <f t="shared" si="44"/>
        <v>0</v>
      </c>
      <c r="AO89" s="1">
        <f t="shared" si="44"/>
        <v>0</v>
      </c>
      <c r="AP89" s="1">
        <f t="shared" si="44"/>
        <v>0</v>
      </c>
      <c r="AQ89" s="1">
        <f t="shared" si="44"/>
        <v>0</v>
      </c>
      <c r="AR89" s="1">
        <f t="shared" si="44"/>
        <v>0</v>
      </c>
      <c r="AS89" s="1">
        <f t="shared" si="44"/>
        <v>0</v>
      </c>
      <c r="AT89" s="1">
        <f t="shared" si="44"/>
        <v>0</v>
      </c>
      <c r="AU89" s="1">
        <f t="shared" si="44"/>
        <v>0</v>
      </c>
      <c r="AV89" s="1">
        <f t="shared" si="44"/>
        <v>0</v>
      </c>
      <c r="AW89" s="1">
        <f t="shared" si="44"/>
        <v>0</v>
      </c>
      <c r="AX89" s="1">
        <f t="shared" si="44"/>
        <v>0</v>
      </c>
      <c r="AY89" s="1">
        <f t="shared" si="44"/>
        <v>0</v>
      </c>
      <c r="AZ89" s="1">
        <f t="shared" si="44"/>
        <v>0</v>
      </c>
      <c r="BA89" s="1">
        <f t="shared" si="44"/>
        <v>0</v>
      </c>
      <c r="BB89" s="1">
        <f t="shared" si="44"/>
        <v>0</v>
      </c>
      <c r="BC89" s="1">
        <f t="shared" si="44"/>
        <v>0</v>
      </c>
      <c r="BD89" s="1">
        <f t="shared" si="44"/>
        <v>0</v>
      </c>
      <c r="BE89" s="1">
        <f t="shared" si="44"/>
        <v>0</v>
      </c>
      <c r="BF89" s="1">
        <f t="shared" si="44"/>
        <v>0</v>
      </c>
      <c r="BG89" s="1">
        <f t="shared" si="44"/>
        <v>0</v>
      </c>
      <c r="BH89" s="1">
        <f t="shared" si="44"/>
        <v>0</v>
      </c>
      <c r="BI89" s="1">
        <f t="shared" si="44"/>
        <v>0</v>
      </c>
      <c r="BJ89" s="1">
        <f t="shared" si="44"/>
        <v>0</v>
      </c>
      <c r="BK89" s="1">
        <f t="shared" si="44"/>
        <v>0</v>
      </c>
      <c r="BL89" s="1">
        <f t="shared" si="44"/>
        <v>0</v>
      </c>
      <c r="BM89" s="1">
        <f t="shared" si="44"/>
        <v>0</v>
      </c>
      <c r="BN89" s="1">
        <f t="shared" si="44"/>
        <v>0</v>
      </c>
      <c r="BO89" s="1">
        <f t="shared" si="44"/>
        <v>0</v>
      </c>
      <c r="BP89" s="1">
        <f t="shared" si="44"/>
        <v>0</v>
      </c>
      <c r="BQ89" s="1">
        <f t="shared" si="44"/>
        <v>0</v>
      </c>
      <c r="BR89" s="1">
        <f t="shared" ref="BR89:DU89" si="45">IFERROR(IF(OR(BQ89+1&lt;=$D74,BQ89&lt;&gt;0),BQ89+1,0),"")</f>
        <v>0</v>
      </c>
      <c r="BS89" s="1">
        <f t="shared" si="45"/>
        <v>0</v>
      </c>
      <c r="BT89" s="1">
        <f t="shared" si="45"/>
        <v>0</v>
      </c>
      <c r="BU89" s="1">
        <f t="shared" si="45"/>
        <v>0</v>
      </c>
      <c r="BV89" s="1">
        <f t="shared" si="45"/>
        <v>0</v>
      </c>
      <c r="BW89" s="1">
        <f t="shared" si="45"/>
        <v>0</v>
      </c>
      <c r="BX89" s="1">
        <f t="shared" si="45"/>
        <v>0</v>
      </c>
      <c r="BY89" s="1">
        <f t="shared" si="45"/>
        <v>0</v>
      </c>
      <c r="BZ89" s="1">
        <f t="shared" si="45"/>
        <v>0</v>
      </c>
      <c r="CA89" s="1">
        <f t="shared" si="45"/>
        <v>0</v>
      </c>
      <c r="CB89" s="1">
        <f t="shared" si="45"/>
        <v>0</v>
      </c>
      <c r="CC89" s="1">
        <f t="shared" si="45"/>
        <v>0</v>
      </c>
      <c r="CD89" s="1">
        <f t="shared" si="45"/>
        <v>0</v>
      </c>
      <c r="CE89" s="1">
        <f t="shared" si="45"/>
        <v>0</v>
      </c>
      <c r="CF89" s="1">
        <f t="shared" si="45"/>
        <v>0</v>
      </c>
      <c r="CG89" s="1">
        <f t="shared" si="45"/>
        <v>0</v>
      </c>
      <c r="CH89" s="1">
        <f t="shared" si="45"/>
        <v>0</v>
      </c>
      <c r="CI89" s="1">
        <f t="shared" si="45"/>
        <v>0</v>
      </c>
      <c r="CJ89" s="1">
        <f t="shared" si="45"/>
        <v>0</v>
      </c>
      <c r="CK89" s="1">
        <f t="shared" si="45"/>
        <v>0</v>
      </c>
      <c r="CL89" s="1">
        <f t="shared" si="45"/>
        <v>0</v>
      </c>
      <c r="CM89" s="1">
        <f t="shared" si="45"/>
        <v>0</v>
      </c>
      <c r="CN89" s="1">
        <f t="shared" si="45"/>
        <v>0</v>
      </c>
      <c r="CO89" s="1">
        <f t="shared" si="45"/>
        <v>0</v>
      </c>
      <c r="CP89" s="1">
        <f t="shared" si="45"/>
        <v>0</v>
      </c>
      <c r="CQ89" s="1">
        <f t="shared" si="45"/>
        <v>0</v>
      </c>
      <c r="CR89" s="1">
        <f t="shared" si="45"/>
        <v>0</v>
      </c>
      <c r="CS89" s="1">
        <f t="shared" si="45"/>
        <v>0</v>
      </c>
      <c r="CT89" s="1">
        <f t="shared" si="45"/>
        <v>0</v>
      </c>
      <c r="CU89" s="1">
        <f t="shared" si="45"/>
        <v>0</v>
      </c>
      <c r="CV89" s="1">
        <f t="shared" si="45"/>
        <v>0</v>
      </c>
      <c r="CW89" s="1">
        <f t="shared" si="45"/>
        <v>0</v>
      </c>
      <c r="CX89" s="1">
        <f t="shared" si="45"/>
        <v>0</v>
      </c>
      <c r="CY89" s="1">
        <f t="shared" si="45"/>
        <v>0</v>
      </c>
      <c r="CZ89" s="1">
        <f t="shared" si="45"/>
        <v>0</v>
      </c>
      <c r="DA89" s="1">
        <f t="shared" si="45"/>
        <v>0</v>
      </c>
      <c r="DB89" s="1">
        <f t="shared" si="45"/>
        <v>0</v>
      </c>
      <c r="DC89" s="1">
        <f t="shared" si="45"/>
        <v>0</v>
      </c>
      <c r="DD89" s="1">
        <f t="shared" si="45"/>
        <v>0</v>
      </c>
      <c r="DE89" s="1">
        <f t="shared" si="45"/>
        <v>0</v>
      </c>
      <c r="DF89" s="1">
        <f t="shared" si="45"/>
        <v>0</v>
      </c>
      <c r="DG89" s="1">
        <f t="shared" si="45"/>
        <v>0</v>
      </c>
      <c r="DH89" s="1">
        <f t="shared" si="45"/>
        <v>0</v>
      </c>
      <c r="DI89" s="1">
        <f t="shared" si="45"/>
        <v>0</v>
      </c>
      <c r="DJ89" s="1">
        <f t="shared" si="45"/>
        <v>0</v>
      </c>
      <c r="DK89" s="1">
        <f t="shared" si="45"/>
        <v>0</v>
      </c>
      <c r="DL89" s="1">
        <f t="shared" si="45"/>
        <v>0</v>
      </c>
      <c r="DM89" s="1">
        <f t="shared" si="45"/>
        <v>0</v>
      </c>
      <c r="DN89" s="1">
        <f t="shared" si="45"/>
        <v>0</v>
      </c>
      <c r="DO89" s="1">
        <f t="shared" si="45"/>
        <v>0</v>
      </c>
      <c r="DP89" s="1">
        <f t="shared" si="45"/>
        <v>0</v>
      </c>
      <c r="DQ89" s="1">
        <f t="shared" si="45"/>
        <v>0</v>
      </c>
      <c r="DR89" s="1">
        <f t="shared" si="45"/>
        <v>0</v>
      </c>
      <c r="DS89" s="1">
        <f t="shared" si="45"/>
        <v>0</v>
      </c>
      <c r="DT89" s="1">
        <f t="shared" si="45"/>
        <v>0</v>
      </c>
      <c r="DU89" s="1">
        <f t="shared" si="45"/>
        <v>0</v>
      </c>
    </row>
    <row r="90" spans="1:125" x14ac:dyDescent="0.35">
      <c r="A90" s="2" t="s">
        <v>40</v>
      </c>
      <c r="B90" s="2"/>
      <c r="C90" s="1"/>
      <c r="D90" s="1"/>
      <c r="E90" s="49" t="str">
        <f t="shared" ref="E90:BP90" si="46">IFERROR(IFERROR(YEARFRAC($D$7,E88),"-"),"")</f>
        <v>-</v>
      </c>
      <c r="F90" s="49" t="str">
        <f t="shared" si="46"/>
        <v>-</v>
      </c>
      <c r="G90" s="49" t="str">
        <f t="shared" si="46"/>
        <v>-</v>
      </c>
      <c r="H90" s="49" t="str">
        <f t="shared" si="46"/>
        <v>-</v>
      </c>
      <c r="I90" s="49" t="str">
        <f t="shared" si="46"/>
        <v>-</v>
      </c>
      <c r="J90" s="49" t="str">
        <f t="shared" si="46"/>
        <v>-</v>
      </c>
      <c r="K90" s="49" t="str">
        <f t="shared" si="46"/>
        <v>-</v>
      </c>
      <c r="L90" s="49" t="str">
        <f t="shared" si="46"/>
        <v>-</v>
      </c>
      <c r="M90" s="49" t="str">
        <f t="shared" si="46"/>
        <v>-</v>
      </c>
      <c r="N90" s="49" t="str">
        <f t="shared" si="46"/>
        <v>-</v>
      </c>
      <c r="O90" s="49" t="str">
        <f t="shared" si="46"/>
        <v>-</v>
      </c>
      <c r="P90" s="49" t="str">
        <f t="shared" si="46"/>
        <v>-</v>
      </c>
      <c r="Q90" s="49" t="str">
        <f t="shared" si="46"/>
        <v>-</v>
      </c>
      <c r="R90" s="49" t="str">
        <f t="shared" si="46"/>
        <v>-</v>
      </c>
      <c r="S90" s="49" t="str">
        <f t="shared" si="46"/>
        <v>-</v>
      </c>
      <c r="T90" s="49" t="str">
        <f t="shared" si="46"/>
        <v>-</v>
      </c>
      <c r="U90" s="49" t="str">
        <f t="shared" si="46"/>
        <v>-</v>
      </c>
      <c r="V90" s="49" t="str">
        <f t="shared" si="46"/>
        <v>-</v>
      </c>
      <c r="W90" s="49" t="str">
        <f t="shared" si="46"/>
        <v>-</v>
      </c>
      <c r="X90" s="49" t="str">
        <f t="shared" si="46"/>
        <v>-</v>
      </c>
      <c r="Y90" s="49" t="str">
        <f t="shared" si="46"/>
        <v>-</v>
      </c>
      <c r="Z90" s="49" t="str">
        <f t="shared" si="46"/>
        <v>-</v>
      </c>
      <c r="AA90" s="49" t="str">
        <f t="shared" si="46"/>
        <v>-</v>
      </c>
      <c r="AB90" s="49" t="str">
        <f t="shared" si="46"/>
        <v>-</v>
      </c>
      <c r="AC90" s="49" t="str">
        <f t="shared" si="46"/>
        <v>-</v>
      </c>
      <c r="AD90" s="49" t="str">
        <f t="shared" si="46"/>
        <v>-</v>
      </c>
      <c r="AE90" s="49" t="str">
        <f t="shared" si="46"/>
        <v>-</v>
      </c>
      <c r="AF90" s="49" t="str">
        <f t="shared" si="46"/>
        <v>-</v>
      </c>
      <c r="AG90" s="49" t="str">
        <f t="shared" si="46"/>
        <v>-</v>
      </c>
      <c r="AH90" s="49" t="str">
        <f t="shared" si="46"/>
        <v>-</v>
      </c>
      <c r="AI90" s="49" t="str">
        <f t="shared" si="46"/>
        <v>-</v>
      </c>
      <c r="AJ90" s="49" t="str">
        <f t="shared" si="46"/>
        <v>-</v>
      </c>
      <c r="AK90" s="49" t="str">
        <f t="shared" si="46"/>
        <v>-</v>
      </c>
      <c r="AL90" s="49" t="str">
        <f t="shared" si="46"/>
        <v>-</v>
      </c>
      <c r="AM90" s="49" t="str">
        <f t="shared" si="46"/>
        <v>-</v>
      </c>
      <c r="AN90" s="49" t="str">
        <f t="shared" si="46"/>
        <v>-</v>
      </c>
      <c r="AO90" s="49" t="str">
        <f t="shared" si="46"/>
        <v>-</v>
      </c>
      <c r="AP90" s="49" t="str">
        <f t="shared" si="46"/>
        <v>-</v>
      </c>
      <c r="AQ90" s="49" t="str">
        <f t="shared" si="46"/>
        <v>-</v>
      </c>
      <c r="AR90" s="49" t="str">
        <f t="shared" si="46"/>
        <v>-</v>
      </c>
      <c r="AS90" s="49" t="str">
        <f t="shared" si="46"/>
        <v>-</v>
      </c>
      <c r="AT90" s="49" t="str">
        <f t="shared" si="46"/>
        <v>-</v>
      </c>
      <c r="AU90" s="49" t="str">
        <f t="shared" si="46"/>
        <v>-</v>
      </c>
      <c r="AV90" s="49" t="str">
        <f t="shared" si="46"/>
        <v>-</v>
      </c>
      <c r="AW90" s="49" t="str">
        <f t="shared" si="46"/>
        <v>-</v>
      </c>
      <c r="AX90" s="49" t="str">
        <f t="shared" si="46"/>
        <v>-</v>
      </c>
      <c r="AY90" s="49" t="str">
        <f t="shared" si="46"/>
        <v>-</v>
      </c>
      <c r="AZ90" s="49" t="str">
        <f t="shared" si="46"/>
        <v>-</v>
      </c>
      <c r="BA90" s="49" t="str">
        <f t="shared" si="46"/>
        <v>-</v>
      </c>
      <c r="BB90" s="49" t="str">
        <f t="shared" si="46"/>
        <v>-</v>
      </c>
      <c r="BC90" s="49" t="str">
        <f t="shared" si="46"/>
        <v>-</v>
      </c>
      <c r="BD90" s="49" t="str">
        <f t="shared" si="46"/>
        <v>-</v>
      </c>
      <c r="BE90" s="49" t="str">
        <f t="shared" si="46"/>
        <v>-</v>
      </c>
      <c r="BF90" s="49" t="str">
        <f t="shared" si="46"/>
        <v>-</v>
      </c>
      <c r="BG90" s="49" t="str">
        <f t="shared" si="46"/>
        <v>-</v>
      </c>
      <c r="BH90" s="49" t="str">
        <f t="shared" si="46"/>
        <v>-</v>
      </c>
      <c r="BI90" s="49" t="str">
        <f t="shared" si="46"/>
        <v>-</v>
      </c>
      <c r="BJ90" s="49" t="str">
        <f t="shared" si="46"/>
        <v>-</v>
      </c>
      <c r="BK90" s="49" t="str">
        <f t="shared" si="46"/>
        <v>-</v>
      </c>
      <c r="BL90" s="49" t="str">
        <f t="shared" si="46"/>
        <v>-</v>
      </c>
      <c r="BM90" s="49" t="str">
        <f t="shared" si="46"/>
        <v>-</v>
      </c>
      <c r="BN90" s="49" t="str">
        <f t="shared" si="46"/>
        <v>-</v>
      </c>
      <c r="BO90" s="49" t="str">
        <f t="shared" si="46"/>
        <v>-</v>
      </c>
      <c r="BP90" s="49" t="str">
        <f t="shared" si="46"/>
        <v>-</v>
      </c>
      <c r="BQ90" s="49" t="str">
        <f t="shared" ref="BQ90:DU90" si="47">IFERROR(IFERROR(YEARFRAC($D$7,BQ88),"-"),"")</f>
        <v>-</v>
      </c>
      <c r="BR90" s="49" t="str">
        <f t="shared" si="47"/>
        <v>-</v>
      </c>
      <c r="BS90" s="49" t="str">
        <f t="shared" si="47"/>
        <v>-</v>
      </c>
      <c r="BT90" s="49" t="str">
        <f t="shared" si="47"/>
        <v>-</v>
      </c>
      <c r="BU90" s="49" t="str">
        <f t="shared" si="47"/>
        <v>-</v>
      </c>
      <c r="BV90" s="49" t="str">
        <f t="shared" si="47"/>
        <v>-</v>
      </c>
      <c r="BW90" s="49" t="str">
        <f t="shared" si="47"/>
        <v>-</v>
      </c>
      <c r="BX90" s="49" t="str">
        <f t="shared" si="47"/>
        <v>-</v>
      </c>
      <c r="BY90" s="49" t="str">
        <f t="shared" si="47"/>
        <v>-</v>
      </c>
      <c r="BZ90" s="49" t="str">
        <f t="shared" si="47"/>
        <v>-</v>
      </c>
      <c r="CA90" s="49" t="str">
        <f t="shared" si="47"/>
        <v>-</v>
      </c>
      <c r="CB90" s="49" t="str">
        <f t="shared" si="47"/>
        <v>-</v>
      </c>
      <c r="CC90" s="49" t="str">
        <f t="shared" si="47"/>
        <v>-</v>
      </c>
      <c r="CD90" s="49" t="str">
        <f t="shared" si="47"/>
        <v>-</v>
      </c>
      <c r="CE90" s="49" t="str">
        <f t="shared" si="47"/>
        <v>-</v>
      </c>
      <c r="CF90" s="49" t="str">
        <f t="shared" si="47"/>
        <v>-</v>
      </c>
      <c r="CG90" s="49" t="str">
        <f t="shared" si="47"/>
        <v>-</v>
      </c>
      <c r="CH90" s="49" t="str">
        <f t="shared" si="47"/>
        <v>-</v>
      </c>
      <c r="CI90" s="49" t="str">
        <f t="shared" si="47"/>
        <v>-</v>
      </c>
      <c r="CJ90" s="49" t="str">
        <f t="shared" si="47"/>
        <v>-</v>
      </c>
      <c r="CK90" s="49" t="str">
        <f t="shared" si="47"/>
        <v>-</v>
      </c>
      <c r="CL90" s="49" t="str">
        <f t="shared" si="47"/>
        <v>-</v>
      </c>
      <c r="CM90" s="49" t="str">
        <f t="shared" si="47"/>
        <v>-</v>
      </c>
      <c r="CN90" s="49" t="str">
        <f t="shared" si="47"/>
        <v>-</v>
      </c>
      <c r="CO90" s="49" t="str">
        <f t="shared" si="47"/>
        <v>-</v>
      </c>
      <c r="CP90" s="49" t="str">
        <f t="shared" si="47"/>
        <v>-</v>
      </c>
      <c r="CQ90" s="49" t="str">
        <f t="shared" si="47"/>
        <v>-</v>
      </c>
      <c r="CR90" s="49" t="str">
        <f t="shared" si="47"/>
        <v>-</v>
      </c>
      <c r="CS90" s="49" t="str">
        <f t="shared" si="47"/>
        <v>-</v>
      </c>
      <c r="CT90" s="49" t="str">
        <f t="shared" si="47"/>
        <v>-</v>
      </c>
      <c r="CU90" s="49" t="str">
        <f t="shared" si="47"/>
        <v>-</v>
      </c>
      <c r="CV90" s="49" t="str">
        <f t="shared" si="47"/>
        <v>-</v>
      </c>
      <c r="CW90" s="49" t="str">
        <f t="shared" si="47"/>
        <v>-</v>
      </c>
      <c r="CX90" s="49" t="str">
        <f t="shared" si="47"/>
        <v>-</v>
      </c>
      <c r="CY90" s="49" t="str">
        <f t="shared" si="47"/>
        <v>-</v>
      </c>
      <c r="CZ90" s="49" t="str">
        <f t="shared" si="47"/>
        <v>-</v>
      </c>
      <c r="DA90" s="49" t="str">
        <f t="shared" si="47"/>
        <v>-</v>
      </c>
      <c r="DB90" s="49" t="str">
        <f t="shared" si="47"/>
        <v>-</v>
      </c>
      <c r="DC90" s="49" t="str">
        <f t="shared" si="47"/>
        <v>-</v>
      </c>
      <c r="DD90" s="49" t="str">
        <f t="shared" si="47"/>
        <v>-</v>
      </c>
      <c r="DE90" s="49" t="str">
        <f t="shared" si="47"/>
        <v>-</v>
      </c>
      <c r="DF90" s="49" t="str">
        <f t="shared" si="47"/>
        <v>-</v>
      </c>
      <c r="DG90" s="49" t="str">
        <f t="shared" si="47"/>
        <v>-</v>
      </c>
      <c r="DH90" s="49" t="str">
        <f t="shared" si="47"/>
        <v>-</v>
      </c>
      <c r="DI90" s="49" t="str">
        <f t="shared" si="47"/>
        <v>-</v>
      </c>
      <c r="DJ90" s="49" t="str">
        <f t="shared" si="47"/>
        <v>-</v>
      </c>
      <c r="DK90" s="49" t="str">
        <f t="shared" si="47"/>
        <v>-</v>
      </c>
      <c r="DL90" s="49" t="str">
        <f t="shared" si="47"/>
        <v>-</v>
      </c>
      <c r="DM90" s="49" t="str">
        <f t="shared" si="47"/>
        <v>-</v>
      </c>
      <c r="DN90" s="49" t="str">
        <f t="shared" si="47"/>
        <v>-</v>
      </c>
      <c r="DO90" s="49" t="str">
        <f t="shared" si="47"/>
        <v>-</v>
      </c>
      <c r="DP90" s="49" t="str">
        <f t="shared" si="47"/>
        <v>-</v>
      </c>
      <c r="DQ90" s="49" t="str">
        <f t="shared" si="47"/>
        <v>-</v>
      </c>
      <c r="DR90" s="49" t="str">
        <f t="shared" si="47"/>
        <v>-</v>
      </c>
      <c r="DS90" s="49" t="str">
        <f t="shared" si="47"/>
        <v>-</v>
      </c>
      <c r="DT90" s="49" t="str">
        <f t="shared" si="47"/>
        <v>-</v>
      </c>
      <c r="DU90" s="49" t="str">
        <f t="shared" si="47"/>
        <v>-</v>
      </c>
    </row>
    <row r="91" spans="1:125" x14ac:dyDescent="0.35">
      <c r="A91" s="2"/>
      <c r="B91" s="2"/>
      <c r="C91" s="1"/>
      <c r="D91" s="1"/>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row>
    <row r="92" spans="1:125" x14ac:dyDescent="0.35">
      <c r="A92" s="2" t="s">
        <v>351</v>
      </c>
      <c r="B92" s="2"/>
      <c r="C92" s="1"/>
      <c r="D92" s="1"/>
      <c r="E92" s="50">
        <f t="shared" ref="E92:BP92" si="48">IFERROR(IF(E$23&lt;$D74,1,0),"")</f>
        <v>0</v>
      </c>
      <c r="F92" s="50">
        <f t="shared" si="48"/>
        <v>0</v>
      </c>
      <c r="G92" s="50">
        <f t="shared" si="48"/>
        <v>0</v>
      </c>
      <c r="H92" s="50">
        <f t="shared" si="48"/>
        <v>0</v>
      </c>
      <c r="I92" s="50">
        <f t="shared" si="48"/>
        <v>0</v>
      </c>
      <c r="J92" s="50">
        <f t="shared" si="48"/>
        <v>0</v>
      </c>
      <c r="K92" s="50">
        <f t="shared" si="48"/>
        <v>0</v>
      </c>
      <c r="L92" s="50">
        <f t="shared" si="48"/>
        <v>0</v>
      </c>
      <c r="M92" s="50">
        <f t="shared" si="48"/>
        <v>0</v>
      </c>
      <c r="N92" s="50">
        <f t="shared" si="48"/>
        <v>0</v>
      </c>
      <c r="O92" s="50">
        <f t="shared" si="48"/>
        <v>0</v>
      </c>
      <c r="P92" s="50">
        <f t="shared" si="48"/>
        <v>0</v>
      </c>
      <c r="Q92" s="50">
        <f t="shared" si="48"/>
        <v>0</v>
      </c>
      <c r="R92" s="50">
        <f t="shared" si="48"/>
        <v>0</v>
      </c>
      <c r="S92" s="50">
        <f t="shared" si="48"/>
        <v>0</v>
      </c>
      <c r="T92" s="50">
        <f t="shared" si="48"/>
        <v>0</v>
      </c>
      <c r="U92" s="50">
        <f t="shared" si="48"/>
        <v>0</v>
      </c>
      <c r="V92" s="50">
        <f t="shared" si="48"/>
        <v>0</v>
      </c>
      <c r="W92" s="50">
        <f t="shared" si="48"/>
        <v>0</v>
      </c>
      <c r="X92" s="50">
        <f t="shared" si="48"/>
        <v>0</v>
      </c>
      <c r="Y92" s="50">
        <f t="shared" si="48"/>
        <v>0</v>
      </c>
      <c r="Z92" s="50">
        <f t="shared" si="48"/>
        <v>0</v>
      </c>
      <c r="AA92" s="50">
        <f t="shared" si="48"/>
        <v>0</v>
      </c>
      <c r="AB92" s="50">
        <f t="shared" si="48"/>
        <v>0</v>
      </c>
      <c r="AC92" s="50">
        <f t="shared" si="48"/>
        <v>0</v>
      </c>
      <c r="AD92" s="50">
        <f t="shared" si="48"/>
        <v>0</v>
      </c>
      <c r="AE92" s="50">
        <f t="shared" si="48"/>
        <v>0</v>
      </c>
      <c r="AF92" s="50">
        <f t="shared" si="48"/>
        <v>0</v>
      </c>
      <c r="AG92" s="50">
        <f t="shared" si="48"/>
        <v>0</v>
      </c>
      <c r="AH92" s="50">
        <f t="shared" si="48"/>
        <v>0</v>
      </c>
      <c r="AI92" s="50">
        <f t="shared" si="48"/>
        <v>0</v>
      </c>
      <c r="AJ92" s="50">
        <f t="shared" si="48"/>
        <v>0</v>
      </c>
      <c r="AK92" s="50">
        <f t="shared" si="48"/>
        <v>0</v>
      </c>
      <c r="AL92" s="50">
        <f t="shared" si="48"/>
        <v>0</v>
      </c>
      <c r="AM92" s="50">
        <f t="shared" si="48"/>
        <v>0</v>
      </c>
      <c r="AN92" s="50">
        <f t="shared" si="48"/>
        <v>0</v>
      </c>
      <c r="AO92" s="50">
        <f t="shared" si="48"/>
        <v>0</v>
      </c>
      <c r="AP92" s="50">
        <f t="shared" si="48"/>
        <v>0</v>
      </c>
      <c r="AQ92" s="50">
        <f t="shared" si="48"/>
        <v>0</v>
      </c>
      <c r="AR92" s="50">
        <f t="shared" si="48"/>
        <v>0</v>
      </c>
      <c r="AS92" s="50">
        <f t="shared" si="48"/>
        <v>0</v>
      </c>
      <c r="AT92" s="50">
        <f t="shared" si="48"/>
        <v>0</v>
      </c>
      <c r="AU92" s="50">
        <f t="shared" si="48"/>
        <v>0</v>
      </c>
      <c r="AV92" s="50">
        <f t="shared" si="48"/>
        <v>0</v>
      </c>
      <c r="AW92" s="50">
        <f t="shared" si="48"/>
        <v>0</v>
      </c>
      <c r="AX92" s="50">
        <f t="shared" si="48"/>
        <v>0</v>
      </c>
      <c r="AY92" s="50">
        <f t="shared" si="48"/>
        <v>0</v>
      </c>
      <c r="AZ92" s="50">
        <f t="shared" si="48"/>
        <v>0</v>
      </c>
      <c r="BA92" s="50">
        <f t="shared" si="48"/>
        <v>0</v>
      </c>
      <c r="BB92" s="50">
        <f t="shared" si="48"/>
        <v>0</v>
      </c>
      <c r="BC92" s="50">
        <f t="shared" si="48"/>
        <v>0</v>
      </c>
      <c r="BD92" s="50">
        <f t="shared" si="48"/>
        <v>0</v>
      </c>
      <c r="BE92" s="50">
        <f t="shared" si="48"/>
        <v>0</v>
      </c>
      <c r="BF92" s="50">
        <f t="shared" si="48"/>
        <v>0</v>
      </c>
      <c r="BG92" s="50">
        <f t="shared" si="48"/>
        <v>0</v>
      </c>
      <c r="BH92" s="50">
        <f t="shared" si="48"/>
        <v>0</v>
      </c>
      <c r="BI92" s="50">
        <f t="shared" si="48"/>
        <v>0</v>
      </c>
      <c r="BJ92" s="50">
        <f t="shared" si="48"/>
        <v>0</v>
      </c>
      <c r="BK92" s="50">
        <f t="shared" si="48"/>
        <v>0</v>
      </c>
      <c r="BL92" s="50">
        <f t="shared" si="48"/>
        <v>0</v>
      </c>
      <c r="BM92" s="50">
        <f t="shared" si="48"/>
        <v>0</v>
      </c>
      <c r="BN92" s="50">
        <f t="shared" si="48"/>
        <v>0</v>
      </c>
      <c r="BO92" s="50">
        <f t="shared" si="48"/>
        <v>0</v>
      </c>
      <c r="BP92" s="50">
        <f t="shared" si="48"/>
        <v>0</v>
      </c>
      <c r="BQ92" s="50">
        <f t="shared" ref="BQ92:DU92" si="49">IFERROR(IF(BQ$23&lt;$D74,1,0),"")</f>
        <v>0</v>
      </c>
      <c r="BR92" s="50">
        <f t="shared" si="49"/>
        <v>0</v>
      </c>
      <c r="BS92" s="50">
        <f t="shared" si="49"/>
        <v>0</v>
      </c>
      <c r="BT92" s="50">
        <f t="shared" si="49"/>
        <v>0</v>
      </c>
      <c r="BU92" s="50">
        <f t="shared" si="49"/>
        <v>0</v>
      </c>
      <c r="BV92" s="50">
        <f t="shared" si="49"/>
        <v>0</v>
      </c>
      <c r="BW92" s="50">
        <f t="shared" si="49"/>
        <v>0</v>
      </c>
      <c r="BX92" s="50">
        <f t="shared" si="49"/>
        <v>0</v>
      </c>
      <c r="BY92" s="50">
        <f t="shared" si="49"/>
        <v>0</v>
      </c>
      <c r="BZ92" s="50">
        <f t="shared" si="49"/>
        <v>0</v>
      </c>
      <c r="CA92" s="50">
        <f t="shared" si="49"/>
        <v>0</v>
      </c>
      <c r="CB92" s="50">
        <f t="shared" si="49"/>
        <v>0</v>
      </c>
      <c r="CC92" s="50">
        <f t="shared" si="49"/>
        <v>0</v>
      </c>
      <c r="CD92" s="50">
        <f t="shared" si="49"/>
        <v>0</v>
      </c>
      <c r="CE92" s="50">
        <f t="shared" si="49"/>
        <v>0</v>
      </c>
      <c r="CF92" s="50">
        <f t="shared" si="49"/>
        <v>0</v>
      </c>
      <c r="CG92" s="50">
        <f t="shared" si="49"/>
        <v>0</v>
      </c>
      <c r="CH92" s="50">
        <f t="shared" si="49"/>
        <v>0</v>
      </c>
      <c r="CI92" s="50">
        <f t="shared" si="49"/>
        <v>0</v>
      </c>
      <c r="CJ92" s="50">
        <f t="shared" si="49"/>
        <v>0</v>
      </c>
      <c r="CK92" s="50">
        <f t="shared" si="49"/>
        <v>0</v>
      </c>
      <c r="CL92" s="50">
        <f t="shared" si="49"/>
        <v>0</v>
      </c>
      <c r="CM92" s="50">
        <f t="shared" si="49"/>
        <v>0</v>
      </c>
      <c r="CN92" s="50">
        <f t="shared" si="49"/>
        <v>0</v>
      </c>
      <c r="CO92" s="50">
        <f t="shared" si="49"/>
        <v>0</v>
      </c>
      <c r="CP92" s="50">
        <f t="shared" si="49"/>
        <v>0</v>
      </c>
      <c r="CQ92" s="50">
        <f t="shared" si="49"/>
        <v>0</v>
      </c>
      <c r="CR92" s="50">
        <f t="shared" si="49"/>
        <v>0</v>
      </c>
      <c r="CS92" s="50">
        <f t="shared" si="49"/>
        <v>0</v>
      </c>
      <c r="CT92" s="50">
        <f t="shared" si="49"/>
        <v>0</v>
      </c>
      <c r="CU92" s="50">
        <f t="shared" si="49"/>
        <v>0</v>
      </c>
      <c r="CV92" s="50">
        <f t="shared" si="49"/>
        <v>0</v>
      </c>
      <c r="CW92" s="50">
        <f t="shared" si="49"/>
        <v>0</v>
      </c>
      <c r="CX92" s="50">
        <f t="shared" si="49"/>
        <v>0</v>
      </c>
      <c r="CY92" s="50">
        <f t="shared" si="49"/>
        <v>0</v>
      </c>
      <c r="CZ92" s="50">
        <f t="shared" si="49"/>
        <v>0</v>
      </c>
      <c r="DA92" s="50">
        <f t="shared" si="49"/>
        <v>0</v>
      </c>
      <c r="DB92" s="50">
        <f t="shared" si="49"/>
        <v>0</v>
      </c>
      <c r="DC92" s="50">
        <f t="shared" si="49"/>
        <v>0</v>
      </c>
      <c r="DD92" s="50">
        <f t="shared" si="49"/>
        <v>0</v>
      </c>
      <c r="DE92" s="50">
        <f t="shared" si="49"/>
        <v>0</v>
      </c>
      <c r="DF92" s="50">
        <f t="shared" si="49"/>
        <v>0</v>
      </c>
      <c r="DG92" s="50">
        <f t="shared" si="49"/>
        <v>0</v>
      </c>
      <c r="DH92" s="50">
        <f t="shared" si="49"/>
        <v>0</v>
      </c>
      <c r="DI92" s="50">
        <f t="shared" si="49"/>
        <v>0</v>
      </c>
      <c r="DJ92" s="50">
        <f t="shared" si="49"/>
        <v>0</v>
      </c>
      <c r="DK92" s="50">
        <f t="shared" si="49"/>
        <v>0</v>
      </c>
      <c r="DL92" s="50">
        <f t="shared" si="49"/>
        <v>0</v>
      </c>
      <c r="DM92" s="50">
        <f t="shared" si="49"/>
        <v>0</v>
      </c>
      <c r="DN92" s="50">
        <f t="shared" si="49"/>
        <v>0</v>
      </c>
      <c r="DO92" s="50">
        <f t="shared" si="49"/>
        <v>0</v>
      </c>
      <c r="DP92" s="50">
        <f t="shared" si="49"/>
        <v>0</v>
      </c>
      <c r="DQ92" s="50">
        <f t="shared" si="49"/>
        <v>0</v>
      </c>
      <c r="DR92" s="50">
        <f t="shared" si="49"/>
        <v>0</v>
      </c>
      <c r="DS92" s="50">
        <f t="shared" si="49"/>
        <v>0</v>
      </c>
      <c r="DT92" s="50">
        <f t="shared" si="49"/>
        <v>0</v>
      </c>
      <c r="DU92" s="50">
        <f t="shared" si="49"/>
        <v>0</v>
      </c>
    </row>
    <row r="93" spans="1:125" x14ac:dyDescent="0.35">
      <c r="A93" s="2" t="s">
        <v>352</v>
      </c>
      <c r="B93" s="2"/>
      <c r="C93" s="1"/>
      <c r="D93" s="1"/>
      <c r="E93" s="50">
        <f t="shared" ref="E93:BP93" si="50">IFERROR(IF(E$23&lt;$D78,1,0),"")</f>
        <v>0</v>
      </c>
      <c r="F93" s="50">
        <f t="shared" si="50"/>
        <v>0</v>
      </c>
      <c r="G93" s="50">
        <f t="shared" si="50"/>
        <v>0</v>
      </c>
      <c r="H93" s="50">
        <f t="shared" si="50"/>
        <v>0</v>
      </c>
      <c r="I93" s="50">
        <f t="shared" si="50"/>
        <v>0</v>
      </c>
      <c r="J93" s="50">
        <f t="shared" si="50"/>
        <v>0</v>
      </c>
      <c r="K93" s="50">
        <f t="shared" si="50"/>
        <v>0</v>
      </c>
      <c r="L93" s="50">
        <f t="shared" si="50"/>
        <v>0</v>
      </c>
      <c r="M93" s="50">
        <f t="shared" si="50"/>
        <v>0</v>
      </c>
      <c r="N93" s="50">
        <f t="shared" si="50"/>
        <v>0</v>
      </c>
      <c r="O93" s="50">
        <f t="shared" si="50"/>
        <v>0</v>
      </c>
      <c r="P93" s="50">
        <f t="shared" si="50"/>
        <v>0</v>
      </c>
      <c r="Q93" s="50">
        <f t="shared" si="50"/>
        <v>0</v>
      </c>
      <c r="R93" s="50">
        <f t="shared" si="50"/>
        <v>0</v>
      </c>
      <c r="S93" s="50">
        <f t="shared" si="50"/>
        <v>0</v>
      </c>
      <c r="T93" s="50">
        <f t="shared" si="50"/>
        <v>0</v>
      </c>
      <c r="U93" s="50">
        <f t="shared" si="50"/>
        <v>0</v>
      </c>
      <c r="V93" s="50">
        <f t="shared" si="50"/>
        <v>0</v>
      </c>
      <c r="W93" s="50">
        <f t="shared" si="50"/>
        <v>0</v>
      </c>
      <c r="X93" s="50">
        <f t="shared" si="50"/>
        <v>0</v>
      </c>
      <c r="Y93" s="50">
        <f t="shared" si="50"/>
        <v>0</v>
      </c>
      <c r="Z93" s="50">
        <f t="shared" si="50"/>
        <v>0</v>
      </c>
      <c r="AA93" s="50">
        <f t="shared" si="50"/>
        <v>0</v>
      </c>
      <c r="AB93" s="50">
        <f t="shared" si="50"/>
        <v>0</v>
      </c>
      <c r="AC93" s="50">
        <f t="shared" si="50"/>
        <v>0</v>
      </c>
      <c r="AD93" s="50">
        <f t="shared" si="50"/>
        <v>0</v>
      </c>
      <c r="AE93" s="50">
        <f t="shared" si="50"/>
        <v>0</v>
      </c>
      <c r="AF93" s="50">
        <f t="shared" si="50"/>
        <v>0</v>
      </c>
      <c r="AG93" s="50">
        <f t="shared" si="50"/>
        <v>0</v>
      </c>
      <c r="AH93" s="50">
        <f t="shared" si="50"/>
        <v>0</v>
      </c>
      <c r="AI93" s="50">
        <f t="shared" si="50"/>
        <v>0</v>
      </c>
      <c r="AJ93" s="50">
        <f t="shared" si="50"/>
        <v>0</v>
      </c>
      <c r="AK93" s="50">
        <f t="shared" si="50"/>
        <v>0</v>
      </c>
      <c r="AL93" s="50">
        <f t="shared" si="50"/>
        <v>0</v>
      </c>
      <c r="AM93" s="50">
        <f t="shared" si="50"/>
        <v>0</v>
      </c>
      <c r="AN93" s="50">
        <f t="shared" si="50"/>
        <v>0</v>
      </c>
      <c r="AO93" s="50">
        <f t="shared" si="50"/>
        <v>0</v>
      </c>
      <c r="AP93" s="50">
        <f t="shared" si="50"/>
        <v>0</v>
      </c>
      <c r="AQ93" s="50">
        <f t="shared" si="50"/>
        <v>0</v>
      </c>
      <c r="AR93" s="50">
        <f t="shared" si="50"/>
        <v>0</v>
      </c>
      <c r="AS93" s="50">
        <f t="shared" si="50"/>
        <v>0</v>
      </c>
      <c r="AT93" s="50">
        <f t="shared" si="50"/>
        <v>0</v>
      </c>
      <c r="AU93" s="50">
        <f t="shared" si="50"/>
        <v>0</v>
      </c>
      <c r="AV93" s="50">
        <f t="shared" si="50"/>
        <v>0</v>
      </c>
      <c r="AW93" s="50">
        <f t="shared" si="50"/>
        <v>0</v>
      </c>
      <c r="AX93" s="50">
        <f t="shared" si="50"/>
        <v>0</v>
      </c>
      <c r="AY93" s="50">
        <f t="shared" si="50"/>
        <v>0</v>
      </c>
      <c r="AZ93" s="50">
        <f t="shared" si="50"/>
        <v>0</v>
      </c>
      <c r="BA93" s="50">
        <f t="shared" si="50"/>
        <v>0</v>
      </c>
      <c r="BB93" s="50">
        <f t="shared" si="50"/>
        <v>0</v>
      </c>
      <c r="BC93" s="50">
        <f t="shared" si="50"/>
        <v>0</v>
      </c>
      <c r="BD93" s="50">
        <f t="shared" si="50"/>
        <v>0</v>
      </c>
      <c r="BE93" s="50">
        <f t="shared" si="50"/>
        <v>0</v>
      </c>
      <c r="BF93" s="50">
        <f t="shared" si="50"/>
        <v>0</v>
      </c>
      <c r="BG93" s="50">
        <f t="shared" si="50"/>
        <v>0</v>
      </c>
      <c r="BH93" s="50">
        <f t="shared" si="50"/>
        <v>0</v>
      </c>
      <c r="BI93" s="50">
        <f t="shared" si="50"/>
        <v>0</v>
      </c>
      <c r="BJ93" s="50">
        <f t="shared" si="50"/>
        <v>0</v>
      </c>
      <c r="BK93" s="50">
        <f t="shared" si="50"/>
        <v>0</v>
      </c>
      <c r="BL93" s="50">
        <f t="shared" si="50"/>
        <v>0</v>
      </c>
      <c r="BM93" s="50">
        <f t="shared" si="50"/>
        <v>0</v>
      </c>
      <c r="BN93" s="50">
        <f t="shared" si="50"/>
        <v>0</v>
      </c>
      <c r="BO93" s="50">
        <f t="shared" si="50"/>
        <v>0</v>
      </c>
      <c r="BP93" s="50">
        <f t="shared" si="50"/>
        <v>0</v>
      </c>
      <c r="BQ93" s="50">
        <f t="shared" ref="BQ93:DU93" si="51">IFERROR(IF(BQ$23&lt;$D78,1,0),"")</f>
        <v>0</v>
      </c>
      <c r="BR93" s="50">
        <f t="shared" si="51"/>
        <v>0</v>
      </c>
      <c r="BS93" s="50">
        <f t="shared" si="51"/>
        <v>0</v>
      </c>
      <c r="BT93" s="50">
        <f t="shared" si="51"/>
        <v>0</v>
      </c>
      <c r="BU93" s="50">
        <f t="shared" si="51"/>
        <v>0</v>
      </c>
      <c r="BV93" s="50">
        <f t="shared" si="51"/>
        <v>0</v>
      </c>
      <c r="BW93" s="50">
        <f t="shared" si="51"/>
        <v>0</v>
      </c>
      <c r="BX93" s="50">
        <f t="shared" si="51"/>
        <v>0</v>
      </c>
      <c r="BY93" s="50">
        <f t="shared" si="51"/>
        <v>0</v>
      </c>
      <c r="BZ93" s="50">
        <f t="shared" si="51"/>
        <v>0</v>
      </c>
      <c r="CA93" s="50">
        <f t="shared" si="51"/>
        <v>0</v>
      </c>
      <c r="CB93" s="50">
        <f t="shared" si="51"/>
        <v>0</v>
      </c>
      <c r="CC93" s="50">
        <f t="shared" si="51"/>
        <v>0</v>
      </c>
      <c r="CD93" s="50">
        <f t="shared" si="51"/>
        <v>0</v>
      </c>
      <c r="CE93" s="50">
        <f t="shared" si="51"/>
        <v>0</v>
      </c>
      <c r="CF93" s="50">
        <f t="shared" si="51"/>
        <v>0</v>
      </c>
      <c r="CG93" s="50">
        <f t="shared" si="51"/>
        <v>0</v>
      </c>
      <c r="CH93" s="50">
        <f t="shared" si="51"/>
        <v>0</v>
      </c>
      <c r="CI93" s="50">
        <f t="shared" si="51"/>
        <v>0</v>
      </c>
      <c r="CJ93" s="50">
        <f t="shared" si="51"/>
        <v>0</v>
      </c>
      <c r="CK93" s="50">
        <f t="shared" si="51"/>
        <v>0</v>
      </c>
      <c r="CL93" s="50">
        <f t="shared" si="51"/>
        <v>0</v>
      </c>
      <c r="CM93" s="50">
        <f t="shared" si="51"/>
        <v>0</v>
      </c>
      <c r="CN93" s="50">
        <f t="shared" si="51"/>
        <v>0</v>
      </c>
      <c r="CO93" s="50">
        <f t="shared" si="51"/>
        <v>0</v>
      </c>
      <c r="CP93" s="50">
        <f t="shared" si="51"/>
        <v>0</v>
      </c>
      <c r="CQ93" s="50">
        <f t="shared" si="51"/>
        <v>0</v>
      </c>
      <c r="CR93" s="50">
        <f t="shared" si="51"/>
        <v>0</v>
      </c>
      <c r="CS93" s="50">
        <f t="shared" si="51"/>
        <v>0</v>
      </c>
      <c r="CT93" s="50">
        <f t="shared" si="51"/>
        <v>0</v>
      </c>
      <c r="CU93" s="50">
        <f t="shared" si="51"/>
        <v>0</v>
      </c>
      <c r="CV93" s="50">
        <f t="shared" si="51"/>
        <v>0</v>
      </c>
      <c r="CW93" s="50">
        <f t="shared" si="51"/>
        <v>0</v>
      </c>
      <c r="CX93" s="50">
        <f t="shared" si="51"/>
        <v>0</v>
      </c>
      <c r="CY93" s="50">
        <f t="shared" si="51"/>
        <v>0</v>
      </c>
      <c r="CZ93" s="50">
        <f t="shared" si="51"/>
        <v>0</v>
      </c>
      <c r="DA93" s="50">
        <f t="shared" si="51"/>
        <v>0</v>
      </c>
      <c r="DB93" s="50">
        <f t="shared" si="51"/>
        <v>0</v>
      </c>
      <c r="DC93" s="50">
        <f t="shared" si="51"/>
        <v>0</v>
      </c>
      <c r="DD93" s="50">
        <f t="shared" si="51"/>
        <v>0</v>
      </c>
      <c r="DE93" s="50">
        <f t="shared" si="51"/>
        <v>0</v>
      </c>
      <c r="DF93" s="50">
        <f t="shared" si="51"/>
        <v>0</v>
      </c>
      <c r="DG93" s="50">
        <f t="shared" si="51"/>
        <v>0</v>
      </c>
      <c r="DH93" s="50">
        <f t="shared" si="51"/>
        <v>0</v>
      </c>
      <c r="DI93" s="50">
        <f t="shared" si="51"/>
        <v>0</v>
      </c>
      <c r="DJ93" s="50">
        <f t="shared" si="51"/>
        <v>0</v>
      </c>
      <c r="DK93" s="50">
        <f t="shared" si="51"/>
        <v>0</v>
      </c>
      <c r="DL93" s="50">
        <f t="shared" si="51"/>
        <v>0</v>
      </c>
      <c r="DM93" s="50">
        <f t="shared" si="51"/>
        <v>0</v>
      </c>
      <c r="DN93" s="50">
        <f t="shared" si="51"/>
        <v>0</v>
      </c>
      <c r="DO93" s="50">
        <f t="shared" si="51"/>
        <v>0</v>
      </c>
      <c r="DP93" s="50">
        <f t="shared" si="51"/>
        <v>0</v>
      </c>
      <c r="DQ93" s="50">
        <f t="shared" si="51"/>
        <v>0</v>
      </c>
      <c r="DR93" s="50">
        <f t="shared" si="51"/>
        <v>0</v>
      </c>
      <c r="DS93" s="50">
        <f t="shared" si="51"/>
        <v>0</v>
      </c>
      <c r="DT93" s="50">
        <f t="shared" si="51"/>
        <v>0</v>
      </c>
      <c r="DU93" s="50">
        <f t="shared" si="51"/>
        <v>0</v>
      </c>
    </row>
    <row r="94" spans="1:125" x14ac:dyDescent="0.35">
      <c r="A94" s="2" t="s">
        <v>353</v>
      </c>
      <c r="B94" s="2"/>
      <c r="C94" s="1"/>
      <c r="D94" s="1"/>
      <c r="E94" s="50">
        <f t="shared" ref="E94:BP94" si="52">IFERROR(IF(AND(E$23&gt;=$D80,E89&lt;$D74),1,0),"")</f>
        <v>0</v>
      </c>
      <c r="F94" s="50">
        <f t="shared" si="52"/>
        <v>0</v>
      </c>
      <c r="G94" s="50">
        <f t="shared" si="52"/>
        <v>0</v>
      </c>
      <c r="H94" s="50">
        <f t="shared" si="52"/>
        <v>0</v>
      </c>
      <c r="I94" s="50">
        <f t="shared" si="52"/>
        <v>0</v>
      </c>
      <c r="J94" s="50">
        <f t="shared" si="52"/>
        <v>0</v>
      </c>
      <c r="K94" s="50">
        <f t="shared" si="52"/>
        <v>0</v>
      </c>
      <c r="L94" s="50">
        <f t="shared" si="52"/>
        <v>0</v>
      </c>
      <c r="M94" s="50">
        <f t="shared" si="52"/>
        <v>0</v>
      </c>
      <c r="N94" s="50">
        <f t="shared" si="52"/>
        <v>0</v>
      </c>
      <c r="O94" s="50">
        <f t="shared" si="52"/>
        <v>0</v>
      </c>
      <c r="P94" s="50">
        <f t="shared" si="52"/>
        <v>0</v>
      </c>
      <c r="Q94" s="50">
        <f t="shared" si="52"/>
        <v>0</v>
      </c>
      <c r="R94" s="50">
        <f t="shared" si="52"/>
        <v>0</v>
      </c>
      <c r="S94" s="50">
        <f t="shared" si="52"/>
        <v>0</v>
      </c>
      <c r="T94" s="50">
        <f t="shared" si="52"/>
        <v>0</v>
      </c>
      <c r="U94" s="50">
        <f t="shared" si="52"/>
        <v>0</v>
      </c>
      <c r="V94" s="50">
        <f t="shared" si="52"/>
        <v>0</v>
      </c>
      <c r="W94" s="50">
        <f t="shared" si="52"/>
        <v>0</v>
      </c>
      <c r="X94" s="50">
        <f t="shared" si="52"/>
        <v>0</v>
      </c>
      <c r="Y94" s="50">
        <f t="shared" si="52"/>
        <v>0</v>
      </c>
      <c r="Z94" s="50">
        <f t="shared" si="52"/>
        <v>0</v>
      </c>
      <c r="AA94" s="50">
        <f t="shared" si="52"/>
        <v>0</v>
      </c>
      <c r="AB94" s="50">
        <f t="shared" si="52"/>
        <v>0</v>
      </c>
      <c r="AC94" s="50">
        <f t="shared" si="52"/>
        <v>0</v>
      </c>
      <c r="AD94" s="50">
        <f t="shared" si="52"/>
        <v>0</v>
      </c>
      <c r="AE94" s="50">
        <f t="shared" si="52"/>
        <v>0</v>
      </c>
      <c r="AF94" s="50">
        <f t="shared" si="52"/>
        <v>0</v>
      </c>
      <c r="AG94" s="50">
        <f t="shared" si="52"/>
        <v>0</v>
      </c>
      <c r="AH94" s="50">
        <f t="shared" si="52"/>
        <v>0</v>
      </c>
      <c r="AI94" s="50">
        <f t="shared" si="52"/>
        <v>0</v>
      </c>
      <c r="AJ94" s="50">
        <f t="shared" si="52"/>
        <v>0</v>
      </c>
      <c r="AK94" s="50">
        <f t="shared" si="52"/>
        <v>0</v>
      </c>
      <c r="AL94" s="50">
        <f t="shared" si="52"/>
        <v>0</v>
      </c>
      <c r="AM94" s="50">
        <f t="shared" si="52"/>
        <v>0</v>
      </c>
      <c r="AN94" s="50">
        <f t="shared" si="52"/>
        <v>0</v>
      </c>
      <c r="AO94" s="50">
        <f t="shared" si="52"/>
        <v>0</v>
      </c>
      <c r="AP94" s="50">
        <f t="shared" si="52"/>
        <v>0</v>
      </c>
      <c r="AQ94" s="50">
        <f t="shared" si="52"/>
        <v>0</v>
      </c>
      <c r="AR94" s="50">
        <f t="shared" si="52"/>
        <v>0</v>
      </c>
      <c r="AS94" s="50">
        <f t="shared" si="52"/>
        <v>0</v>
      </c>
      <c r="AT94" s="50">
        <f t="shared" si="52"/>
        <v>0</v>
      </c>
      <c r="AU94" s="50">
        <f t="shared" si="52"/>
        <v>0</v>
      </c>
      <c r="AV94" s="50">
        <f t="shared" si="52"/>
        <v>0</v>
      </c>
      <c r="AW94" s="50">
        <f t="shared" si="52"/>
        <v>0</v>
      </c>
      <c r="AX94" s="50">
        <f t="shared" si="52"/>
        <v>0</v>
      </c>
      <c r="AY94" s="50">
        <f t="shared" si="52"/>
        <v>0</v>
      </c>
      <c r="AZ94" s="50">
        <f t="shared" si="52"/>
        <v>0</v>
      </c>
      <c r="BA94" s="50">
        <f t="shared" si="52"/>
        <v>0</v>
      </c>
      <c r="BB94" s="50">
        <f t="shared" si="52"/>
        <v>0</v>
      </c>
      <c r="BC94" s="50">
        <f t="shared" si="52"/>
        <v>0</v>
      </c>
      <c r="BD94" s="50">
        <f t="shared" si="52"/>
        <v>0</v>
      </c>
      <c r="BE94" s="50">
        <f t="shared" si="52"/>
        <v>0</v>
      </c>
      <c r="BF94" s="50">
        <f t="shared" si="52"/>
        <v>0</v>
      </c>
      <c r="BG94" s="50">
        <f t="shared" si="52"/>
        <v>0</v>
      </c>
      <c r="BH94" s="50">
        <f t="shared" si="52"/>
        <v>0</v>
      </c>
      <c r="BI94" s="50">
        <f t="shared" si="52"/>
        <v>0</v>
      </c>
      <c r="BJ94" s="50">
        <f t="shared" si="52"/>
        <v>0</v>
      </c>
      <c r="BK94" s="50">
        <f t="shared" si="52"/>
        <v>0</v>
      </c>
      <c r="BL94" s="50">
        <f t="shared" si="52"/>
        <v>0</v>
      </c>
      <c r="BM94" s="50">
        <f t="shared" si="52"/>
        <v>0</v>
      </c>
      <c r="BN94" s="50">
        <f t="shared" si="52"/>
        <v>0</v>
      </c>
      <c r="BO94" s="50">
        <f t="shared" si="52"/>
        <v>0</v>
      </c>
      <c r="BP94" s="50">
        <f t="shared" si="52"/>
        <v>0</v>
      </c>
      <c r="BQ94" s="50">
        <f t="shared" ref="BQ94:DU94" si="53">IFERROR(IF(AND(BQ$23&gt;=$D80,BQ89&lt;$D74),1,0),"")</f>
        <v>0</v>
      </c>
      <c r="BR94" s="50">
        <f t="shared" si="53"/>
        <v>0</v>
      </c>
      <c r="BS94" s="50">
        <f t="shared" si="53"/>
        <v>0</v>
      </c>
      <c r="BT94" s="50">
        <f t="shared" si="53"/>
        <v>0</v>
      </c>
      <c r="BU94" s="50">
        <f t="shared" si="53"/>
        <v>0</v>
      </c>
      <c r="BV94" s="50">
        <f t="shared" si="53"/>
        <v>0</v>
      </c>
      <c r="BW94" s="50">
        <f t="shared" si="53"/>
        <v>0</v>
      </c>
      <c r="BX94" s="50">
        <f t="shared" si="53"/>
        <v>0</v>
      </c>
      <c r="BY94" s="50">
        <f t="shared" si="53"/>
        <v>0</v>
      </c>
      <c r="BZ94" s="50">
        <f t="shared" si="53"/>
        <v>0</v>
      </c>
      <c r="CA94" s="50">
        <f t="shared" si="53"/>
        <v>0</v>
      </c>
      <c r="CB94" s="50">
        <f t="shared" si="53"/>
        <v>0</v>
      </c>
      <c r="CC94" s="50">
        <f t="shared" si="53"/>
        <v>0</v>
      </c>
      <c r="CD94" s="50">
        <f t="shared" si="53"/>
        <v>0</v>
      </c>
      <c r="CE94" s="50">
        <f t="shared" si="53"/>
        <v>0</v>
      </c>
      <c r="CF94" s="50">
        <f t="shared" si="53"/>
        <v>0</v>
      </c>
      <c r="CG94" s="50">
        <f t="shared" si="53"/>
        <v>0</v>
      </c>
      <c r="CH94" s="50">
        <f t="shared" si="53"/>
        <v>0</v>
      </c>
      <c r="CI94" s="50">
        <f t="shared" si="53"/>
        <v>0</v>
      </c>
      <c r="CJ94" s="50">
        <f t="shared" si="53"/>
        <v>0</v>
      </c>
      <c r="CK94" s="50">
        <f t="shared" si="53"/>
        <v>0</v>
      </c>
      <c r="CL94" s="50">
        <f t="shared" si="53"/>
        <v>0</v>
      </c>
      <c r="CM94" s="50">
        <f t="shared" si="53"/>
        <v>0</v>
      </c>
      <c r="CN94" s="50">
        <f t="shared" si="53"/>
        <v>0</v>
      </c>
      <c r="CO94" s="50">
        <f t="shared" si="53"/>
        <v>0</v>
      </c>
      <c r="CP94" s="50">
        <f t="shared" si="53"/>
        <v>0</v>
      </c>
      <c r="CQ94" s="50">
        <f t="shared" si="53"/>
        <v>0</v>
      </c>
      <c r="CR94" s="50">
        <f t="shared" si="53"/>
        <v>0</v>
      </c>
      <c r="CS94" s="50">
        <f t="shared" si="53"/>
        <v>0</v>
      </c>
      <c r="CT94" s="50">
        <f t="shared" si="53"/>
        <v>0</v>
      </c>
      <c r="CU94" s="50">
        <f t="shared" si="53"/>
        <v>0</v>
      </c>
      <c r="CV94" s="50">
        <f t="shared" si="53"/>
        <v>0</v>
      </c>
      <c r="CW94" s="50">
        <f t="shared" si="53"/>
        <v>0</v>
      </c>
      <c r="CX94" s="50">
        <f t="shared" si="53"/>
        <v>0</v>
      </c>
      <c r="CY94" s="50">
        <f t="shared" si="53"/>
        <v>0</v>
      </c>
      <c r="CZ94" s="50">
        <f t="shared" si="53"/>
        <v>0</v>
      </c>
      <c r="DA94" s="50">
        <f t="shared" si="53"/>
        <v>0</v>
      </c>
      <c r="DB94" s="50">
        <f t="shared" si="53"/>
        <v>0</v>
      </c>
      <c r="DC94" s="50">
        <f t="shared" si="53"/>
        <v>0</v>
      </c>
      <c r="DD94" s="50">
        <f t="shared" si="53"/>
        <v>0</v>
      </c>
      <c r="DE94" s="50">
        <f t="shared" si="53"/>
        <v>0</v>
      </c>
      <c r="DF94" s="50">
        <f t="shared" si="53"/>
        <v>0</v>
      </c>
      <c r="DG94" s="50">
        <f t="shared" si="53"/>
        <v>0</v>
      </c>
      <c r="DH94" s="50">
        <f t="shared" si="53"/>
        <v>0</v>
      </c>
      <c r="DI94" s="50">
        <f t="shared" si="53"/>
        <v>0</v>
      </c>
      <c r="DJ94" s="50">
        <f t="shared" si="53"/>
        <v>0</v>
      </c>
      <c r="DK94" s="50">
        <f t="shared" si="53"/>
        <v>0</v>
      </c>
      <c r="DL94" s="50">
        <f t="shared" si="53"/>
        <v>0</v>
      </c>
      <c r="DM94" s="50">
        <f t="shared" si="53"/>
        <v>0</v>
      </c>
      <c r="DN94" s="50">
        <f t="shared" si="53"/>
        <v>0</v>
      </c>
      <c r="DO94" s="50">
        <f t="shared" si="53"/>
        <v>0</v>
      </c>
      <c r="DP94" s="50">
        <f t="shared" si="53"/>
        <v>0</v>
      </c>
      <c r="DQ94" s="50">
        <f t="shared" si="53"/>
        <v>0</v>
      </c>
      <c r="DR94" s="50">
        <f t="shared" si="53"/>
        <v>0</v>
      </c>
      <c r="DS94" s="50">
        <f t="shared" si="53"/>
        <v>0</v>
      </c>
      <c r="DT94" s="50">
        <f t="shared" si="53"/>
        <v>0</v>
      </c>
      <c r="DU94" s="50">
        <f t="shared" si="53"/>
        <v>0</v>
      </c>
    </row>
    <row r="95" spans="1:125" x14ac:dyDescent="0.35">
      <c r="A95" s="2" t="s">
        <v>354</v>
      </c>
      <c r="B95" s="2"/>
      <c r="C95" s="1"/>
      <c r="D95" s="1"/>
      <c r="E95" s="50">
        <f t="shared" ref="E95:BP95" si="54">IFERROR(IF(E89&lt;$D74,1,0),"")</f>
        <v>0</v>
      </c>
      <c r="F95" s="50">
        <f t="shared" si="54"/>
        <v>0</v>
      </c>
      <c r="G95" s="50">
        <f t="shared" si="54"/>
        <v>0</v>
      </c>
      <c r="H95" s="50">
        <f t="shared" si="54"/>
        <v>0</v>
      </c>
      <c r="I95" s="50">
        <f t="shared" si="54"/>
        <v>0</v>
      </c>
      <c r="J95" s="50">
        <f t="shared" si="54"/>
        <v>0</v>
      </c>
      <c r="K95" s="50">
        <f t="shared" si="54"/>
        <v>0</v>
      </c>
      <c r="L95" s="50">
        <f t="shared" si="54"/>
        <v>0</v>
      </c>
      <c r="M95" s="50">
        <f t="shared" si="54"/>
        <v>0</v>
      </c>
      <c r="N95" s="50">
        <f t="shared" si="54"/>
        <v>0</v>
      </c>
      <c r="O95" s="50">
        <f t="shared" si="54"/>
        <v>0</v>
      </c>
      <c r="P95" s="50">
        <f t="shared" si="54"/>
        <v>0</v>
      </c>
      <c r="Q95" s="50">
        <f t="shared" si="54"/>
        <v>0</v>
      </c>
      <c r="R95" s="50">
        <f t="shared" si="54"/>
        <v>0</v>
      </c>
      <c r="S95" s="50">
        <f t="shared" si="54"/>
        <v>0</v>
      </c>
      <c r="T95" s="50">
        <f t="shared" si="54"/>
        <v>0</v>
      </c>
      <c r="U95" s="50">
        <f t="shared" si="54"/>
        <v>0</v>
      </c>
      <c r="V95" s="50">
        <f t="shared" si="54"/>
        <v>0</v>
      </c>
      <c r="W95" s="50">
        <f t="shared" si="54"/>
        <v>0</v>
      </c>
      <c r="X95" s="50">
        <f t="shared" si="54"/>
        <v>0</v>
      </c>
      <c r="Y95" s="50">
        <f t="shared" si="54"/>
        <v>0</v>
      </c>
      <c r="Z95" s="50">
        <f t="shared" si="54"/>
        <v>0</v>
      </c>
      <c r="AA95" s="50">
        <f t="shared" si="54"/>
        <v>0</v>
      </c>
      <c r="AB95" s="50">
        <f t="shared" si="54"/>
        <v>0</v>
      </c>
      <c r="AC95" s="50">
        <f t="shared" si="54"/>
        <v>0</v>
      </c>
      <c r="AD95" s="50">
        <f t="shared" si="54"/>
        <v>0</v>
      </c>
      <c r="AE95" s="50">
        <f t="shared" si="54"/>
        <v>0</v>
      </c>
      <c r="AF95" s="50">
        <f t="shared" si="54"/>
        <v>0</v>
      </c>
      <c r="AG95" s="50">
        <f t="shared" si="54"/>
        <v>0</v>
      </c>
      <c r="AH95" s="50">
        <f t="shared" si="54"/>
        <v>0</v>
      </c>
      <c r="AI95" s="50">
        <f t="shared" si="54"/>
        <v>0</v>
      </c>
      <c r="AJ95" s="50">
        <f t="shared" si="54"/>
        <v>0</v>
      </c>
      <c r="AK95" s="50">
        <f t="shared" si="54"/>
        <v>0</v>
      </c>
      <c r="AL95" s="50">
        <f t="shared" si="54"/>
        <v>0</v>
      </c>
      <c r="AM95" s="50">
        <f t="shared" si="54"/>
        <v>0</v>
      </c>
      <c r="AN95" s="50">
        <f t="shared" si="54"/>
        <v>0</v>
      </c>
      <c r="AO95" s="50">
        <f t="shared" si="54"/>
        <v>0</v>
      </c>
      <c r="AP95" s="50">
        <f t="shared" si="54"/>
        <v>0</v>
      </c>
      <c r="AQ95" s="50">
        <f t="shared" si="54"/>
        <v>0</v>
      </c>
      <c r="AR95" s="50">
        <f t="shared" si="54"/>
        <v>0</v>
      </c>
      <c r="AS95" s="50">
        <f t="shared" si="54"/>
        <v>0</v>
      </c>
      <c r="AT95" s="50">
        <f t="shared" si="54"/>
        <v>0</v>
      </c>
      <c r="AU95" s="50">
        <f t="shared" si="54"/>
        <v>0</v>
      </c>
      <c r="AV95" s="50">
        <f t="shared" si="54"/>
        <v>0</v>
      </c>
      <c r="AW95" s="50">
        <f t="shared" si="54"/>
        <v>0</v>
      </c>
      <c r="AX95" s="50">
        <f t="shared" si="54"/>
        <v>0</v>
      </c>
      <c r="AY95" s="50">
        <f t="shared" si="54"/>
        <v>0</v>
      </c>
      <c r="AZ95" s="50">
        <f t="shared" si="54"/>
        <v>0</v>
      </c>
      <c r="BA95" s="50">
        <f t="shared" si="54"/>
        <v>0</v>
      </c>
      <c r="BB95" s="50">
        <f t="shared" si="54"/>
        <v>0</v>
      </c>
      <c r="BC95" s="50">
        <f t="shared" si="54"/>
        <v>0</v>
      </c>
      <c r="BD95" s="50">
        <f t="shared" si="54"/>
        <v>0</v>
      </c>
      <c r="BE95" s="50">
        <f t="shared" si="54"/>
        <v>0</v>
      </c>
      <c r="BF95" s="50">
        <f t="shared" si="54"/>
        <v>0</v>
      </c>
      <c r="BG95" s="50">
        <f t="shared" si="54"/>
        <v>0</v>
      </c>
      <c r="BH95" s="50">
        <f t="shared" si="54"/>
        <v>0</v>
      </c>
      <c r="BI95" s="50">
        <f t="shared" si="54"/>
        <v>0</v>
      </c>
      <c r="BJ95" s="50">
        <f t="shared" si="54"/>
        <v>0</v>
      </c>
      <c r="BK95" s="50">
        <f t="shared" si="54"/>
        <v>0</v>
      </c>
      <c r="BL95" s="50">
        <f t="shared" si="54"/>
        <v>0</v>
      </c>
      <c r="BM95" s="50">
        <f t="shared" si="54"/>
        <v>0</v>
      </c>
      <c r="BN95" s="50">
        <f t="shared" si="54"/>
        <v>0</v>
      </c>
      <c r="BO95" s="50">
        <f t="shared" si="54"/>
        <v>0</v>
      </c>
      <c r="BP95" s="50">
        <f t="shared" si="54"/>
        <v>0</v>
      </c>
      <c r="BQ95" s="50">
        <f t="shared" ref="BQ95:DU95" si="55">IFERROR(IF(BQ89&lt;$D74,1,0),"")</f>
        <v>0</v>
      </c>
      <c r="BR95" s="50">
        <f t="shared" si="55"/>
        <v>0</v>
      </c>
      <c r="BS95" s="50">
        <f t="shared" si="55"/>
        <v>0</v>
      </c>
      <c r="BT95" s="50">
        <f t="shared" si="55"/>
        <v>0</v>
      </c>
      <c r="BU95" s="50">
        <f t="shared" si="55"/>
        <v>0</v>
      </c>
      <c r="BV95" s="50">
        <f t="shared" si="55"/>
        <v>0</v>
      </c>
      <c r="BW95" s="50">
        <f t="shared" si="55"/>
        <v>0</v>
      </c>
      <c r="BX95" s="50">
        <f t="shared" si="55"/>
        <v>0</v>
      </c>
      <c r="BY95" s="50">
        <f t="shared" si="55"/>
        <v>0</v>
      </c>
      <c r="BZ95" s="50">
        <f t="shared" si="55"/>
        <v>0</v>
      </c>
      <c r="CA95" s="50">
        <f t="shared" si="55"/>
        <v>0</v>
      </c>
      <c r="CB95" s="50">
        <f t="shared" si="55"/>
        <v>0</v>
      </c>
      <c r="CC95" s="50">
        <f t="shared" si="55"/>
        <v>0</v>
      </c>
      <c r="CD95" s="50">
        <f t="shared" si="55"/>
        <v>0</v>
      </c>
      <c r="CE95" s="50">
        <f t="shared" si="55"/>
        <v>0</v>
      </c>
      <c r="CF95" s="50">
        <f t="shared" si="55"/>
        <v>0</v>
      </c>
      <c r="CG95" s="50">
        <f t="shared" si="55"/>
        <v>0</v>
      </c>
      <c r="CH95" s="50">
        <f t="shared" si="55"/>
        <v>0</v>
      </c>
      <c r="CI95" s="50">
        <f t="shared" si="55"/>
        <v>0</v>
      </c>
      <c r="CJ95" s="50">
        <f t="shared" si="55"/>
        <v>0</v>
      </c>
      <c r="CK95" s="50">
        <f t="shared" si="55"/>
        <v>0</v>
      </c>
      <c r="CL95" s="50">
        <f t="shared" si="55"/>
        <v>0</v>
      </c>
      <c r="CM95" s="50">
        <f t="shared" si="55"/>
        <v>0</v>
      </c>
      <c r="CN95" s="50">
        <f t="shared" si="55"/>
        <v>0</v>
      </c>
      <c r="CO95" s="50">
        <f t="shared" si="55"/>
        <v>0</v>
      </c>
      <c r="CP95" s="50">
        <f t="shared" si="55"/>
        <v>0</v>
      </c>
      <c r="CQ95" s="50">
        <f t="shared" si="55"/>
        <v>0</v>
      </c>
      <c r="CR95" s="50">
        <f t="shared" si="55"/>
        <v>0</v>
      </c>
      <c r="CS95" s="50">
        <f t="shared" si="55"/>
        <v>0</v>
      </c>
      <c r="CT95" s="50">
        <f t="shared" si="55"/>
        <v>0</v>
      </c>
      <c r="CU95" s="50">
        <f t="shared" si="55"/>
        <v>0</v>
      </c>
      <c r="CV95" s="50">
        <f t="shared" si="55"/>
        <v>0</v>
      </c>
      <c r="CW95" s="50">
        <f t="shared" si="55"/>
        <v>0</v>
      </c>
      <c r="CX95" s="50">
        <f t="shared" si="55"/>
        <v>0</v>
      </c>
      <c r="CY95" s="50">
        <f t="shared" si="55"/>
        <v>0</v>
      </c>
      <c r="CZ95" s="50">
        <f t="shared" si="55"/>
        <v>0</v>
      </c>
      <c r="DA95" s="50">
        <f t="shared" si="55"/>
        <v>0</v>
      </c>
      <c r="DB95" s="50">
        <f t="shared" si="55"/>
        <v>0</v>
      </c>
      <c r="DC95" s="50">
        <f t="shared" si="55"/>
        <v>0</v>
      </c>
      <c r="DD95" s="50">
        <f t="shared" si="55"/>
        <v>0</v>
      </c>
      <c r="DE95" s="50">
        <f t="shared" si="55"/>
        <v>0</v>
      </c>
      <c r="DF95" s="50">
        <f t="shared" si="55"/>
        <v>0</v>
      </c>
      <c r="DG95" s="50">
        <f t="shared" si="55"/>
        <v>0</v>
      </c>
      <c r="DH95" s="50">
        <f t="shared" si="55"/>
        <v>0</v>
      </c>
      <c r="DI95" s="50">
        <f t="shared" si="55"/>
        <v>0</v>
      </c>
      <c r="DJ95" s="50">
        <f t="shared" si="55"/>
        <v>0</v>
      </c>
      <c r="DK95" s="50">
        <f t="shared" si="55"/>
        <v>0</v>
      </c>
      <c r="DL95" s="50">
        <f t="shared" si="55"/>
        <v>0</v>
      </c>
      <c r="DM95" s="50">
        <f t="shared" si="55"/>
        <v>0</v>
      </c>
      <c r="DN95" s="50">
        <f t="shared" si="55"/>
        <v>0</v>
      </c>
      <c r="DO95" s="50">
        <f t="shared" si="55"/>
        <v>0</v>
      </c>
      <c r="DP95" s="50">
        <f t="shared" si="55"/>
        <v>0</v>
      </c>
      <c r="DQ95" s="50">
        <f t="shared" si="55"/>
        <v>0</v>
      </c>
      <c r="DR95" s="50">
        <f t="shared" si="55"/>
        <v>0</v>
      </c>
      <c r="DS95" s="50">
        <f t="shared" si="55"/>
        <v>0</v>
      </c>
      <c r="DT95" s="50">
        <f t="shared" si="55"/>
        <v>0</v>
      </c>
      <c r="DU95" s="50">
        <f t="shared" si="55"/>
        <v>0</v>
      </c>
    </row>
    <row r="96" spans="1:125" x14ac:dyDescent="0.35">
      <c r="A96" s="17" t="s">
        <v>355</v>
      </c>
      <c r="B96" s="2"/>
      <c r="C96" s="1"/>
      <c r="D96" s="1"/>
      <c r="E96" s="50">
        <f t="shared" ref="E96:BP96" si="56">IFERROR(SUM(E98:E107),"")</f>
        <v>0</v>
      </c>
      <c r="F96" s="50">
        <f t="shared" si="56"/>
        <v>0</v>
      </c>
      <c r="G96" s="50">
        <f t="shared" si="56"/>
        <v>0</v>
      </c>
      <c r="H96" s="50">
        <f t="shared" si="56"/>
        <v>0</v>
      </c>
      <c r="I96" s="50">
        <f t="shared" si="56"/>
        <v>0</v>
      </c>
      <c r="J96" s="50">
        <f t="shared" si="56"/>
        <v>0</v>
      </c>
      <c r="K96" s="50">
        <f t="shared" si="56"/>
        <v>0</v>
      </c>
      <c r="L96" s="50">
        <f t="shared" si="56"/>
        <v>0</v>
      </c>
      <c r="M96" s="50">
        <f t="shared" si="56"/>
        <v>0</v>
      </c>
      <c r="N96" s="50">
        <f t="shared" si="56"/>
        <v>0</v>
      </c>
      <c r="O96" s="50">
        <f t="shared" si="56"/>
        <v>0</v>
      </c>
      <c r="P96" s="50">
        <f t="shared" si="56"/>
        <v>0</v>
      </c>
      <c r="Q96" s="50">
        <f t="shared" si="56"/>
        <v>0</v>
      </c>
      <c r="R96" s="50">
        <f t="shared" si="56"/>
        <v>0</v>
      </c>
      <c r="S96" s="50">
        <f t="shared" si="56"/>
        <v>0</v>
      </c>
      <c r="T96" s="50">
        <f t="shared" si="56"/>
        <v>0</v>
      </c>
      <c r="U96" s="50">
        <f t="shared" si="56"/>
        <v>0</v>
      </c>
      <c r="V96" s="50">
        <f t="shared" si="56"/>
        <v>0</v>
      </c>
      <c r="W96" s="50">
        <f t="shared" si="56"/>
        <v>0</v>
      </c>
      <c r="X96" s="50">
        <f t="shared" si="56"/>
        <v>0</v>
      </c>
      <c r="Y96" s="50">
        <f t="shared" si="56"/>
        <v>0</v>
      </c>
      <c r="Z96" s="50">
        <f t="shared" si="56"/>
        <v>0</v>
      </c>
      <c r="AA96" s="50">
        <f t="shared" si="56"/>
        <v>0</v>
      </c>
      <c r="AB96" s="50">
        <f t="shared" si="56"/>
        <v>0</v>
      </c>
      <c r="AC96" s="50">
        <f t="shared" si="56"/>
        <v>0</v>
      </c>
      <c r="AD96" s="50">
        <f t="shared" si="56"/>
        <v>0</v>
      </c>
      <c r="AE96" s="50">
        <f t="shared" si="56"/>
        <v>0</v>
      </c>
      <c r="AF96" s="50">
        <f t="shared" si="56"/>
        <v>0</v>
      </c>
      <c r="AG96" s="50">
        <f t="shared" si="56"/>
        <v>0</v>
      </c>
      <c r="AH96" s="50">
        <f t="shared" si="56"/>
        <v>0</v>
      </c>
      <c r="AI96" s="50">
        <f t="shared" si="56"/>
        <v>0</v>
      </c>
      <c r="AJ96" s="50">
        <f t="shared" si="56"/>
        <v>0</v>
      </c>
      <c r="AK96" s="50">
        <f t="shared" si="56"/>
        <v>0</v>
      </c>
      <c r="AL96" s="50">
        <f t="shared" si="56"/>
        <v>0</v>
      </c>
      <c r="AM96" s="50">
        <f t="shared" si="56"/>
        <v>0</v>
      </c>
      <c r="AN96" s="50">
        <f t="shared" si="56"/>
        <v>0</v>
      </c>
      <c r="AO96" s="50">
        <f t="shared" si="56"/>
        <v>0</v>
      </c>
      <c r="AP96" s="50">
        <f t="shared" si="56"/>
        <v>0</v>
      </c>
      <c r="AQ96" s="50">
        <f t="shared" si="56"/>
        <v>0</v>
      </c>
      <c r="AR96" s="50">
        <f t="shared" si="56"/>
        <v>0</v>
      </c>
      <c r="AS96" s="50">
        <f t="shared" si="56"/>
        <v>0</v>
      </c>
      <c r="AT96" s="50">
        <f t="shared" si="56"/>
        <v>0</v>
      </c>
      <c r="AU96" s="50">
        <f t="shared" si="56"/>
        <v>0</v>
      </c>
      <c r="AV96" s="50">
        <f t="shared" si="56"/>
        <v>0</v>
      </c>
      <c r="AW96" s="50">
        <f t="shared" si="56"/>
        <v>0</v>
      </c>
      <c r="AX96" s="50">
        <f t="shared" si="56"/>
        <v>0</v>
      </c>
      <c r="AY96" s="50">
        <f t="shared" si="56"/>
        <v>0</v>
      </c>
      <c r="AZ96" s="50">
        <f t="shared" si="56"/>
        <v>0</v>
      </c>
      <c r="BA96" s="50">
        <f t="shared" si="56"/>
        <v>0</v>
      </c>
      <c r="BB96" s="50">
        <f t="shared" si="56"/>
        <v>0</v>
      </c>
      <c r="BC96" s="50">
        <f t="shared" si="56"/>
        <v>0</v>
      </c>
      <c r="BD96" s="50">
        <f t="shared" si="56"/>
        <v>0</v>
      </c>
      <c r="BE96" s="50">
        <f t="shared" si="56"/>
        <v>0</v>
      </c>
      <c r="BF96" s="50">
        <f t="shared" si="56"/>
        <v>0</v>
      </c>
      <c r="BG96" s="50">
        <f t="shared" si="56"/>
        <v>0</v>
      </c>
      <c r="BH96" s="50">
        <f t="shared" si="56"/>
        <v>0</v>
      </c>
      <c r="BI96" s="50">
        <f t="shared" si="56"/>
        <v>0</v>
      </c>
      <c r="BJ96" s="50">
        <f t="shared" si="56"/>
        <v>0</v>
      </c>
      <c r="BK96" s="50">
        <f t="shared" si="56"/>
        <v>0</v>
      </c>
      <c r="BL96" s="50">
        <f t="shared" si="56"/>
        <v>0</v>
      </c>
      <c r="BM96" s="50">
        <f t="shared" si="56"/>
        <v>0</v>
      </c>
      <c r="BN96" s="50">
        <f t="shared" si="56"/>
        <v>0</v>
      </c>
      <c r="BO96" s="50">
        <f t="shared" si="56"/>
        <v>0</v>
      </c>
      <c r="BP96" s="50">
        <f t="shared" si="56"/>
        <v>0</v>
      </c>
      <c r="BQ96" s="50">
        <f t="shared" ref="BQ96:DU96" si="57">IFERROR(SUM(BQ98:BQ107),"")</f>
        <v>0</v>
      </c>
      <c r="BR96" s="50">
        <f t="shared" si="57"/>
        <v>0</v>
      </c>
      <c r="BS96" s="50">
        <f t="shared" si="57"/>
        <v>0</v>
      </c>
      <c r="BT96" s="50">
        <f t="shared" si="57"/>
        <v>0</v>
      </c>
      <c r="BU96" s="50">
        <f t="shared" si="57"/>
        <v>0</v>
      </c>
      <c r="BV96" s="50">
        <f t="shared" si="57"/>
        <v>0</v>
      </c>
      <c r="BW96" s="50">
        <f t="shared" si="57"/>
        <v>0</v>
      </c>
      <c r="BX96" s="50">
        <f t="shared" si="57"/>
        <v>0</v>
      </c>
      <c r="BY96" s="50">
        <f t="shared" si="57"/>
        <v>0</v>
      </c>
      <c r="BZ96" s="50">
        <f t="shared" si="57"/>
        <v>0</v>
      </c>
      <c r="CA96" s="50">
        <f t="shared" si="57"/>
        <v>0</v>
      </c>
      <c r="CB96" s="50">
        <f t="shared" si="57"/>
        <v>0</v>
      </c>
      <c r="CC96" s="50">
        <f t="shared" si="57"/>
        <v>0</v>
      </c>
      <c r="CD96" s="50">
        <f t="shared" si="57"/>
        <v>0</v>
      </c>
      <c r="CE96" s="50">
        <f t="shared" si="57"/>
        <v>0</v>
      </c>
      <c r="CF96" s="50">
        <f t="shared" si="57"/>
        <v>0</v>
      </c>
      <c r="CG96" s="50">
        <f t="shared" si="57"/>
        <v>0</v>
      </c>
      <c r="CH96" s="50">
        <f t="shared" si="57"/>
        <v>0</v>
      </c>
      <c r="CI96" s="50">
        <f t="shared" si="57"/>
        <v>0</v>
      </c>
      <c r="CJ96" s="50">
        <f t="shared" si="57"/>
        <v>0</v>
      </c>
      <c r="CK96" s="50">
        <f t="shared" si="57"/>
        <v>0</v>
      </c>
      <c r="CL96" s="50">
        <f t="shared" si="57"/>
        <v>0</v>
      </c>
      <c r="CM96" s="50">
        <f t="shared" si="57"/>
        <v>0</v>
      </c>
      <c r="CN96" s="50">
        <f t="shared" si="57"/>
        <v>0</v>
      </c>
      <c r="CO96" s="50">
        <f t="shared" si="57"/>
        <v>0</v>
      </c>
      <c r="CP96" s="50">
        <f t="shared" si="57"/>
        <v>0</v>
      </c>
      <c r="CQ96" s="50">
        <f t="shared" si="57"/>
        <v>0</v>
      </c>
      <c r="CR96" s="50">
        <f t="shared" si="57"/>
        <v>0</v>
      </c>
      <c r="CS96" s="50">
        <f t="shared" si="57"/>
        <v>0</v>
      </c>
      <c r="CT96" s="50">
        <f t="shared" si="57"/>
        <v>0</v>
      </c>
      <c r="CU96" s="50">
        <f t="shared" si="57"/>
        <v>0</v>
      </c>
      <c r="CV96" s="50">
        <f t="shared" si="57"/>
        <v>0</v>
      </c>
      <c r="CW96" s="50">
        <f t="shared" si="57"/>
        <v>0</v>
      </c>
      <c r="CX96" s="50">
        <f t="shared" si="57"/>
        <v>0</v>
      </c>
      <c r="CY96" s="50">
        <f t="shared" si="57"/>
        <v>0</v>
      </c>
      <c r="CZ96" s="50">
        <f t="shared" si="57"/>
        <v>0</v>
      </c>
      <c r="DA96" s="50">
        <f t="shared" si="57"/>
        <v>0</v>
      </c>
      <c r="DB96" s="50">
        <f t="shared" si="57"/>
        <v>0</v>
      </c>
      <c r="DC96" s="50">
        <f t="shared" si="57"/>
        <v>0</v>
      </c>
      <c r="DD96" s="50">
        <f t="shared" si="57"/>
        <v>0</v>
      </c>
      <c r="DE96" s="50">
        <f t="shared" si="57"/>
        <v>0</v>
      </c>
      <c r="DF96" s="50">
        <f t="shared" si="57"/>
        <v>0</v>
      </c>
      <c r="DG96" s="50">
        <f t="shared" si="57"/>
        <v>0</v>
      </c>
      <c r="DH96" s="50">
        <f t="shared" si="57"/>
        <v>0</v>
      </c>
      <c r="DI96" s="50">
        <f t="shared" si="57"/>
        <v>0</v>
      </c>
      <c r="DJ96" s="50">
        <f t="shared" si="57"/>
        <v>0</v>
      </c>
      <c r="DK96" s="50">
        <f t="shared" si="57"/>
        <v>0</v>
      </c>
      <c r="DL96" s="50">
        <f t="shared" si="57"/>
        <v>0</v>
      </c>
      <c r="DM96" s="50">
        <f t="shared" si="57"/>
        <v>0</v>
      </c>
      <c r="DN96" s="50">
        <f t="shared" si="57"/>
        <v>0</v>
      </c>
      <c r="DO96" s="50">
        <f t="shared" si="57"/>
        <v>0</v>
      </c>
      <c r="DP96" s="50">
        <f t="shared" si="57"/>
        <v>0</v>
      </c>
      <c r="DQ96" s="50">
        <f t="shared" si="57"/>
        <v>0</v>
      </c>
      <c r="DR96" s="50">
        <f t="shared" si="57"/>
        <v>0</v>
      </c>
      <c r="DS96" s="50">
        <f t="shared" si="57"/>
        <v>0</v>
      </c>
      <c r="DT96" s="50">
        <f t="shared" si="57"/>
        <v>0</v>
      </c>
      <c r="DU96" s="50">
        <f t="shared" si="57"/>
        <v>0</v>
      </c>
    </row>
    <row r="97" spans="1:125" x14ac:dyDescent="0.35">
      <c r="A97" s="14"/>
      <c r="B97" s="2"/>
      <c r="C97" s="1"/>
      <c r="D97" s="1"/>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0"/>
      <c r="BY97" s="50"/>
      <c r="BZ97" s="50"/>
      <c r="CA97" s="50"/>
      <c r="CB97" s="50"/>
      <c r="CC97" s="50"/>
      <c r="CD97" s="50"/>
      <c r="CE97" s="50"/>
      <c r="CF97" s="50"/>
      <c r="CG97" s="50"/>
      <c r="CH97" s="50"/>
      <c r="CI97" s="50"/>
      <c r="CJ97" s="50"/>
      <c r="CK97" s="50"/>
      <c r="CL97" s="50"/>
      <c r="CM97" s="50"/>
      <c r="CN97" s="50"/>
      <c r="CO97" s="50"/>
      <c r="CP97" s="50"/>
      <c r="CQ97" s="50"/>
      <c r="CR97" s="50"/>
      <c r="CS97" s="50"/>
      <c r="CT97" s="50"/>
      <c r="CU97" s="50"/>
      <c r="CV97" s="50"/>
      <c r="CW97" s="50"/>
      <c r="CX97" s="50"/>
      <c r="CY97" s="50"/>
      <c r="CZ97" s="50"/>
      <c r="DA97" s="50"/>
      <c r="DB97" s="50"/>
      <c r="DC97" s="50"/>
      <c r="DD97" s="50"/>
      <c r="DE97" s="50"/>
      <c r="DF97" s="50"/>
      <c r="DG97" s="50"/>
      <c r="DH97" s="50"/>
      <c r="DI97" s="50"/>
      <c r="DJ97" s="50"/>
      <c r="DK97" s="50"/>
      <c r="DL97" s="50"/>
      <c r="DM97" s="50"/>
      <c r="DN97" s="50"/>
      <c r="DO97" s="50"/>
      <c r="DP97" s="50"/>
      <c r="DQ97" s="50"/>
      <c r="DR97" s="50"/>
      <c r="DS97" s="50"/>
      <c r="DT97" s="50"/>
      <c r="DU97" s="50"/>
    </row>
    <row r="98" spans="1:125" x14ac:dyDescent="0.35">
      <c r="A98" s="17" t="s">
        <v>340</v>
      </c>
      <c r="B98" s="2"/>
      <c r="C98" s="1"/>
      <c r="D98" s="1">
        <v>1</v>
      </c>
      <c r="E98" s="50">
        <f t="shared" ref="E98:T107" si="58">IFERROR(IF(AND(E$89&lt;$D$74,$D98&lt;=$D$85,E$89&gt;=$D$84+$D$81*($D98-1),E$89&lt;$D$84+$D$81*($D98-1)+$D$85),1,0),"")</f>
        <v>0</v>
      </c>
      <c r="F98" s="50">
        <f t="shared" si="58"/>
        <v>0</v>
      </c>
      <c r="G98" s="50">
        <f t="shared" si="58"/>
        <v>0</v>
      </c>
      <c r="H98" s="50">
        <f t="shared" si="58"/>
        <v>0</v>
      </c>
      <c r="I98" s="50">
        <f t="shared" si="58"/>
        <v>0</v>
      </c>
      <c r="J98" s="50">
        <f t="shared" si="58"/>
        <v>0</v>
      </c>
      <c r="K98" s="50">
        <f t="shared" si="58"/>
        <v>0</v>
      </c>
      <c r="L98" s="50">
        <f t="shared" si="58"/>
        <v>0</v>
      </c>
      <c r="M98" s="50">
        <f t="shared" si="58"/>
        <v>0</v>
      </c>
      <c r="N98" s="50">
        <f t="shared" si="58"/>
        <v>0</v>
      </c>
      <c r="O98" s="50">
        <f t="shared" si="58"/>
        <v>0</v>
      </c>
      <c r="P98" s="50">
        <f t="shared" si="58"/>
        <v>0</v>
      </c>
      <c r="Q98" s="50">
        <f t="shared" si="58"/>
        <v>0</v>
      </c>
      <c r="R98" s="50">
        <f t="shared" si="58"/>
        <v>0</v>
      </c>
      <c r="S98" s="50">
        <f t="shared" si="58"/>
        <v>0</v>
      </c>
      <c r="T98" s="50">
        <f t="shared" si="58"/>
        <v>0</v>
      </c>
      <c r="U98" s="50">
        <f t="shared" ref="U98:AJ107" si="59">IFERROR(IF(AND(U$89&lt;$D$74,$D98&lt;=$D$85,U$89&gt;=$D$84+$D$81*($D98-1),U$89&lt;$D$84+$D$81*($D98-1)+$D$85),1,0),"")</f>
        <v>0</v>
      </c>
      <c r="V98" s="50">
        <f t="shared" si="59"/>
        <v>0</v>
      </c>
      <c r="W98" s="50">
        <f t="shared" si="59"/>
        <v>0</v>
      </c>
      <c r="X98" s="50">
        <f t="shared" si="59"/>
        <v>0</v>
      </c>
      <c r="Y98" s="50">
        <f t="shared" si="59"/>
        <v>0</v>
      </c>
      <c r="Z98" s="50">
        <f t="shared" si="59"/>
        <v>0</v>
      </c>
      <c r="AA98" s="50">
        <f t="shared" si="59"/>
        <v>0</v>
      </c>
      <c r="AB98" s="50">
        <f t="shared" si="59"/>
        <v>0</v>
      </c>
      <c r="AC98" s="50">
        <f t="shared" si="59"/>
        <v>0</v>
      </c>
      <c r="AD98" s="50">
        <f t="shared" si="59"/>
        <v>0</v>
      </c>
      <c r="AE98" s="50">
        <f t="shared" si="59"/>
        <v>0</v>
      </c>
      <c r="AF98" s="50">
        <f t="shared" si="59"/>
        <v>0</v>
      </c>
      <c r="AG98" s="50">
        <f t="shared" si="59"/>
        <v>0</v>
      </c>
      <c r="AH98" s="50">
        <f t="shared" si="59"/>
        <v>0</v>
      </c>
      <c r="AI98" s="50">
        <f t="shared" si="59"/>
        <v>0</v>
      </c>
      <c r="AJ98" s="50">
        <f t="shared" si="59"/>
        <v>0</v>
      </c>
      <c r="AK98" s="50">
        <f t="shared" ref="AK98:AZ107" si="60">IFERROR(IF(AND(AK$89&lt;$D$74,$D98&lt;=$D$85,AK$89&gt;=$D$84+$D$81*($D98-1),AK$89&lt;$D$84+$D$81*($D98-1)+$D$85),1,0),"")</f>
        <v>0</v>
      </c>
      <c r="AL98" s="50">
        <f t="shared" si="60"/>
        <v>0</v>
      </c>
      <c r="AM98" s="50">
        <f t="shared" si="60"/>
        <v>0</v>
      </c>
      <c r="AN98" s="50">
        <f t="shared" si="60"/>
        <v>0</v>
      </c>
      <c r="AO98" s="50">
        <f t="shared" si="60"/>
        <v>0</v>
      </c>
      <c r="AP98" s="50">
        <f t="shared" si="60"/>
        <v>0</v>
      </c>
      <c r="AQ98" s="50">
        <f t="shared" si="60"/>
        <v>0</v>
      </c>
      <c r="AR98" s="50">
        <f t="shared" si="60"/>
        <v>0</v>
      </c>
      <c r="AS98" s="50">
        <f t="shared" si="60"/>
        <v>0</v>
      </c>
      <c r="AT98" s="50">
        <f t="shared" si="60"/>
        <v>0</v>
      </c>
      <c r="AU98" s="50">
        <f t="shared" si="60"/>
        <v>0</v>
      </c>
      <c r="AV98" s="50">
        <f t="shared" si="60"/>
        <v>0</v>
      </c>
      <c r="AW98" s="50">
        <f t="shared" si="60"/>
        <v>0</v>
      </c>
      <c r="AX98" s="50">
        <f t="shared" si="60"/>
        <v>0</v>
      </c>
      <c r="AY98" s="50">
        <f t="shared" si="60"/>
        <v>0</v>
      </c>
      <c r="AZ98" s="50">
        <f t="shared" si="60"/>
        <v>0</v>
      </c>
      <c r="BA98" s="50">
        <f t="shared" ref="BA98:BP107" si="61">IFERROR(IF(AND(BA$89&lt;$D$74,$D98&lt;=$D$85,BA$89&gt;=$D$84+$D$81*($D98-1),BA$89&lt;$D$84+$D$81*($D98-1)+$D$85),1,0),"")</f>
        <v>0</v>
      </c>
      <c r="BB98" s="50">
        <f t="shared" si="61"/>
        <v>0</v>
      </c>
      <c r="BC98" s="50">
        <f t="shared" si="61"/>
        <v>0</v>
      </c>
      <c r="BD98" s="50">
        <f t="shared" si="61"/>
        <v>0</v>
      </c>
      <c r="BE98" s="50">
        <f t="shared" si="61"/>
        <v>0</v>
      </c>
      <c r="BF98" s="50">
        <f t="shared" si="61"/>
        <v>0</v>
      </c>
      <c r="BG98" s="50">
        <f t="shared" si="61"/>
        <v>0</v>
      </c>
      <c r="BH98" s="50">
        <f t="shared" si="61"/>
        <v>0</v>
      </c>
      <c r="BI98" s="50">
        <f t="shared" si="61"/>
        <v>0</v>
      </c>
      <c r="BJ98" s="50">
        <f t="shared" si="61"/>
        <v>0</v>
      </c>
      <c r="BK98" s="50">
        <f t="shared" si="61"/>
        <v>0</v>
      </c>
      <c r="BL98" s="50">
        <f t="shared" si="61"/>
        <v>0</v>
      </c>
      <c r="BM98" s="50">
        <f t="shared" si="61"/>
        <v>0</v>
      </c>
      <c r="BN98" s="50">
        <f t="shared" si="61"/>
        <v>0</v>
      </c>
      <c r="BO98" s="50">
        <f t="shared" si="61"/>
        <v>0</v>
      </c>
      <c r="BP98" s="50">
        <f t="shared" si="61"/>
        <v>0</v>
      </c>
      <c r="BQ98" s="50">
        <f t="shared" ref="BQ98:CF107" si="62">IFERROR(IF(AND(BQ$89&lt;$D$74,$D98&lt;=$D$85,BQ$89&gt;=$D$84+$D$81*($D98-1),BQ$89&lt;$D$84+$D$81*($D98-1)+$D$85),1,0),"")</f>
        <v>0</v>
      </c>
      <c r="BR98" s="50">
        <f t="shared" si="62"/>
        <v>0</v>
      </c>
      <c r="BS98" s="50">
        <f t="shared" si="62"/>
        <v>0</v>
      </c>
      <c r="BT98" s="50">
        <f t="shared" si="62"/>
        <v>0</v>
      </c>
      <c r="BU98" s="50">
        <f t="shared" si="62"/>
        <v>0</v>
      </c>
      <c r="BV98" s="50">
        <f t="shared" si="62"/>
        <v>0</v>
      </c>
      <c r="BW98" s="50">
        <f t="shared" si="62"/>
        <v>0</v>
      </c>
      <c r="BX98" s="50">
        <f t="shared" si="62"/>
        <v>0</v>
      </c>
      <c r="BY98" s="50">
        <f t="shared" si="62"/>
        <v>0</v>
      </c>
      <c r="BZ98" s="50">
        <f t="shared" si="62"/>
        <v>0</v>
      </c>
      <c r="CA98" s="50">
        <f t="shared" si="62"/>
        <v>0</v>
      </c>
      <c r="CB98" s="50">
        <f t="shared" si="62"/>
        <v>0</v>
      </c>
      <c r="CC98" s="50">
        <f t="shared" si="62"/>
        <v>0</v>
      </c>
      <c r="CD98" s="50">
        <f t="shared" si="62"/>
        <v>0</v>
      </c>
      <c r="CE98" s="50">
        <f t="shared" si="62"/>
        <v>0</v>
      </c>
      <c r="CF98" s="50">
        <f t="shared" si="62"/>
        <v>0</v>
      </c>
      <c r="CG98" s="50">
        <f t="shared" ref="CG98:CV107" si="63">IFERROR(IF(AND(CG$89&lt;$D$74,$D98&lt;=$D$85,CG$89&gt;=$D$84+$D$81*($D98-1),CG$89&lt;$D$84+$D$81*($D98-1)+$D$85),1,0),"")</f>
        <v>0</v>
      </c>
      <c r="CH98" s="50">
        <f t="shared" si="63"/>
        <v>0</v>
      </c>
      <c r="CI98" s="50">
        <f t="shared" si="63"/>
        <v>0</v>
      </c>
      <c r="CJ98" s="50">
        <f t="shared" si="63"/>
        <v>0</v>
      </c>
      <c r="CK98" s="50">
        <f t="shared" si="63"/>
        <v>0</v>
      </c>
      <c r="CL98" s="50">
        <f t="shared" si="63"/>
        <v>0</v>
      </c>
      <c r="CM98" s="50">
        <f t="shared" si="63"/>
        <v>0</v>
      </c>
      <c r="CN98" s="50">
        <f t="shared" si="63"/>
        <v>0</v>
      </c>
      <c r="CO98" s="50">
        <f t="shared" si="63"/>
        <v>0</v>
      </c>
      <c r="CP98" s="50">
        <f t="shared" si="63"/>
        <v>0</v>
      </c>
      <c r="CQ98" s="50">
        <f t="shared" si="63"/>
        <v>0</v>
      </c>
      <c r="CR98" s="50">
        <f t="shared" si="63"/>
        <v>0</v>
      </c>
      <c r="CS98" s="50">
        <f t="shared" si="63"/>
        <v>0</v>
      </c>
      <c r="CT98" s="50">
        <f t="shared" si="63"/>
        <v>0</v>
      </c>
      <c r="CU98" s="50">
        <f t="shared" si="63"/>
        <v>0</v>
      </c>
      <c r="CV98" s="50">
        <f t="shared" si="63"/>
        <v>0</v>
      </c>
      <c r="CW98" s="50">
        <f t="shared" ref="CW98:DL107" si="64">IFERROR(IF(AND(CW$89&lt;$D$74,$D98&lt;=$D$85,CW$89&gt;=$D$84+$D$81*($D98-1),CW$89&lt;$D$84+$D$81*($D98-1)+$D$85),1,0),"")</f>
        <v>0</v>
      </c>
      <c r="CX98" s="50">
        <f t="shared" si="64"/>
        <v>0</v>
      </c>
      <c r="CY98" s="50">
        <f t="shared" si="64"/>
        <v>0</v>
      </c>
      <c r="CZ98" s="50">
        <f t="shared" si="64"/>
        <v>0</v>
      </c>
      <c r="DA98" s="50">
        <f t="shared" si="64"/>
        <v>0</v>
      </c>
      <c r="DB98" s="50">
        <f t="shared" si="64"/>
        <v>0</v>
      </c>
      <c r="DC98" s="50">
        <f t="shared" si="64"/>
        <v>0</v>
      </c>
      <c r="DD98" s="50">
        <f t="shared" si="64"/>
        <v>0</v>
      </c>
      <c r="DE98" s="50">
        <f t="shared" si="64"/>
        <v>0</v>
      </c>
      <c r="DF98" s="50">
        <f t="shared" si="64"/>
        <v>0</v>
      </c>
      <c r="DG98" s="50">
        <f t="shared" si="64"/>
        <v>0</v>
      </c>
      <c r="DH98" s="50">
        <f t="shared" si="64"/>
        <v>0</v>
      </c>
      <c r="DI98" s="50">
        <f t="shared" si="64"/>
        <v>0</v>
      </c>
      <c r="DJ98" s="50">
        <f t="shared" si="64"/>
        <v>0</v>
      </c>
      <c r="DK98" s="50">
        <f t="shared" si="64"/>
        <v>0</v>
      </c>
      <c r="DL98" s="50">
        <f t="shared" si="64"/>
        <v>0</v>
      </c>
      <c r="DM98" s="50">
        <f t="shared" ref="DK98:DU107" si="65">IFERROR(IF(AND(DM$89&lt;$D$74,$D98&lt;=$D$85,DM$89&gt;=$D$84+$D$81*($D98-1),DM$89&lt;$D$84+$D$81*($D98-1)+$D$85),1,0),"")</f>
        <v>0</v>
      </c>
      <c r="DN98" s="50">
        <f t="shared" si="65"/>
        <v>0</v>
      </c>
      <c r="DO98" s="50">
        <f t="shared" si="65"/>
        <v>0</v>
      </c>
      <c r="DP98" s="50">
        <f t="shared" si="65"/>
        <v>0</v>
      </c>
      <c r="DQ98" s="50">
        <f t="shared" si="65"/>
        <v>0</v>
      </c>
      <c r="DR98" s="50">
        <f t="shared" si="65"/>
        <v>0</v>
      </c>
      <c r="DS98" s="50">
        <f t="shared" si="65"/>
        <v>0</v>
      </c>
      <c r="DT98" s="50">
        <f t="shared" si="65"/>
        <v>0</v>
      </c>
      <c r="DU98" s="50">
        <f t="shared" si="65"/>
        <v>0</v>
      </c>
    </row>
    <row r="99" spans="1:125" x14ac:dyDescent="0.35">
      <c r="A99" s="14"/>
      <c r="B99" s="2"/>
      <c r="C99" s="1"/>
      <c r="D99" s="1">
        <v>2</v>
      </c>
      <c r="E99" s="50">
        <f t="shared" si="58"/>
        <v>0</v>
      </c>
      <c r="F99" s="50">
        <f t="shared" si="58"/>
        <v>0</v>
      </c>
      <c r="G99" s="50">
        <f t="shared" si="58"/>
        <v>0</v>
      </c>
      <c r="H99" s="50">
        <f t="shared" si="58"/>
        <v>0</v>
      </c>
      <c r="I99" s="50">
        <f t="shared" si="58"/>
        <v>0</v>
      </c>
      <c r="J99" s="50">
        <f t="shared" si="58"/>
        <v>0</v>
      </c>
      <c r="K99" s="50">
        <f t="shared" si="58"/>
        <v>0</v>
      </c>
      <c r="L99" s="50">
        <f t="shared" si="58"/>
        <v>0</v>
      </c>
      <c r="M99" s="50">
        <f t="shared" si="58"/>
        <v>0</v>
      </c>
      <c r="N99" s="50">
        <f t="shared" si="58"/>
        <v>0</v>
      </c>
      <c r="O99" s="50">
        <f t="shared" si="58"/>
        <v>0</v>
      </c>
      <c r="P99" s="50">
        <f t="shared" si="58"/>
        <v>0</v>
      </c>
      <c r="Q99" s="50">
        <f t="shared" si="58"/>
        <v>0</v>
      </c>
      <c r="R99" s="50">
        <f t="shared" si="58"/>
        <v>0</v>
      </c>
      <c r="S99" s="50">
        <f t="shared" si="58"/>
        <v>0</v>
      </c>
      <c r="T99" s="50">
        <f t="shared" si="58"/>
        <v>0</v>
      </c>
      <c r="U99" s="50">
        <f t="shared" si="59"/>
        <v>0</v>
      </c>
      <c r="V99" s="50">
        <f t="shared" si="59"/>
        <v>0</v>
      </c>
      <c r="W99" s="50">
        <f t="shared" si="59"/>
        <v>0</v>
      </c>
      <c r="X99" s="50">
        <f t="shared" si="59"/>
        <v>0</v>
      </c>
      <c r="Y99" s="50">
        <f t="shared" si="59"/>
        <v>0</v>
      </c>
      <c r="Z99" s="50">
        <f t="shared" si="59"/>
        <v>0</v>
      </c>
      <c r="AA99" s="50">
        <f t="shared" si="59"/>
        <v>0</v>
      </c>
      <c r="AB99" s="50">
        <f t="shared" si="59"/>
        <v>0</v>
      </c>
      <c r="AC99" s="50">
        <f t="shared" si="59"/>
        <v>0</v>
      </c>
      <c r="AD99" s="50">
        <f t="shared" si="59"/>
        <v>0</v>
      </c>
      <c r="AE99" s="50">
        <f t="shared" si="59"/>
        <v>0</v>
      </c>
      <c r="AF99" s="50">
        <f t="shared" si="59"/>
        <v>0</v>
      </c>
      <c r="AG99" s="50">
        <f t="shared" si="59"/>
        <v>0</v>
      </c>
      <c r="AH99" s="50">
        <f t="shared" si="59"/>
        <v>0</v>
      </c>
      <c r="AI99" s="50">
        <f t="shared" si="59"/>
        <v>0</v>
      </c>
      <c r="AJ99" s="50">
        <f t="shared" si="59"/>
        <v>0</v>
      </c>
      <c r="AK99" s="50">
        <f t="shared" si="60"/>
        <v>0</v>
      </c>
      <c r="AL99" s="50">
        <f t="shared" si="60"/>
        <v>0</v>
      </c>
      <c r="AM99" s="50">
        <f t="shared" si="60"/>
        <v>0</v>
      </c>
      <c r="AN99" s="50">
        <f t="shared" si="60"/>
        <v>0</v>
      </c>
      <c r="AO99" s="50">
        <f t="shared" si="60"/>
        <v>0</v>
      </c>
      <c r="AP99" s="50">
        <f t="shared" si="60"/>
        <v>0</v>
      </c>
      <c r="AQ99" s="50">
        <f t="shared" si="60"/>
        <v>0</v>
      </c>
      <c r="AR99" s="50">
        <f t="shared" si="60"/>
        <v>0</v>
      </c>
      <c r="AS99" s="50">
        <f t="shared" si="60"/>
        <v>0</v>
      </c>
      <c r="AT99" s="50">
        <f t="shared" si="60"/>
        <v>0</v>
      </c>
      <c r="AU99" s="50">
        <f t="shared" si="60"/>
        <v>0</v>
      </c>
      <c r="AV99" s="50">
        <f t="shared" si="60"/>
        <v>0</v>
      </c>
      <c r="AW99" s="50">
        <f t="shared" si="60"/>
        <v>0</v>
      </c>
      <c r="AX99" s="50">
        <f t="shared" si="60"/>
        <v>0</v>
      </c>
      <c r="AY99" s="50">
        <f t="shared" si="60"/>
        <v>0</v>
      </c>
      <c r="AZ99" s="50">
        <f t="shared" si="60"/>
        <v>0</v>
      </c>
      <c r="BA99" s="50">
        <f t="shared" si="61"/>
        <v>0</v>
      </c>
      <c r="BB99" s="50">
        <f t="shared" si="61"/>
        <v>0</v>
      </c>
      <c r="BC99" s="50">
        <f t="shared" si="61"/>
        <v>0</v>
      </c>
      <c r="BD99" s="50">
        <f t="shared" si="61"/>
        <v>0</v>
      </c>
      <c r="BE99" s="50">
        <f t="shared" si="61"/>
        <v>0</v>
      </c>
      <c r="BF99" s="50">
        <f t="shared" si="61"/>
        <v>0</v>
      </c>
      <c r="BG99" s="50">
        <f t="shared" si="61"/>
        <v>0</v>
      </c>
      <c r="BH99" s="50">
        <f t="shared" si="61"/>
        <v>0</v>
      </c>
      <c r="BI99" s="50">
        <f t="shared" si="61"/>
        <v>0</v>
      </c>
      <c r="BJ99" s="50">
        <f t="shared" si="61"/>
        <v>0</v>
      </c>
      <c r="BK99" s="50">
        <f t="shared" si="61"/>
        <v>0</v>
      </c>
      <c r="BL99" s="50">
        <f t="shared" si="61"/>
        <v>0</v>
      </c>
      <c r="BM99" s="50">
        <f t="shared" si="61"/>
        <v>0</v>
      </c>
      <c r="BN99" s="50">
        <f t="shared" si="61"/>
        <v>0</v>
      </c>
      <c r="BO99" s="50">
        <f t="shared" si="61"/>
        <v>0</v>
      </c>
      <c r="BP99" s="50">
        <f t="shared" si="61"/>
        <v>0</v>
      </c>
      <c r="BQ99" s="50">
        <f t="shared" si="62"/>
        <v>0</v>
      </c>
      <c r="BR99" s="50">
        <f t="shared" si="62"/>
        <v>0</v>
      </c>
      <c r="BS99" s="50">
        <f t="shared" si="62"/>
        <v>0</v>
      </c>
      <c r="BT99" s="50">
        <f t="shared" si="62"/>
        <v>0</v>
      </c>
      <c r="BU99" s="50">
        <f t="shared" si="62"/>
        <v>0</v>
      </c>
      <c r="BV99" s="50">
        <f t="shared" si="62"/>
        <v>0</v>
      </c>
      <c r="BW99" s="50">
        <f t="shared" si="62"/>
        <v>0</v>
      </c>
      <c r="BX99" s="50">
        <f t="shared" si="62"/>
        <v>0</v>
      </c>
      <c r="BY99" s="50">
        <f t="shared" si="62"/>
        <v>0</v>
      </c>
      <c r="BZ99" s="50">
        <f t="shared" si="62"/>
        <v>0</v>
      </c>
      <c r="CA99" s="50">
        <f t="shared" si="62"/>
        <v>0</v>
      </c>
      <c r="CB99" s="50">
        <f t="shared" si="62"/>
        <v>0</v>
      </c>
      <c r="CC99" s="50">
        <f t="shared" si="62"/>
        <v>0</v>
      </c>
      <c r="CD99" s="50">
        <f t="shared" si="62"/>
        <v>0</v>
      </c>
      <c r="CE99" s="50">
        <f t="shared" si="62"/>
        <v>0</v>
      </c>
      <c r="CF99" s="50">
        <f t="shared" si="62"/>
        <v>0</v>
      </c>
      <c r="CG99" s="50">
        <f t="shared" si="63"/>
        <v>0</v>
      </c>
      <c r="CH99" s="50">
        <f t="shared" si="63"/>
        <v>0</v>
      </c>
      <c r="CI99" s="50">
        <f t="shared" si="63"/>
        <v>0</v>
      </c>
      <c r="CJ99" s="50">
        <f t="shared" si="63"/>
        <v>0</v>
      </c>
      <c r="CK99" s="50">
        <f t="shared" si="63"/>
        <v>0</v>
      </c>
      <c r="CL99" s="50">
        <f t="shared" si="63"/>
        <v>0</v>
      </c>
      <c r="CM99" s="50">
        <f t="shared" si="63"/>
        <v>0</v>
      </c>
      <c r="CN99" s="50">
        <f t="shared" si="63"/>
        <v>0</v>
      </c>
      <c r="CO99" s="50">
        <f t="shared" si="63"/>
        <v>0</v>
      </c>
      <c r="CP99" s="50">
        <f t="shared" si="63"/>
        <v>0</v>
      </c>
      <c r="CQ99" s="50">
        <f t="shared" si="63"/>
        <v>0</v>
      </c>
      <c r="CR99" s="50">
        <f t="shared" si="63"/>
        <v>0</v>
      </c>
      <c r="CS99" s="50">
        <f t="shared" si="63"/>
        <v>0</v>
      </c>
      <c r="CT99" s="50">
        <f t="shared" si="63"/>
        <v>0</v>
      </c>
      <c r="CU99" s="50">
        <f t="shared" si="63"/>
        <v>0</v>
      </c>
      <c r="CV99" s="50">
        <f t="shared" si="63"/>
        <v>0</v>
      </c>
      <c r="CW99" s="50">
        <f t="shared" si="64"/>
        <v>0</v>
      </c>
      <c r="CX99" s="50">
        <f t="shared" si="64"/>
        <v>0</v>
      </c>
      <c r="CY99" s="50">
        <f t="shared" si="64"/>
        <v>0</v>
      </c>
      <c r="CZ99" s="50">
        <f t="shared" si="64"/>
        <v>0</v>
      </c>
      <c r="DA99" s="50">
        <f t="shared" si="64"/>
        <v>0</v>
      </c>
      <c r="DB99" s="50">
        <f t="shared" si="64"/>
        <v>0</v>
      </c>
      <c r="DC99" s="50">
        <f t="shared" si="64"/>
        <v>0</v>
      </c>
      <c r="DD99" s="50">
        <f t="shared" si="64"/>
        <v>0</v>
      </c>
      <c r="DE99" s="50">
        <f t="shared" si="64"/>
        <v>0</v>
      </c>
      <c r="DF99" s="50">
        <f t="shared" si="64"/>
        <v>0</v>
      </c>
      <c r="DG99" s="50">
        <f t="shared" si="64"/>
        <v>0</v>
      </c>
      <c r="DH99" s="50">
        <f t="shared" si="64"/>
        <v>0</v>
      </c>
      <c r="DI99" s="50">
        <f t="shared" si="64"/>
        <v>0</v>
      </c>
      <c r="DJ99" s="50">
        <f t="shared" si="64"/>
        <v>0</v>
      </c>
      <c r="DK99" s="50">
        <f t="shared" si="65"/>
        <v>0</v>
      </c>
      <c r="DL99" s="50">
        <f t="shared" si="65"/>
        <v>0</v>
      </c>
      <c r="DM99" s="50">
        <f t="shared" si="65"/>
        <v>0</v>
      </c>
      <c r="DN99" s="50">
        <f t="shared" si="65"/>
        <v>0</v>
      </c>
      <c r="DO99" s="50">
        <f t="shared" si="65"/>
        <v>0</v>
      </c>
      <c r="DP99" s="50">
        <f t="shared" si="65"/>
        <v>0</v>
      </c>
      <c r="DQ99" s="50">
        <f t="shared" si="65"/>
        <v>0</v>
      </c>
      <c r="DR99" s="50">
        <f t="shared" si="65"/>
        <v>0</v>
      </c>
      <c r="DS99" s="50">
        <f t="shared" si="65"/>
        <v>0</v>
      </c>
      <c r="DT99" s="50">
        <f t="shared" si="65"/>
        <v>0</v>
      </c>
      <c r="DU99" s="50">
        <f t="shared" si="65"/>
        <v>0</v>
      </c>
    </row>
    <row r="100" spans="1:125" x14ac:dyDescent="0.35">
      <c r="A100" s="14"/>
      <c r="B100" s="2"/>
      <c r="C100" s="1"/>
      <c r="D100" s="1">
        <v>3</v>
      </c>
      <c r="E100" s="50">
        <f t="shared" si="58"/>
        <v>0</v>
      </c>
      <c r="F100" s="50">
        <f t="shared" si="58"/>
        <v>0</v>
      </c>
      <c r="G100" s="50">
        <f t="shared" si="58"/>
        <v>0</v>
      </c>
      <c r="H100" s="50">
        <f t="shared" si="58"/>
        <v>0</v>
      </c>
      <c r="I100" s="50">
        <f t="shared" si="58"/>
        <v>0</v>
      </c>
      <c r="J100" s="50">
        <f t="shared" si="58"/>
        <v>0</v>
      </c>
      <c r="K100" s="50">
        <f t="shared" si="58"/>
        <v>0</v>
      </c>
      <c r="L100" s="50">
        <f t="shared" si="58"/>
        <v>0</v>
      </c>
      <c r="M100" s="50">
        <f t="shared" si="58"/>
        <v>0</v>
      </c>
      <c r="N100" s="50">
        <f t="shared" si="58"/>
        <v>0</v>
      </c>
      <c r="O100" s="50">
        <f t="shared" si="58"/>
        <v>0</v>
      </c>
      <c r="P100" s="50">
        <f t="shared" si="58"/>
        <v>0</v>
      </c>
      <c r="Q100" s="50">
        <f t="shared" si="58"/>
        <v>0</v>
      </c>
      <c r="R100" s="50">
        <f t="shared" si="58"/>
        <v>0</v>
      </c>
      <c r="S100" s="50">
        <f t="shared" si="58"/>
        <v>0</v>
      </c>
      <c r="T100" s="50">
        <f t="shared" si="58"/>
        <v>0</v>
      </c>
      <c r="U100" s="50">
        <f t="shared" si="59"/>
        <v>0</v>
      </c>
      <c r="V100" s="50">
        <f t="shared" si="59"/>
        <v>0</v>
      </c>
      <c r="W100" s="50">
        <f t="shared" si="59"/>
        <v>0</v>
      </c>
      <c r="X100" s="50">
        <f t="shared" si="59"/>
        <v>0</v>
      </c>
      <c r="Y100" s="50">
        <f t="shared" si="59"/>
        <v>0</v>
      </c>
      <c r="Z100" s="50">
        <f t="shared" si="59"/>
        <v>0</v>
      </c>
      <c r="AA100" s="50">
        <f t="shared" si="59"/>
        <v>0</v>
      </c>
      <c r="AB100" s="50">
        <f t="shared" si="59"/>
        <v>0</v>
      </c>
      <c r="AC100" s="50">
        <f t="shared" si="59"/>
        <v>0</v>
      </c>
      <c r="AD100" s="50">
        <f t="shared" si="59"/>
        <v>0</v>
      </c>
      <c r="AE100" s="50">
        <f t="shared" si="59"/>
        <v>0</v>
      </c>
      <c r="AF100" s="50">
        <f t="shared" si="59"/>
        <v>0</v>
      </c>
      <c r="AG100" s="50">
        <f t="shared" si="59"/>
        <v>0</v>
      </c>
      <c r="AH100" s="50">
        <f t="shared" si="59"/>
        <v>0</v>
      </c>
      <c r="AI100" s="50">
        <f t="shared" si="59"/>
        <v>0</v>
      </c>
      <c r="AJ100" s="50">
        <f t="shared" si="59"/>
        <v>0</v>
      </c>
      <c r="AK100" s="50">
        <f t="shared" si="60"/>
        <v>0</v>
      </c>
      <c r="AL100" s="50">
        <f t="shared" si="60"/>
        <v>0</v>
      </c>
      <c r="AM100" s="50">
        <f t="shared" si="60"/>
        <v>0</v>
      </c>
      <c r="AN100" s="50">
        <f t="shared" si="60"/>
        <v>0</v>
      </c>
      <c r="AO100" s="50">
        <f t="shared" si="60"/>
        <v>0</v>
      </c>
      <c r="AP100" s="50">
        <f t="shared" si="60"/>
        <v>0</v>
      </c>
      <c r="AQ100" s="50">
        <f t="shared" si="60"/>
        <v>0</v>
      </c>
      <c r="AR100" s="50">
        <f t="shared" si="60"/>
        <v>0</v>
      </c>
      <c r="AS100" s="50">
        <f t="shared" si="60"/>
        <v>0</v>
      </c>
      <c r="AT100" s="50">
        <f t="shared" si="60"/>
        <v>0</v>
      </c>
      <c r="AU100" s="50">
        <f t="shared" si="60"/>
        <v>0</v>
      </c>
      <c r="AV100" s="50">
        <f t="shared" si="60"/>
        <v>0</v>
      </c>
      <c r="AW100" s="50">
        <f t="shared" si="60"/>
        <v>0</v>
      </c>
      <c r="AX100" s="50">
        <f t="shared" si="60"/>
        <v>0</v>
      </c>
      <c r="AY100" s="50">
        <f t="shared" si="60"/>
        <v>0</v>
      </c>
      <c r="AZ100" s="50">
        <f t="shared" si="60"/>
        <v>0</v>
      </c>
      <c r="BA100" s="50">
        <f t="shared" si="61"/>
        <v>0</v>
      </c>
      <c r="BB100" s="50">
        <f t="shared" si="61"/>
        <v>0</v>
      </c>
      <c r="BC100" s="50">
        <f t="shared" si="61"/>
        <v>0</v>
      </c>
      <c r="BD100" s="50">
        <f t="shared" si="61"/>
        <v>0</v>
      </c>
      <c r="BE100" s="50">
        <f t="shared" si="61"/>
        <v>0</v>
      </c>
      <c r="BF100" s="50">
        <f t="shared" si="61"/>
        <v>0</v>
      </c>
      <c r="BG100" s="50">
        <f t="shared" si="61"/>
        <v>0</v>
      </c>
      <c r="BH100" s="50">
        <f t="shared" si="61"/>
        <v>0</v>
      </c>
      <c r="BI100" s="50">
        <f t="shared" si="61"/>
        <v>0</v>
      </c>
      <c r="BJ100" s="50">
        <f t="shared" si="61"/>
        <v>0</v>
      </c>
      <c r="BK100" s="50">
        <f t="shared" si="61"/>
        <v>0</v>
      </c>
      <c r="BL100" s="50">
        <f t="shared" si="61"/>
        <v>0</v>
      </c>
      <c r="BM100" s="50">
        <f t="shared" si="61"/>
        <v>0</v>
      </c>
      <c r="BN100" s="50">
        <f t="shared" si="61"/>
        <v>0</v>
      </c>
      <c r="BO100" s="50">
        <f t="shared" si="61"/>
        <v>0</v>
      </c>
      <c r="BP100" s="50">
        <f t="shared" si="61"/>
        <v>0</v>
      </c>
      <c r="BQ100" s="50">
        <f t="shared" si="62"/>
        <v>0</v>
      </c>
      <c r="BR100" s="50">
        <f t="shared" si="62"/>
        <v>0</v>
      </c>
      <c r="BS100" s="50">
        <f t="shared" si="62"/>
        <v>0</v>
      </c>
      <c r="BT100" s="50">
        <f t="shared" si="62"/>
        <v>0</v>
      </c>
      <c r="BU100" s="50">
        <f t="shared" si="62"/>
        <v>0</v>
      </c>
      <c r="BV100" s="50">
        <f t="shared" si="62"/>
        <v>0</v>
      </c>
      <c r="BW100" s="50">
        <f t="shared" si="62"/>
        <v>0</v>
      </c>
      <c r="BX100" s="50">
        <f t="shared" si="62"/>
        <v>0</v>
      </c>
      <c r="BY100" s="50">
        <f t="shared" si="62"/>
        <v>0</v>
      </c>
      <c r="BZ100" s="50">
        <f t="shared" si="62"/>
        <v>0</v>
      </c>
      <c r="CA100" s="50">
        <f t="shared" si="62"/>
        <v>0</v>
      </c>
      <c r="CB100" s="50">
        <f t="shared" si="62"/>
        <v>0</v>
      </c>
      <c r="CC100" s="50">
        <f t="shared" si="62"/>
        <v>0</v>
      </c>
      <c r="CD100" s="50">
        <f t="shared" si="62"/>
        <v>0</v>
      </c>
      <c r="CE100" s="50">
        <f t="shared" si="62"/>
        <v>0</v>
      </c>
      <c r="CF100" s="50">
        <f t="shared" si="62"/>
        <v>0</v>
      </c>
      <c r="CG100" s="50">
        <f t="shared" si="63"/>
        <v>0</v>
      </c>
      <c r="CH100" s="50">
        <f t="shared" si="63"/>
        <v>0</v>
      </c>
      <c r="CI100" s="50">
        <f t="shared" si="63"/>
        <v>0</v>
      </c>
      <c r="CJ100" s="50">
        <f t="shared" si="63"/>
        <v>0</v>
      </c>
      <c r="CK100" s="50">
        <f t="shared" si="63"/>
        <v>0</v>
      </c>
      <c r="CL100" s="50">
        <f t="shared" si="63"/>
        <v>0</v>
      </c>
      <c r="CM100" s="50">
        <f t="shared" si="63"/>
        <v>0</v>
      </c>
      <c r="CN100" s="50">
        <f t="shared" si="63"/>
        <v>0</v>
      </c>
      <c r="CO100" s="50">
        <f t="shared" si="63"/>
        <v>0</v>
      </c>
      <c r="CP100" s="50">
        <f t="shared" si="63"/>
        <v>0</v>
      </c>
      <c r="CQ100" s="50">
        <f t="shared" si="63"/>
        <v>0</v>
      </c>
      <c r="CR100" s="50">
        <f t="shared" si="63"/>
        <v>0</v>
      </c>
      <c r="CS100" s="50">
        <f t="shared" si="63"/>
        <v>0</v>
      </c>
      <c r="CT100" s="50">
        <f t="shared" si="63"/>
        <v>0</v>
      </c>
      <c r="CU100" s="50">
        <f t="shared" si="63"/>
        <v>0</v>
      </c>
      <c r="CV100" s="50">
        <f t="shared" si="63"/>
        <v>0</v>
      </c>
      <c r="CW100" s="50">
        <f t="shared" si="64"/>
        <v>0</v>
      </c>
      <c r="CX100" s="50">
        <f t="shared" si="64"/>
        <v>0</v>
      </c>
      <c r="CY100" s="50">
        <f t="shared" si="64"/>
        <v>0</v>
      </c>
      <c r="CZ100" s="50">
        <f t="shared" si="64"/>
        <v>0</v>
      </c>
      <c r="DA100" s="50">
        <f t="shared" si="64"/>
        <v>0</v>
      </c>
      <c r="DB100" s="50">
        <f t="shared" si="64"/>
        <v>0</v>
      </c>
      <c r="DC100" s="50">
        <f t="shared" si="64"/>
        <v>0</v>
      </c>
      <c r="DD100" s="50">
        <f t="shared" si="64"/>
        <v>0</v>
      </c>
      <c r="DE100" s="50">
        <f t="shared" si="64"/>
        <v>0</v>
      </c>
      <c r="DF100" s="50">
        <f t="shared" si="64"/>
        <v>0</v>
      </c>
      <c r="DG100" s="50">
        <f t="shared" si="64"/>
        <v>0</v>
      </c>
      <c r="DH100" s="50">
        <f t="shared" si="64"/>
        <v>0</v>
      </c>
      <c r="DI100" s="50">
        <f t="shared" si="64"/>
        <v>0</v>
      </c>
      <c r="DJ100" s="50">
        <f t="shared" si="64"/>
        <v>0</v>
      </c>
      <c r="DK100" s="50">
        <f t="shared" si="65"/>
        <v>0</v>
      </c>
      <c r="DL100" s="50">
        <f t="shared" si="65"/>
        <v>0</v>
      </c>
      <c r="DM100" s="50">
        <f t="shared" si="65"/>
        <v>0</v>
      </c>
      <c r="DN100" s="50">
        <f t="shared" si="65"/>
        <v>0</v>
      </c>
      <c r="DO100" s="50">
        <f t="shared" si="65"/>
        <v>0</v>
      </c>
      <c r="DP100" s="50">
        <f t="shared" si="65"/>
        <v>0</v>
      </c>
      <c r="DQ100" s="50">
        <f t="shared" si="65"/>
        <v>0</v>
      </c>
      <c r="DR100" s="50">
        <f t="shared" si="65"/>
        <v>0</v>
      </c>
      <c r="DS100" s="50">
        <f t="shared" si="65"/>
        <v>0</v>
      </c>
      <c r="DT100" s="50">
        <f t="shared" si="65"/>
        <v>0</v>
      </c>
      <c r="DU100" s="50">
        <f t="shared" si="65"/>
        <v>0</v>
      </c>
    </row>
    <row r="101" spans="1:125" x14ac:dyDescent="0.35">
      <c r="A101" s="14"/>
      <c r="B101" s="2"/>
      <c r="C101" s="1"/>
      <c r="D101" s="1">
        <v>4</v>
      </c>
      <c r="E101" s="50">
        <f t="shared" si="58"/>
        <v>0</v>
      </c>
      <c r="F101" s="50">
        <f t="shared" si="58"/>
        <v>0</v>
      </c>
      <c r="G101" s="50">
        <f t="shared" si="58"/>
        <v>0</v>
      </c>
      <c r="H101" s="50">
        <f t="shared" si="58"/>
        <v>0</v>
      </c>
      <c r="I101" s="50">
        <f t="shared" si="58"/>
        <v>0</v>
      </c>
      <c r="J101" s="50">
        <f t="shared" si="58"/>
        <v>0</v>
      </c>
      <c r="K101" s="50">
        <f t="shared" si="58"/>
        <v>0</v>
      </c>
      <c r="L101" s="50">
        <f t="shared" si="58"/>
        <v>0</v>
      </c>
      <c r="M101" s="50">
        <f t="shared" si="58"/>
        <v>0</v>
      </c>
      <c r="N101" s="50">
        <f t="shared" si="58"/>
        <v>0</v>
      </c>
      <c r="O101" s="50">
        <f t="shared" si="58"/>
        <v>0</v>
      </c>
      <c r="P101" s="50">
        <f t="shared" si="58"/>
        <v>0</v>
      </c>
      <c r="Q101" s="50">
        <f t="shared" si="58"/>
        <v>0</v>
      </c>
      <c r="R101" s="50">
        <f t="shared" si="58"/>
        <v>0</v>
      </c>
      <c r="S101" s="50">
        <f t="shared" si="58"/>
        <v>0</v>
      </c>
      <c r="T101" s="50">
        <f t="shared" si="58"/>
        <v>0</v>
      </c>
      <c r="U101" s="50">
        <f t="shared" si="59"/>
        <v>0</v>
      </c>
      <c r="V101" s="50">
        <f t="shared" si="59"/>
        <v>0</v>
      </c>
      <c r="W101" s="50">
        <f t="shared" si="59"/>
        <v>0</v>
      </c>
      <c r="X101" s="50">
        <f t="shared" si="59"/>
        <v>0</v>
      </c>
      <c r="Y101" s="50">
        <f t="shared" si="59"/>
        <v>0</v>
      </c>
      <c r="Z101" s="50">
        <f t="shared" si="59"/>
        <v>0</v>
      </c>
      <c r="AA101" s="50">
        <f t="shared" si="59"/>
        <v>0</v>
      </c>
      <c r="AB101" s="50">
        <f t="shared" si="59"/>
        <v>0</v>
      </c>
      <c r="AC101" s="50">
        <f t="shared" si="59"/>
        <v>0</v>
      </c>
      <c r="AD101" s="50">
        <f t="shared" si="59"/>
        <v>0</v>
      </c>
      <c r="AE101" s="50">
        <f t="shared" si="59"/>
        <v>0</v>
      </c>
      <c r="AF101" s="50">
        <f t="shared" si="59"/>
        <v>0</v>
      </c>
      <c r="AG101" s="50">
        <f t="shared" si="59"/>
        <v>0</v>
      </c>
      <c r="AH101" s="50">
        <f t="shared" si="59"/>
        <v>0</v>
      </c>
      <c r="AI101" s="50">
        <f t="shared" si="59"/>
        <v>0</v>
      </c>
      <c r="AJ101" s="50">
        <f t="shared" si="59"/>
        <v>0</v>
      </c>
      <c r="AK101" s="50">
        <f t="shared" si="60"/>
        <v>0</v>
      </c>
      <c r="AL101" s="50">
        <f t="shared" si="60"/>
        <v>0</v>
      </c>
      <c r="AM101" s="50">
        <f t="shared" si="60"/>
        <v>0</v>
      </c>
      <c r="AN101" s="50">
        <f t="shared" si="60"/>
        <v>0</v>
      </c>
      <c r="AO101" s="50">
        <f t="shared" si="60"/>
        <v>0</v>
      </c>
      <c r="AP101" s="50">
        <f t="shared" si="60"/>
        <v>0</v>
      </c>
      <c r="AQ101" s="50">
        <f t="shared" si="60"/>
        <v>0</v>
      </c>
      <c r="AR101" s="50">
        <f t="shared" si="60"/>
        <v>0</v>
      </c>
      <c r="AS101" s="50">
        <f t="shared" si="60"/>
        <v>0</v>
      </c>
      <c r="AT101" s="50">
        <f t="shared" si="60"/>
        <v>0</v>
      </c>
      <c r="AU101" s="50">
        <f t="shared" si="60"/>
        <v>0</v>
      </c>
      <c r="AV101" s="50">
        <f t="shared" si="60"/>
        <v>0</v>
      </c>
      <c r="AW101" s="50">
        <f t="shared" si="60"/>
        <v>0</v>
      </c>
      <c r="AX101" s="50">
        <f t="shared" si="60"/>
        <v>0</v>
      </c>
      <c r="AY101" s="50">
        <f t="shared" si="60"/>
        <v>0</v>
      </c>
      <c r="AZ101" s="50">
        <f t="shared" si="60"/>
        <v>0</v>
      </c>
      <c r="BA101" s="50">
        <f t="shared" si="61"/>
        <v>0</v>
      </c>
      <c r="BB101" s="50">
        <f t="shared" si="61"/>
        <v>0</v>
      </c>
      <c r="BC101" s="50">
        <f t="shared" si="61"/>
        <v>0</v>
      </c>
      <c r="BD101" s="50">
        <f t="shared" si="61"/>
        <v>0</v>
      </c>
      <c r="BE101" s="50">
        <f t="shared" si="61"/>
        <v>0</v>
      </c>
      <c r="BF101" s="50">
        <f t="shared" si="61"/>
        <v>0</v>
      </c>
      <c r="BG101" s="50">
        <f t="shared" si="61"/>
        <v>0</v>
      </c>
      <c r="BH101" s="50">
        <f t="shared" si="61"/>
        <v>0</v>
      </c>
      <c r="BI101" s="50">
        <f t="shared" si="61"/>
        <v>0</v>
      </c>
      <c r="BJ101" s="50">
        <f t="shared" si="61"/>
        <v>0</v>
      </c>
      <c r="BK101" s="50">
        <f t="shared" si="61"/>
        <v>0</v>
      </c>
      <c r="BL101" s="50">
        <f t="shared" si="61"/>
        <v>0</v>
      </c>
      <c r="BM101" s="50">
        <f t="shared" si="61"/>
        <v>0</v>
      </c>
      <c r="BN101" s="50">
        <f t="shared" si="61"/>
        <v>0</v>
      </c>
      <c r="BO101" s="50">
        <f t="shared" si="61"/>
        <v>0</v>
      </c>
      <c r="BP101" s="50">
        <f t="shared" si="61"/>
        <v>0</v>
      </c>
      <c r="BQ101" s="50">
        <f t="shared" si="62"/>
        <v>0</v>
      </c>
      <c r="BR101" s="50">
        <f t="shared" si="62"/>
        <v>0</v>
      </c>
      <c r="BS101" s="50">
        <f t="shared" si="62"/>
        <v>0</v>
      </c>
      <c r="BT101" s="50">
        <f t="shared" si="62"/>
        <v>0</v>
      </c>
      <c r="BU101" s="50">
        <f t="shared" si="62"/>
        <v>0</v>
      </c>
      <c r="BV101" s="50">
        <f t="shared" si="62"/>
        <v>0</v>
      </c>
      <c r="BW101" s="50">
        <f t="shared" si="62"/>
        <v>0</v>
      </c>
      <c r="BX101" s="50">
        <f t="shared" si="62"/>
        <v>0</v>
      </c>
      <c r="BY101" s="50">
        <f t="shared" si="62"/>
        <v>0</v>
      </c>
      <c r="BZ101" s="50">
        <f t="shared" si="62"/>
        <v>0</v>
      </c>
      <c r="CA101" s="50">
        <f t="shared" si="62"/>
        <v>0</v>
      </c>
      <c r="CB101" s="50">
        <f t="shared" si="62"/>
        <v>0</v>
      </c>
      <c r="CC101" s="50">
        <f t="shared" si="62"/>
        <v>0</v>
      </c>
      <c r="CD101" s="50">
        <f t="shared" si="62"/>
        <v>0</v>
      </c>
      <c r="CE101" s="50">
        <f t="shared" si="62"/>
        <v>0</v>
      </c>
      <c r="CF101" s="50">
        <f t="shared" si="62"/>
        <v>0</v>
      </c>
      <c r="CG101" s="50">
        <f t="shared" si="63"/>
        <v>0</v>
      </c>
      <c r="CH101" s="50">
        <f t="shared" si="63"/>
        <v>0</v>
      </c>
      <c r="CI101" s="50">
        <f t="shared" si="63"/>
        <v>0</v>
      </c>
      <c r="CJ101" s="50">
        <f t="shared" si="63"/>
        <v>0</v>
      </c>
      <c r="CK101" s="50">
        <f t="shared" si="63"/>
        <v>0</v>
      </c>
      <c r="CL101" s="50">
        <f t="shared" si="63"/>
        <v>0</v>
      </c>
      <c r="CM101" s="50">
        <f t="shared" si="63"/>
        <v>0</v>
      </c>
      <c r="CN101" s="50">
        <f t="shared" si="63"/>
        <v>0</v>
      </c>
      <c r="CO101" s="50">
        <f t="shared" si="63"/>
        <v>0</v>
      </c>
      <c r="CP101" s="50">
        <f t="shared" si="63"/>
        <v>0</v>
      </c>
      <c r="CQ101" s="50">
        <f t="shared" si="63"/>
        <v>0</v>
      </c>
      <c r="CR101" s="50">
        <f t="shared" si="63"/>
        <v>0</v>
      </c>
      <c r="CS101" s="50">
        <f t="shared" si="63"/>
        <v>0</v>
      </c>
      <c r="CT101" s="50">
        <f t="shared" si="63"/>
        <v>0</v>
      </c>
      <c r="CU101" s="50">
        <f t="shared" si="63"/>
        <v>0</v>
      </c>
      <c r="CV101" s="50">
        <f t="shared" si="63"/>
        <v>0</v>
      </c>
      <c r="CW101" s="50">
        <f t="shared" si="64"/>
        <v>0</v>
      </c>
      <c r="CX101" s="50">
        <f t="shared" si="64"/>
        <v>0</v>
      </c>
      <c r="CY101" s="50">
        <f t="shared" si="64"/>
        <v>0</v>
      </c>
      <c r="CZ101" s="50">
        <f t="shared" si="64"/>
        <v>0</v>
      </c>
      <c r="DA101" s="50">
        <f t="shared" si="64"/>
        <v>0</v>
      </c>
      <c r="DB101" s="50">
        <f t="shared" si="64"/>
        <v>0</v>
      </c>
      <c r="DC101" s="50">
        <f t="shared" si="64"/>
        <v>0</v>
      </c>
      <c r="DD101" s="50">
        <f t="shared" si="64"/>
        <v>0</v>
      </c>
      <c r="DE101" s="50">
        <f t="shared" si="64"/>
        <v>0</v>
      </c>
      <c r="DF101" s="50">
        <f t="shared" si="64"/>
        <v>0</v>
      </c>
      <c r="DG101" s="50">
        <f t="shared" si="64"/>
        <v>0</v>
      </c>
      <c r="DH101" s="50">
        <f t="shared" si="64"/>
        <v>0</v>
      </c>
      <c r="DI101" s="50">
        <f t="shared" si="64"/>
        <v>0</v>
      </c>
      <c r="DJ101" s="50">
        <f t="shared" si="64"/>
        <v>0</v>
      </c>
      <c r="DK101" s="50">
        <f t="shared" si="65"/>
        <v>0</v>
      </c>
      <c r="DL101" s="50">
        <f t="shared" si="65"/>
        <v>0</v>
      </c>
      <c r="DM101" s="50">
        <f t="shared" si="65"/>
        <v>0</v>
      </c>
      <c r="DN101" s="50">
        <f t="shared" si="65"/>
        <v>0</v>
      </c>
      <c r="DO101" s="50">
        <f t="shared" si="65"/>
        <v>0</v>
      </c>
      <c r="DP101" s="50">
        <f t="shared" si="65"/>
        <v>0</v>
      </c>
      <c r="DQ101" s="50">
        <f t="shared" si="65"/>
        <v>0</v>
      </c>
      <c r="DR101" s="50">
        <f t="shared" si="65"/>
        <v>0</v>
      </c>
      <c r="DS101" s="50">
        <f t="shared" si="65"/>
        <v>0</v>
      </c>
      <c r="DT101" s="50">
        <f t="shared" si="65"/>
        <v>0</v>
      </c>
      <c r="DU101" s="50">
        <f t="shared" si="65"/>
        <v>0</v>
      </c>
    </row>
    <row r="102" spans="1:125" x14ac:dyDescent="0.35">
      <c r="A102" s="14"/>
      <c r="B102" s="2"/>
      <c r="C102" s="1"/>
      <c r="D102" s="1">
        <v>5</v>
      </c>
      <c r="E102" s="50">
        <f t="shared" si="58"/>
        <v>0</v>
      </c>
      <c r="F102" s="50">
        <f t="shared" si="58"/>
        <v>0</v>
      </c>
      <c r="G102" s="50">
        <f t="shared" si="58"/>
        <v>0</v>
      </c>
      <c r="H102" s="50">
        <f t="shared" si="58"/>
        <v>0</v>
      </c>
      <c r="I102" s="50">
        <f t="shared" si="58"/>
        <v>0</v>
      </c>
      <c r="J102" s="50">
        <f t="shared" si="58"/>
        <v>0</v>
      </c>
      <c r="K102" s="50">
        <f t="shared" si="58"/>
        <v>0</v>
      </c>
      <c r="L102" s="50">
        <f t="shared" si="58"/>
        <v>0</v>
      </c>
      <c r="M102" s="50">
        <f t="shared" si="58"/>
        <v>0</v>
      </c>
      <c r="N102" s="50">
        <f t="shared" si="58"/>
        <v>0</v>
      </c>
      <c r="O102" s="50">
        <f t="shared" si="58"/>
        <v>0</v>
      </c>
      <c r="P102" s="50">
        <f t="shared" si="58"/>
        <v>0</v>
      </c>
      <c r="Q102" s="50">
        <f t="shared" si="58"/>
        <v>0</v>
      </c>
      <c r="R102" s="50">
        <f t="shared" si="58"/>
        <v>0</v>
      </c>
      <c r="S102" s="50">
        <f t="shared" si="58"/>
        <v>0</v>
      </c>
      <c r="T102" s="50">
        <f t="shared" si="58"/>
        <v>0</v>
      </c>
      <c r="U102" s="50">
        <f t="shared" si="59"/>
        <v>0</v>
      </c>
      <c r="V102" s="50">
        <f t="shared" si="59"/>
        <v>0</v>
      </c>
      <c r="W102" s="50">
        <f t="shared" si="59"/>
        <v>0</v>
      </c>
      <c r="X102" s="50">
        <f t="shared" si="59"/>
        <v>0</v>
      </c>
      <c r="Y102" s="50">
        <f t="shared" si="59"/>
        <v>0</v>
      </c>
      <c r="Z102" s="50">
        <f t="shared" si="59"/>
        <v>0</v>
      </c>
      <c r="AA102" s="50">
        <f t="shared" si="59"/>
        <v>0</v>
      </c>
      <c r="AB102" s="50">
        <f t="shared" si="59"/>
        <v>0</v>
      </c>
      <c r="AC102" s="50">
        <f t="shared" si="59"/>
        <v>0</v>
      </c>
      <c r="AD102" s="50">
        <f t="shared" si="59"/>
        <v>0</v>
      </c>
      <c r="AE102" s="50">
        <f t="shared" si="59"/>
        <v>0</v>
      </c>
      <c r="AF102" s="50">
        <f t="shared" si="59"/>
        <v>0</v>
      </c>
      <c r="AG102" s="50">
        <f t="shared" si="59"/>
        <v>0</v>
      </c>
      <c r="AH102" s="50">
        <f t="shared" si="59"/>
        <v>0</v>
      </c>
      <c r="AI102" s="50">
        <f t="shared" si="59"/>
        <v>0</v>
      </c>
      <c r="AJ102" s="50">
        <f t="shared" si="59"/>
        <v>0</v>
      </c>
      <c r="AK102" s="50">
        <f t="shared" si="60"/>
        <v>0</v>
      </c>
      <c r="AL102" s="50">
        <f t="shared" si="60"/>
        <v>0</v>
      </c>
      <c r="AM102" s="50">
        <f t="shared" si="60"/>
        <v>0</v>
      </c>
      <c r="AN102" s="50">
        <f t="shared" si="60"/>
        <v>0</v>
      </c>
      <c r="AO102" s="50">
        <f t="shared" si="60"/>
        <v>0</v>
      </c>
      <c r="AP102" s="50">
        <f t="shared" si="60"/>
        <v>0</v>
      </c>
      <c r="AQ102" s="50">
        <f t="shared" si="60"/>
        <v>0</v>
      </c>
      <c r="AR102" s="50">
        <f t="shared" si="60"/>
        <v>0</v>
      </c>
      <c r="AS102" s="50">
        <f t="shared" si="60"/>
        <v>0</v>
      </c>
      <c r="AT102" s="50">
        <f t="shared" si="60"/>
        <v>0</v>
      </c>
      <c r="AU102" s="50">
        <f t="shared" si="60"/>
        <v>0</v>
      </c>
      <c r="AV102" s="50">
        <f t="shared" si="60"/>
        <v>0</v>
      </c>
      <c r="AW102" s="50">
        <f t="shared" si="60"/>
        <v>0</v>
      </c>
      <c r="AX102" s="50">
        <f t="shared" si="60"/>
        <v>0</v>
      </c>
      <c r="AY102" s="50">
        <f t="shared" si="60"/>
        <v>0</v>
      </c>
      <c r="AZ102" s="50">
        <f t="shared" si="60"/>
        <v>0</v>
      </c>
      <c r="BA102" s="50">
        <f t="shared" si="61"/>
        <v>0</v>
      </c>
      <c r="BB102" s="50">
        <f t="shared" si="61"/>
        <v>0</v>
      </c>
      <c r="BC102" s="50">
        <f t="shared" si="61"/>
        <v>0</v>
      </c>
      <c r="BD102" s="50">
        <f t="shared" si="61"/>
        <v>0</v>
      </c>
      <c r="BE102" s="50">
        <f t="shared" si="61"/>
        <v>0</v>
      </c>
      <c r="BF102" s="50">
        <f t="shared" si="61"/>
        <v>0</v>
      </c>
      <c r="BG102" s="50">
        <f t="shared" si="61"/>
        <v>0</v>
      </c>
      <c r="BH102" s="50">
        <f t="shared" si="61"/>
        <v>0</v>
      </c>
      <c r="BI102" s="50">
        <f t="shared" si="61"/>
        <v>0</v>
      </c>
      <c r="BJ102" s="50">
        <f t="shared" si="61"/>
        <v>0</v>
      </c>
      <c r="BK102" s="50">
        <f t="shared" si="61"/>
        <v>0</v>
      </c>
      <c r="BL102" s="50">
        <f t="shared" si="61"/>
        <v>0</v>
      </c>
      <c r="BM102" s="50">
        <f t="shared" si="61"/>
        <v>0</v>
      </c>
      <c r="BN102" s="50">
        <f t="shared" si="61"/>
        <v>0</v>
      </c>
      <c r="BO102" s="50">
        <f t="shared" si="61"/>
        <v>0</v>
      </c>
      <c r="BP102" s="50">
        <f t="shared" si="61"/>
        <v>0</v>
      </c>
      <c r="BQ102" s="50">
        <f t="shared" si="62"/>
        <v>0</v>
      </c>
      <c r="BR102" s="50">
        <f t="shared" si="62"/>
        <v>0</v>
      </c>
      <c r="BS102" s="50">
        <f t="shared" si="62"/>
        <v>0</v>
      </c>
      <c r="BT102" s="50">
        <f t="shared" si="62"/>
        <v>0</v>
      </c>
      <c r="BU102" s="50">
        <f t="shared" si="62"/>
        <v>0</v>
      </c>
      <c r="BV102" s="50">
        <f t="shared" si="62"/>
        <v>0</v>
      </c>
      <c r="BW102" s="50">
        <f t="shared" si="62"/>
        <v>0</v>
      </c>
      <c r="BX102" s="50">
        <f t="shared" si="62"/>
        <v>0</v>
      </c>
      <c r="BY102" s="50">
        <f t="shared" si="62"/>
        <v>0</v>
      </c>
      <c r="BZ102" s="50">
        <f t="shared" si="62"/>
        <v>0</v>
      </c>
      <c r="CA102" s="50">
        <f t="shared" si="62"/>
        <v>0</v>
      </c>
      <c r="CB102" s="50">
        <f t="shared" si="62"/>
        <v>0</v>
      </c>
      <c r="CC102" s="50">
        <f t="shared" si="62"/>
        <v>0</v>
      </c>
      <c r="CD102" s="50">
        <f t="shared" si="62"/>
        <v>0</v>
      </c>
      <c r="CE102" s="50">
        <f t="shared" si="62"/>
        <v>0</v>
      </c>
      <c r="CF102" s="50">
        <f t="shared" si="62"/>
        <v>0</v>
      </c>
      <c r="CG102" s="50">
        <f t="shared" si="63"/>
        <v>0</v>
      </c>
      <c r="CH102" s="50">
        <f t="shared" si="63"/>
        <v>0</v>
      </c>
      <c r="CI102" s="50">
        <f t="shared" si="63"/>
        <v>0</v>
      </c>
      <c r="CJ102" s="50">
        <f t="shared" si="63"/>
        <v>0</v>
      </c>
      <c r="CK102" s="50">
        <f t="shared" si="63"/>
        <v>0</v>
      </c>
      <c r="CL102" s="50">
        <f t="shared" si="63"/>
        <v>0</v>
      </c>
      <c r="CM102" s="50">
        <f t="shared" si="63"/>
        <v>0</v>
      </c>
      <c r="CN102" s="50">
        <f t="shared" si="63"/>
        <v>0</v>
      </c>
      <c r="CO102" s="50">
        <f t="shared" si="63"/>
        <v>0</v>
      </c>
      <c r="CP102" s="50">
        <f t="shared" si="63"/>
        <v>0</v>
      </c>
      <c r="CQ102" s="50">
        <f t="shared" si="63"/>
        <v>0</v>
      </c>
      <c r="CR102" s="50">
        <f t="shared" si="63"/>
        <v>0</v>
      </c>
      <c r="CS102" s="50">
        <f t="shared" si="63"/>
        <v>0</v>
      </c>
      <c r="CT102" s="50">
        <f t="shared" si="63"/>
        <v>0</v>
      </c>
      <c r="CU102" s="50">
        <f t="shared" si="63"/>
        <v>0</v>
      </c>
      <c r="CV102" s="50">
        <f t="shared" si="63"/>
        <v>0</v>
      </c>
      <c r="CW102" s="50">
        <f t="shared" si="64"/>
        <v>0</v>
      </c>
      <c r="CX102" s="50">
        <f t="shared" si="64"/>
        <v>0</v>
      </c>
      <c r="CY102" s="50">
        <f t="shared" si="64"/>
        <v>0</v>
      </c>
      <c r="CZ102" s="50">
        <f t="shared" si="64"/>
        <v>0</v>
      </c>
      <c r="DA102" s="50">
        <f t="shared" si="64"/>
        <v>0</v>
      </c>
      <c r="DB102" s="50">
        <f t="shared" si="64"/>
        <v>0</v>
      </c>
      <c r="DC102" s="50">
        <f t="shared" si="64"/>
        <v>0</v>
      </c>
      <c r="DD102" s="50">
        <f t="shared" si="64"/>
        <v>0</v>
      </c>
      <c r="DE102" s="50">
        <f t="shared" si="64"/>
        <v>0</v>
      </c>
      <c r="DF102" s="50">
        <f t="shared" si="64"/>
        <v>0</v>
      </c>
      <c r="DG102" s="50">
        <f t="shared" si="64"/>
        <v>0</v>
      </c>
      <c r="DH102" s="50">
        <f t="shared" si="64"/>
        <v>0</v>
      </c>
      <c r="DI102" s="50">
        <f t="shared" si="64"/>
        <v>0</v>
      </c>
      <c r="DJ102" s="50">
        <f t="shared" si="64"/>
        <v>0</v>
      </c>
      <c r="DK102" s="50">
        <f t="shared" si="65"/>
        <v>0</v>
      </c>
      <c r="DL102" s="50">
        <f t="shared" si="65"/>
        <v>0</v>
      </c>
      <c r="DM102" s="50">
        <f t="shared" si="65"/>
        <v>0</v>
      </c>
      <c r="DN102" s="50">
        <f t="shared" si="65"/>
        <v>0</v>
      </c>
      <c r="DO102" s="50">
        <f t="shared" si="65"/>
        <v>0</v>
      </c>
      <c r="DP102" s="50">
        <f t="shared" si="65"/>
        <v>0</v>
      </c>
      <c r="DQ102" s="50">
        <f t="shared" si="65"/>
        <v>0</v>
      </c>
      <c r="DR102" s="50">
        <f t="shared" si="65"/>
        <v>0</v>
      </c>
      <c r="DS102" s="50">
        <f t="shared" si="65"/>
        <v>0</v>
      </c>
      <c r="DT102" s="50">
        <f t="shared" si="65"/>
        <v>0</v>
      </c>
      <c r="DU102" s="50">
        <f t="shared" si="65"/>
        <v>0</v>
      </c>
    </row>
    <row r="103" spans="1:125" x14ac:dyDescent="0.35">
      <c r="A103" s="14"/>
      <c r="B103" s="2"/>
      <c r="C103" s="1"/>
      <c r="D103" s="1">
        <v>6</v>
      </c>
      <c r="E103" s="50">
        <f t="shared" si="58"/>
        <v>0</v>
      </c>
      <c r="F103" s="50">
        <f t="shared" si="58"/>
        <v>0</v>
      </c>
      <c r="G103" s="50">
        <f t="shared" si="58"/>
        <v>0</v>
      </c>
      <c r="H103" s="50">
        <f t="shared" si="58"/>
        <v>0</v>
      </c>
      <c r="I103" s="50">
        <f t="shared" si="58"/>
        <v>0</v>
      </c>
      <c r="J103" s="50">
        <f t="shared" si="58"/>
        <v>0</v>
      </c>
      <c r="K103" s="50">
        <f t="shared" si="58"/>
        <v>0</v>
      </c>
      <c r="L103" s="50">
        <f t="shared" si="58"/>
        <v>0</v>
      </c>
      <c r="M103" s="50">
        <f t="shared" si="58"/>
        <v>0</v>
      </c>
      <c r="N103" s="50">
        <f t="shared" si="58"/>
        <v>0</v>
      </c>
      <c r="O103" s="50">
        <f t="shared" si="58"/>
        <v>0</v>
      </c>
      <c r="P103" s="50">
        <f t="shared" si="58"/>
        <v>0</v>
      </c>
      <c r="Q103" s="50">
        <f t="shared" si="58"/>
        <v>0</v>
      </c>
      <c r="R103" s="50">
        <f t="shared" si="58"/>
        <v>0</v>
      </c>
      <c r="S103" s="50">
        <f t="shared" si="58"/>
        <v>0</v>
      </c>
      <c r="T103" s="50">
        <f t="shared" si="58"/>
        <v>0</v>
      </c>
      <c r="U103" s="50">
        <f t="shared" si="59"/>
        <v>0</v>
      </c>
      <c r="V103" s="50">
        <f t="shared" si="59"/>
        <v>0</v>
      </c>
      <c r="W103" s="50">
        <f t="shared" si="59"/>
        <v>0</v>
      </c>
      <c r="X103" s="50">
        <f t="shared" si="59"/>
        <v>0</v>
      </c>
      <c r="Y103" s="50">
        <f t="shared" si="59"/>
        <v>0</v>
      </c>
      <c r="Z103" s="50">
        <f t="shared" si="59"/>
        <v>0</v>
      </c>
      <c r="AA103" s="50">
        <f t="shared" si="59"/>
        <v>0</v>
      </c>
      <c r="AB103" s="50">
        <f t="shared" si="59"/>
        <v>0</v>
      </c>
      <c r="AC103" s="50">
        <f t="shared" si="59"/>
        <v>0</v>
      </c>
      <c r="AD103" s="50">
        <f t="shared" si="59"/>
        <v>0</v>
      </c>
      <c r="AE103" s="50">
        <f t="shared" si="59"/>
        <v>0</v>
      </c>
      <c r="AF103" s="50">
        <f t="shared" si="59"/>
        <v>0</v>
      </c>
      <c r="AG103" s="50">
        <f t="shared" si="59"/>
        <v>0</v>
      </c>
      <c r="AH103" s="50">
        <f t="shared" si="59"/>
        <v>0</v>
      </c>
      <c r="AI103" s="50">
        <f t="shared" si="59"/>
        <v>0</v>
      </c>
      <c r="AJ103" s="50">
        <f t="shared" si="59"/>
        <v>0</v>
      </c>
      <c r="AK103" s="50">
        <f t="shared" si="60"/>
        <v>0</v>
      </c>
      <c r="AL103" s="50">
        <f t="shared" si="60"/>
        <v>0</v>
      </c>
      <c r="AM103" s="50">
        <f t="shared" si="60"/>
        <v>0</v>
      </c>
      <c r="AN103" s="50">
        <f t="shared" si="60"/>
        <v>0</v>
      </c>
      <c r="AO103" s="50">
        <f t="shared" si="60"/>
        <v>0</v>
      </c>
      <c r="AP103" s="50">
        <f t="shared" si="60"/>
        <v>0</v>
      </c>
      <c r="AQ103" s="50">
        <f t="shared" si="60"/>
        <v>0</v>
      </c>
      <c r="AR103" s="50">
        <f t="shared" si="60"/>
        <v>0</v>
      </c>
      <c r="AS103" s="50">
        <f t="shared" si="60"/>
        <v>0</v>
      </c>
      <c r="AT103" s="50">
        <f t="shared" si="60"/>
        <v>0</v>
      </c>
      <c r="AU103" s="50">
        <f t="shared" si="60"/>
        <v>0</v>
      </c>
      <c r="AV103" s="50">
        <f t="shared" si="60"/>
        <v>0</v>
      </c>
      <c r="AW103" s="50">
        <f t="shared" si="60"/>
        <v>0</v>
      </c>
      <c r="AX103" s="50">
        <f t="shared" si="60"/>
        <v>0</v>
      </c>
      <c r="AY103" s="50">
        <f t="shared" si="60"/>
        <v>0</v>
      </c>
      <c r="AZ103" s="50">
        <f t="shared" si="60"/>
        <v>0</v>
      </c>
      <c r="BA103" s="50">
        <f t="shared" si="61"/>
        <v>0</v>
      </c>
      <c r="BB103" s="50">
        <f t="shared" si="61"/>
        <v>0</v>
      </c>
      <c r="BC103" s="50">
        <f t="shared" si="61"/>
        <v>0</v>
      </c>
      <c r="BD103" s="50">
        <f t="shared" si="61"/>
        <v>0</v>
      </c>
      <c r="BE103" s="50">
        <f t="shared" si="61"/>
        <v>0</v>
      </c>
      <c r="BF103" s="50">
        <f t="shared" si="61"/>
        <v>0</v>
      </c>
      <c r="BG103" s="50">
        <f t="shared" si="61"/>
        <v>0</v>
      </c>
      <c r="BH103" s="50">
        <f t="shared" si="61"/>
        <v>0</v>
      </c>
      <c r="BI103" s="50">
        <f t="shared" si="61"/>
        <v>0</v>
      </c>
      <c r="BJ103" s="50">
        <f t="shared" si="61"/>
        <v>0</v>
      </c>
      <c r="BK103" s="50">
        <f t="shared" si="61"/>
        <v>0</v>
      </c>
      <c r="BL103" s="50">
        <f t="shared" si="61"/>
        <v>0</v>
      </c>
      <c r="BM103" s="50">
        <f t="shared" si="61"/>
        <v>0</v>
      </c>
      <c r="BN103" s="50">
        <f t="shared" si="61"/>
        <v>0</v>
      </c>
      <c r="BO103" s="50">
        <f t="shared" si="61"/>
        <v>0</v>
      </c>
      <c r="BP103" s="50">
        <f t="shared" si="61"/>
        <v>0</v>
      </c>
      <c r="BQ103" s="50">
        <f t="shared" si="62"/>
        <v>0</v>
      </c>
      <c r="BR103" s="50">
        <f t="shared" si="62"/>
        <v>0</v>
      </c>
      <c r="BS103" s="50">
        <f t="shared" si="62"/>
        <v>0</v>
      </c>
      <c r="BT103" s="50">
        <f t="shared" si="62"/>
        <v>0</v>
      </c>
      <c r="BU103" s="50">
        <f t="shared" si="62"/>
        <v>0</v>
      </c>
      <c r="BV103" s="50">
        <f t="shared" si="62"/>
        <v>0</v>
      </c>
      <c r="BW103" s="50">
        <f t="shared" si="62"/>
        <v>0</v>
      </c>
      <c r="BX103" s="50">
        <f t="shared" si="62"/>
        <v>0</v>
      </c>
      <c r="BY103" s="50">
        <f t="shared" si="62"/>
        <v>0</v>
      </c>
      <c r="BZ103" s="50">
        <f t="shared" si="62"/>
        <v>0</v>
      </c>
      <c r="CA103" s="50">
        <f t="shared" si="62"/>
        <v>0</v>
      </c>
      <c r="CB103" s="50">
        <f t="shared" si="62"/>
        <v>0</v>
      </c>
      <c r="CC103" s="50">
        <f t="shared" si="62"/>
        <v>0</v>
      </c>
      <c r="CD103" s="50">
        <f t="shared" si="62"/>
        <v>0</v>
      </c>
      <c r="CE103" s="50">
        <f t="shared" si="62"/>
        <v>0</v>
      </c>
      <c r="CF103" s="50">
        <f t="shared" si="62"/>
        <v>0</v>
      </c>
      <c r="CG103" s="50">
        <f t="shared" si="63"/>
        <v>0</v>
      </c>
      <c r="CH103" s="50">
        <f t="shared" si="63"/>
        <v>0</v>
      </c>
      <c r="CI103" s="50">
        <f t="shared" si="63"/>
        <v>0</v>
      </c>
      <c r="CJ103" s="50">
        <f t="shared" si="63"/>
        <v>0</v>
      </c>
      <c r="CK103" s="50">
        <f t="shared" si="63"/>
        <v>0</v>
      </c>
      <c r="CL103" s="50">
        <f t="shared" si="63"/>
        <v>0</v>
      </c>
      <c r="CM103" s="50">
        <f t="shared" si="63"/>
        <v>0</v>
      </c>
      <c r="CN103" s="50">
        <f t="shared" si="63"/>
        <v>0</v>
      </c>
      <c r="CO103" s="50">
        <f t="shared" si="63"/>
        <v>0</v>
      </c>
      <c r="CP103" s="50">
        <f t="shared" si="63"/>
        <v>0</v>
      </c>
      <c r="CQ103" s="50">
        <f t="shared" si="63"/>
        <v>0</v>
      </c>
      <c r="CR103" s="50">
        <f t="shared" si="63"/>
        <v>0</v>
      </c>
      <c r="CS103" s="50">
        <f t="shared" si="63"/>
        <v>0</v>
      </c>
      <c r="CT103" s="50">
        <f t="shared" si="63"/>
        <v>0</v>
      </c>
      <c r="CU103" s="50">
        <f t="shared" si="63"/>
        <v>0</v>
      </c>
      <c r="CV103" s="50">
        <f t="shared" si="63"/>
        <v>0</v>
      </c>
      <c r="CW103" s="50">
        <f t="shared" si="64"/>
        <v>0</v>
      </c>
      <c r="CX103" s="50">
        <f t="shared" si="64"/>
        <v>0</v>
      </c>
      <c r="CY103" s="50">
        <f t="shared" si="64"/>
        <v>0</v>
      </c>
      <c r="CZ103" s="50">
        <f t="shared" si="64"/>
        <v>0</v>
      </c>
      <c r="DA103" s="50">
        <f t="shared" si="64"/>
        <v>0</v>
      </c>
      <c r="DB103" s="50">
        <f t="shared" si="64"/>
        <v>0</v>
      </c>
      <c r="DC103" s="50">
        <f t="shared" si="64"/>
        <v>0</v>
      </c>
      <c r="DD103" s="50">
        <f t="shared" si="64"/>
        <v>0</v>
      </c>
      <c r="DE103" s="50">
        <f t="shared" si="64"/>
        <v>0</v>
      </c>
      <c r="DF103" s="50">
        <f t="shared" si="64"/>
        <v>0</v>
      </c>
      <c r="DG103" s="50">
        <f t="shared" si="64"/>
        <v>0</v>
      </c>
      <c r="DH103" s="50">
        <f t="shared" si="64"/>
        <v>0</v>
      </c>
      <c r="DI103" s="50">
        <f t="shared" si="64"/>
        <v>0</v>
      </c>
      <c r="DJ103" s="50">
        <f t="shared" si="64"/>
        <v>0</v>
      </c>
      <c r="DK103" s="50">
        <f t="shared" si="65"/>
        <v>0</v>
      </c>
      <c r="DL103" s="50">
        <f t="shared" si="65"/>
        <v>0</v>
      </c>
      <c r="DM103" s="50">
        <f t="shared" si="65"/>
        <v>0</v>
      </c>
      <c r="DN103" s="50">
        <f t="shared" si="65"/>
        <v>0</v>
      </c>
      <c r="DO103" s="50">
        <f t="shared" si="65"/>
        <v>0</v>
      </c>
      <c r="DP103" s="50">
        <f t="shared" si="65"/>
        <v>0</v>
      </c>
      <c r="DQ103" s="50">
        <f t="shared" si="65"/>
        <v>0</v>
      </c>
      <c r="DR103" s="50">
        <f t="shared" si="65"/>
        <v>0</v>
      </c>
      <c r="DS103" s="50">
        <f t="shared" si="65"/>
        <v>0</v>
      </c>
      <c r="DT103" s="50">
        <f t="shared" si="65"/>
        <v>0</v>
      </c>
      <c r="DU103" s="50">
        <f t="shared" si="65"/>
        <v>0</v>
      </c>
    </row>
    <row r="104" spans="1:125" x14ac:dyDescent="0.35">
      <c r="A104" s="14"/>
      <c r="B104" s="2"/>
      <c r="C104" s="1"/>
      <c r="D104" s="1">
        <v>7</v>
      </c>
      <c r="E104" s="50">
        <f t="shared" si="58"/>
        <v>0</v>
      </c>
      <c r="F104" s="50">
        <f t="shared" si="58"/>
        <v>0</v>
      </c>
      <c r="G104" s="50">
        <f t="shared" si="58"/>
        <v>0</v>
      </c>
      <c r="H104" s="50">
        <f t="shared" si="58"/>
        <v>0</v>
      </c>
      <c r="I104" s="50">
        <f t="shared" si="58"/>
        <v>0</v>
      </c>
      <c r="J104" s="50">
        <f t="shared" si="58"/>
        <v>0</v>
      </c>
      <c r="K104" s="50">
        <f t="shared" si="58"/>
        <v>0</v>
      </c>
      <c r="L104" s="50">
        <f t="shared" si="58"/>
        <v>0</v>
      </c>
      <c r="M104" s="50">
        <f t="shared" si="58"/>
        <v>0</v>
      </c>
      <c r="N104" s="50">
        <f t="shared" si="58"/>
        <v>0</v>
      </c>
      <c r="O104" s="50">
        <f t="shared" si="58"/>
        <v>0</v>
      </c>
      <c r="P104" s="50">
        <f t="shared" si="58"/>
        <v>0</v>
      </c>
      <c r="Q104" s="50">
        <f t="shared" si="58"/>
        <v>0</v>
      </c>
      <c r="R104" s="50">
        <f t="shared" si="58"/>
        <v>0</v>
      </c>
      <c r="S104" s="50">
        <f t="shared" si="58"/>
        <v>0</v>
      </c>
      <c r="T104" s="50">
        <f t="shared" si="58"/>
        <v>0</v>
      </c>
      <c r="U104" s="50">
        <f t="shared" si="59"/>
        <v>0</v>
      </c>
      <c r="V104" s="50">
        <f t="shared" si="59"/>
        <v>0</v>
      </c>
      <c r="W104" s="50">
        <f t="shared" si="59"/>
        <v>0</v>
      </c>
      <c r="X104" s="50">
        <f t="shared" si="59"/>
        <v>0</v>
      </c>
      <c r="Y104" s="50">
        <f t="shared" si="59"/>
        <v>0</v>
      </c>
      <c r="Z104" s="50">
        <f t="shared" si="59"/>
        <v>0</v>
      </c>
      <c r="AA104" s="50">
        <f t="shared" si="59"/>
        <v>0</v>
      </c>
      <c r="AB104" s="50">
        <f t="shared" si="59"/>
        <v>0</v>
      </c>
      <c r="AC104" s="50">
        <f t="shared" si="59"/>
        <v>0</v>
      </c>
      <c r="AD104" s="50">
        <f t="shared" si="59"/>
        <v>0</v>
      </c>
      <c r="AE104" s="50">
        <f t="shared" si="59"/>
        <v>0</v>
      </c>
      <c r="AF104" s="50">
        <f t="shared" si="59"/>
        <v>0</v>
      </c>
      <c r="AG104" s="50">
        <f t="shared" si="59"/>
        <v>0</v>
      </c>
      <c r="AH104" s="50">
        <f t="shared" si="59"/>
        <v>0</v>
      </c>
      <c r="AI104" s="50">
        <f t="shared" si="59"/>
        <v>0</v>
      </c>
      <c r="AJ104" s="50">
        <f t="shared" si="59"/>
        <v>0</v>
      </c>
      <c r="AK104" s="50">
        <f t="shared" si="60"/>
        <v>0</v>
      </c>
      <c r="AL104" s="50">
        <f t="shared" si="60"/>
        <v>0</v>
      </c>
      <c r="AM104" s="50">
        <f t="shared" si="60"/>
        <v>0</v>
      </c>
      <c r="AN104" s="50">
        <f t="shared" si="60"/>
        <v>0</v>
      </c>
      <c r="AO104" s="50">
        <f t="shared" si="60"/>
        <v>0</v>
      </c>
      <c r="AP104" s="50">
        <f t="shared" si="60"/>
        <v>0</v>
      </c>
      <c r="AQ104" s="50">
        <f t="shared" si="60"/>
        <v>0</v>
      </c>
      <c r="AR104" s="50">
        <f t="shared" si="60"/>
        <v>0</v>
      </c>
      <c r="AS104" s="50">
        <f t="shared" si="60"/>
        <v>0</v>
      </c>
      <c r="AT104" s="50">
        <f t="shared" si="60"/>
        <v>0</v>
      </c>
      <c r="AU104" s="50">
        <f t="shared" si="60"/>
        <v>0</v>
      </c>
      <c r="AV104" s="50">
        <f t="shared" si="60"/>
        <v>0</v>
      </c>
      <c r="AW104" s="50">
        <f t="shared" si="60"/>
        <v>0</v>
      </c>
      <c r="AX104" s="50">
        <f t="shared" si="60"/>
        <v>0</v>
      </c>
      <c r="AY104" s="50">
        <f t="shared" si="60"/>
        <v>0</v>
      </c>
      <c r="AZ104" s="50">
        <f t="shared" si="60"/>
        <v>0</v>
      </c>
      <c r="BA104" s="50">
        <f t="shared" si="61"/>
        <v>0</v>
      </c>
      <c r="BB104" s="50">
        <f t="shared" si="61"/>
        <v>0</v>
      </c>
      <c r="BC104" s="50">
        <f t="shared" si="61"/>
        <v>0</v>
      </c>
      <c r="BD104" s="50">
        <f t="shared" si="61"/>
        <v>0</v>
      </c>
      <c r="BE104" s="50">
        <f t="shared" si="61"/>
        <v>0</v>
      </c>
      <c r="BF104" s="50">
        <f t="shared" si="61"/>
        <v>0</v>
      </c>
      <c r="BG104" s="50">
        <f t="shared" si="61"/>
        <v>0</v>
      </c>
      <c r="BH104" s="50">
        <f t="shared" si="61"/>
        <v>0</v>
      </c>
      <c r="BI104" s="50">
        <f t="shared" si="61"/>
        <v>0</v>
      </c>
      <c r="BJ104" s="50">
        <f t="shared" si="61"/>
        <v>0</v>
      </c>
      <c r="BK104" s="50">
        <f t="shared" si="61"/>
        <v>0</v>
      </c>
      <c r="BL104" s="50">
        <f t="shared" si="61"/>
        <v>0</v>
      </c>
      <c r="BM104" s="50">
        <f t="shared" si="61"/>
        <v>0</v>
      </c>
      <c r="BN104" s="50">
        <f t="shared" si="61"/>
        <v>0</v>
      </c>
      <c r="BO104" s="50">
        <f t="shared" si="61"/>
        <v>0</v>
      </c>
      <c r="BP104" s="50">
        <f t="shared" si="61"/>
        <v>0</v>
      </c>
      <c r="BQ104" s="50">
        <f t="shared" si="62"/>
        <v>0</v>
      </c>
      <c r="BR104" s="50">
        <f t="shared" si="62"/>
        <v>0</v>
      </c>
      <c r="BS104" s="50">
        <f t="shared" si="62"/>
        <v>0</v>
      </c>
      <c r="BT104" s="50">
        <f t="shared" si="62"/>
        <v>0</v>
      </c>
      <c r="BU104" s="50">
        <f t="shared" si="62"/>
        <v>0</v>
      </c>
      <c r="BV104" s="50">
        <f t="shared" si="62"/>
        <v>0</v>
      </c>
      <c r="BW104" s="50">
        <f t="shared" si="62"/>
        <v>0</v>
      </c>
      <c r="BX104" s="50">
        <f t="shared" si="62"/>
        <v>0</v>
      </c>
      <c r="BY104" s="50">
        <f t="shared" si="62"/>
        <v>0</v>
      </c>
      <c r="BZ104" s="50">
        <f t="shared" si="62"/>
        <v>0</v>
      </c>
      <c r="CA104" s="50">
        <f t="shared" si="62"/>
        <v>0</v>
      </c>
      <c r="CB104" s="50">
        <f t="shared" si="62"/>
        <v>0</v>
      </c>
      <c r="CC104" s="50">
        <f t="shared" si="62"/>
        <v>0</v>
      </c>
      <c r="CD104" s="50">
        <f t="shared" si="62"/>
        <v>0</v>
      </c>
      <c r="CE104" s="50">
        <f t="shared" si="62"/>
        <v>0</v>
      </c>
      <c r="CF104" s="50">
        <f t="shared" si="62"/>
        <v>0</v>
      </c>
      <c r="CG104" s="50">
        <f t="shared" si="63"/>
        <v>0</v>
      </c>
      <c r="CH104" s="50">
        <f t="shared" si="63"/>
        <v>0</v>
      </c>
      <c r="CI104" s="50">
        <f t="shared" si="63"/>
        <v>0</v>
      </c>
      <c r="CJ104" s="50">
        <f t="shared" si="63"/>
        <v>0</v>
      </c>
      <c r="CK104" s="50">
        <f t="shared" si="63"/>
        <v>0</v>
      </c>
      <c r="CL104" s="50">
        <f t="shared" si="63"/>
        <v>0</v>
      </c>
      <c r="CM104" s="50">
        <f t="shared" si="63"/>
        <v>0</v>
      </c>
      <c r="CN104" s="50">
        <f t="shared" si="63"/>
        <v>0</v>
      </c>
      <c r="CO104" s="50">
        <f t="shared" si="63"/>
        <v>0</v>
      </c>
      <c r="CP104" s="50">
        <f t="shared" si="63"/>
        <v>0</v>
      </c>
      <c r="CQ104" s="50">
        <f t="shared" si="63"/>
        <v>0</v>
      </c>
      <c r="CR104" s="50">
        <f t="shared" si="63"/>
        <v>0</v>
      </c>
      <c r="CS104" s="50">
        <f t="shared" si="63"/>
        <v>0</v>
      </c>
      <c r="CT104" s="50">
        <f t="shared" si="63"/>
        <v>0</v>
      </c>
      <c r="CU104" s="50">
        <f t="shared" si="63"/>
        <v>0</v>
      </c>
      <c r="CV104" s="50">
        <f t="shared" si="63"/>
        <v>0</v>
      </c>
      <c r="CW104" s="50">
        <f t="shared" si="64"/>
        <v>0</v>
      </c>
      <c r="CX104" s="50">
        <f t="shared" si="64"/>
        <v>0</v>
      </c>
      <c r="CY104" s="50">
        <f t="shared" si="64"/>
        <v>0</v>
      </c>
      <c r="CZ104" s="50">
        <f t="shared" si="64"/>
        <v>0</v>
      </c>
      <c r="DA104" s="50">
        <f t="shared" si="64"/>
        <v>0</v>
      </c>
      <c r="DB104" s="50">
        <f t="shared" si="64"/>
        <v>0</v>
      </c>
      <c r="DC104" s="50">
        <f t="shared" si="64"/>
        <v>0</v>
      </c>
      <c r="DD104" s="50">
        <f t="shared" si="64"/>
        <v>0</v>
      </c>
      <c r="DE104" s="50">
        <f t="shared" si="64"/>
        <v>0</v>
      </c>
      <c r="DF104" s="50">
        <f t="shared" si="64"/>
        <v>0</v>
      </c>
      <c r="DG104" s="50">
        <f t="shared" si="64"/>
        <v>0</v>
      </c>
      <c r="DH104" s="50">
        <f t="shared" si="64"/>
        <v>0</v>
      </c>
      <c r="DI104" s="50">
        <f t="shared" si="64"/>
        <v>0</v>
      </c>
      <c r="DJ104" s="50">
        <f t="shared" si="64"/>
        <v>0</v>
      </c>
      <c r="DK104" s="50">
        <f t="shared" si="65"/>
        <v>0</v>
      </c>
      <c r="DL104" s="50">
        <f t="shared" si="65"/>
        <v>0</v>
      </c>
      <c r="DM104" s="50">
        <f t="shared" si="65"/>
        <v>0</v>
      </c>
      <c r="DN104" s="50">
        <f t="shared" si="65"/>
        <v>0</v>
      </c>
      <c r="DO104" s="50">
        <f t="shared" si="65"/>
        <v>0</v>
      </c>
      <c r="DP104" s="50">
        <f t="shared" si="65"/>
        <v>0</v>
      </c>
      <c r="DQ104" s="50">
        <f t="shared" si="65"/>
        <v>0</v>
      </c>
      <c r="DR104" s="50">
        <f t="shared" si="65"/>
        <v>0</v>
      </c>
      <c r="DS104" s="50">
        <f t="shared" si="65"/>
        <v>0</v>
      </c>
      <c r="DT104" s="50">
        <f t="shared" si="65"/>
        <v>0</v>
      </c>
      <c r="DU104" s="50">
        <f t="shared" si="65"/>
        <v>0</v>
      </c>
    </row>
    <row r="105" spans="1:125" x14ac:dyDescent="0.35">
      <c r="A105" s="14"/>
      <c r="B105" s="2"/>
      <c r="C105" s="1"/>
      <c r="D105" s="1">
        <v>8</v>
      </c>
      <c r="E105" s="50">
        <f t="shared" si="58"/>
        <v>0</v>
      </c>
      <c r="F105" s="50">
        <f t="shared" si="58"/>
        <v>0</v>
      </c>
      <c r="G105" s="50">
        <f t="shared" si="58"/>
        <v>0</v>
      </c>
      <c r="H105" s="50">
        <f t="shared" si="58"/>
        <v>0</v>
      </c>
      <c r="I105" s="50">
        <f t="shared" si="58"/>
        <v>0</v>
      </c>
      <c r="J105" s="50">
        <f t="shared" si="58"/>
        <v>0</v>
      </c>
      <c r="K105" s="50">
        <f t="shared" si="58"/>
        <v>0</v>
      </c>
      <c r="L105" s="50">
        <f t="shared" si="58"/>
        <v>0</v>
      </c>
      <c r="M105" s="50">
        <f t="shared" si="58"/>
        <v>0</v>
      </c>
      <c r="N105" s="50">
        <f t="shared" si="58"/>
        <v>0</v>
      </c>
      <c r="O105" s="50">
        <f t="shared" si="58"/>
        <v>0</v>
      </c>
      <c r="P105" s="50">
        <f t="shared" si="58"/>
        <v>0</v>
      </c>
      <c r="Q105" s="50">
        <f t="shared" si="58"/>
        <v>0</v>
      </c>
      <c r="R105" s="50">
        <f t="shared" si="58"/>
        <v>0</v>
      </c>
      <c r="S105" s="50">
        <f t="shared" si="58"/>
        <v>0</v>
      </c>
      <c r="T105" s="50">
        <f t="shared" si="58"/>
        <v>0</v>
      </c>
      <c r="U105" s="50">
        <f t="shared" si="59"/>
        <v>0</v>
      </c>
      <c r="V105" s="50">
        <f t="shared" si="59"/>
        <v>0</v>
      </c>
      <c r="W105" s="50">
        <f t="shared" si="59"/>
        <v>0</v>
      </c>
      <c r="X105" s="50">
        <f t="shared" si="59"/>
        <v>0</v>
      </c>
      <c r="Y105" s="50">
        <f t="shared" si="59"/>
        <v>0</v>
      </c>
      <c r="Z105" s="50">
        <f t="shared" si="59"/>
        <v>0</v>
      </c>
      <c r="AA105" s="50">
        <f t="shared" si="59"/>
        <v>0</v>
      </c>
      <c r="AB105" s="50">
        <f t="shared" si="59"/>
        <v>0</v>
      </c>
      <c r="AC105" s="50">
        <f t="shared" si="59"/>
        <v>0</v>
      </c>
      <c r="AD105" s="50">
        <f t="shared" si="59"/>
        <v>0</v>
      </c>
      <c r="AE105" s="50">
        <f t="shared" si="59"/>
        <v>0</v>
      </c>
      <c r="AF105" s="50">
        <f t="shared" si="59"/>
        <v>0</v>
      </c>
      <c r="AG105" s="50">
        <f t="shared" si="59"/>
        <v>0</v>
      </c>
      <c r="AH105" s="50">
        <f t="shared" si="59"/>
        <v>0</v>
      </c>
      <c r="AI105" s="50">
        <f t="shared" si="59"/>
        <v>0</v>
      </c>
      <c r="AJ105" s="50">
        <f t="shared" si="59"/>
        <v>0</v>
      </c>
      <c r="AK105" s="50">
        <f t="shared" si="60"/>
        <v>0</v>
      </c>
      <c r="AL105" s="50">
        <f t="shared" si="60"/>
        <v>0</v>
      </c>
      <c r="AM105" s="50">
        <f t="shared" si="60"/>
        <v>0</v>
      </c>
      <c r="AN105" s="50">
        <f t="shared" si="60"/>
        <v>0</v>
      </c>
      <c r="AO105" s="50">
        <f t="shared" si="60"/>
        <v>0</v>
      </c>
      <c r="AP105" s="50">
        <f t="shared" si="60"/>
        <v>0</v>
      </c>
      <c r="AQ105" s="50">
        <f t="shared" si="60"/>
        <v>0</v>
      </c>
      <c r="AR105" s="50">
        <f t="shared" si="60"/>
        <v>0</v>
      </c>
      <c r="AS105" s="50">
        <f t="shared" si="60"/>
        <v>0</v>
      </c>
      <c r="AT105" s="50">
        <f t="shared" si="60"/>
        <v>0</v>
      </c>
      <c r="AU105" s="50">
        <f t="shared" si="60"/>
        <v>0</v>
      </c>
      <c r="AV105" s="50">
        <f t="shared" si="60"/>
        <v>0</v>
      </c>
      <c r="AW105" s="50">
        <f t="shared" si="60"/>
        <v>0</v>
      </c>
      <c r="AX105" s="50">
        <f t="shared" si="60"/>
        <v>0</v>
      </c>
      <c r="AY105" s="50">
        <f t="shared" si="60"/>
        <v>0</v>
      </c>
      <c r="AZ105" s="50">
        <f t="shared" si="60"/>
        <v>0</v>
      </c>
      <c r="BA105" s="50">
        <f t="shared" si="61"/>
        <v>0</v>
      </c>
      <c r="BB105" s="50">
        <f t="shared" si="61"/>
        <v>0</v>
      </c>
      <c r="BC105" s="50">
        <f t="shared" si="61"/>
        <v>0</v>
      </c>
      <c r="BD105" s="50">
        <f t="shared" si="61"/>
        <v>0</v>
      </c>
      <c r="BE105" s="50">
        <f t="shared" si="61"/>
        <v>0</v>
      </c>
      <c r="BF105" s="50">
        <f t="shared" si="61"/>
        <v>0</v>
      </c>
      <c r="BG105" s="50">
        <f t="shared" si="61"/>
        <v>0</v>
      </c>
      <c r="BH105" s="50">
        <f t="shared" si="61"/>
        <v>0</v>
      </c>
      <c r="BI105" s="50">
        <f t="shared" si="61"/>
        <v>0</v>
      </c>
      <c r="BJ105" s="50">
        <f t="shared" si="61"/>
        <v>0</v>
      </c>
      <c r="BK105" s="50">
        <f t="shared" si="61"/>
        <v>0</v>
      </c>
      <c r="BL105" s="50">
        <f t="shared" si="61"/>
        <v>0</v>
      </c>
      <c r="BM105" s="50">
        <f t="shared" si="61"/>
        <v>0</v>
      </c>
      <c r="BN105" s="50">
        <f t="shared" si="61"/>
        <v>0</v>
      </c>
      <c r="BO105" s="50">
        <f t="shared" si="61"/>
        <v>0</v>
      </c>
      <c r="BP105" s="50">
        <f t="shared" si="61"/>
        <v>0</v>
      </c>
      <c r="BQ105" s="50">
        <f t="shared" si="62"/>
        <v>0</v>
      </c>
      <c r="BR105" s="50">
        <f t="shared" si="62"/>
        <v>0</v>
      </c>
      <c r="BS105" s="50">
        <f t="shared" si="62"/>
        <v>0</v>
      </c>
      <c r="BT105" s="50">
        <f t="shared" si="62"/>
        <v>0</v>
      </c>
      <c r="BU105" s="50">
        <f t="shared" si="62"/>
        <v>0</v>
      </c>
      <c r="BV105" s="50">
        <f t="shared" si="62"/>
        <v>0</v>
      </c>
      <c r="BW105" s="50">
        <f t="shared" si="62"/>
        <v>0</v>
      </c>
      <c r="BX105" s="50">
        <f t="shared" si="62"/>
        <v>0</v>
      </c>
      <c r="BY105" s="50">
        <f t="shared" si="62"/>
        <v>0</v>
      </c>
      <c r="BZ105" s="50">
        <f t="shared" si="62"/>
        <v>0</v>
      </c>
      <c r="CA105" s="50">
        <f t="shared" si="62"/>
        <v>0</v>
      </c>
      <c r="CB105" s="50">
        <f t="shared" si="62"/>
        <v>0</v>
      </c>
      <c r="CC105" s="50">
        <f t="shared" si="62"/>
        <v>0</v>
      </c>
      <c r="CD105" s="50">
        <f t="shared" si="62"/>
        <v>0</v>
      </c>
      <c r="CE105" s="50">
        <f t="shared" si="62"/>
        <v>0</v>
      </c>
      <c r="CF105" s="50">
        <f t="shared" si="62"/>
        <v>0</v>
      </c>
      <c r="CG105" s="50">
        <f t="shared" si="63"/>
        <v>0</v>
      </c>
      <c r="CH105" s="50">
        <f t="shared" si="63"/>
        <v>0</v>
      </c>
      <c r="CI105" s="50">
        <f t="shared" si="63"/>
        <v>0</v>
      </c>
      <c r="CJ105" s="50">
        <f t="shared" si="63"/>
        <v>0</v>
      </c>
      <c r="CK105" s="50">
        <f t="shared" si="63"/>
        <v>0</v>
      </c>
      <c r="CL105" s="50">
        <f t="shared" si="63"/>
        <v>0</v>
      </c>
      <c r="CM105" s="50">
        <f t="shared" si="63"/>
        <v>0</v>
      </c>
      <c r="CN105" s="50">
        <f t="shared" si="63"/>
        <v>0</v>
      </c>
      <c r="CO105" s="50">
        <f t="shared" si="63"/>
        <v>0</v>
      </c>
      <c r="CP105" s="50">
        <f t="shared" si="63"/>
        <v>0</v>
      </c>
      <c r="CQ105" s="50">
        <f t="shared" si="63"/>
        <v>0</v>
      </c>
      <c r="CR105" s="50">
        <f t="shared" si="63"/>
        <v>0</v>
      </c>
      <c r="CS105" s="50">
        <f t="shared" si="63"/>
        <v>0</v>
      </c>
      <c r="CT105" s="50">
        <f t="shared" si="63"/>
        <v>0</v>
      </c>
      <c r="CU105" s="50">
        <f t="shared" si="63"/>
        <v>0</v>
      </c>
      <c r="CV105" s="50">
        <f t="shared" si="63"/>
        <v>0</v>
      </c>
      <c r="CW105" s="50">
        <f t="shared" si="64"/>
        <v>0</v>
      </c>
      <c r="CX105" s="50">
        <f t="shared" si="64"/>
        <v>0</v>
      </c>
      <c r="CY105" s="50">
        <f t="shared" si="64"/>
        <v>0</v>
      </c>
      <c r="CZ105" s="50">
        <f t="shared" si="64"/>
        <v>0</v>
      </c>
      <c r="DA105" s="50">
        <f t="shared" si="64"/>
        <v>0</v>
      </c>
      <c r="DB105" s="50">
        <f t="shared" si="64"/>
        <v>0</v>
      </c>
      <c r="DC105" s="50">
        <f t="shared" si="64"/>
        <v>0</v>
      </c>
      <c r="DD105" s="50">
        <f t="shared" si="64"/>
        <v>0</v>
      </c>
      <c r="DE105" s="50">
        <f t="shared" si="64"/>
        <v>0</v>
      </c>
      <c r="DF105" s="50">
        <f t="shared" si="64"/>
        <v>0</v>
      </c>
      <c r="DG105" s="50">
        <f t="shared" si="64"/>
        <v>0</v>
      </c>
      <c r="DH105" s="50">
        <f t="shared" si="64"/>
        <v>0</v>
      </c>
      <c r="DI105" s="50">
        <f t="shared" si="64"/>
        <v>0</v>
      </c>
      <c r="DJ105" s="50">
        <f t="shared" si="64"/>
        <v>0</v>
      </c>
      <c r="DK105" s="50">
        <f t="shared" si="65"/>
        <v>0</v>
      </c>
      <c r="DL105" s="50">
        <f t="shared" si="65"/>
        <v>0</v>
      </c>
      <c r="DM105" s="50">
        <f t="shared" si="65"/>
        <v>0</v>
      </c>
      <c r="DN105" s="50">
        <f t="shared" si="65"/>
        <v>0</v>
      </c>
      <c r="DO105" s="50">
        <f t="shared" si="65"/>
        <v>0</v>
      </c>
      <c r="DP105" s="50">
        <f t="shared" si="65"/>
        <v>0</v>
      </c>
      <c r="DQ105" s="50">
        <f t="shared" si="65"/>
        <v>0</v>
      </c>
      <c r="DR105" s="50">
        <f t="shared" si="65"/>
        <v>0</v>
      </c>
      <c r="DS105" s="50">
        <f t="shared" si="65"/>
        <v>0</v>
      </c>
      <c r="DT105" s="50">
        <f t="shared" si="65"/>
        <v>0</v>
      </c>
      <c r="DU105" s="50">
        <f t="shared" si="65"/>
        <v>0</v>
      </c>
    </row>
    <row r="106" spans="1:125" x14ac:dyDescent="0.35">
      <c r="A106" s="14"/>
      <c r="B106" s="2"/>
      <c r="C106" s="1"/>
      <c r="D106" s="1">
        <v>9</v>
      </c>
      <c r="E106" s="50">
        <f t="shared" si="58"/>
        <v>0</v>
      </c>
      <c r="F106" s="50">
        <f t="shared" si="58"/>
        <v>0</v>
      </c>
      <c r="G106" s="50">
        <f t="shared" si="58"/>
        <v>0</v>
      </c>
      <c r="H106" s="50">
        <f t="shared" si="58"/>
        <v>0</v>
      </c>
      <c r="I106" s="50">
        <f t="shared" si="58"/>
        <v>0</v>
      </c>
      <c r="J106" s="50">
        <f t="shared" si="58"/>
        <v>0</v>
      </c>
      <c r="K106" s="50">
        <f t="shared" si="58"/>
        <v>0</v>
      </c>
      <c r="L106" s="50">
        <f t="shared" si="58"/>
        <v>0</v>
      </c>
      <c r="M106" s="50">
        <f t="shared" si="58"/>
        <v>0</v>
      </c>
      <c r="N106" s="50">
        <f t="shared" si="58"/>
        <v>0</v>
      </c>
      <c r="O106" s="50">
        <f t="shared" si="58"/>
        <v>0</v>
      </c>
      <c r="P106" s="50">
        <f t="shared" si="58"/>
        <v>0</v>
      </c>
      <c r="Q106" s="50">
        <f t="shared" si="58"/>
        <v>0</v>
      </c>
      <c r="R106" s="50">
        <f t="shared" si="58"/>
        <v>0</v>
      </c>
      <c r="S106" s="50">
        <f t="shared" si="58"/>
        <v>0</v>
      </c>
      <c r="T106" s="50">
        <f t="shared" si="58"/>
        <v>0</v>
      </c>
      <c r="U106" s="50">
        <f t="shared" si="59"/>
        <v>0</v>
      </c>
      <c r="V106" s="50">
        <f t="shared" si="59"/>
        <v>0</v>
      </c>
      <c r="W106" s="50">
        <f t="shared" si="59"/>
        <v>0</v>
      </c>
      <c r="X106" s="50">
        <f t="shared" si="59"/>
        <v>0</v>
      </c>
      <c r="Y106" s="50">
        <f t="shared" si="59"/>
        <v>0</v>
      </c>
      <c r="Z106" s="50">
        <f t="shared" si="59"/>
        <v>0</v>
      </c>
      <c r="AA106" s="50">
        <f t="shared" si="59"/>
        <v>0</v>
      </c>
      <c r="AB106" s="50">
        <f t="shared" si="59"/>
        <v>0</v>
      </c>
      <c r="AC106" s="50">
        <f t="shared" si="59"/>
        <v>0</v>
      </c>
      <c r="AD106" s="50">
        <f t="shared" si="59"/>
        <v>0</v>
      </c>
      <c r="AE106" s="50">
        <f t="shared" si="59"/>
        <v>0</v>
      </c>
      <c r="AF106" s="50">
        <f t="shared" si="59"/>
        <v>0</v>
      </c>
      <c r="AG106" s="50">
        <f t="shared" si="59"/>
        <v>0</v>
      </c>
      <c r="AH106" s="50">
        <f t="shared" si="59"/>
        <v>0</v>
      </c>
      <c r="AI106" s="50">
        <f t="shared" si="59"/>
        <v>0</v>
      </c>
      <c r="AJ106" s="50">
        <f t="shared" si="59"/>
        <v>0</v>
      </c>
      <c r="AK106" s="50">
        <f t="shared" si="60"/>
        <v>0</v>
      </c>
      <c r="AL106" s="50">
        <f t="shared" si="60"/>
        <v>0</v>
      </c>
      <c r="AM106" s="50">
        <f t="shared" si="60"/>
        <v>0</v>
      </c>
      <c r="AN106" s="50">
        <f t="shared" si="60"/>
        <v>0</v>
      </c>
      <c r="AO106" s="50">
        <f t="shared" si="60"/>
        <v>0</v>
      </c>
      <c r="AP106" s="50">
        <f t="shared" si="60"/>
        <v>0</v>
      </c>
      <c r="AQ106" s="50">
        <f t="shared" si="60"/>
        <v>0</v>
      </c>
      <c r="AR106" s="50">
        <f t="shared" si="60"/>
        <v>0</v>
      </c>
      <c r="AS106" s="50">
        <f t="shared" si="60"/>
        <v>0</v>
      </c>
      <c r="AT106" s="50">
        <f t="shared" si="60"/>
        <v>0</v>
      </c>
      <c r="AU106" s="50">
        <f t="shared" si="60"/>
        <v>0</v>
      </c>
      <c r="AV106" s="50">
        <f t="shared" si="60"/>
        <v>0</v>
      </c>
      <c r="AW106" s="50">
        <f t="shared" si="60"/>
        <v>0</v>
      </c>
      <c r="AX106" s="50">
        <f t="shared" si="60"/>
        <v>0</v>
      </c>
      <c r="AY106" s="50">
        <f t="shared" si="60"/>
        <v>0</v>
      </c>
      <c r="AZ106" s="50">
        <f t="shared" si="60"/>
        <v>0</v>
      </c>
      <c r="BA106" s="50">
        <f t="shared" si="61"/>
        <v>0</v>
      </c>
      <c r="BB106" s="50">
        <f t="shared" si="61"/>
        <v>0</v>
      </c>
      <c r="BC106" s="50">
        <f t="shared" si="61"/>
        <v>0</v>
      </c>
      <c r="BD106" s="50">
        <f t="shared" si="61"/>
        <v>0</v>
      </c>
      <c r="BE106" s="50">
        <f t="shared" si="61"/>
        <v>0</v>
      </c>
      <c r="BF106" s="50">
        <f t="shared" si="61"/>
        <v>0</v>
      </c>
      <c r="BG106" s="50">
        <f t="shared" si="61"/>
        <v>0</v>
      </c>
      <c r="BH106" s="50">
        <f t="shared" si="61"/>
        <v>0</v>
      </c>
      <c r="BI106" s="50">
        <f t="shared" si="61"/>
        <v>0</v>
      </c>
      <c r="BJ106" s="50">
        <f t="shared" si="61"/>
        <v>0</v>
      </c>
      <c r="BK106" s="50">
        <f t="shared" si="61"/>
        <v>0</v>
      </c>
      <c r="BL106" s="50">
        <f t="shared" si="61"/>
        <v>0</v>
      </c>
      <c r="BM106" s="50">
        <f t="shared" si="61"/>
        <v>0</v>
      </c>
      <c r="BN106" s="50">
        <f t="shared" si="61"/>
        <v>0</v>
      </c>
      <c r="BO106" s="50">
        <f t="shared" si="61"/>
        <v>0</v>
      </c>
      <c r="BP106" s="50">
        <f t="shared" si="61"/>
        <v>0</v>
      </c>
      <c r="BQ106" s="50">
        <f t="shared" si="62"/>
        <v>0</v>
      </c>
      <c r="BR106" s="50">
        <f t="shared" si="62"/>
        <v>0</v>
      </c>
      <c r="BS106" s="50">
        <f t="shared" si="62"/>
        <v>0</v>
      </c>
      <c r="BT106" s="50">
        <f t="shared" si="62"/>
        <v>0</v>
      </c>
      <c r="BU106" s="50">
        <f t="shared" si="62"/>
        <v>0</v>
      </c>
      <c r="BV106" s="50">
        <f t="shared" si="62"/>
        <v>0</v>
      </c>
      <c r="BW106" s="50">
        <f t="shared" si="62"/>
        <v>0</v>
      </c>
      <c r="BX106" s="50">
        <f t="shared" si="62"/>
        <v>0</v>
      </c>
      <c r="BY106" s="50">
        <f t="shared" si="62"/>
        <v>0</v>
      </c>
      <c r="BZ106" s="50">
        <f t="shared" si="62"/>
        <v>0</v>
      </c>
      <c r="CA106" s="50">
        <f t="shared" si="62"/>
        <v>0</v>
      </c>
      <c r="CB106" s="50">
        <f t="shared" si="62"/>
        <v>0</v>
      </c>
      <c r="CC106" s="50">
        <f t="shared" si="62"/>
        <v>0</v>
      </c>
      <c r="CD106" s="50">
        <f t="shared" si="62"/>
        <v>0</v>
      </c>
      <c r="CE106" s="50">
        <f t="shared" si="62"/>
        <v>0</v>
      </c>
      <c r="CF106" s="50">
        <f t="shared" si="62"/>
        <v>0</v>
      </c>
      <c r="CG106" s="50">
        <f t="shared" si="63"/>
        <v>0</v>
      </c>
      <c r="CH106" s="50">
        <f t="shared" si="63"/>
        <v>0</v>
      </c>
      <c r="CI106" s="50">
        <f t="shared" si="63"/>
        <v>0</v>
      </c>
      <c r="CJ106" s="50">
        <f t="shared" si="63"/>
        <v>0</v>
      </c>
      <c r="CK106" s="50">
        <f t="shared" si="63"/>
        <v>0</v>
      </c>
      <c r="CL106" s="50">
        <f t="shared" si="63"/>
        <v>0</v>
      </c>
      <c r="CM106" s="50">
        <f t="shared" si="63"/>
        <v>0</v>
      </c>
      <c r="CN106" s="50">
        <f t="shared" si="63"/>
        <v>0</v>
      </c>
      <c r="CO106" s="50">
        <f t="shared" si="63"/>
        <v>0</v>
      </c>
      <c r="CP106" s="50">
        <f t="shared" si="63"/>
        <v>0</v>
      </c>
      <c r="CQ106" s="50">
        <f t="shared" si="63"/>
        <v>0</v>
      </c>
      <c r="CR106" s="50">
        <f t="shared" si="63"/>
        <v>0</v>
      </c>
      <c r="CS106" s="50">
        <f t="shared" si="63"/>
        <v>0</v>
      </c>
      <c r="CT106" s="50">
        <f t="shared" si="63"/>
        <v>0</v>
      </c>
      <c r="CU106" s="50">
        <f t="shared" si="63"/>
        <v>0</v>
      </c>
      <c r="CV106" s="50">
        <f t="shared" si="63"/>
        <v>0</v>
      </c>
      <c r="CW106" s="50">
        <f t="shared" si="64"/>
        <v>0</v>
      </c>
      <c r="CX106" s="50">
        <f t="shared" si="64"/>
        <v>0</v>
      </c>
      <c r="CY106" s="50">
        <f t="shared" si="64"/>
        <v>0</v>
      </c>
      <c r="CZ106" s="50">
        <f t="shared" si="64"/>
        <v>0</v>
      </c>
      <c r="DA106" s="50">
        <f t="shared" si="64"/>
        <v>0</v>
      </c>
      <c r="DB106" s="50">
        <f t="shared" si="64"/>
        <v>0</v>
      </c>
      <c r="DC106" s="50">
        <f t="shared" si="64"/>
        <v>0</v>
      </c>
      <c r="DD106" s="50">
        <f t="shared" si="64"/>
        <v>0</v>
      </c>
      <c r="DE106" s="50">
        <f t="shared" si="64"/>
        <v>0</v>
      </c>
      <c r="DF106" s="50">
        <f t="shared" si="64"/>
        <v>0</v>
      </c>
      <c r="DG106" s="50">
        <f t="shared" si="64"/>
        <v>0</v>
      </c>
      <c r="DH106" s="50">
        <f t="shared" si="64"/>
        <v>0</v>
      </c>
      <c r="DI106" s="50">
        <f t="shared" si="64"/>
        <v>0</v>
      </c>
      <c r="DJ106" s="50">
        <f t="shared" si="64"/>
        <v>0</v>
      </c>
      <c r="DK106" s="50">
        <f t="shared" si="65"/>
        <v>0</v>
      </c>
      <c r="DL106" s="50">
        <f t="shared" si="65"/>
        <v>0</v>
      </c>
      <c r="DM106" s="50">
        <f t="shared" si="65"/>
        <v>0</v>
      </c>
      <c r="DN106" s="50">
        <f t="shared" si="65"/>
        <v>0</v>
      </c>
      <c r="DO106" s="50">
        <f t="shared" si="65"/>
        <v>0</v>
      </c>
      <c r="DP106" s="50">
        <f t="shared" si="65"/>
        <v>0</v>
      </c>
      <c r="DQ106" s="50">
        <f t="shared" si="65"/>
        <v>0</v>
      </c>
      <c r="DR106" s="50">
        <f t="shared" si="65"/>
        <v>0</v>
      </c>
      <c r="DS106" s="50">
        <f t="shared" si="65"/>
        <v>0</v>
      </c>
      <c r="DT106" s="50">
        <f t="shared" si="65"/>
        <v>0</v>
      </c>
      <c r="DU106" s="50">
        <f t="shared" si="65"/>
        <v>0</v>
      </c>
    </row>
    <row r="107" spans="1:125" x14ac:dyDescent="0.35">
      <c r="A107" s="14"/>
      <c r="B107" s="2"/>
      <c r="C107" s="1"/>
      <c r="D107" s="1">
        <v>10</v>
      </c>
      <c r="E107" s="50">
        <f t="shared" si="58"/>
        <v>0</v>
      </c>
      <c r="F107" s="50">
        <f t="shared" si="58"/>
        <v>0</v>
      </c>
      <c r="G107" s="50">
        <f t="shared" si="58"/>
        <v>0</v>
      </c>
      <c r="H107" s="50">
        <f t="shared" si="58"/>
        <v>0</v>
      </c>
      <c r="I107" s="50">
        <f t="shared" si="58"/>
        <v>0</v>
      </c>
      <c r="J107" s="50">
        <f t="shared" si="58"/>
        <v>0</v>
      </c>
      <c r="K107" s="50">
        <f t="shared" si="58"/>
        <v>0</v>
      </c>
      <c r="L107" s="50">
        <f t="shared" si="58"/>
        <v>0</v>
      </c>
      <c r="M107" s="50">
        <f t="shared" si="58"/>
        <v>0</v>
      </c>
      <c r="N107" s="50">
        <f t="shared" si="58"/>
        <v>0</v>
      </c>
      <c r="O107" s="50">
        <f t="shared" si="58"/>
        <v>0</v>
      </c>
      <c r="P107" s="50">
        <f t="shared" si="58"/>
        <v>0</v>
      </c>
      <c r="Q107" s="50">
        <f t="shared" si="58"/>
        <v>0</v>
      </c>
      <c r="R107" s="50">
        <f t="shared" si="58"/>
        <v>0</v>
      </c>
      <c r="S107" s="50">
        <f t="shared" si="58"/>
        <v>0</v>
      </c>
      <c r="T107" s="50">
        <f t="shared" si="58"/>
        <v>0</v>
      </c>
      <c r="U107" s="50">
        <f t="shared" si="59"/>
        <v>0</v>
      </c>
      <c r="V107" s="50">
        <f t="shared" si="59"/>
        <v>0</v>
      </c>
      <c r="W107" s="50">
        <f t="shared" si="59"/>
        <v>0</v>
      </c>
      <c r="X107" s="50">
        <f t="shared" si="59"/>
        <v>0</v>
      </c>
      <c r="Y107" s="50">
        <f t="shared" si="59"/>
        <v>0</v>
      </c>
      <c r="Z107" s="50">
        <f t="shared" si="59"/>
        <v>0</v>
      </c>
      <c r="AA107" s="50">
        <f t="shared" si="59"/>
        <v>0</v>
      </c>
      <c r="AB107" s="50">
        <f t="shared" si="59"/>
        <v>0</v>
      </c>
      <c r="AC107" s="50">
        <f t="shared" si="59"/>
        <v>0</v>
      </c>
      <c r="AD107" s="50">
        <f t="shared" si="59"/>
        <v>0</v>
      </c>
      <c r="AE107" s="50">
        <f t="shared" si="59"/>
        <v>0</v>
      </c>
      <c r="AF107" s="50">
        <f t="shared" si="59"/>
        <v>0</v>
      </c>
      <c r="AG107" s="50">
        <f t="shared" si="59"/>
        <v>0</v>
      </c>
      <c r="AH107" s="50">
        <f t="shared" si="59"/>
        <v>0</v>
      </c>
      <c r="AI107" s="50">
        <f t="shared" si="59"/>
        <v>0</v>
      </c>
      <c r="AJ107" s="50">
        <f t="shared" si="59"/>
        <v>0</v>
      </c>
      <c r="AK107" s="50">
        <f t="shared" si="60"/>
        <v>0</v>
      </c>
      <c r="AL107" s="50">
        <f t="shared" si="60"/>
        <v>0</v>
      </c>
      <c r="AM107" s="50">
        <f t="shared" si="60"/>
        <v>0</v>
      </c>
      <c r="AN107" s="50">
        <f t="shared" si="60"/>
        <v>0</v>
      </c>
      <c r="AO107" s="50">
        <f t="shared" si="60"/>
        <v>0</v>
      </c>
      <c r="AP107" s="50">
        <f t="shared" si="60"/>
        <v>0</v>
      </c>
      <c r="AQ107" s="50">
        <f t="shared" si="60"/>
        <v>0</v>
      </c>
      <c r="AR107" s="50">
        <f t="shared" si="60"/>
        <v>0</v>
      </c>
      <c r="AS107" s="50">
        <f t="shared" si="60"/>
        <v>0</v>
      </c>
      <c r="AT107" s="50">
        <f t="shared" si="60"/>
        <v>0</v>
      </c>
      <c r="AU107" s="50">
        <f t="shared" si="60"/>
        <v>0</v>
      </c>
      <c r="AV107" s="50">
        <f t="shared" si="60"/>
        <v>0</v>
      </c>
      <c r="AW107" s="50">
        <f t="shared" si="60"/>
        <v>0</v>
      </c>
      <c r="AX107" s="50">
        <f t="shared" si="60"/>
        <v>0</v>
      </c>
      <c r="AY107" s="50">
        <f t="shared" si="60"/>
        <v>0</v>
      </c>
      <c r="AZ107" s="50">
        <f t="shared" si="60"/>
        <v>0</v>
      </c>
      <c r="BA107" s="50">
        <f t="shared" si="61"/>
        <v>0</v>
      </c>
      <c r="BB107" s="50">
        <f t="shared" si="61"/>
        <v>0</v>
      </c>
      <c r="BC107" s="50">
        <f t="shared" si="61"/>
        <v>0</v>
      </c>
      <c r="BD107" s="50">
        <f t="shared" si="61"/>
        <v>0</v>
      </c>
      <c r="BE107" s="50">
        <f t="shared" si="61"/>
        <v>0</v>
      </c>
      <c r="BF107" s="50">
        <f t="shared" si="61"/>
        <v>0</v>
      </c>
      <c r="BG107" s="50">
        <f t="shared" si="61"/>
        <v>0</v>
      </c>
      <c r="BH107" s="50">
        <f t="shared" si="61"/>
        <v>0</v>
      </c>
      <c r="BI107" s="50">
        <f t="shared" si="61"/>
        <v>0</v>
      </c>
      <c r="BJ107" s="50">
        <f t="shared" si="61"/>
        <v>0</v>
      </c>
      <c r="BK107" s="50">
        <f t="shared" si="61"/>
        <v>0</v>
      </c>
      <c r="BL107" s="50">
        <f t="shared" si="61"/>
        <v>0</v>
      </c>
      <c r="BM107" s="50">
        <f t="shared" si="61"/>
        <v>0</v>
      </c>
      <c r="BN107" s="50">
        <f t="shared" si="61"/>
        <v>0</v>
      </c>
      <c r="BO107" s="50">
        <f t="shared" si="61"/>
        <v>0</v>
      </c>
      <c r="BP107" s="50">
        <f t="shared" si="61"/>
        <v>0</v>
      </c>
      <c r="BQ107" s="50">
        <f t="shared" si="62"/>
        <v>0</v>
      </c>
      <c r="BR107" s="50">
        <f t="shared" si="62"/>
        <v>0</v>
      </c>
      <c r="BS107" s="50">
        <f t="shared" si="62"/>
        <v>0</v>
      </c>
      <c r="BT107" s="50">
        <f t="shared" si="62"/>
        <v>0</v>
      </c>
      <c r="BU107" s="50">
        <f t="shared" si="62"/>
        <v>0</v>
      </c>
      <c r="BV107" s="50">
        <f t="shared" si="62"/>
        <v>0</v>
      </c>
      <c r="BW107" s="50">
        <f t="shared" si="62"/>
        <v>0</v>
      </c>
      <c r="BX107" s="50">
        <f t="shared" si="62"/>
        <v>0</v>
      </c>
      <c r="BY107" s="50">
        <f t="shared" si="62"/>
        <v>0</v>
      </c>
      <c r="BZ107" s="50">
        <f t="shared" si="62"/>
        <v>0</v>
      </c>
      <c r="CA107" s="50">
        <f t="shared" si="62"/>
        <v>0</v>
      </c>
      <c r="CB107" s="50">
        <f t="shared" si="62"/>
        <v>0</v>
      </c>
      <c r="CC107" s="50">
        <f t="shared" si="62"/>
        <v>0</v>
      </c>
      <c r="CD107" s="50">
        <f t="shared" si="62"/>
        <v>0</v>
      </c>
      <c r="CE107" s="50">
        <f t="shared" si="62"/>
        <v>0</v>
      </c>
      <c r="CF107" s="50">
        <f t="shared" si="62"/>
        <v>0</v>
      </c>
      <c r="CG107" s="50">
        <f t="shared" si="63"/>
        <v>0</v>
      </c>
      <c r="CH107" s="50">
        <f t="shared" si="63"/>
        <v>0</v>
      </c>
      <c r="CI107" s="50">
        <f t="shared" si="63"/>
        <v>0</v>
      </c>
      <c r="CJ107" s="50">
        <f t="shared" si="63"/>
        <v>0</v>
      </c>
      <c r="CK107" s="50">
        <f t="shared" si="63"/>
        <v>0</v>
      </c>
      <c r="CL107" s="50">
        <f t="shared" si="63"/>
        <v>0</v>
      </c>
      <c r="CM107" s="50">
        <f t="shared" si="63"/>
        <v>0</v>
      </c>
      <c r="CN107" s="50">
        <f t="shared" si="63"/>
        <v>0</v>
      </c>
      <c r="CO107" s="50">
        <f t="shared" si="63"/>
        <v>0</v>
      </c>
      <c r="CP107" s="50">
        <f t="shared" si="63"/>
        <v>0</v>
      </c>
      <c r="CQ107" s="50">
        <f t="shared" si="63"/>
        <v>0</v>
      </c>
      <c r="CR107" s="50">
        <f t="shared" si="63"/>
        <v>0</v>
      </c>
      <c r="CS107" s="50">
        <f t="shared" si="63"/>
        <v>0</v>
      </c>
      <c r="CT107" s="50">
        <f t="shared" si="63"/>
        <v>0</v>
      </c>
      <c r="CU107" s="50">
        <f t="shared" si="63"/>
        <v>0</v>
      </c>
      <c r="CV107" s="50">
        <f t="shared" si="63"/>
        <v>0</v>
      </c>
      <c r="CW107" s="50">
        <f t="shared" si="64"/>
        <v>0</v>
      </c>
      <c r="CX107" s="50">
        <f t="shared" si="64"/>
        <v>0</v>
      </c>
      <c r="CY107" s="50">
        <f t="shared" si="64"/>
        <v>0</v>
      </c>
      <c r="CZ107" s="50">
        <f t="shared" si="64"/>
        <v>0</v>
      </c>
      <c r="DA107" s="50">
        <f t="shared" si="64"/>
        <v>0</v>
      </c>
      <c r="DB107" s="50">
        <f t="shared" si="64"/>
        <v>0</v>
      </c>
      <c r="DC107" s="50">
        <f t="shared" si="64"/>
        <v>0</v>
      </c>
      <c r="DD107" s="50">
        <f t="shared" si="64"/>
        <v>0</v>
      </c>
      <c r="DE107" s="50">
        <f t="shared" si="64"/>
        <v>0</v>
      </c>
      <c r="DF107" s="50">
        <f t="shared" si="64"/>
        <v>0</v>
      </c>
      <c r="DG107" s="50">
        <f t="shared" si="64"/>
        <v>0</v>
      </c>
      <c r="DH107" s="50">
        <f t="shared" si="64"/>
        <v>0</v>
      </c>
      <c r="DI107" s="50">
        <f t="shared" si="64"/>
        <v>0</v>
      </c>
      <c r="DJ107" s="50">
        <f t="shared" si="64"/>
        <v>0</v>
      </c>
      <c r="DK107" s="50">
        <f t="shared" si="65"/>
        <v>0</v>
      </c>
      <c r="DL107" s="50">
        <f t="shared" si="65"/>
        <v>0</v>
      </c>
      <c r="DM107" s="50">
        <f t="shared" si="65"/>
        <v>0</v>
      </c>
      <c r="DN107" s="50">
        <f t="shared" si="65"/>
        <v>0</v>
      </c>
      <c r="DO107" s="50">
        <f t="shared" si="65"/>
        <v>0</v>
      </c>
      <c r="DP107" s="50">
        <f t="shared" si="65"/>
        <v>0</v>
      </c>
      <c r="DQ107" s="50">
        <f t="shared" si="65"/>
        <v>0</v>
      </c>
      <c r="DR107" s="50">
        <f t="shared" si="65"/>
        <v>0</v>
      </c>
      <c r="DS107" s="50">
        <f t="shared" si="65"/>
        <v>0</v>
      </c>
      <c r="DT107" s="50">
        <f t="shared" si="65"/>
        <v>0</v>
      </c>
      <c r="DU107" s="50">
        <f t="shared" si="65"/>
        <v>0</v>
      </c>
    </row>
  </sheetData>
  <mergeCells count="3">
    <mergeCell ref="A2:D2"/>
    <mergeCell ref="A3:D3"/>
    <mergeCell ref="A67:DU67"/>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4" tint="0.59999389629810485"/>
  </sheetPr>
  <dimension ref="A1:DU55"/>
  <sheetViews>
    <sheetView showGridLines="0" zoomScaleNormal="100" zoomScaleSheetLayoutView="90" workbookViewId="0">
      <selection activeCell="A2" sqref="A2:D2"/>
    </sheetView>
  </sheetViews>
  <sheetFormatPr defaultColWidth="9.1796875" defaultRowHeight="14.5" x14ac:dyDescent="0.35"/>
  <cols>
    <col min="1" max="1" width="72.26953125" style="283" customWidth="1"/>
    <col min="2" max="2" width="14" style="283" customWidth="1"/>
    <col min="3" max="3" width="11.81640625" style="283" customWidth="1"/>
    <col min="4" max="4" width="14" style="283" customWidth="1"/>
    <col min="5" max="6" width="9.1796875" style="283"/>
    <col min="7" max="7" width="9.7265625" style="283" customWidth="1"/>
    <col min="8" max="8" width="9.54296875" style="283" customWidth="1"/>
    <col min="9" max="16384" width="9.1796875" style="283"/>
  </cols>
  <sheetData>
    <row r="1" spans="1:125" ht="36" customHeight="1" x14ac:dyDescent="0.35">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c r="BS1" s="282"/>
      <c r="BT1" s="282"/>
      <c r="BU1" s="282"/>
      <c r="BV1" s="282"/>
      <c r="BW1" s="282"/>
      <c r="BX1" s="282"/>
      <c r="BY1" s="282"/>
      <c r="BZ1" s="282"/>
      <c r="CA1" s="282"/>
      <c r="CB1" s="282"/>
      <c r="CC1" s="282"/>
      <c r="CD1" s="282"/>
      <c r="CE1" s="282"/>
      <c r="CF1" s="282"/>
      <c r="CG1" s="282"/>
      <c r="CH1" s="282"/>
      <c r="CI1" s="282"/>
      <c r="CJ1" s="282"/>
      <c r="CK1" s="282"/>
      <c r="CL1" s="282"/>
      <c r="CM1" s="282"/>
      <c r="CN1" s="282"/>
      <c r="CO1" s="282"/>
      <c r="CP1" s="282"/>
      <c r="CQ1" s="282"/>
      <c r="CR1" s="282"/>
      <c r="CS1" s="282"/>
      <c r="CT1" s="282"/>
      <c r="CU1" s="282"/>
      <c r="CV1" s="282"/>
      <c r="CW1" s="282"/>
      <c r="CX1" s="282"/>
      <c r="CY1" s="282"/>
      <c r="CZ1" s="282"/>
      <c r="DA1" s="282"/>
      <c r="DB1" s="282"/>
      <c r="DC1" s="282"/>
      <c r="DD1" s="282"/>
      <c r="DE1" s="282"/>
      <c r="DF1" s="282"/>
      <c r="DG1" s="282"/>
      <c r="DH1" s="282"/>
      <c r="DI1" s="282"/>
      <c r="DJ1" s="282"/>
      <c r="DK1" s="282"/>
      <c r="DL1" s="282"/>
      <c r="DM1" s="282"/>
      <c r="DN1" s="282"/>
      <c r="DO1" s="282"/>
      <c r="DP1" s="282"/>
      <c r="DQ1" s="282"/>
      <c r="DR1" s="282"/>
      <c r="DS1" s="282"/>
      <c r="DT1" s="282"/>
      <c r="DU1" s="282"/>
    </row>
    <row r="2" spans="1:125" ht="39.75" customHeight="1" thickBot="1" x14ac:dyDescent="0.4">
      <c r="A2" s="401" t="s">
        <v>356</v>
      </c>
      <c r="B2" s="401"/>
      <c r="C2" s="401"/>
      <c r="D2" s="401"/>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282"/>
      <c r="CG2" s="282"/>
      <c r="CH2" s="282"/>
      <c r="CI2" s="282"/>
      <c r="CJ2" s="282"/>
      <c r="CK2" s="282"/>
      <c r="CL2" s="282"/>
      <c r="CM2" s="282"/>
      <c r="CN2" s="282"/>
      <c r="CO2" s="282"/>
      <c r="CP2" s="282"/>
      <c r="CQ2" s="282"/>
      <c r="CR2" s="282"/>
      <c r="CS2" s="282"/>
      <c r="CT2" s="282"/>
      <c r="CU2" s="282"/>
      <c r="CV2" s="282"/>
      <c r="CW2" s="282"/>
      <c r="CX2" s="282"/>
      <c r="CY2" s="282"/>
      <c r="CZ2" s="282"/>
      <c r="DA2" s="282"/>
      <c r="DB2" s="282"/>
      <c r="DC2" s="282"/>
      <c r="DD2" s="282"/>
      <c r="DE2" s="282"/>
      <c r="DF2" s="282"/>
      <c r="DG2" s="282"/>
      <c r="DH2" s="282"/>
      <c r="DI2" s="282"/>
      <c r="DJ2" s="282"/>
      <c r="DK2" s="282"/>
      <c r="DL2" s="282"/>
      <c r="DM2" s="282"/>
      <c r="DN2" s="282"/>
      <c r="DO2" s="282"/>
      <c r="DP2" s="282"/>
      <c r="DQ2" s="282"/>
      <c r="DR2" s="282"/>
      <c r="DS2" s="282"/>
      <c r="DT2" s="282"/>
      <c r="DU2" s="282"/>
    </row>
    <row r="3" spans="1:125" ht="15" thickTop="1" x14ac:dyDescent="0.35">
      <c r="A3" s="402" t="s">
        <v>87</v>
      </c>
      <c r="B3" s="403"/>
      <c r="C3" s="403"/>
      <c r="D3" s="404"/>
      <c r="E3" s="331" t="str">
        <f>IFERROR('Laika grafiks'!E3,"")</f>
        <v/>
      </c>
      <c r="F3" s="331" t="str">
        <f>IFERROR('Laika grafiks'!F3,"")</f>
        <v/>
      </c>
      <c r="G3" s="331" t="str">
        <f>IFERROR('Laika grafiks'!G3,"")</f>
        <v/>
      </c>
      <c r="H3" s="331" t="str">
        <f>IFERROR('Laika grafiks'!H3,"")</f>
        <v/>
      </c>
      <c r="I3" s="331" t="str">
        <f>IFERROR('Laika grafiks'!I3,"")</f>
        <v/>
      </c>
      <c r="J3" s="331" t="str">
        <f>IFERROR('Laika grafiks'!J3,"")</f>
        <v/>
      </c>
      <c r="K3" s="331" t="str">
        <f>IFERROR('Laika grafiks'!K3,"")</f>
        <v/>
      </c>
      <c r="L3" s="331" t="str">
        <f>IFERROR('Laika grafiks'!L3,"")</f>
        <v/>
      </c>
      <c r="M3" s="331" t="str">
        <f>IFERROR('Laika grafiks'!M3,"")</f>
        <v/>
      </c>
      <c r="N3" s="331" t="str">
        <f>IFERROR('Laika grafiks'!N3,"")</f>
        <v/>
      </c>
      <c r="O3" s="331" t="str">
        <f>IFERROR('Laika grafiks'!O3,"")</f>
        <v/>
      </c>
      <c r="P3" s="331" t="str">
        <f>IFERROR('Laika grafiks'!P3,"")</f>
        <v/>
      </c>
      <c r="Q3" s="331" t="str">
        <f>IFERROR('Laika grafiks'!Q3,"")</f>
        <v/>
      </c>
      <c r="R3" s="331" t="str">
        <f>IFERROR('Laika grafiks'!R3,"")</f>
        <v/>
      </c>
      <c r="S3" s="331" t="str">
        <f>IFERROR('Laika grafiks'!S3,"")</f>
        <v/>
      </c>
      <c r="T3" s="331" t="str">
        <f>IFERROR('Laika grafiks'!T3,"")</f>
        <v/>
      </c>
      <c r="U3" s="331" t="str">
        <f>IFERROR('Laika grafiks'!U3,"")</f>
        <v/>
      </c>
      <c r="V3" s="331" t="str">
        <f>IFERROR('Laika grafiks'!V3,"")</f>
        <v/>
      </c>
      <c r="W3" s="331" t="str">
        <f>IFERROR('Laika grafiks'!W3,"")</f>
        <v/>
      </c>
      <c r="X3" s="331" t="str">
        <f>IFERROR('Laika grafiks'!X3,"")</f>
        <v/>
      </c>
      <c r="Y3" s="331" t="str">
        <f>IFERROR('Laika grafiks'!Y3,"")</f>
        <v/>
      </c>
      <c r="Z3" s="331" t="str">
        <f>IFERROR('Laika grafiks'!Z3,"")</f>
        <v/>
      </c>
      <c r="AA3" s="331" t="str">
        <f>IFERROR('Laika grafiks'!AA3,"")</f>
        <v/>
      </c>
      <c r="AB3" s="331" t="str">
        <f>IFERROR('Laika grafiks'!AB3,"")</f>
        <v/>
      </c>
      <c r="AC3" s="331" t="str">
        <f>IFERROR('Laika grafiks'!AC3,"")</f>
        <v/>
      </c>
      <c r="AD3" s="331" t="str">
        <f>IFERROR('Laika grafiks'!AD3,"")</f>
        <v/>
      </c>
      <c r="AE3" s="331" t="str">
        <f>IFERROR('Laika grafiks'!AE3,"")</f>
        <v/>
      </c>
      <c r="AF3" s="331" t="str">
        <f>IFERROR('Laika grafiks'!AF3,"")</f>
        <v/>
      </c>
      <c r="AG3" s="331" t="str">
        <f>IFERROR('Laika grafiks'!AG3,"")</f>
        <v/>
      </c>
      <c r="AH3" s="331" t="str">
        <f>IFERROR('Laika grafiks'!AH3,"")</f>
        <v/>
      </c>
      <c r="AI3" s="331" t="str">
        <f>IFERROR('Laika grafiks'!AI3,"")</f>
        <v/>
      </c>
      <c r="AJ3" s="331" t="str">
        <f>IFERROR('Laika grafiks'!AJ3,"")</f>
        <v/>
      </c>
      <c r="AK3" s="331" t="str">
        <f>IFERROR('Laika grafiks'!AK3,"")</f>
        <v/>
      </c>
      <c r="AL3" s="331" t="str">
        <f>IFERROR('Laika grafiks'!AL3,"")</f>
        <v/>
      </c>
      <c r="AM3" s="331" t="str">
        <f>IFERROR('Laika grafiks'!AM3,"")</f>
        <v/>
      </c>
      <c r="AN3" s="331" t="str">
        <f>IFERROR('Laika grafiks'!AN3,"")</f>
        <v/>
      </c>
      <c r="AO3" s="331" t="str">
        <f>IFERROR('Laika grafiks'!AO3,"")</f>
        <v/>
      </c>
      <c r="AP3" s="331" t="str">
        <f>IFERROR('Laika grafiks'!AP3,"")</f>
        <v/>
      </c>
      <c r="AQ3" s="331" t="str">
        <f>IFERROR('Laika grafiks'!AQ3,"")</f>
        <v/>
      </c>
      <c r="AR3" s="331" t="str">
        <f>IFERROR('Laika grafiks'!AR3,"")</f>
        <v/>
      </c>
      <c r="AS3" s="331" t="str">
        <f>IFERROR('Laika grafiks'!AS3,"")</f>
        <v/>
      </c>
      <c r="AT3" s="331" t="str">
        <f>IFERROR('Laika grafiks'!AT3,"")</f>
        <v/>
      </c>
      <c r="AU3" s="331" t="str">
        <f>IFERROR('Laika grafiks'!AU3,"")</f>
        <v/>
      </c>
      <c r="AV3" s="331" t="str">
        <f>IFERROR('Laika grafiks'!AV3,"")</f>
        <v/>
      </c>
      <c r="AW3" s="331" t="str">
        <f>IFERROR('Laika grafiks'!AW3,"")</f>
        <v/>
      </c>
      <c r="AX3" s="331" t="str">
        <f>IFERROR('Laika grafiks'!AX3,"")</f>
        <v/>
      </c>
      <c r="AY3" s="331" t="str">
        <f>IFERROR('Laika grafiks'!AY3,"")</f>
        <v/>
      </c>
      <c r="AZ3" s="331" t="str">
        <f>IFERROR('Laika grafiks'!AZ3,"")</f>
        <v/>
      </c>
      <c r="BA3" s="331" t="str">
        <f>IFERROR('Laika grafiks'!BA3,"")</f>
        <v/>
      </c>
      <c r="BB3" s="331" t="str">
        <f>IFERROR('Laika grafiks'!BB3,"")</f>
        <v/>
      </c>
      <c r="BC3" s="331" t="str">
        <f>IFERROR('Laika grafiks'!BC3,"")</f>
        <v/>
      </c>
      <c r="BD3" s="331" t="str">
        <f>IFERROR('Laika grafiks'!BD3,"")</f>
        <v/>
      </c>
      <c r="BE3" s="331" t="str">
        <f>IFERROR('Laika grafiks'!BE3,"")</f>
        <v/>
      </c>
      <c r="BF3" s="331" t="str">
        <f>IFERROR('Laika grafiks'!BF3,"")</f>
        <v/>
      </c>
      <c r="BG3" s="331" t="str">
        <f>IFERROR('Laika grafiks'!BG3,"")</f>
        <v/>
      </c>
      <c r="BH3" s="331" t="str">
        <f>IFERROR('Laika grafiks'!BH3,"")</f>
        <v/>
      </c>
      <c r="BI3" s="331" t="str">
        <f>IFERROR('Laika grafiks'!BI3,"")</f>
        <v/>
      </c>
      <c r="BJ3" s="331" t="str">
        <f>IFERROR('Laika grafiks'!BJ3,"")</f>
        <v/>
      </c>
      <c r="BK3" s="331" t="str">
        <f>IFERROR('Laika grafiks'!BK3,"")</f>
        <v/>
      </c>
      <c r="BL3" s="331" t="str">
        <f>IFERROR('Laika grafiks'!BL3,"")</f>
        <v/>
      </c>
      <c r="BM3" s="331" t="str">
        <f>IFERROR('Laika grafiks'!BM3,"")</f>
        <v/>
      </c>
      <c r="BN3" s="331" t="str">
        <f>IFERROR('Laika grafiks'!BN3,"")</f>
        <v/>
      </c>
      <c r="BO3" s="331" t="str">
        <f>IFERROR('Laika grafiks'!BO3,"")</f>
        <v/>
      </c>
      <c r="BP3" s="331" t="str">
        <f>IFERROR('Laika grafiks'!BP3,"")</f>
        <v/>
      </c>
      <c r="BQ3" s="331" t="str">
        <f>IFERROR('Laika grafiks'!BQ3,"")</f>
        <v/>
      </c>
      <c r="BR3" s="331" t="str">
        <f>IFERROR('Laika grafiks'!BR3,"")</f>
        <v/>
      </c>
      <c r="BS3" s="331" t="str">
        <f>IFERROR('Laika grafiks'!BS3,"")</f>
        <v/>
      </c>
      <c r="BT3" s="331" t="str">
        <f>IFERROR('Laika grafiks'!BT3,"")</f>
        <v/>
      </c>
      <c r="BU3" s="331" t="str">
        <f>IFERROR('Laika grafiks'!BU3,"")</f>
        <v/>
      </c>
      <c r="BV3" s="331" t="str">
        <f>IFERROR('Laika grafiks'!BV3,"")</f>
        <v/>
      </c>
      <c r="BW3" s="331" t="str">
        <f>IFERROR('Laika grafiks'!BW3,"")</f>
        <v/>
      </c>
      <c r="BX3" s="331" t="str">
        <f>IFERROR('Laika grafiks'!BX3,"")</f>
        <v/>
      </c>
      <c r="BY3" s="331" t="str">
        <f>IFERROR('Laika grafiks'!BY3,"")</f>
        <v/>
      </c>
      <c r="BZ3" s="331" t="str">
        <f>IFERROR('Laika grafiks'!BZ3,"")</f>
        <v/>
      </c>
      <c r="CA3" s="331" t="str">
        <f>IFERROR('Laika grafiks'!CA3,"")</f>
        <v/>
      </c>
      <c r="CB3" s="331" t="str">
        <f>IFERROR('Laika grafiks'!CB3,"")</f>
        <v/>
      </c>
      <c r="CC3" s="331" t="str">
        <f>IFERROR('Laika grafiks'!CC3,"")</f>
        <v/>
      </c>
      <c r="CD3" s="331" t="str">
        <f>IFERROR('Laika grafiks'!CD3,"")</f>
        <v/>
      </c>
      <c r="CE3" s="331" t="str">
        <f>IFERROR('Laika grafiks'!CE3,"")</f>
        <v/>
      </c>
      <c r="CF3" s="331" t="str">
        <f>IFERROR('Laika grafiks'!CF3,"")</f>
        <v/>
      </c>
      <c r="CG3" s="331" t="str">
        <f>IFERROR('Laika grafiks'!CG3,"")</f>
        <v/>
      </c>
      <c r="CH3" s="331" t="str">
        <f>IFERROR('Laika grafiks'!CH3,"")</f>
        <v/>
      </c>
      <c r="CI3" s="331" t="str">
        <f>IFERROR('Laika grafiks'!CI3,"")</f>
        <v/>
      </c>
      <c r="CJ3" s="331" t="str">
        <f>IFERROR('Laika grafiks'!CJ3,"")</f>
        <v/>
      </c>
      <c r="CK3" s="331" t="str">
        <f>IFERROR('Laika grafiks'!CK3,"")</f>
        <v/>
      </c>
      <c r="CL3" s="331" t="str">
        <f>IFERROR('Laika grafiks'!CL3,"")</f>
        <v/>
      </c>
      <c r="CM3" s="331" t="str">
        <f>IFERROR('Laika grafiks'!CM3,"")</f>
        <v/>
      </c>
      <c r="CN3" s="331" t="str">
        <f>IFERROR('Laika grafiks'!CN3,"")</f>
        <v/>
      </c>
      <c r="CO3" s="331" t="str">
        <f>IFERROR('Laika grafiks'!CO3,"")</f>
        <v/>
      </c>
      <c r="CP3" s="331" t="str">
        <f>IFERROR('Laika grafiks'!CP3,"")</f>
        <v/>
      </c>
      <c r="CQ3" s="331" t="str">
        <f>IFERROR('Laika grafiks'!CQ3,"")</f>
        <v/>
      </c>
      <c r="CR3" s="331" t="str">
        <f>IFERROR('Laika grafiks'!CR3,"")</f>
        <v/>
      </c>
      <c r="CS3" s="331" t="str">
        <f>IFERROR('Laika grafiks'!CS3,"")</f>
        <v/>
      </c>
      <c r="CT3" s="331" t="str">
        <f>IFERROR('Laika grafiks'!CT3,"")</f>
        <v/>
      </c>
      <c r="CU3" s="331" t="str">
        <f>IFERROR('Laika grafiks'!CU3,"")</f>
        <v/>
      </c>
      <c r="CV3" s="331" t="str">
        <f>IFERROR('Laika grafiks'!CV3,"")</f>
        <v/>
      </c>
      <c r="CW3" s="331" t="str">
        <f>IFERROR('Laika grafiks'!CW3,"")</f>
        <v/>
      </c>
      <c r="CX3" s="331" t="str">
        <f>IFERROR('Laika grafiks'!CX3,"")</f>
        <v/>
      </c>
      <c r="CY3" s="331" t="str">
        <f>IFERROR('Laika grafiks'!CY3,"")</f>
        <v/>
      </c>
      <c r="CZ3" s="331" t="str">
        <f>IFERROR('Laika grafiks'!CZ3,"")</f>
        <v/>
      </c>
      <c r="DA3" s="331" t="str">
        <f>IFERROR('Laika grafiks'!DA3,"")</f>
        <v/>
      </c>
      <c r="DB3" s="331" t="str">
        <f>IFERROR('Laika grafiks'!DB3,"")</f>
        <v/>
      </c>
      <c r="DC3" s="331" t="str">
        <f>IFERROR('Laika grafiks'!DC3,"")</f>
        <v/>
      </c>
      <c r="DD3" s="331" t="str">
        <f>IFERROR('Laika grafiks'!DD3,"")</f>
        <v/>
      </c>
      <c r="DE3" s="331" t="str">
        <f>IFERROR('Laika grafiks'!DE3,"")</f>
        <v/>
      </c>
      <c r="DF3" s="331" t="str">
        <f>IFERROR('Laika grafiks'!DF3,"")</f>
        <v/>
      </c>
      <c r="DG3" s="331" t="str">
        <f>IFERROR('Laika grafiks'!DG3,"")</f>
        <v/>
      </c>
      <c r="DH3" s="331" t="str">
        <f>IFERROR('Laika grafiks'!DH3,"")</f>
        <v/>
      </c>
      <c r="DI3" s="331" t="str">
        <f>IFERROR('Laika grafiks'!DI3,"")</f>
        <v/>
      </c>
      <c r="DJ3" s="331" t="str">
        <f>IFERROR('Laika grafiks'!DJ3,"")</f>
        <v/>
      </c>
      <c r="DK3" s="331" t="str">
        <f>IFERROR('Laika grafiks'!DK3,"")</f>
        <v/>
      </c>
      <c r="DL3" s="331" t="str">
        <f>IFERROR('Laika grafiks'!DL3,"")</f>
        <v/>
      </c>
      <c r="DM3" s="331" t="str">
        <f>IFERROR('Laika grafiks'!DM3,"")</f>
        <v/>
      </c>
      <c r="DN3" s="331" t="str">
        <f>IFERROR('Laika grafiks'!DN3,"")</f>
        <v/>
      </c>
      <c r="DO3" s="331" t="str">
        <f>IFERROR('Laika grafiks'!DO3,"")</f>
        <v/>
      </c>
      <c r="DP3" s="331" t="str">
        <f>IFERROR('Laika grafiks'!DP3,"")</f>
        <v/>
      </c>
      <c r="DQ3" s="331" t="str">
        <f>IFERROR('Laika grafiks'!DQ3,"")</f>
        <v/>
      </c>
      <c r="DR3" s="331" t="str">
        <f>IFERROR('Laika grafiks'!DR3,"")</f>
        <v/>
      </c>
      <c r="DS3" s="331" t="str">
        <f>IFERROR('Laika grafiks'!DS3,"")</f>
        <v/>
      </c>
      <c r="DT3" s="331" t="str">
        <f>IFERROR('Laika grafiks'!DT3,"")</f>
        <v/>
      </c>
      <c r="DU3" s="331" t="str">
        <f>IFERROR('Laika grafiks'!DU3,"")</f>
        <v/>
      </c>
    </row>
    <row r="4" spans="1:125" x14ac:dyDescent="0.35">
      <c r="A4" s="284"/>
      <c r="B4" s="284"/>
      <c r="C4" s="284"/>
      <c r="D4" s="284"/>
      <c r="E4" s="1">
        <f>IFERROR('Laika grafiks'!E23,"")</f>
        <v>0</v>
      </c>
      <c r="F4" s="1">
        <f>IFERROR('Laika grafiks'!F23,"")</f>
        <v>0</v>
      </c>
      <c r="G4" s="1">
        <f>IFERROR('Laika grafiks'!G23,"")</f>
        <v>0</v>
      </c>
      <c r="H4" s="1">
        <f>IFERROR('Laika grafiks'!H23,"")</f>
        <v>0</v>
      </c>
      <c r="I4" s="1">
        <f>IFERROR('Laika grafiks'!I23,"")</f>
        <v>0</v>
      </c>
      <c r="J4" s="1">
        <f>IFERROR('Laika grafiks'!J23,"")</f>
        <v>0</v>
      </c>
      <c r="K4" s="1">
        <f>IFERROR('Laika grafiks'!K23,"")</f>
        <v>0</v>
      </c>
      <c r="L4" s="1">
        <f>IFERROR('Laika grafiks'!L23,"")</f>
        <v>0</v>
      </c>
      <c r="M4" s="1">
        <f>IFERROR('Laika grafiks'!M23,"")</f>
        <v>0</v>
      </c>
      <c r="N4" s="1">
        <f>IFERROR('Laika grafiks'!N23,"")</f>
        <v>0</v>
      </c>
      <c r="O4" s="1">
        <f>IFERROR('Laika grafiks'!O23,"")</f>
        <v>0</v>
      </c>
      <c r="P4" s="1">
        <f>IFERROR('Laika grafiks'!P23,"")</f>
        <v>0</v>
      </c>
      <c r="Q4" s="1">
        <f>IFERROR('Laika grafiks'!Q23,"")</f>
        <v>0</v>
      </c>
      <c r="R4" s="1">
        <f>IFERROR('Laika grafiks'!R23,"")</f>
        <v>0</v>
      </c>
      <c r="S4" s="1">
        <f>IFERROR('Laika grafiks'!S23,"")</f>
        <v>0</v>
      </c>
      <c r="T4" s="1">
        <f>IFERROR('Laika grafiks'!T23,"")</f>
        <v>0</v>
      </c>
      <c r="U4" s="1">
        <f>IFERROR('Laika grafiks'!U23,"")</f>
        <v>0</v>
      </c>
      <c r="V4" s="1">
        <f>IFERROR('Laika grafiks'!V23,"")</f>
        <v>0</v>
      </c>
      <c r="W4" s="1">
        <f>IFERROR('Laika grafiks'!W23,"")</f>
        <v>0</v>
      </c>
      <c r="X4" s="1">
        <f>IFERROR('Laika grafiks'!X23,"")</f>
        <v>0</v>
      </c>
      <c r="Y4" s="1">
        <f>IFERROR('Laika grafiks'!Y23,"")</f>
        <v>0</v>
      </c>
      <c r="Z4" s="1">
        <f>IFERROR('Laika grafiks'!Z23,"")</f>
        <v>0</v>
      </c>
      <c r="AA4" s="1">
        <f>IFERROR('Laika grafiks'!AA23,"")</f>
        <v>0</v>
      </c>
      <c r="AB4" s="1">
        <f>IFERROR('Laika grafiks'!AB23,"")</f>
        <v>0</v>
      </c>
      <c r="AC4" s="1">
        <f>IFERROR('Laika grafiks'!AC23,"")</f>
        <v>0</v>
      </c>
      <c r="AD4" s="1">
        <f>IFERROR('Laika grafiks'!AD23,"")</f>
        <v>0</v>
      </c>
      <c r="AE4" s="1">
        <f>IFERROR('Laika grafiks'!AE23,"")</f>
        <v>0</v>
      </c>
      <c r="AF4" s="1">
        <f>IFERROR('Laika grafiks'!AF23,"")</f>
        <v>0</v>
      </c>
      <c r="AG4" s="1">
        <f>IFERROR('Laika grafiks'!AG23,"")</f>
        <v>0</v>
      </c>
      <c r="AH4" s="1">
        <f>IFERROR('Laika grafiks'!AH23,"")</f>
        <v>0</v>
      </c>
      <c r="AI4" s="1">
        <f>IFERROR('Laika grafiks'!AI23,"")</f>
        <v>0</v>
      </c>
      <c r="AJ4" s="1">
        <f>IFERROR('Laika grafiks'!AJ23,"")</f>
        <v>0</v>
      </c>
      <c r="AK4" s="1">
        <f>IFERROR('Laika grafiks'!AK23,"")</f>
        <v>0</v>
      </c>
      <c r="AL4" s="1">
        <f>IFERROR('Laika grafiks'!AL23,"")</f>
        <v>0</v>
      </c>
      <c r="AM4" s="1">
        <f>IFERROR('Laika grafiks'!AM23,"")</f>
        <v>0</v>
      </c>
      <c r="AN4" s="1">
        <f>IFERROR('Laika grafiks'!AN23,"")</f>
        <v>0</v>
      </c>
      <c r="AO4" s="1">
        <f>IFERROR('Laika grafiks'!AO23,"")</f>
        <v>0</v>
      </c>
      <c r="AP4" s="1">
        <f>IFERROR('Laika grafiks'!AP23,"")</f>
        <v>0</v>
      </c>
      <c r="AQ4" s="1">
        <f>IFERROR('Laika grafiks'!AQ23,"")</f>
        <v>0</v>
      </c>
      <c r="AR4" s="1">
        <f>IFERROR('Laika grafiks'!AR23,"")</f>
        <v>0</v>
      </c>
      <c r="AS4" s="1">
        <f>IFERROR('Laika grafiks'!AS23,"")</f>
        <v>0</v>
      </c>
      <c r="AT4" s="1">
        <f>IFERROR('Laika grafiks'!AT23,"")</f>
        <v>0</v>
      </c>
      <c r="AU4" s="1">
        <f>IFERROR('Laika grafiks'!AU23,"")</f>
        <v>0</v>
      </c>
      <c r="AV4" s="1">
        <f>IFERROR('Laika grafiks'!AV23,"")</f>
        <v>0</v>
      </c>
      <c r="AW4" s="1">
        <f>IFERROR('Laika grafiks'!AW23,"")</f>
        <v>0</v>
      </c>
      <c r="AX4" s="1">
        <f>IFERROR('Laika grafiks'!AX23,"")</f>
        <v>0</v>
      </c>
      <c r="AY4" s="1">
        <f>IFERROR('Laika grafiks'!AY23,"")</f>
        <v>0</v>
      </c>
      <c r="AZ4" s="1">
        <f>IFERROR('Laika grafiks'!AZ23,"")</f>
        <v>0</v>
      </c>
      <c r="BA4" s="1">
        <f>IFERROR('Laika grafiks'!BA23,"")</f>
        <v>0</v>
      </c>
      <c r="BB4" s="1">
        <f>IFERROR('Laika grafiks'!BB23,"")</f>
        <v>0</v>
      </c>
      <c r="BC4" s="1">
        <f>IFERROR('Laika grafiks'!BC23,"")</f>
        <v>0</v>
      </c>
      <c r="BD4" s="1">
        <f>IFERROR('Laika grafiks'!BD23,"")</f>
        <v>0</v>
      </c>
      <c r="BE4" s="1">
        <f>IFERROR('Laika grafiks'!BE23,"")</f>
        <v>0</v>
      </c>
      <c r="BF4" s="1">
        <f>IFERROR('Laika grafiks'!BF23,"")</f>
        <v>0</v>
      </c>
      <c r="BG4" s="1">
        <f>IFERROR('Laika grafiks'!BG23,"")</f>
        <v>0</v>
      </c>
      <c r="BH4" s="1">
        <f>IFERROR('Laika grafiks'!BH23,"")</f>
        <v>0</v>
      </c>
      <c r="BI4" s="1">
        <f>IFERROR('Laika grafiks'!BI23,"")</f>
        <v>0</v>
      </c>
      <c r="BJ4" s="1">
        <f>IFERROR('Laika grafiks'!BJ23,"")</f>
        <v>0</v>
      </c>
      <c r="BK4" s="1">
        <f>IFERROR('Laika grafiks'!BK23,"")</f>
        <v>0</v>
      </c>
      <c r="BL4" s="1">
        <f>IFERROR('Laika grafiks'!BL23,"")</f>
        <v>0</v>
      </c>
      <c r="BM4" s="1">
        <f>IFERROR('Laika grafiks'!BM23,"")</f>
        <v>0</v>
      </c>
      <c r="BN4" s="1">
        <f>IFERROR('Laika grafiks'!BN23,"")</f>
        <v>0</v>
      </c>
      <c r="BO4" s="1">
        <f>IFERROR('Laika grafiks'!BO23,"")</f>
        <v>0</v>
      </c>
      <c r="BP4" s="1">
        <f>IFERROR('Laika grafiks'!BP23,"")</f>
        <v>0</v>
      </c>
      <c r="BQ4" s="1">
        <f>IFERROR('Laika grafiks'!BQ23,"")</f>
        <v>0</v>
      </c>
      <c r="BR4" s="1">
        <f>IFERROR('Laika grafiks'!BR23,"")</f>
        <v>0</v>
      </c>
      <c r="BS4" s="1">
        <f>IFERROR('Laika grafiks'!BS23,"")</f>
        <v>0</v>
      </c>
      <c r="BT4" s="1">
        <f>IFERROR('Laika grafiks'!BT23,"")</f>
        <v>0</v>
      </c>
      <c r="BU4" s="1">
        <f>IFERROR('Laika grafiks'!BU23,"")</f>
        <v>0</v>
      </c>
      <c r="BV4" s="1">
        <f>IFERROR('Laika grafiks'!BV23,"")</f>
        <v>0</v>
      </c>
      <c r="BW4" s="1">
        <f>IFERROR('Laika grafiks'!BW23,"")</f>
        <v>0</v>
      </c>
      <c r="BX4" s="1">
        <f>IFERROR('Laika grafiks'!BX23,"")</f>
        <v>0</v>
      </c>
      <c r="BY4" s="1">
        <f>IFERROR('Laika grafiks'!BY23,"")</f>
        <v>0</v>
      </c>
      <c r="BZ4" s="1">
        <f>IFERROR('Laika grafiks'!BZ23,"")</f>
        <v>0</v>
      </c>
      <c r="CA4" s="1">
        <f>IFERROR('Laika grafiks'!CA23,"")</f>
        <v>0</v>
      </c>
      <c r="CB4" s="1">
        <f>IFERROR('Laika grafiks'!CB23,"")</f>
        <v>0</v>
      </c>
      <c r="CC4" s="1">
        <f>IFERROR('Laika grafiks'!CC23,"")</f>
        <v>0</v>
      </c>
      <c r="CD4" s="1">
        <f>IFERROR('Laika grafiks'!CD23,"")</f>
        <v>0</v>
      </c>
      <c r="CE4" s="1">
        <f>IFERROR('Laika grafiks'!CE23,"")</f>
        <v>0</v>
      </c>
      <c r="CF4" s="1">
        <f>IFERROR('Laika grafiks'!CF23,"")</f>
        <v>0</v>
      </c>
      <c r="CG4" s="1">
        <f>IFERROR('Laika grafiks'!CG23,"")</f>
        <v>0</v>
      </c>
      <c r="CH4" s="1">
        <f>IFERROR('Laika grafiks'!CH23,"")</f>
        <v>0</v>
      </c>
      <c r="CI4" s="1">
        <f>IFERROR('Laika grafiks'!CI23,"")</f>
        <v>0</v>
      </c>
      <c r="CJ4" s="1">
        <f>IFERROR('Laika grafiks'!CJ23,"")</f>
        <v>0</v>
      </c>
      <c r="CK4" s="1">
        <f>IFERROR('Laika grafiks'!CK23,"")</f>
        <v>0</v>
      </c>
      <c r="CL4" s="1">
        <f>IFERROR('Laika grafiks'!CL23,"")</f>
        <v>0</v>
      </c>
      <c r="CM4" s="1">
        <f>IFERROR('Laika grafiks'!CM23,"")</f>
        <v>0</v>
      </c>
      <c r="CN4" s="1">
        <f>IFERROR('Laika grafiks'!CN23,"")</f>
        <v>0</v>
      </c>
      <c r="CO4" s="1">
        <f>IFERROR('Laika grafiks'!CO23,"")</f>
        <v>0</v>
      </c>
      <c r="CP4" s="1">
        <f>IFERROR('Laika grafiks'!CP23,"")</f>
        <v>0</v>
      </c>
      <c r="CQ4" s="1">
        <f>IFERROR('Laika grafiks'!CQ23,"")</f>
        <v>0</v>
      </c>
      <c r="CR4" s="1">
        <f>IFERROR('Laika grafiks'!CR23,"")</f>
        <v>0</v>
      </c>
      <c r="CS4" s="1">
        <f>IFERROR('Laika grafiks'!CS23,"")</f>
        <v>0</v>
      </c>
      <c r="CT4" s="1">
        <f>IFERROR('Laika grafiks'!CT23,"")</f>
        <v>0</v>
      </c>
      <c r="CU4" s="1">
        <f>IFERROR('Laika grafiks'!CU23,"")</f>
        <v>0</v>
      </c>
      <c r="CV4" s="1">
        <f>IFERROR('Laika grafiks'!CV23,"")</f>
        <v>0</v>
      </c>
      <c r="CW4" s="1">
        <f>IFERROR('Laika grafiks'!CW23,"")</f>
        <v>0</v>
      </c>
      <c r="CX4" s="1">
        <f>IFERROR('Laika grafiks'!CX23,"")</f>
        <v>0</v>
      </c>
      <c r="CY4" s="1">
        <f>IFERROR('Laika grafiks'!CY23,"")</f>
        <v>0</v>
      </c>
      <c r="CZ4" s="1">
        <f>IFERROR('Laika grafiks'!CZ23,"")</f>
        <v>0</v>
      </c>
      <c r="DA4" s="1">
        <f>IFERROR('Laika grafiks'!DA23,"")</f>
        <v>0</v>
      </c>
      <c r="DB4" s="1">
        <f>IFERROR('Laika grafiks'!DB23,"")</f>
        <v>0</v>
      </c>
      <c r="DC4" s="1">
        <f>IFERROR('Laika grafiks'!DC23,"")</f>
        <v>0</v>
      </c>
      <c r="DD4" s="1">
        <f>IFERROR('Laika grafiks'!DD23,"")</f>
        <v>0</v>
      </c>
      <c r="DE4" s="1">
        <f>IFERROR('Laika grafiks'!DE23,"")</f>
        <v>0</v>
      </c>
      <c r="DF4" s="1">
        <f>IFERROR('Laika grafiks'!DF23,"")</f>
        <v>0</v>
      </c>
      <c r="DG4" s="1">
        <f>IFERROR('Laika grafiks'!DG23,"")</f>
        <v>0</v>
      </c>
      <c r="DH4" s="1">
        <f>IFERROR('Laika grafiks'!DH23,"")</f>
        <v>0</v>
      </c>
      <c r="DI4" s="1">
        <f>IFERROR('Laika grafiks'!DI23,"")</f>
        <v>0</v>
      </c>
      <c r="DJ4" s="1">
        <f>IFERROR('Laika grafiks'!DJ23,"")</f>
        <v>0</v>
      </c>
      <c r="DK4" s="1">
        <f>IFERROR('Laika grafiks'!DK23,"")</f>
        <v>0</v>
      </c>
      <c r="DL4" s="1">
        <f>IFERROR('Laika grafiks'!DL23,"")</f>
        <v>0</v>
      </c>
      <c r="DM4" s="1">
        <f>IFERROR('Laika grafiks'!DM23,"")</f>
        <v>0</v>
      </c>
      <c r="DN4" s="1">
        <f>IFERROR('Laika grafiks'!DN23,"")</f>
        <v>0</v>
      </c>
      <c r="DO4" s="1">
        <f>IFERROR('Laika grafiks'!DO23,"")</f>
        <v>0</v>
      </c>
      <c r="DP4" s="1">
        <f>IFERROR('Laika grafiks'!DP23,"")</f>
        <v>0</v>
      </c>
      <c r="DQ4" s="1">
        <f>IFERROR('Laika grafiks'!DQ23,"")</f>
        <v>0</v>
      </c>
      <c r="DR4" s="1">
        <f>IFERROR('Laika grafiks'!DR23,"")</f>
        <v>0</v>
      </c>
      <c r="DS4" s="1">
        <f>IFERROR('Laika grafiks'!DS23,"")</f>
        <v>0</v>
      </c>
      <c r="DT4" s="1">
        <f>IFERROR('Laika grafiks'!DT23,"")</f>
        <v>0</v>
      </c>
      <c r="DU4" s="1">
        <f>IFERROR('Laika grafiks'!DU23,"")</f>
        <v>0</v>
      </c>
    </row>
    <row r="5" spans="1:125" x14ac:dyDescent="0.35">
      <c r="A5" s="285"/>
      <c r="B5" s="286" t="s">
        <v>103</v>
      </c>
      <c r="C5" s="286"/>
      <c r="D5" s="287"/>
      <c r="E5" s="288" t="str">
        <f>IFERROR('Laika grafiks'!E27,"")</f>
        <v>-</v>
      </c>
      <c r="F5" s="73" t="str">
        <f>IFERROR('Laika grafiks'!F27,"")</f>
        <v>-</v>
      </c>
      <c r="G5" s="73" t="str">
        <f>IFERROR('Laika grafiks'!G27,"")</f>
        <v>-</v>
      </c>
      <c r="H5" s="73" t="str">
        <f>IFERROR('Laika grafiks'!H27,"")</f>
        <v>-</v>
      </c>
      <c r="I5" s="73" t="str">
        <f>IFERROR('Laika grafiks'!I27,"")</f>
        <v>-</v>
      </c>
      <c r="J5" s="73" t="str">
        <f>IFERROR('Laika grafiks'!J27,"")</f>
        <v>-</v>
      </c>
      <c r="K5" s="73" t="str">
        <f>IFERROR('Laika grafiks'!K27,"")</f>
        <v>-</v>
      </c>
      <c r="L5" s="73" t="str">
        <f>IFERROR('Laika grafiks'!L27,"")</f>
        <v>-</v>
      </c>
      <c r="M5" s="73" t="str">
        <f>IFERROR('Laika grafiks'!M27,"")</f>
        <v>-</v>
      </c>
      <c r="N5" s="73" t="str">
        <f>IFERROR('Laika grafiks'!N27,"")</f>
        <v>-</v>
      </c>
      <c r="O5" s="73" t="str">
        <f>IFERROR('Laika grafiks'!O27,"")</f>
        <v>-</v>
      </c>
      <c r="P5" s="73" t="str">
        <f>IFERROR('Laika grafiks'!P27,"")</f>
        <v>-</v>
      </c>
      <c r="Q5" s="73" t="str">
        <f>IFERROR('Laika grafiks'!Q27,"")</f>
        <v>-</v>
      </c>
      <c r="R5" s="73" t="str">
        <f>IFERROR('Laika grafiks'!R27,"")</f>
        <v>-</v>
      </c>
      <c r="S5" s="73" t="str">
        <f>IFERROR('Laika grafiks'!S27,"")</f>
        <v>-</v>
      </c>
      <c r="T5" s="73" t="str">
        <f>IFERROR('Laika grafiks'!T27,"")</f>
        <v>-</v>
      </c>
      <c r="U5" s="73" t="str">
        <f>IFERROR('Laika grafiks'!U27,"")</f>
        <v>-</v>
      </c>
      <c r="V5" s="73" t="str">
        <f>IFERROR('Laika grafiks'!V27,"")</f>
        <v>-</v>
      </c>
      <c r="W5" s="73" t="str">
        <f>IFERROR('Laika grafiks'!W27,"")</f>
        <v>-</v>
      </c>
      <c r="X5" s="73" t="str">
        <f>IFERROR('Laika grafiks'!X27,"")</f>
        <v>-</v>
      </c>
      <c r="Y5" s="73" t="str">
        <f>IFERROR('Laika grafiks'!Y27,"")</f>
        <v>-</v>
      </c>
      <c r="Z5" s="73" t="str">
        <f>IFERROR('Laika grafiks'!Z27,"")</f>
        <v>-</v>
      </c>
      <c r="AA5" s="73" t="str">
        <f>IFERROR('Laika grafiks'!AA27,"")</f>
        <v>-</v>
      </c>
      <c r="AB5" s="73" t="str">
        <f>IFERROR('Laika grafiks'!AB27,"")</f>
        <v>-</v>
      </c>
      <c r="AC5" s="73" t="str">
        <f>IFERROR('Laika grafiks'!AC27,"")</f>
        <v>-</v>
      </c>
      <c r="AD5" s="73" t="str">
        <f>IFERROR('Laika grafiks'!AD27,"")</f>
        <v>-</v>
      </c>
      <c r="AE5" s="73" t="str">
        <f>IFERROR('Laika grafiks'!AE27,"")</f>
        <v>-</v>
      </c>
      <c r="AF5" s="73" t="str">
        <f>IFERROR('Laika grafiks'!AF27,"")</f>
        <v>-</v>
      </c>
      <c r="AG5" s="73" t="str">
        <f>IFERROR('Laika grafiks'!AG27,"")</f>
        <v>-</v>
      </c>
      <c r="AH5" s="73" t="str">
        <f>IFERROR('Laika grafiks'!AH27,"")</f>
        <v>-</v>
      </c>
      <c r="AI5" s="73" t="str">
        <f>IFERROR('Laika grafiks'!AI27,"")</f>
        <v>-</v>
      </c>
      <c r="AJ5" s="73" t="str">
        <f>IFERROR('Laika grafiks'!AJ27,"")</f>
        <v>-</v>
      </c>
      <c r="AK5" s="73" t="str">
        <f>IFERROR('Laika grafiks'!AK27,"")</f>
        <v>-</v>
      </c>
      <c r="AL5" s="73" t="str">
        <f>IFERROR('Laika grafiks'!AL27,"")</f>
        <v>-</v>
      </c>
      <c r="AM5" s="73" t="str">
        <f>IFERROR('Laika grafiks'!AM27,"")</f>
        <v>-</v>
      </c>
      <c r="AN5" s="73" t="str">
        <f>IFERROR('Laika grafiks'!AN27,"")</f>
        <v>-</v>
      </c>
      <c r="AO5" s="73" t="str">
        <f>IFERROR('Laika grafiks'!AO27,"")</f>
        <v>-</v>
      </c>
      <c r="AP5" s="73" t="str">
        <f>IFERROR('Laika grafiks'!AP27,"")</f>
        <v>-</v>
      </c>
      <c r="AQ5" s="73" t="str">
        <f>IFERROR('Laika grafiks'!AQ27,"")</f>
        <v>-</v>
      </c>
      <c r="AR5" s="73" t="str">
        <f>IFERROR('Laika grafiks'!AR27,"")</f>
        <v>-</v>
      </c>
      <c r="AS5" s="73" t="str">
        <f>IFERROR('Laika grafiks'!AS27,"")</f>
        <v>-</v>
      </c>
      <c r="AT5" s="73" t="str">
        <f>IFERROR('Laika grafiks'!AT27,"")</f>
        <v>-</v>
      </c>
      <c r="AU5" s="73" t="str">
        <f>IFERROR('Laika grafiks'!AU27,"")</f>
        <v>-</v>
      </c>
      <c r="AV5" s="73" t="str">
        <f>IFERROR('Laika grafiks'!AV27,"")</f>
        <v>-</v>
      </c>
      <c r="AW5" s="73" t="str">
        <f>IFERROR('Laika grafiks'!AW27,"")</f>
        <v>-</v>
      </c>
      <c r="AX5" s="73" t="str">
        <f>IFERROR('Laika grafiks'!AX27,"")</f>
        <v>-</v>
      </c>
      <c r="AY5" s="73" t="str">
        <f>IFERROR('Laika grafiks'!AY27,"")</f>
        <v>-</v>
      </c>
      <c r="AZ5" s="73" t="str">
        <f>IFERROR('Laika grafiks'!AZ27,"")</f>
        <v>-</v>
      </c>
      <c r="BA5" s="73" t="str">
        <f>IFERROR('Laika grafiks'!BA27,"")</f>
        <v>-</v>
      </c>
      <c r="BB5" s="73" t="str">
        <f>IFERROR('Laika grafiks'!BB27,"")</f>
        <v>-</v>
      </c>
      <c r="BC5" s="73" t="str">
        <f>IFERROR('Laika grafiks'!BC27,"")</f>
        <v>-</v>
      </c>
      <c r="BD5" s="73" t="str">
        <f>IFERROR('Laika grafiks'!BD27,"")</f>
        <v>-</v>
      </c>
      <c r="BE5" s="73" t="str">
        <f>IFERROR('Laika grafiks'!BE27,"")</f>
        <v>-</v>
      </c>
      <c r="BF5" s="73" t="str">
        <f>IFERROR('Laika grafiks'!BF27,"")</f>
        <v>-</v>
      </c>
      <c r="BG5" s="73" t="str">
        <f>IFERROR('Laika grafiks'!BG27,"")</f>
        <v>-</v>
      </c>
      <c r="BH5" s="73" t="str">
        <f>IFERROR('Laika grafiks'!BH27,"")</f>
        <v>-</v>
      </c>
      <c r="BI5" s="73" t="str">
        <f>IFERROR('Laika grafiks'!BI27,"")</f>
        <v>-</v>
      </c>
      <c r="BJ5" s="73" t="str">
        <f>IFERROR('Laika grafiks'!BJ27,"")</f>
        <v>-</v>
      </c>
      <c r="BK5" s="73" t="str">
        <f>IFERROR('Laika grafiks'!BK27,"")</f>
        <v>-</v>
      </c>
      <c r="BL5" s="73" t="str">
        <f>IFERROR('Laika grafiks'!BL27,"")</f>
        <v>-</v>
      </c>
      <c r="BM5" s="73" t="str">
        <f>IFERROR('Laika grafiks'!BM27,"")</f>
        <v>-</v>
      </c>
      <c r="BN5" s="73" t="str">
        <f>IFERROR('Laika grafiks'!BN27,"")</f>
        <v>-</v>
      </c>
      <c r="BO5" s="73" t="str">
        <f>IFERROR('Laika grafiks'!BO27,"")</f>
        <v>-</v>
      </c>
      <c r="BP5" s="73" t="str">
        <f>IFERROR('Laika grafiks'!BP27,"")</f>
        <v>-</v>
      </c>
      <c r="BQ5" s="73" t="str">
        <f>IFERROR('Laika grafiks'!BQ27,"")</f>
        <v>-</v>
      </c>
      <c r="BR5" s="73" t="str">
        <f>IFERROR('Laika grafiks'!BR27,"")</f>
        <v>-</v>
      </c>
      <c r="BS5" s="73" t="str">
        <f>IFERROR('Laika grafiks'!BS27,"")</f>
        <v>-</v>
      </c>
      <c r="BT5" s="73" t="str">
        <f>IFERROR('Laika grafiks'!BT27,"")</f>
        <v>-</v>
      </c>
      <c r="BU5" s="73" t="str">
        <f>IFERROR('Laika grafiks'!BU27,"")</f>
        <v>-</v>
      </c>
      <c r="BV5" s="73" t="str">
        <f>IFERROR('Laika grafiks'!BV27,"")</f>
        <v>-</v>
      </c>
      <c r="BW5" s="73" t="str">
        <f>IFERROR('Laika grafiks'!BW27,"")</f>
        <v>-</v>
      </c>
      <c r="BX5" s="73" t="str">
        <f>IFERROR('Laika grafiks'!BX27,"")</f>
        <v>-</v>
      </c>
      <c r="BY5" s="73" t="str">
        <f>IFERROR('Laika grafiks'!BY27,"")</f>
        <v>-</v>
      </c>
      <c r="BZ5" s="73" t="str">
        <f>IFERROR('Laika grafiks'!BZ27,"")</f>
        <v>-</v>
      </c>
      <c r="CA5" s="73" t="str">
        <f>IFERROR('Laika grafiks'!CA27,"")</f>
        <v>-</v>
      </c>
      <c r="CB5" s="73" t="str">
        <f>IFERROR('Laika grafiks'!CB27,"")</f>
        <v>-</v>
      </c>
      <c r="CC5" s="73" t="str">
        <f>IFERROR('Laika grafiks'!CC27,"")</f>
        <v>-</v>
      </c>
      <c r="CD5" s="73" t="str">
        <f>IFERROR('Laika grafiks'!CD27,"")</f>
        <v>-</v>
      </c>
      <c r="CE5" s="73" t="str">
        <f>IFERROR('Laika grafiks'!CE27,"")</f>
        <v>-</v>
      </c>
      <c r="CF5" s="73" t="str">
        <f>IFERROR('Laika grafiks'!CF27,"")</f>
        <v>-</v>
      </c>
      <c r="CG5" s="73" t="str">
        <f>IFERROR('Laika grafiks'!CG27,"")</f>
        <v>-</v>
      </c>
      <c r="CH5" s="73" t="str">
        <f>IFERROR('Laika grafiks'!CH27,"")</f>
        <v>-</v>
      </c>
      <c r="CI5" s="73" t="str">
        <f>IFERROR('Laika grafiks'!CI27,"")</f>
        <v>-</v>
      </c>
      <c r="CJ5" s="73" t="str">
        <f>IFERROR('Laika grafiks'!CJ27,"")</f>
        <v>-</v>
      </c>
      <c r="CK5" s="73" t="str">
        <f>IFERROR('Laika grafiks'!CK27,"")</f>
        <v>-</v>
      </c>
      <c r="CL5" s="73" t="str">
        <f>IFERROR('Laika grafiks'!CL27,"")</f>
        <v>-</v>
      </c>
      <c r="CM5" s="73" t="str">
        <f>IFERROR('Laika grafiks'!CM27,"")</f>
        <v>-</v>
      </c>
      <c r="CN5" s="73" t="str">
        <f>IFERROR('Laika grafiks'!CN27,"")</f>
        <v>-</v>
      </c>
      <c r="CO5" s="73" t="str">
        <f>IFERROR('Laika grafiks'!CO27,"")</f>
        <v>-</v>
      </c>
      <c r="CP5" s="73" t="str">
        <f>IFERROR('Laika grafiks'!CP27,"")</f>
        <v>-</v>
      </c>
      <c r="CQ5" s="73" t="str">
        <f>IFERROR('Laika grafiks'!CQ27,"")</f>
        <v>-</v>
      </c>
      <c r="CR5" s="73" t="str">
        <f>IFERROR('Laika grafiks'!CR27,"")</f>
        <v>-</v>
      </c>
      <c r="CS5" s="73" t="str">
        <f>IFERROR('Laika grafiks'!CS27,"")</f>
        <v>-</v>
      </c>
      <c r="CT5" s="73" t="str">
        <f>IFERROR('Laika grafiks'!CT27,"")</f>
        <v>-</v>
      </c>
      <c r="CU5" s="73" t="str">
        <f>IFERROR('Laika grafiks'!CU27,"")</f>
        <v>-</v>
      </c>
      <c r="CV5" s="73" t="str">
        <f>IFERROR('Laika grafiks'!CV27,"")</f>
        <v>-</v>
      </c>
      <c r="CW5" s="73" t="str">
        <f>IFERROR('Laika grafiks'!CW27,"")</f>
        <v>-</v>
      </c>
      <c r="CX5" s="73" t="str">
        <f>IFERROR('Laika grafiks'!CX27,"")</f>
        <v>-</v>
      </c>
      <c r="CY5" s="73" t="str">
        <f>IFERROR('Laika grafiks'!CY27,"")</f>
        <v>-</v>
      </c>
      <c r="CZ5" s="73" t="str">
        <f>IFERROR('Laika grafiks'!CZ27,"")</f>
        <v>-</v>
      </c>
      <c r="DA5" s="73" t="str">
        <f>IFERROR('Laika grafiks'!DA27,"")</f>
        <v>-</v>
      </c>
      <c r="DB5" s="73" t="str">
        <f>IFERROR('Laika grafiks'!DB27,"")</f>
        <v>-</v>
      </c>
      <c r="DC5" s="73" t="str">
        <f>IFERROR('Laika grafiks'!DC27,"")</f>
        <v>-</v>
      </c>
      <c r="DD5" s="73" t="str">
        <f>IFERROR('Laika grafiks'!DD27,"")</f>
        <v>-</v>
      </c>
      <c r="DE5" s="73" t="str">
        <f>IFERROR('Laika grafiks'!DE27,"")</f>
        <v>-</v>
      </c>
      <c r="DF5" s="73" t="str">
        <f>IFERROR('Laika grafiks'!DF27,"")</f>
        <v>-</v>
      </c>
      <c r="DG5" s="73" t="str">
        <f>IFERROR('Laika grafiks'!DG27,"")</f>
        <v>-</v>
      </c>
      <c r="DH5" s="73" t="str">
        <f>IFERROR('Laika grafiks'!DH27,"")</f>
        <v>-</v>
      </c>
      <c r="DI5" s="73" t="str">
        <f>IFERROR('Laika grafiks'!DI27,"")</f>
        <v>-</v>
      </c>
      <c r="DJ5" s="73" t="str">
        <f>IFERROR('Laika grafiks'!DJ27,"")</f>
        <v>-</v>
      </c>
      <c r="DK5" s="73" t="str">
        <f>IFERROR('Laika grafiks'!DK27,"")</f>
        <v>-</v>
      </c>
      <c r="DL5" s="73" t="str">
        <f>IFERROR('Laika grafiks'!DL27,"")</f>
        <v>-</v>
      </c>
      <c r="DM5" s="73" t="str">
        <f>IFERROR('Laika grafiks'!DM27,"")</f>
        <v>-</v>
      </c>
      <c r="DN5" s="73" t="str">
        <f>IFERROR('Laika grafiks'!DN27,"")</f>
        <v>-</v>
      </c>
      <c r="DO5" s="73" t="str">
        <f>IFERROR('Laika grafiks'!DO27,"")</f>
        <v>-</v>
      </c>
      <c r="DP5" s="73" t="str">
        <f>IFERROR('Laika grafiks'!DP27,"")</f>
        <v>-</v>
      </c>
      <c r="DQ5" s="73" t="str">
        <f>IFERROR('Laika grafiks'!DQ27,"")</f>
        <v>-</v>
      </c>
      <c r="DR5" s="73" t="str">
        <f>IFERROR('Laika grafiks'!DR27,"")</f>
        <v>-</v>
      </c>
      <c r="DS5" s="73" t="str">
        <f>IFERROR('Laika grafiks'!DS27,"")</f>
        <v>-</v>
      </c>
      <c r="DT5" s="73" t="str">
        <f>IFERROR('Laika grafiks'!DT27,"")</f>
        <v>-</v>
      </c>
      <c r="DU5" s="73" t="str">
        <f>IFERROR('Laika grafiks'!DU27,"")</f>
        <v>-</v>
      </c>
    </row>
    <row r="6" spans="1:125" x14ac:dyDescent="0.35">
      <c r="A6" s="289" t="str">
        <f>IFERROR(Pieņēmumi!B6,"")</f>
        <v>PARTNERĪBAS LĪGUMA parakstīšanas datums</v>
      </c>
      <c r="B6" s="290" t="str">
        <f>IFERROR(Pieņēmumi!C6,"")</f>
        <v>datums</v>
      </c>
      <c r="C6" s="285"/>
      <c r="D6" s="291">
        <f>IFERROR(Pieņēmumi!E6,"")</f>
        <v>0</v>
      </c>
      <c r="E6" s="285"/>
      <c r="F6" s="285"/>
      <c r="G6" s="285"/>
      <c r="H6" s="285"/>
      <c r="I6" s="285"/>
      <c r="J6" s="285"/>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282"/>
      <c r="BA6" s="282"/>
      <c r="BB6" s="282"/>
      <c r="BC6" s="282"/>
      <c r="BD6" s="282"/>
      <c r="BE6" s="282"/>
      <c r="BF6" s="282"/>
      <c r="BG6" s="282"/>
      <c r="BH6" s="282"/>
      <c r="BI6" s="282"/>
      <c r="BJ6" s="282"/>
      <c r="BK6" s="282"/>
      <c r="BL6" s="282"/>
      <c r="BM6" s="282"/>
      <c r="BN6" s="282"/>
      <c r="BO6" s="282"/>
      <c r="BP6" s="282"/>
      <c r="BQ6" s="282"/>
      <c r="BR6" s="282"/>
      <c r="BS6" s="282"/>
      <c r="BT6" s="282"/>
      <c r="BU6" s="282"/>
      <c r="BV6" s="282"/>
      <c r="BW6" s="282"/>
      <c r="BX6" s="282"/>
      <c r="BY6" s="282"/>
      <c r="BZ6" s="282"/>
      <c r="CA6" s="282"/>
      <c r="CB6" s="282"/>
      <c r="CC6" s="282"/>
      <c r="CD6" s="282"/>
      <c r="CE6" s="282"/>
      <c r="CF6" s="282"/>
      <c r="CG6" s="282"/>
      <c r="CH6" s="282"/>
      <c r="CI6" s="282"/>
      <c r="CJ6" s="282"/>
      <c r="CK6" s="282"/>
      <c r="CL6" s="282"/>
      <c r="CM6" s="282"/>
      <c r="CN6" s="282"/>
      <c r="CO6" s="282"/>
      <c r="CP6" s="282"/>
      <c r="CQ6" s="282"/>
      <c r="CR6" s="282"/>
      <c r="CS6" s="282"/>
      <c r="CT6" s="282"/>
      <c r="CU6" s="282"/>
      <c r="CV6" s="282"/>
      <c r="CW6" s="282"/>
      <c r="CX6" s="282"/>
      <c r="CY6" s="282"/>
      <c r="CZ6" s="282"/>
      <c r="DA6" s="282"/>
      <c r="DB6" s="282"/>
      <c r="DC6" s="282"/>
      <c r="DD6" s="282"/>
      <c r="DE6" s="282"/>
      <c r="DF6" s="282"/>
      <c r="DG6" s="282"/>
      <c r="DH6" s="282"/>
      <c r="DI6" s="282"/>
      <c r="DJ6" s="282"/>
      <c r="DK6" s="282"/>
      <c r="DL6" s="282"/>
      <c r="DM6" s="282"/>
      <c r="DN6" s="282"/>
      <c r="DO6" s="282"/>
      <c r="DP6" s="282"/>
      <c r="DQ6" s="282"/>
      <c r="DR6" s="282"/>
      <c r="DS6" s="282"/>
      <c r="DT6" s="282"/>
      <c r="DU6" s="282"/>
    </row>
    <row r="7" spans="1:125" ht="15" thickBot="1" x14ac:dyDescent="0.4">
      <c r="A7" s="289" t="str">
        <f>IFERROR('Laika grafiks'!A12,"")</f>
        <v>Būvniecības periods</v>
      </c>
      <c r="B7" s="290" t="str">
        <f>IFERROR('Laika grafiks'!B12,"")</f>
        <v>ceturkšņi</v>
      </c>
      <c r="C7" s="285"/>
      <c r="D7" s="292">
        <f>IFERROR('Laika grafiks'!D12,"")</f>
        <v>0</v>
      </c>
      <c r="E7" s="285"/>
      <c r="F7" s="285"/>
      <c r="G7" s="285"/>
      <c r="H7" s="285"/>
      <c r="I7" s="285"/>
      <c r="J7" s="285"/>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c r="BR7" s="282"/>
      <c r="BS7" s="282"/>
      <c r="BT7" s="282"/>
      <c r="BU7" s="282"/>
      <c r="BV7" s="282"/>
      <c r="BW7" s="282"/>
      <c r="BX7" s="282"/>
      <c r="BY7" s="282"/>
      <c r="BZ7" s="282"/>
      <c r="CA7" s="282"/>
      <c r="CB7" s="282"/>
      <c r="CC7" s="282"/>
      <c r="CD7" s="282"/>
      <c r="CE7" s="282"/>
      <c r="CF7" s="282"/>
      <c r="CG7" s="282"/>
      <c r="CH7" s="282"/>
      <c r="CI7" s="282"/>
      <c r="CJ7" s="282"/>
      <c r="CK7" s="282"/>
      <c r="CL7" s="282"/>
      <c r="CM7" s="282"/>
      <c r="CN7" s="282"/>
      <c r="CO7" s="282"/>
      <c r="CP7" s="282"/>
      <c r="CQ7" s="282"/>
      <c r="CR7" s="282"/>
      <c r="CS7" s="282"/>
      <c r="CT7" s="282"/>
      <c r="CU7" s="282"/>
      <c r="CV7" s="282"/>
      <c r="CW7" s="282"/>
      <c r="CX7" s="282"/>
      <c r="CY7" s="282"/>
      <c r="CZ7" s="282"/>
      <c r="DA7" s="282"/>
      <c r="DB7" s="282"/>
      <c r="DC7" s="282"/>
      <c r="DD7" s="282"/>
      <c r="DE7" s="282"/>
      <c r="DF7" s="282"/>
      <c r="DG7" s="282"/>
      <c r="DH7" s="282"/>
      <c r="DI7" s="282"/>
      <c r="DJ7" s="282"/>
      <c r="DK7" s="282"/>
      <c r="DL7" s="282"/>
      <c r="DM7" s="282"/>
      <c r="DN7" s="282"/>
      <c r="DO7" s="282"/>
      <c r="DP7" s="282"/>
      <c r="DQ7" s="282"/>
      <c r="DR7" s="282"/>
      <c r="DS7" s="282"/>
      <c r="DT7" s="282"/>
      <c r="DU7" s="282"/>
    </row>
    <row r="8" spans="1:125" ht="15" thickTop="1" x14ac:dyDescent="0.35">
      <c r="A8" s="285" t="s">
        <v>357</v>
      </c>
      <c r="B8" s="285"/>
      <c r="C8" s="285"/>
      <c r="D8" s="293" t="str">
        <f>IFERROR(EDATE(DATE(YEAR(D6),MONTH(D6-1),DAY(D6)),D7*3),"")</f>
        <v/>
      </c>
      <c r="E8" s="285"/>
      <c r="F8" s="285"/>
      <c r="G8" s="285"/>
      <c r="H8" s="285"/>
      <c r="I8" s="285"/>
      <c r="J8" s="285"/>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282"/>
      <c r="AR8" s="282"/>
      <c r="AS8" s="282"/>
      <c r="AT8" s="282"/>
      <c r="AU8" s="282"/>
      <c r="AV8" s="282"/>
      <c r="AW8" s="282"/>
      <c r="AX8" s="282"/>
      <c r="AY8" s="282"/>
      <c r="AZ8" s="282"/>
      <c r="BA8" s="282"/>
      <c r="BB8" s="282"/>
      <c r="BC8" s="282"/>
      <c r="BD8" s="282"/>
      <c r="BE8" s="282"/>
      <c r="BF8" s="282"/>
      <c r="BG8" s="282"/>
      <c r="BH8" s="282"/>
      <c r="BI8" s="282"/>
      <c r="BJ8" s="282"/>
      <c r="BK8" s="282"/>
      <c r="BL8" s="282"/>
      <c r="BM8" s="282"/>
      <c r="BN8" s="282"/>
      <c r="BO8" s="282"/>
      <c r="BP8" s="282"/>
      <c r="BQ8" s="282"/>
      <c r="BR8" s="282"/>
      <c r="BS8" s="282"/>
      <c r="BT8" s="282"/>
      <c r="BU8" s="282"/>
      <c r="BV8" s="282"/>
      <c r="BW8" s="282"/>
      <c r="BX8" s="282"/>
      <c r="BY8" s="282"/>
      <c r="BZ8" s="282"/>
      <c r="CA8" s="282"/>
      <c r="CB8" s="282"/>
      <c r="CC8" s="282"/>
      <c r="CD8" s="282"/>
      <c r="CE8" s="282"/>
      <c r="CF8" s="282"/>
      <c r="CG8" s="282"/>
      <c r="CH8" s="282"/>
      <c r="CI8" s="282"/>
      <c r="CJ8" s="282"/>
      <c r="CK8" s="282"/>
      <c r="CL8" s="282"/>
      <c r="CM8" s="282"/>
      <c r="CN8" s="282"/>
      <c r="CO8" s="282"/>
      <c r="CP8" s="282"/>
      <c r="CQ8" s="282"/>
      <c r="CR8" s="282"/>
      <c r="CS8" s="282"/>
      <c r="CT8" s="282"/>
      <c r="CU8" s="282"/>
      <c r="CV8" s="282"/>
      <c r="CW8" s="282"/>
      <c r="CX8" s="282"/>
      <c r="CY8" s="282"/>
      <c r="CZ8" s="282"/>
      <c r="DA8" s="282"/>
      <c r="DB8" s="282"/>
      <c r="DC8" s="282"/>
      <c r="DD8" s="282"/>
      <c r="DE8" s="282"/>
      <c r="DF8" s="282"/>
      <c r="DG8" s="282"/>
      <c r="DH8" s="282"/>
      <c r="DI8" s="282"/>
      <c r="DJ8" s="282"/>
      <c r="DK8" s="282"/>
      <c r="DL8" s="282"/>
      <c r="DM8" s="282"/>
      <c r="DN8" s="282"/>
      <c r="DO8" s="282"/>
      <c r="DP8" s="282"/>
      <c r="DQ8" s="282"/>
      <c r="DR8" s="282"/>
      <c r="DS8" s="282"/>
      <c r="DT8" s="282"/>
      <c r="DU8" s="282"/>
    </row>
    <row r="9" spans="1:125" x14ac:dyDescent="0.35">
      <c r="A9" s="285"/>
      <c r="B9" s="285"/>
      <c r="C9" s="285"/>
      <c r="D9" s="282"/>
      <c r="E9" s="285"/>
      <c r="F9" s="285"/>
      <c r="G9" s="285"/>
      <c r="H9" s="285"/>
      <c r="I9" s="285"/>
      <c r="J9" s="285"/>
      <c r="K9" s="282"/>
      <c r="L9" s="282"/>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c r="DH9" s="282"/>
      <c r="DI9" s="282"/>
      <c r="DJ9" s="282"/>
      <c r="DK9" s="282"/>
      <c r="DL9" s="282"/>
      <c r="DM9" s="282"/>
      <c r="DN9" s="282"/>
      <c r="DO9" s="282"/>
      <c r="DP9" s="282"/>
      <c r="DQ9" s="282"/>
      <c r="DR9" s="282"/>
      <c r="DS9" s="282"/>
      <c r="DT9" s="282"/>
      <c r="DU9" s="282"/>
    </row>
    <row r="10" spans="1:125" x14ac:dyDescent="0.35">
      <c r="A10" s="294" t="str">
        <f>IFERROR('Laika grafiks'!A30,"")</f>
        <v>Būvniecības izmaksu marķieris</v>
      </c>
      <c r="B10" s="285"/>
      <c r="C10" s="285"/>
      <c r="D10" s="282"/>
      <c r="E10" s="332">
        <f>IFERROR('Laika grafiks'!E30,"")</f>
        <v>0</v>
      </c>
      <c r="F10" s="332">
        <f>IFERROR('Laika grafiks'!F30,"")</f>
        <v>0</v>
      </c>
      <c r="G10" s="332">
        <f>IFERROR('Laika grafiks'!G30,"")</f>
        <v>0</v>
      </c>
      <c r="H10" s="332">
        <f>IFERROR('Laika grafiks'!H30,"")</f>
        <v>0</v>
      </c>
      <c r="I10" s="332">
        <f>IFERROR('Laika grafiks'!I30,"")</f>
        <v>0</v>
      </c>
      <c r="J10" s="332">
        <f>IFERROR('Laika grafiks'!J30,"")</f>
        <v>0</v>
      </c>
      <c r="K10" s="332">
        <f>IFERROR('Laika grafiks'!K30,"")</f>
        <v>0</v>
      </c>
      <c r="L10" s="332">
        <f>IFERROR('Laika grafiks'!L30,"")</f>
        <v>0</v>
      </c>
      <c r="M10" s="332">
        <f>IFERROR('Laika grafiks'!M30,"")</f>
        <v>0</v>
      </c>
      <c r="N10" s="332">
        <f>IFERROR('Laika grafiks'!N30,"")</f>
        <v>0</v>
      </c>
      <c r="O10" s="332">
        <f>IFERROR('Laika grafiks'!O30,"")</f>
        <v>0</v>
      </c>
      <c r="P10" s="332">
        <f>IFERROR('Laika grafiks'!P30,"")</f>
        <v>0</v>
      </c>
      <c r="Q10" s="332">
        <f>IFERROR('Laika grafiks'!Q30,"")</f>
        <v>0</v>
      </c>
      <c r="R10" s="332">
        <f>IFERROR('Laika grafiks'!R30,"")</f>
        <v>0</v>
      </c>
      <c r="S10" s="332">
        <f>IFERROR('Laika grafiks'!S30,"")</f>
        <v>0</v>
      </c>
      <c r="T10" s="332">
        <f>IFERROR('Laika grafiks'!T30,"")</f>
        <v>0</v>
      </c>
      <c r="U10" s="332">
        <f>IFERROR('Laika grafiks'!U30,"")</f>
        <v>0</v>
      </c>
      <c r="V10" s="332">
        <f>IFERROR('Laika grafiks'!V30,"")</f>
        <v>0</v>
      </c>
      <c r="W10" s="332">
        <f>IFERROR('Laika grafiks'!W30,"")</f>
        <v>0</v>
      </c>
      <c r="X10" s="332">
        <f>IFERROR('Laika grafiks'!X30,"")</f>
        <v>0</v>
      </c>
      <c r="Y10" s="332">
        <f>IFERROR('Laika grafiks'!Y30,"")</f>
        <v>0</v>
      </c>
      <c r="Z10" s="332">
        <f>IFERROR('Laika grafiks'!Z30,"")</f>
        <v>0</v>
      </c>
      <c r="AA10" s="332">
        <f>IFERROR('Laika grafiks'!AA30,"")</f>
        <v>0</v>
      </c>
      <c r="AB10" s="332">
        <f>IFERROR('Laika grafiks'!AB30,"")</f>
        <v>0</v>
      </c>
      <c r="AC10" s="332">
        <f>IFERROR('Laika grafiks'!AC30,"")</f>
        <v>0</v>
      </c>
      <c r="AD10" s="332">
        <f>IFERROR('Laika grafiks'!AD30,"")</f>
        <v>0</v>
      </c>
      <c r="AE10" s="332">
        <f>IFERROR('Laika grafiks'!AE30,"")</f>
        <v>0</v>
      </c>
      <c r="AF10" s="332">
        <f>IFERROR('Laika grafiks'!AF30,"")</f>
        <v>0</v>
      </c>
      <c r="AG10" s="332">
        <f>IFERROR('Laika grafiks'!AG30,"")</f>
        <v>0</v>
      </c>
      <c r="AH10" s="332">
        <f>IFERROR('Laika grafiks'!AH30,"")</f>
        <v>0</v>
      </c>
      <c r="AI10" s="332">
        <f>IFERROR('Laika grafiks'!AI30,"")</f>
        <v>0</v>
      </c>
      <c r="AJ10" s="332">
        <f>IFERROR('Laika grafiks'!AJ30,"")</f>
        <v>0</v>
      </c>
      <c r="AK10" s="332">
        <f>IFERROR('Laika grafiks'!AK30,"")</f>
        <v>0</v>
      </c>
      <c r="AL10" s="332">
        <f>IFERROR('Laika grafiks'!AL30,"")</f>
        <v>0</v>
      </c>
      <c r="AM10" s="332">
        <f>IFERROR('Laika grafiks'!AM30,"")</f>
        <v>0</v>
      </c>
      <c r="AN10" s="332">
        <f>IFERROR('Laika grafiks'!AN30,"")</f>
        <v>0</v>
      </c>
      <c r="AO10" s="332">
        <f>IFERROR('Laika grafiks'!AO30,"")</f>
        <v>0</v>
      </c>
      <c r="AP10" s="332">
        <f>IFERROR('Laika grafiks'!AP30,"")</f>
        <v>0</v>
      </c>
      <c r="AQ10" s="332">
        <f>IFERROR('Laika grafiks'!AQ30,"")</f>
        <v>0</v>
      </c>
      <c r="AR10" s="332">
        <f>IFERROR('Laika grafiks'!AR30,"")</f>
        <v>0</v>
      </c>
      <c r="AS10" s="332">
        <f>IFERROR('Laika grafiks'!AS30,"")</f>
        <v>0</v>
      </c>
      <c r="AT10" s="332">
        <f>IFERROR('Laika grafiks'!AT30,"")</f>
        <v>0</v>
      </c>
      <c r="AU10" s="332">
        <f>IFERROR('Laika grafiks'!AU30,"")</f>
        <v>0</v>
      </c>
      <c r="AV10" s="332">
        <f>IFERROR('Laika grafiks'!AV30,"")</f>
        <v>0</v>
      </c>
      <c r="AW10" s="332">
        <f>IFERROR('Laika grafiks'!AW30,"")</f>
        <v>0</v>
      </c>
      <c r="AX10" s="332">
        <f>IFERROR('Laika grafiks'!AX30,"")</f>
        <v>0</v>
      </c>
      <c r="AY10" s="332">
        <f>IFERROR('Laika grafiks'!AY30,"")</f>
        <v>0</v>
      </c>
      <c r="AZ10" s="332">
        <f>IFERROR('Laika grafiks'!AZ30,"")</f>
        <v>0</v>
      </c>
      <c r="BA10" s="332">
        <f>IFERROR('Laika grafiks'!BA30,"")</f>
        <v>0</v>
      </c>
      <c r="BB10" s="332">
        <f>IFERROR('Laika grafiks'!BB30,"")</f>
        <v>0</v>
      </c>
      <c r="BC10" s="332">
        <f>IFERROR('Laika grafiks'!BC30,"")</f>
        <v>0</v>
      </c>
      <c r="BD10" s="332">
        <f>IFERROR('Laika grafiks'!BD30,"")</f>
        <v>0</v>
      </c>
      <c r="BE10" s="332">
        <f>IFERROR('Laika grafiks'!BE30,"")</f>
        <v>0</v>
      </c>
      <c r="BF10" s="332">
        <f>IFERROR('Laika grafiks'!BF30,"")</f>
        <v>0</v>
      </c>
      <c r="BG10" s="332">
        <f>IFERROR('Laika grafiks'!BG30,"")</f>
        <v>0</v>
      </c>
      <c r="BH10" s="332">
        <f>IFERROR('Laika grafiks'!BH30,"")</f>
        <v>0</v>
      </c>
      <c r="BI10" s="332">
        <f>IFERROR('Laika grafiks'!BI30,"")</f>
        <v>0</v>
      </c>
      <c r="BJ10" s="332">
        <f>IFERROR('Laika grafiks'!BJ30,"")</f>
        <v>0</v>
      </c>
      <c r="BK10" s="332">
        <f>IFERROR('Laika grafiks'!BK30,"")</f>
        <v>0</v>
      </c>
      <c r="BL10" s="332">
        <f>IFERROR('Laika grafiks'!BL30,"")</f>
        <v>0</v>
      </c>
      <c r="BM10" s="332">
        <f>IFERROR('Laika grafiks'!BM30,"")</f>
        <v>0</v>
      </c>
      <c r="BN10" s="332">
        <f>IFERROR('Laika grafiks'!BN30,"")</f>
        <v>0</v>
      </c>
      <c r="BO10" s="332">
        <f>IFERROR('Laika grafiks'!BO30,"")</f>
        <v>0</v>
      </c>
      <c r="BP10" s="332">
        <f>IFERROR('Laika grafiks'!BP30,"")</f>
        <v>0</v>
      </c>
      <c r="BQ10" s="332">
        <f>IFERROR('Laika grafiks'!BQ30,"")</f>
        <v>0</v>
      </c>
      <c r="BR10" s="332">
        <f>IFERROR('Laika grafiks'!BR30,"")</f>
        <v>0</v>
      </c>
      <c r="BS10" s="332">
        <f>IFERROR('Laika grafiks'!BS30,"")</f>
        <v>0</v>
      </c>
      <c r="BT10" s="332">
        <f>IFERROR('Laika grafiks'!BT30,"")</f>
        <v>0</v>
      </c>
      <c r="BU10" s="332">
        <f>IFERROR('Laika grafiks'!BU30,"")</f>
        <v>0</v>
      </c>
      <c r="BV10" s="332">
        <f>IFERROR('Laika grafiks'!BV30,"")</f>
        <v>0</v>
      </c>
      <c r="BW10" s="332">
        <f>IFERROR('Laika grafiks'!BW30,"")</f>
        <v>0</v>
      </c>
      <c r="BX10" s="332">
        <f>IFERROR('Laika grafiks'!BX30,"")</f>
        <v>0</v>
      </c>
      <c r="BY10" s="332">
        <f>IFERROR('Laika grafiks'!BY30,"")</f>
        <v>0</v>
      </c>
      <c r="BZ10" s="332">
        <f>IFERROR('Laika grafiks'!BZ30,"")</f>
        <v>0</v>
      </c>
      <c r="CA10" s="332">
        <f>IFERROR('Laika grafiks'!CA30,"")</f>
        <v>0</v>
      </c>
      <c r="CB10" s="332">
        <f>IFERROR('Laika grafiks'!CB30,"")</f>
        <v>0</v>
      </c>
      <c r="CC10" s="332">
        <f>IFERROR('Laika grafiks'!CC30,"")</f>
        <v>0</v>
      </c>
      <c r="CD10" s="332">
        <f>IFERROR('Laika grafiks'!CD30,"")</f>
        <v>0</v>
      </c>
      <c r="CE10" s="332">
        <f>IFERROR('Laika grafiks'!CE30,"")</f>
        <v>0</v>
      </c>
      <c r="CF10" s="332">
        <f>IFERROR('Laika grafiks'!CF30,"")</f>
        <v>0</v>
      </c>
      <c r="CG10" s="332">
        <f>IFERROR('Laika grafiks'!CG30,"")</f>
        <v>0</v>
      </c>
      <c r="CH10" s="332">
        <f>IFERROR('Laika grafiks'!CH30,"")</f>
        <v>0</v>
      </c>
      <c r="CI10" s="332">
        <f>IFERROR('Laika grafiks'!CI30,"")</f>
        <v>0</v>
      </c>
      <c r="CJ10" s="332">
        <f>IFERROR('Laika grafiks'!CJ30,"")</f>
        <v>0</v>
      </c>
      <c r="CK10" s="332">
        <f>IFERROR('Laika grafiks'!CK30,"")</f>
        <v>0</v>
      </c>
      <c r="CL10" s="332">
        <f>IFERROR('Laika grafiks'!CL30,"")</f>
        <v>0</v>
      </c>
      <c r="CM10" s="332">
        <f>IFERROR('Laika grafiks'!CM30,"")</f>
        <v>0</v>
      </c>
      <c r="CN10" s="332">
        <f>IFERROR('Laika grafiks'!CN30,"")</f>
        <v>0</v>
      </c>
      <c r="CO10" s="332">
        <f>IFERROR('Laika grafiks'!CO30,"")</f>
        <v>0</v>
      </c>
      <c r="CP10" s="332">
        <f>IFERROR('Laika grafiks'!CP30,"")</f>
        <v>0</v>
      </c>
      <c r="CQ10" s="332">
        <f>IFERROR('Laika grafiks'!CQ30,"")</f>
        <v>0</v>
      </c>
      <c r="CR10" s="332">
        <f>IFERROR('Laika grafiks'!CR30,"")</f>
        <v>0</v>
      </c>
      <c r="CS10" s="332">
        <f>IFERROR('Laika grafiks'!CS30,"")</f>
        <v>0</v>
      </c>
      <c r="CT10" s="332">
        <f>IFERROR('Laika grafiks'!CT30,"")</f>
        <v>0</v>
      </c>
      <c r="CU10" s="332">
        <f>IFERROR('Laika grafiks'!CU30,"")</f>
        <v>0</v>
      </c>
      <c r="CV10" s="332">
        <f>IFERROR('Laika grafiks'!CV30,"")</f>
        <v>0</v>
      </c>
      <c r="CW10" s="332">
        <f>IFERROR('Laika grafiks'!CW30,"")</f>
        <v>0</v>
      </c>
      <c r="CX10" s="332">
        <f>IFERROR('Laika grafiks'!CX30,"")</f>
        <v>0</v>
      </c>
      <c r="CY10" s="332">
        <f>IFERROR('Laika grafiks'!CY30,"")</f>
        <v>0</v>
      </c>
      <c r="CZ10" s="332">
        <f>IFERROR('Laika grafiks'!CZ30,"")</f>
        <v>0</v>
      </c>
      <c r="DA10" s="332">
        <f>IFERROR('Laika grafiks'!DA30,"")</f>
        <v>0</v>
      </c>
      <c r="DB10" s="332">
        <f>IFERROR('Laika grafiks'!DB30,"")</f>
        <v>0</v>
      </c>
      <c r="DC10" s="332">
        <f>IFERROR('Laika grafiks'!DC30,"")</f>
        <v>0</v>
      </c>
      <c r="DD10" s="332">
        <f>IFERROR('Laika grafiks'!DD30,"")</f>
        <v>0</v>
      </c>
      <c r="DE10" s="332">
        <f>IFERROR('Laika grafiks'!DE30,"")</f>
        <v>0</v>
      </c>
      <c r="DF10" s="332">
        <f>IFERROR('Laika grafiks'!DF30,"")</f>
        <v>0</v>
      </c>
      <c r="DG10" s="332">
        <f>IFERROR('Laika grafiks'!DG30,"")</f>
        <v>0</v>
      </c>
      <c r="DH10" s="332">
        <f>IFERROR('Laika grafiks'!DH30,"")</f>
        <v>0</v>
      </c>
      <c r="DI10" s="332">
        <f>IFERROR('Laika grafiks'!DI30,"")</f>
        <v>0</v>
      </c>
      <c r="DJ10" s="332">
        <f>IFERROR('Laika grafiks'!DJ30,"")</f>
        <v>0</v>
      </c>
      <c r="DK10" s="332">
        <f>IFERROR('Laika grafiks'!DK30,"")</f>
        <v>0</v>
      </c>
      <c r="DL10" s="332">
        <f>IFERROR('Laika grafiks'!DL30,"")</f>
        <v>0</v>
      </c>
      <c r="DM10" s="332">
        <f>IFERROR('Laika grafiks'!DM30,"")</f>
        <v>0</v>
      </c>
      <c r="DN10" s="332">
        <f>IFERROR('Laika grafiks'!DN30,"")</f>
        <v>0</v>
      </c>
      <c r="DO10" s="332">
        <f>IFERROR('Laika grafiks'!DO30,"")</f>
        <v>0</v>
      </c>
      <c r="DP10" s="332">
        <f>IFERROR('Laika grafiks'!DP30,"")</f>
        <v>0</v>
      </c>
      <c r="DQ10" s="332">
        <f>IFERROR('Laika grafiks'!DQ30,"")</f>
        <v>0</v>
      </c>
      <c r="DR10" s="332">
        <f>IFERROR('Laika grafiks'!DR30,"")</f>
        <v>0</v>
      </c>
      <c r="DS10" s="332">
        <f>IFERROR('Laika grafiks'!DS30,"")</f>
        <v>0</v>
      </c>
      <c r="DT10" s="332">
        <f>IFERROR('Laika grafiks'!DT30,"")</f>
        <v>0</v>
      </c>
      <c r="DU10" s="332">
        <f>IFERROR('Laika grafiks'!DU30,"")</f>
        <v>0</v>
      </c>
    </row>
    <row r="11" spans="1:125" x14ac:dyDescent="0.35">
      <c r="A11" s="285"/>
      <c r="B11" s="285"/>
      <c r="C11" s="285"/>
      <c r="D11" s="282"/>
      <c r="E11" s="285"/>
      <c r="F11" s="285"/>
      <c r="G11" s="285"/>
      <c r="H11" s="285"/>
      <c r="I11" s="285"/>
      <c r="J11" s="285"/>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282"/>
      <c r="AX11" s="282"/>
      <c r="AY11" s="282"/>
      <c r="AZ11" s="282"/>
      <c r="BA11" s="282"/>
      <c r="BB11" s="282"/>
      <c r="BC11" s="282"/>
      <c r="BD11" s="282"/>
      <c r="BE11" s="282"/>
      <c r="BF11" s="282"/>
      <c r="BG11" s="282"/>
      <c r="BH11" s="282"/>
      <c r="BI11" s="282"/>
      <c r="BJ11" s="282"/>
      <c r="BK11" s="282"/>
      <c r="BL11" s="282"/>
      <c r="BM11" s="282"/>
      <c r="BN11" s="282"/>
      <c r="BO11" s="282"/>
      <c r="BP11" s="282"/>
      <c r="BQ11" s="282"/>
      <c r="BR11" s="282"/>
      <c r="BS11" s="282"/>
      <c r="BT11" s="282"/>
      <c r="BU11" s="282"/>
      <c r="BV11" s="282"/>
      <c r="BW11" s="282"/>
      <c r="BX11" s="282"/>
      <c r="BY11" s="282"/>
      <c r="BZ11" s="282"/>
      <c r="CA11" s="282"/>
      <c r="CB11" s="282"/>
      <c r="CC11" s="282"/>
      <c r="CD11" s="282"/>
      <c r="CE11" s="282"/>
      <c r="CF11" s="282"/>
      <c r="CG11" s="282"/>
      <c r="CH11" s="282"/>
      <c r="CI11" s="282"/>
      <c r="CJ11" s="282"/>
      <c r="CK11" s="282"/>
      <c r="CL11" s="282"/>
      <c r="CM11" s="282"/>
      <c r="CN11" s="282"/>
      <c r="CO11" s="282"/>
      <c r="CP11" s="282"/>
      <c r="CQ11" s="282"/>
      <c r="CR11" s="282"/>
      <c r="CS11" s="282"/>
      <c r="CT11" s="282"/>
      <c r="CU11" s="282"/>
      <c r="CV11" s="282"/>
      <c r="CW11" s="282"/>
      <c r="CX11" s="282"/>
      <c r="CY11" s="282"/>
      <c r="CZ11" s="282"/>
      <c r="DA11" s="282"/>
      <c r="DB11" s="282"/>
      <c r="DC11" s="282"/>
      <c r="DD11" s="282"/>
      <c r="DE11" s="282"/>
      <c r="DF11" s="282"/>
      <c r="DG11" s="282"/>
      <c r="DH11" s="282"/>
      <c r="DI11" s="282"/>
      <c r="DJ11" s="282"/>
      <c r="DK11" s="282"/>
      <c r="DL11" s="282"/>
      <c r="DM11" s="282"/>
      <c r="DN11" s="282"/>
      <c r="DO11" s="282"/>
      <c r="DP11" s="282"/>
      <c r="DQ11" s="282"/>
      <c r="DR11" s="282"/>
      <c r="DS11" s="282"/>
      <c r="DT11" s="282"/>
      <c r="DU11" s="282"/>
    </row>
    <row r="12" spans="1:125" x14ac:dyDescent="0.35">
      <c r="A12" s="294" t="str">
        <f>IFERROR(Pieņēmumi!B125,"")</f>
        <v>Indekss kapitālieguldījumu izmaksām</v>
      </c>
      <c r="B12" s="285"/>
      <c r="C12" s="285"/>
      <c r="D12" s="295">
        <f>IFERROR(Pieņēmumi!E125,"")</f>
        <v>0</v>
      </c>
      <c r="E12" s="75" t="str">
        <f>IFERROR(INDEX('Laika grafiks'!$54:$58,MATCH($D12,'Laika grafiks'!$A$54:$A$58,0),MATCH(E$3,'Laika grafiks'!$3:$3,0)),"")</f>
        <v/>
      </c>
      <c r="F12" s="75" t="str">
        <f>IFERROR(INDEX('Laika grafiks'!$54:$58,MATCH($D12,'Laika grafiks'!$A$54:$A$58,0),MATCH(F$3,'Laika grafiks'!$3:$3,0)),"")</f>
        <v/>
      </c>
      <c r="G12" s="75" t="str">
        <f>IFERROR(INDEX('Laika grafiks'!$54:$58,MATCH($D12,'Laika grafiks'!$A$54:$A$58,0),MATCH(G$3,'Laika grafiks'!$3:$3,0)),"")</f>
        <v/>
      </c>
      <c r="H12" s="75" t="str">
        <f>IFERROR(INDEX('Laika grafiks'!$54:$58,MATCH($D12,'Laika grafiks'!$A$54:$A$58,0),MATCH(H$3,'Laika grafiks'!$3:$3,0)),"")</f>
        <v/>
      </c>
      <c r="I12" s="75" t="str">
        <f>IFERROR(INDEX('Laika grafiks'!$54:$58,MATCH($D12,'Laika grafiks'!$A$54:$A$58,0),MATCH(I$3,'Laika grafiks'!$3:$3,0)),"")</f>
        <v/>
      </c>
      <c r="J12" s="75" t="str">
        <f>IFERROR(INDEX('Laika grafiks'!$54:$58,MATCH($D12,'Laika grafiks'!$A$54:$A$58,0),MATCH(J$3,'Laika grafiks'!$3:$3,0)),"")</f>
        <v/>
      </c>
      <c r="K12" s="75" t="str">
        <f>IFERROR(INDEX('Laika grafiks'!$54:$58,MATCH($D12,'Laika grafiks'!$A$54:$A$58,0),MATCH(K$3,'Laika grafiks'!$3:$3,0)),"")</f>
        <v/>
      </c>
      <c r="L12" s="75" t="str">
        <f>IFERROR(INDEX('Laika grafiks'!$54:$58,MATCH($D12,'Laika grafiks'!$A$54:$A$58,0),MATCH(L$3,'Laika grafiks'!$3:$3,0)),"")</f>
        <v/>
      </c>
      <c r="M12" s="75" t="str">
        <f>IFERROR(INDEX('Laika grafiks'!$54:$58,MATCH($D12,'Laika grafiks'!$A$54:$A$58,0),MATCH(M$3,'Laika grafiks'!$3:$3,0)),"")</f>
        <v/>
      </c>
      <c r="N12" s="75" t="str">
        <f>IFERROR(INDEX('Laika grafiks'!$54:$58,MATCH($D12,'Laika grafiks'!$A$54:$A$58,0),MATCH(N$3,'Laika grafiks'!$3:$3,0)),"")</f>
        <v/>
      </c>
      <c r="O12" s="75" t="str">
        <f>IFERROR(INDEX('Laika grafiks'!$54:$58,MATCH($D12,'Laika grafiks'!$A$54:$A$58,0),MATCH(O$3,'Laika grafiks'!$3:$3,0)),"")</f>
        <v/>
      </c>
      <c r="P12" s="75" t="str">
        <f>IFERROR(INDEX('Laika grafiks'!$54:$58,MATCH($D12,'Laika grafiks'!$A$54:$A$58,0),MATCH(P$3,'Laika grafiks'!$3:$3,0)),"")</f>
        <v/>
      </c>
      <c r="Q12" s="75" t="str">
        <f>IFERROR(INDEX('Laika grafiks'!$54:$58,MATCH($D12,'Laika grafiks'!$A$54:$A$58,0),MATCH(Q$3,'Laika grafiks'!$3:$3,0)),"")</f>
        <v/>
      </c>
      <c r="R12" s="75" t="str">
        <f>IFERROR(INDEX('Laika grafiks'!$54:$58,MATCH($D12,'Laika grafiks'!$A$54:$A$58,0),MATCH(R$3,'Laika grafiks'!$3:$3,0)),"")</f>
        <v/>
      </c>
      <c r="S12" s="75" t="str">
        <f>IFERROR(INDEX('Laika grafiks'!$54:$58,MATCH($D12,'Laika grafiks'!$A$54:$A$58,0),MATCH(S$3,'Laika grafiks'!$3:$3,0)),"")</f>
        <v/>
      </c>
      <c r="T12" s="75" t="str">
        <f>IFERROR(INDEX('Laika grafiks'!$54:$58,MATCH($D12,'Laika grafiks'!$A$54:$A$58,0),MATCH(T$3,'Laika grafiks'!$3:$3,0)),"")</f>
        <v/>
      </c>
      <c r="U12" s="75" t="str">
        <f>IFERROR(INDEX('Laika grafiks'!$54:$58,MATCH($D12,'Laika grafiks'!$A$54:$A$58,0),MATCH(U$3,'Laika grafiks'!$3:$3,0)),"")</f>
        <v/>
      </c>
      <c r="V12" s="75" t="str">
        <f>IFERROR(INDEX('Laika grafiks'!$54:$58,MATCH($D12,'Laika grafiks'!$A$54:$A$58,0),MATCH(V$3,'Laika grafiks'!$3:$3,0)),"")</f>
        <v/>
      </c>
      <c r="W12" s="75" t="str">
        <f>IFERROR(INDEX('Laika grafiks'!$54:$58,MATCH($D12,'Laika grafiks'!$A$54:$A$58,0),MATCH(W$3,'Laika grafiks'!$3:$3,0)),"")</f>
        <v/>
      </c>
      <c r="X12" s="75" t="str">
        <f>IFERROR(INDEX('Laika grafiks'!$54:$58,MATCH($D12,'Laika grafiks'!$A$54:$A$58,0),MATCH(X$3,'Laika grafiks'!$3:$3,0)),"")</f>
        <v/>
      </c>
      <c r="Y12" s="75" t="str">
        <f>IFERROR(INDEX('Laika grafiks'!$54:$58,MATCH($D12,'Laika grafiks'!$A$54:$A$58,0),MATCH(Y$3,'Laika grafiks'!$3:$3,0)),"")</f>
        <v/>
      </c>
      <c r="Z12" s="75" t="str">
        <f>IFERROR(INDEX('Laika grafiks'!$54:$58,MATCH($D12,'Laika grafiks'!$A$54:$A$58,0),MATCH(Z$3,'Laika grafiks'!$3:$3,0)),"")</f>
        <v/>
      </c>
      <c r="AA12" s="75" t="str">
        <f>IFERROR(INDEX('Laika grafiks'!$54:$58,MATCH($D12,'Laika grafiks'!$A$54:$A$58,0),MATCH(AA$3,'Laika grafiks'!$3:$3,0)),"")</f>
        <v/>
      </c>
      <c r="AB12" s="75" t="str">
        <f>IFERROR(INDEX('Laika grafiks'!$54:$58,MATCH($D12,'Laika grafiks'!$A$54:$A$58,0),MATCH(AB$3,'Laika grafiks'!$3:$3,0)),"")</f>
        <v/>
      </c>
      <c r="AC12" s="75" t="str">
        <f>IFERROR(INDEX('Laika grafiks'!$54:$58,MATCH($D12,'Laika grafiks'!$A$54:$A$58,0),MATCH(AC$3,'Laika grafiks'!$3:$3,0)),"")</f>
        <v/>
      </c>
      <c r="AD12" s="75" t="str">
        <f>IFERROR(INDEX('Laika grafiks'!$54:$58,MATCH($D12,'Laika grafiks'!$A$54:$A$58,0),MATCH(AD$3,'Laika grafiks'!$3:$3,0)),"")</f>
        <v/>
      </c>
      <c r="AE12" s="75" t="str">
        <f>IFERROR(INDEX('Laika grafiks'!$54:$58,MATCH($D12,'Laika grafiks'!$A$54:$A$58,0),MATCH(AE$3,'Laika grafiks'!$3:$3,0)),"")</f>
        <v/>
      </c>
      <c r="AF12" s="75" t="str">
        <f>IFERROR(INDEX('Laika grafiks'!$54:$58,MATCH($D12,'Laika grafiks'!$A$54:$A$58,0),MATCH(AF$3,'Laika grafiks'!$3:$3,0)),"")</f>
        <v/>
      </c>
      <c r="AG12" s="75" t="str">
        <f>IFERROR(INDEX('Laika grafiks'!$54:$58,MATCH($D12,'Laika grafiks'!$A$54:$A$58,0),MATCH(AG$3,'Laika grafiks'!$3:$3,0)),"")</f>
        <v/>
      </c>
      <c r="AH12" s="75" t="str">
        <f>IFERROR(INDEX('Laika grafiks'!$54:$58,MATCH($D12,'Laika grafiks'!$A$54:$A$58,0),MATCH(AH$3,'Laika grafiks'!$3:$3,0)),"")</f>
        <v/>
      </c>
      <c r="AI12" s="75" t="str">
        <f>IFERROR(INDEX('Laika grafiks'!$54:$58,MATCH($D12,'Laika grafiks'!$A$54:$A$58,0),MATCH(AI$3,'Laika grafiks'!$3:$3,0)),"")</f>
        <v/>
      </c>
      <c r="AJ12" s="75" t="str">
        <f>IFERROR(INDEX('Laika grafiks'!$54:$58,MATCH($D12,'Laika grafiks'!$A$54:$A$58,0),MATCH(AJ$3,'Laika grafiks'!$3:$3,0)),"")</f>
        <v/>
      </c>
      <c r="AK12" s="75" t="str">
        <f>IFERROR(INDEX('Laika grafiks'!$54:$58,MATCH($D12,'Laika grafiks'!$A$54:$A$58,0),MATCH(AK$3,'Laika grafiks'!$3:$3,0)),"")</f>
        <v/>
      </c>
      <c r="AL12" s="75" t="str">
        <f>IFERROR(INDEX('Laika grafiks'!$54:$58,MATCH($D12,'Laika grafiks'!$A$54:$A$58,0),MATCH(AL$3,'Laika grafiks'!$3:$3,0)),"")</f>
        <v/>
      </c>
      <c r="AM12" s="75" t="str">
        <f>IFERROR(INDEX('Laika grafiks'!$54:$58,MATCH($D12,'Laika grafiks'!$A$54:$A$58,0),MATCH(AM$3,'Laika grafiks'!$3:$3,0)),"")</f>
        <v/>
      </c>
      <c r="AN12" s="75" t="str">
        <f>IFERROR(INDEX('Laika grafiks'!$54:$58,MATCH($D12,'Laika grafiks'!$A$54:$A$58,0),MATCH(AN$3,'Laika grafiks'!$3:$3,0)),"")</f>
        <v/>
      </c>
      <c r="AO12" s="75" t="str">
        <f>IFERROR(INDEX('Laika grafiks'!$54:$58,MATCH($D12,'Laika grafiks'!$A$54:$A$58,0),MATCH(AO$3,'Laika grafiks'!$3:$3,0)),"")</f>
        <v/>
      </c>
      <c r="AP12" s="75" t="str">
        <f>IFERROR(INDEX('Laika grafiks'!$54:$58,MATCH($D12,'Laika grafiks'!$A$54:$A$58,0),MATCH(AP$3,'Laika grafiks'!$3:$3,0)),"")</f>
        <v/>
      </c>
      <c r="AQ12" s="75" t="str">
        <f>IFERROR(INDEX('Laika grafiks'!$54:$58,MATCH($D12,'Laika grafiks'!$A$54:$A$58,0),MATCH(AQ$3,'Laika grafiks'!$3:$3,0)),"")</f>
        <v/>
      </c>
      <c r="AR12" s="75" t="str">
        <f>IFERROR(INDEX('Laika grafiks'!$54:$58,MATCH($D12,'Laika grafiks'!$A$54:$A$58,0),MATCH(AR$3,'Laika grafiks'!$3:$3,0)),"")</f>
        <v/>
      </c>
      <c r="AS12" s="75" t="str">
        <f>IFERROR(INDEX('Laika grafiks'!$54:$58,MATCH($D12,'Laika grafiks'!$A$54:$A$58,0),MATCH(AS$3,'Laika grafiks'!$3:$3,0)),"")</f>
        <v/>
      </c>
      <c r="AT12" s="75" t="str">
        <f>IFERROR(INDEX('Laika grafiks'!$54:$58,MATCH($D12,'Laika grafiks'!$A$54:$A$58,0),MATCH(AT$3,'Laika grafiks'!$3:$3,0)),"")</f>
        <v/>
      </c>
      <c r="AU12" s="75" t="str">
        <f>IFERROR(INDEX('Laika grafiks'!$54:$58,MATCH($D12,'Laika grafiks'!$A$54:$A$58,0),MATCH(AU$3,'Laika grafiks'!$3:$3,0)),"")</f>
        <v/>
      </c>
      <c r="AV12" s="75" t="str">
        <f>IFERROR(INDEX('Laika grafiks'!$54:$58,MATCH($D12,'Laika grafiks'!$A$54:$A$58,0),MATCH(AV$3,'Laika grafiks'!$3:$3,0)),"")</f>
        <v/>
      </c>
      <c r="AW12" s="75" t="str">
        <f>IFERROR(INDEX('Laika grafiks'!$54:$58,MATCH($D12,'Laika grafiks'!$A$54:$A$58,0),MATCH(AW$3,'Laika grafiks'!$3:$3,0)),"")</f>
        <v/>
      </c>
      <c r="AX12" s="75" t="str">
        <f>IFERROR(INDEX('Laika grafiks'!$54:$58,MATCH($D12,'Laika grafiks'!$A$54:$A$58,0),MATCH(AX$3,'Laika grafiks'!$3:$3,0)),"")</f>
        <v/>
      </c>
      <c r="AY12" s="75" t="str">
        <f>IFERROR(INDEX('Laika grafiks'!$54:$58,MATCH($D12,'Laika grafiks'!$A$54:$A$58,0),MATCH(AY$3,'Laika grafiks'!$3:$3,0)),"")</f>
        <v/>
      </c>
      <c r="AZ12" s="75" t="str">
        <f>IFERROR(INDEX('Laika grafiks'!$54:$58,MATCH($D12,'Laika grafiks'!$A$54:$A$58,0),MATCH(AZ$3,'Laika grafiks'!$3:$3,0)),"")</f>
        <v/>
      </c>
      <c r="BA12" s="75" t="str">
        <f>IFERROR(INDEX('Laika grafiks'!$54:$58,MATCH($D12,'Laika grafiks'!$A$54:$A$58,0),MATCH(BA$3,'Laika grafiks'!$3:$3,0)),"")</f>
        <v/>
      </c>
      <c r="BB12" s="75" t="str">
        <f>IFERROR(INDEX('Laika grafiks'!$54:$58,MATCH($D12,'Laika grafiks'!$A$54:$A$58,0),MATCH(BB$3,'Laika grafiks'!$3:$3,0)),"")</f>
        <v/>
      </c>
      <c r="BC12" s="75" t="str">
        <f>IFERROR(INDEX('Laika grafiks'!$54:$58,MATCH($D12,'Laika grafiks'!$A$54:$A$58,0),MATCH(BC$3,'Laika grafiks'!$3:$3,0)),"")</f>
        <v/>
      </c>
      <c r="BD12" s="75" t="str">
        <f>IFERROR(INDEX('Laika grafiks'!$54:$58,MATCH($D12,'Laika grafiks'!$A$54:$A$58,0),MATCH(BD$3,'Laika grafiks'!$3:$3,0)),"")</f>
        <v/>
      </c>
      <c r="BE12" s="75" t="str">
        <f>IFERROR(INDEX('Laika grafiks'!$54:$58,MATCH($D12,'Laika grafiks'!$A$54:$A$58,0),MATCH(BE$3,'Laika grafiks'!$3:$3,0)),"")</f>
        <v/>
      </c>
      <c r="BF12" s="75" t="str">
        <f>IFERROR(INDEX('Laika grafiks'!$54:$58,MATCH($D12,'Laika grafiks'!$A$54:$A$58,0),MATCH(BF$3,'Laika grafiks'!$3:$3,0)),"")</f>
        <v/>
      </c>
      <c r="BG12" s="75" t="str">
        <f>IFERROR(INDEX('Laika grafiks'!$54:$58,MATCH($D12,'Laika grafiks'!$A$54:$A$58,0),MATCH(BG$3,'Laika grafiks'!$3:$3,0)),"")</f>
        <v/>
      </c>
      <c r="BH12" s="75" t="str">
        <f>IFERROR(INDEX('Laika grafiks'!$54:$58,MATCH($D12,'Laika grafiks'!$A$54:$A$58,0),MATCH(BH$3,'Laika grafiks'!$3:$3,0)),"")</f>
        <v/>
      </c>
      <c r="BI12" s="75" t="str">
        <f>IFERROR(INDEX('Laika grafiks'!$54:$58,MATCH($D12,'Laika grafiks'!$A$54:$A$58,0),MATCH(BI$3,'Laika grafiks'!$3:$3,0)),"")</f>
        <v/>
      </c>
      <c r="BJ12" s="75" t="str">
        <f>IFERROR(INDEX('Laika grafiks'!$54:$58,MATCH($D12,'Laika grafiks'!$A$54:$A$58,0),MATCH(BJ$3,'Laika grafiks'!$3:$3,0)),"")</f>
        <v/>
      </c>
      <c r="BK12" s="75" t="str">
        <f>IFERROR(INDEX('Laika grafiks'!$54:$58,MATCH($D12,'Laika grafiks'!$A$54:$A$58,0),MATCH(BK$3,'Laika grafiks'!$3:$3,0)),"")</f>
        <v/>
      </c>
      <c r="BL12" s="75" t="str">
        <f>IFERROR(INDEX('Laika grafiks'!$54:$58,MATCH($D12,'Laika grafiks'!$A$54:$A$58,0),MATCH(BL$3,'Laika grafiks'!$3:$3,0)),"")</f>
        <v/>
      </c>
      <c r="BM12" s="75" t="str">
        <f>IFERROR(INDEX('Laika grafiks'!$54:$58,MATCH($D12,'Laika grafiks'!$A$54:$A$58,0),MATCH(BM$3,'Laika grafiks'!$3:$3,0)),"")</f>
        <v/>
      </c>
      <c r="BN12" s="75" t="str">
        <f>IFERROR(INDEX('Laika grafiks'!$54:$58,MATCH($D12,'Laika grafiks'!$A$54:$A$58,0),MATCH(BN$3,'Laika grafiks'!$3:$3,0)),"")</f>
        <v/>
      </c>
      <c r="BO12" s="75" t="str">
        <f>IFERROR(INDEX('Laika grafiks'!$54:$58,MATCH($D12,'Laika grafiks'!$A$54:$A$58,0),MATCH(BO$3,'Laika grafiks'!$3:$3,0)),"")</f>
        <v/>
      </c>
      <c r="BP12" s="75" t="str">
        <f>IFERROR(INDEX('Laika grafiks'!$54:$58,MATCH($D12,'Laika grafiks'!$A$54:$A$58,0),MATCH(BP$3,'Laika grafiks'!$3:$3,0)),"")</f>
        <v/>
      </c>
      <c r="BQ12" s="75" t="str">
        <f>IFERROR(INDEX('Laika grafiks'!$54:$58,MATCH($D12,'Laika grafiks'!$A$54:$A$58,0),MATCH(BQ$3,'Laika grafiks'!$3:$3,0)),"")</f>
        <v/>
      </c>
      <c r="BR12" s="75" t="str">
        <f>IFERROR(INDEX('Laika grafiks'!$54:$58,MATCH($D12,'Laika grafiks'!$A$54:$A$58,0),MATCH(BR$3,'Laika grafiks'!$3:$3,0)),"")</f>
        <v/>
      </c>
      <c r="BS12" s="75" t="str">
        <f>IFERROR(INDEX('Laika grafiks'!$54:$58,MATCH($D12,'Laika grafiks'!$A$54:$A$58,0),MATCH(BS$3,'Laika grafiks'!$3:$3,0)),"")</f>
        <v/>
      </c>
      <c r="BT12" s="75" t="str">
        <f>IFERROR(INDEX('Laika grafiks'!$54:$58,MATCH($D12,'Laika grafiks'!$A$54:$A$58,0),MATCH(BT$3,'Laika grafiks'!$3:$3,0)),"")</f>
        <v/>
      </c>
      <c r="BU12" s="75" t="str">
        <f>IFERROR(INDEX('Laika grafiks'!$54:$58,MATCH($D12,'Laika grafiks'!$A$54:$A$58,0),MATCH(BU$3,'Laika grafiks'!$3:$3,0)),"")</f>
        <v/>
      </c>
      <c r="BV12" s="75" t="str">
        <f>IFERROR(INDEX('Laika grafiks'!$54:$58,MATCH($D12,'Laika grafiks'!$A$54:$A$58,0),MATCH(BV$3,'Laika grafiks'!$3:$3,0)),"")</f>
        <v/>
      </c>
      <c r="BW12" s="75" t="str">
        <f>IFERROR(INDEX('Laika grafiks'!$54:$58,MATCH($D12,'Laika grafiks'!$A$54:$A$58,0),MATCH(BW$3,'Laika grafiks'!$3:$3,0)),"")</f>
        <v/>
      </c>
      <c r="BX12" s="75" t="str">
        <f>IFERROR(INDEX('Laika grafiks'!$54:$58,MATCH($D12,'Laika grafiks'!$A$54:$A$58,0),MATCH(BX$3,'Laika grafiks'!$3:$3,0)),"")</f>
        <v/>
      </c>
      <c r="BY12" s="75" t="str">
        <f>IFERROR(INDEX('Laika grafiks'!$54:$58,MATCH($D12,'Laika grafiks'!$A$54:$A$58,0),MATCH(BY$3,'Laika grafiks'!$3:$3,0)),"")</f>
        <v/>
      </c>
      <c r="BZ12" s="75" t="str">
        <f>IFERROR(INDEX('Laika grafiks'!$54:$58,MATCH($D12,'Laika grafiks'!$A$54:$A$58,0),MATCH(BZ$3,'Laika grafiks'!$3:$3,0)),"")</f>
        <v/>
      </c>
      <c r="CA12" s="75" t="str">
        <f>IFERROR(INDEX('Laika grafiks'!$54:$58,MATCH($D12,'Laika grafiks'!$A$54:$A$58,0),MATCH(CA$3,'Laika grafiks'!$3:$3,0)),"")</f>
        <v/>
      </c>
      <c r="CB12" s="75" t="str">
        <f>IFERROR(INDEX('Laika grafiks'!$54:$58,MATCH($D12,'Laika grafiks'!$A$54:$A$58,0),MATCH(CB$3,'Laika grafiks'!$3:$3,0)),"")</f>
        <v/>
      </c>
      <c r="CC12" s="75" t="str">
        <f>IFERROR(INDEX('Laika grafiks'!$54:$58,MATCH($D12,'Laika grafiks'!$A$54:$A$58,0),MATCH(CC$3,'Laika grafiks'!$3:$3,0)),"")</f>
        <v/>
      </c>
      <c r="CD12" s="75" t="str">
        <f>IFERROR(INDEX('Laika grafiks'!$54:$58,MATCH($D12,'Laika grafiks'!$A$54:$A$58,0),MATCH(CD$3,'Laika grafiks'!$3:$3,0)),"")</f>
        <v/>
      </c>
      <c r="CE12" s="75" t="str">
        <f>IFERROR(INDEX('Laika grafiks'!$54:$58,MATCH($D12,'Laika grafiks'!$A$54:$A$58,0),MATCH(CE$3,'Laika grafiks'!$3:$3,0)),"")</f>
        <v/>
      </c>
      <c r="CF12" s="75" t="str">
        <f>IFERROR(INDEX('Laika grafiks'!$54:$58,MATCH($D12,'Laika grafiks'!$A$54:$A$58,0),MATCH(CF$3,'Laika grafiks'!$3:$3,0)),"")</f>
        <v/>
      </c>
      <c r="CG12" s="75" t="str">
        <f>IFERROR(INDEX('Laika grafiks'!$54:$58,MATCH($D12,'Laika grafiks'!$A$54:$A$58,0),MATCH(CG$3,'Laika grafiks'!$3:$3,0)),"")</f>
        <v/>
      </c>
      <c r="CH12" s="75" t="str">
        <f>IFERROR(INDEX('Laika grafiks'!$54:$58,MATCH($D12,'Laika grafiks'!$A$54:$A$58,0),MATCH(CH$3,'Laika grafiks'!$3:$3,0)),"")</f>
        <v/>
      </c>
      <c r="CI12" s="75" t="str">
        <f>IFERROR(INDEX('Laika grafiks'!$54:$58,MATCH($D12,'Laika grafiks'!$A$54:$A$58,0),MATCH(CI$3,'Laika grafiks'!$3:$3,0)),"")</f>
        <v/>
      </c>
      <c r="CJ12" s="75" t="str">
        <f>IFERROR(INDEX('Laika grafiks'!$54:$58,MATCH($D12,'Laika grafiks'!$A$54:$A$58,0),MATCH(CJ$3,'Laika grafiks'!$3:$3,0)),"")</f>
        <v/>
      </c>
      <c r="CK12" s="75" t="str">
        <f>IFERROR(INDEX('Laika grafiks'!$54:$58,MATCH($D12,'Laika grafiks'!$A$54:$A$58,0),MATCH(CK$3,'Laika grafiks'!$3:$3,0)),"")</f>
        <v/>
      </c>
      <c r="CL12" s="75" t="str">
        <f>IFERROR(INDEX('Laika grafiks'!$54:$58,MATCH($D12,'Laika grafiks'!$A$54:$A$58,0),MATCH(CL$3,'Laika grafiks'!$3:$3,0)),"")</f>
        <v/>
      </c>
      <c r="CM12" s="75" t="str">
        <f>IFERROR(INDEX('Laika grafiks'!$54:$58,MATCH($D12,'Laika grafiks'!$A$54:$A$58,0),MATCH(CM$3,'Laika grafiks'!$3:$3,0)),"")</f>
        <v/>
      </c>
      <c r="CN12" s="75" t="str">
        <f>IFERROR(INDEX('Laika grafiks'!$54:$58,MATCH($D12,'Laika grafiks'!$A$54:$A$58,0),MATCH(CN$3,'Laika grafiks'!$3:$3,0)),"")</f>
        <v/>
      </c>
      <c r="CO12" s="75" t="str">
        <f>IFERROR(INDEX('Laika grafiks'!$54:$58,MATCH($D12,'Laika grafiks'!$A$54:$A$58,0),MATCH(CO$3,'Laika grafiks'!$3:$3,0)),"")</f>
        <v/>
      </c>
      <c r="CP12" s="75" t="str">
        <f>IFERROR(INDEX('Laika grafiks'!$54:$58,MATCH($D12,'Laika grafiks'!$A$54:$A$58,0),MATCH(CP$3,'Laika grafiks'!$3:$3,0)),"")</f>
        <v/>
      </c>
      <c r="CQ12" s="75" t="str">
        <f>IFERROR(INDEX('Laika grafiks'!$54:$58,MATCH($D12,'Laika grafiks'!$A$54:$A$58,0),MATCH(CQ$3,'Laika grafiks'!$3:$3,0)),"")</f>
        <v/>
      </c>
      <c r="CR12" s="75" t="str">
        <f>IFERROR(INDEX('Laika grafiks'!$54:$58,MATCH($D12,'Laika grafiks'!$A$54:$A$58,0),MATCH(CR$3,'Laika grafiks'!$3:$3,0)),"")</f>
        <v/>
      </c>
      <c r="CS12" s="75" t="str">
        <f>IFERROR(INDEX('Laika grafiks'!$54:$58,MATCH($D12,'Laika grafiks'!$A$54:$A$58,0),MATCH(CS$3,'Laika grafiks'!$3:$3,0)),"")</f>
        <v/>
      </c>
      <c r="CT12" s="75" t="str">
        <f>IFERROR(INDEX('Laika grafiks'!$54:$58,MATCH($D12,'Laika grafiks'!$A$54:$A$58,0),MATCH(CT$3,'Laika grafiks'!$3:$3,0)),"")</f>
        <v/>
      </c>
      <c r="CU12" s="75" t="str">
        <f>IFERROR(INDEX('Laika grafiks'!$54:$58,MATCH($D12,'Laika grafiks'!$A$54:$A$58,0),MATCH(CU$3,'Laika grafiks'!$3:$3,0)),"")</f>
        <v/>
      </c>
      <c r="CV12" s="75" t="str">
        <f>IFERROR(INDEX('Laika grafiks'!$54:$58,MATCH($D12,'Laika grafiks'!$A$54:$A$58,0),MATCH(CV$3,'Laika grafiks'!$3:$3,0)),"")</f>
        <v/>
      </c>
      <c r="CW12" s="75" t="str">
        <f>IFERROR(INDEX('Laika grafiks'!$54:$58,MATCH($D12,'Laika grafiks'!$A$54:$A$58,0),MATCH(CW$3,'Laika grafiks'!$3:$3,0)),"")</f>
        <v/>
      </c>
      <c r="CX12" s="75" t="str">
        <f>IFERROR(INDEX('Laika grafiks'!$54:$58,MATCH($D12,'Laika grafiks'!$A$54:$A$58,0),MATCH(CX$3,'Laika grafiks'!$3:$3,0)),"")</f>
        <v/>
      </c>
      <c r="CY12" s="75" t="str">
        <f>IFERROR(INDEX('Laika grafiks'!$54:$58,MATCH($D12,'Laika grafiks'!$A$54:$A$58,0),MATCH(CY$3,'Laika grafiks'!$3:$3,0)),"")</f>
        <v/>
      </c>
      <c r="CZ12" s="75" t="str">
        <f>IFERROR(INDEX('Laika grafiks'!$54:$58,MATCH($D12,'Laika grafiks'!$A$54:$A$58,0),MATCH(CZ$3,'Laika grafiks'!$3:$3,0)),"")</f>
        <v/>
      </c>
      <c r="DA12" s="75" t="str">
        <f>IFERROR(INDEX('Laika grafiks'!$54:$58,MATCH($D12,'Laika grafiks'!$A$54:$A$58,0),MATCH(DA$3,'Laika grafiks'!$3:$3,0)),"")</f>
        <v/>
      </c>
      <c r="DB12" s="75" t="str">
        <f>IFERROR(INDEX('Laika grafiks'!$54:$58,MATCH($D12,'Laika grafiks'!$A$54:$A$58,0),MATCH(DB$3,'Laika grafiks'!$3:$3,0)),"")</f>
        <v/>
      </c>
      <c r="DC12" s="75" t="str">
        <f>IFERROR(INDEX('Laika grafiks'!$54:$58,MATCH($D12,'Laika grafiks'!$A$54:$A$58,0),MATCH(DC$3,'Laika grafiks'!$3:$3,0)),"")</f>
        <v/>
      </c>
      <c r="DD12" s="75" t="str">
        <f>IFERROR(INDEX('Laika grafiks'!$54:$58,MATCH($D12,'Laika grafiks'!$A$54:$A$58,0),MATCH(DD$3,'Laika grafiks'!$3:$3,0)),"")</f>
        <v/>
      </c>
      <c r="DE12" s="75" t="str">
        <f>IFERROR(INDEX('Laika grafiks'!$54:$58,MATCH($D12,'Laika grafiks'!$A$54:$A$58,0),MATCH(DE$3,'Laika grafiks'!$3:$3,0)),"")</f>
        <v/>
      </c>
      <c r="DF12" s="75" t="str">
        <f>IFERROR(INDEX('Laika grafiks'!$54:$58,MATCH($D12,'Laika grafiks'!$A$54:$A$58,0),MATCH(DF$3,'Laika grafiks'!$3:$3,0)),"")</f>
        <v/>
      </c>
      <c r="DG12" s="75" t="str">
        <f>IFERROR(INDEX('Laika grafiks'!$54:$58,MATCH($D12,'Laika grafiks'!$A$54:$A$58,0),MATCH(DG$3,'Laika grafiks'!$3:$3,0)),"")</f>
        <v/>
      </c>
      <c r="DH12" s="75" t="str">
        <f>IFERROR(INDEX('Laika grafiks'!$54:$58,MATCH($D12,'Laika grafiks'!$A$54:$A$58,0),MATCH(DH$3,'Laika grafiks'!$3:$3,0)),"")</f>
        <v/>
      </c>
      <c r="DI12" s="75" t="str">
        <f>IFERROR(INDEX('Laika grafiks'!$54:$58,MATCH($D12,'Laika grafiks'!$A$54:$A$58,0),MATCH(DI$3,'Laika grafiks'!$3:$3,0)),"")</f>
        <v/>
      </c>
      <c r="DJ12" s="75" t="str">
        <f>IFERROR(INDEX('Laika grafiks'!$54:$58,MATCH($D12,'Laika grafiks'!$A$54:$A$58,0),MATCH(DJ$3,'Laika grafiks'!$3:$3,0)),"")</f>
        <v/>
      </c>
      <c r="DK12" s="75" t="str">
        <f>IFERROR(INDEX('Laika grafiks'!$54:$58,MATCH($D12,'Laika grafiks'!$A$54:$A$58,0),MATCH(DK$3,'Laika grafiks'!$3:$3,0)),"")</f>
        <v/>
      </c>
      <c r="DL12" s="75" t="str">
        <f>IFERROR(INDEX('Laika grafiks'!$54:$58,MATCH($D12,'Laika grafiks'!$A$54:$A$58,0),MATCH(DL$3,'Laika grafiks'!$3:$3,0)),"")</f>
        <v/>
      </c>
      <c r="DM12" s="75" t="str">
        <f>IFERROR(INDEX('Laika grafiks'!$54:$58,MATCH($D12,'Laika grafiks'!$A$54:$A$58,0),MATCH(DM$3,'Laika grafiks'!$3:$3,0)),"")</f>
        <v/>
      </c>
      <c r="DN12" s="75" t="str">
        <f>IFERROR(INDEX('Laika grafiks'!$54:$58,MATCH($D12,'Laika grafiks'!$A$54:$A$58,0),MATCH(DN$3,'Laika grafiks'!$3:$3,0)),"")</f>
        <v/>
      </c>
      <c r="DO12" s="75" t="str">
        <f>IFERROR(INDEX('Laika grafiks'!$54:$58,MATCH($D12,'Laika grafiks'!$A$54:$A$58,0),MATCH(DO$3,'Laika grafiks'!$3:$3,0)),"")</f>
        <v/>
      </c>
      <c r="DP12" s="75" t="str">
        <f>IFERROR(INDEX('Laika grafiks'!$54:$58,MATCH($D12,'Laika grafiks'!$A$54:$A$58,0),MATCH(DP$3,'Laika grafiks'!$3:$3,0)),"")</f>
        <v/>
      </c>
      <c r="DQ12" s="75" t="str">
        <f>IFERROR(INDEX('Laika grafiks'!$54:$58,MATCH($D12,'Laika grafiks'!$A$54:$A$58,0),MATCH(DQ$3,'Laika grafiks'!$3:$3,0)),"")</f>
        <v/>
      </c>
      <c r="DR12" s="75" t="str">
        <f>IFERROR(INDEX('Laika grafiks'!$54:$58,MATCH($D12,'Laika grafiks'!$A$54:$A$58,0),MATCH(DR$3,'Laika grafiks'!$3:$3,0)),"")</f>
        <v/>
      </c>
      <c r="DS12" s="75" t="str">
        <f>IFERROR(INDEX('Laika grafiks'!$54:$58,MATCH($D12,'Laika grafiks'!$A$54:$A$58,0),MATCH(DS$3,'Laika grafiks'!$3:$3,0)),"")</f>
        <v/>
      </c>
      <c r="DT12" s="75" t="str">
        <f>IFERROR(INDEX('Laika grafiks'!$54:$58,MATCH($D12,'Laika grafiks'!$A$54:$A$58,0),MATCH(DT$3,'Laika grafiks'!$3:$3,0)),"")</f>
        <v/>
      </c>
      <c r="DU12" s="75" t="str">
        <f>IFERROR(INDEX('Laika grafiks'!$54:$58,MATCH($D12,'Laika grafiks'!$A$54:$A$58,0),MATCH(DU$3,'Laika grafiks'!$3:$3,0)),"")</f>
        <v/>
      </c>
    </row>
    <row r="13" spans="1:125" x14ac:dyDescent="0.35">
      <c r="A13" s="285"/>
      <c r="B13" s="285"/>
      <c r="C13" s="285"/>
      <c r="D13" s="282"/>
      <c r="E13" s="285"/>
      <c r="F13" s="285"/>
      <c r="G13" s="285"/>
      <c r="H13" s="285"/>
      <c r="I13" s="285"/>
      <c r="J13" s="285"/>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row>
    <row r="14" spans="1:125" x14ac:dyDescent="0.35">
      <c r="A14" s="285" t="s">
        <v>358</v>
      </c>
      <c r="B14" s="285"/>
      <c r="C14" s="285"/>
      <c r="D14" s="330">
        <f>IFERROR('Jutīguma analīze'!A7,"")</f>
        <v>0</v>
      </c>
      <c r="E14" s="285"/>
      <c r="F14" s="285"/>
      <c r="G14" s="285"/>
      <c r="H14" s="285"/>
      <c r="I14" s="285"/>
      <c r="J14" s="285"/>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row>
    <row r="15" spans="1:125" x14ac:dyDescent="0.35">
      <c r="A15" s="285"/>
      <c r="B15" s="285"/>
      <c r="C15" s="285"/>
      <c r="D15" s="282"/>
      <c r="E15" s="285"/>
      <c r="F15" s="285"/>
      <c r="G15" s="285"/>
      <c r="H15" s="285"/>
      <c r="I15" s="285"/>
      <c r="J15" s="285"/>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row>
    <row r="16" spans="1:125" x14ac:dyDescent="0.35">
      <c r="A16" s="285" t="s">
        <v>359</v>
      </c>
      <c r="B16" s="285"/>
      <c r="C16" s="285"/>
      <c r="D16" s="282"/>
      <c r="E16" s="296">
        <f t="shared" ref="E16:BP16" si="0">IFERROR(IF(E$4&lt;=$D$7-1,1/$D$7,0),"")</f>
        <v>0</v>
      </c>
      <c r="F16" s="296">
        <f t="shared" si="0"/>
        <v>0</v>
      </c>
      <c r="G16" s="296">
        <f t="shared" si="0"/>
        <v>0</v>
      </c>
      <c r="H16" s="296">
        <f t="shared" si="0"/>
        <v>0</v>
      </c>
      <c r="I16" s="296">
        <f t="shared" si="0"/>
        <v>0</v>
      </c>
      <c r="J16" s="296">
        <f t="shared" si="0"/>
        <v>0</v>
      </c>
      <c r="K16" s="296">
        <f t="shared" si="0"/>
        <v>0</v>
      </c>
      <c r="L16" s="296">
        <f t="shared" si="0"/>
        <v>0</v>
      </c>
      <c r="M16" s="296">
        <f t="shared" si="0"/>
        <v>0</v>
      </c>
      <c r="N16" s="296">
        <f t="shared" si="0"/>
        <v>0</v>
      </c>
      <c r="O16" s="296">
        <f t="shared" si="0"/>
        <v>0</v>
      </c>
      <c r="P16" s="296">
        <f t="shared" si="0"/>
        <v>0</v>
      </c>
      <c r="Q16" s="296">
        <f t="shared" si="0"/>
        <v>0</v>
      </c>
      <c r="R16" s="296">
        <f t="shared" si="0"/>
        <v>0</v>
      </c>
      <c r="S16" s="296">
        <f t="shared" si="0"/>
        <v>0</v>
      </c>
      <c r="T16" s="296">
        <f t="shared" si="0"/>
        <v>0</v>
      </c>
      <c r="U16" s="296">
        <f t="shared" si="0"/>
        <v>0</v>
      </c>
      <c r="V16" s="296">
        <f t="shared" si="0"/>
        <v>0</v>
      </c>
      <c r="W16" s="296">
        <f t="shared" si="0"/>
        <v>0</v>
      </c>
      <c r="X16" s="296">
        <f t="shared" si="0"/>
        <v>0</v>
      </c>
      <c r="Y16" s="296">
        <f t="shared" si="0"/>
        <v>0</v>
      </c>
      <c r="Z16" s="296">
        <f t="shared" si="0"/>
        <v>0</v>
      </c>
      <c r="AA16" s="296">
        <f t="shared" si="0"/>
        <v>0</v>
      </c>
      <c r="AB16" s="296">
        <f t="shared" si="0"/>
        <v>0</v>
      </c>
      <c r="AC16" s="296">
        <f t="shared" si="0"/>
        <v>0</v>
      </c>
      <c r="AD16" s="296">
        <f t="shared" si="0"/>
        <v>0</v>
      </c>
      <c r="AE16" s="296">
        <f t="shared" si="0"/>
        <v>0</v>
      </c>
      <c r="AF16" s="296">
        <f t="shared" si="0"/>
        <v>0</v>
      </c>
      <c r="AG16" s="296">
        <f t="shared" si="0"/>
        <v>0</v>
      </c>
      <c r="AH16" s="296">
        <f t="shared" si="0"/>
        <v>0</v>
      </c>
      <c r="AI16" s="296">
        <f t="shared" si="0"/>
        <v>0</v>
      </c>
      <c r="AJ16" s="296">
        <f t="shared" si="0"/>
        <v>0</v>
      </c>
      <c r="AK16" s="296">
        <f t="shared" si="0"/>
        <v>0</v>
      </c>
      <c r="AL16" s="296">
        <f t="shared" si="0"/>
        <v>0</v>
      </c>
      <c r="AM16" s="296">
        <f t="shared" si="0"/>
        <v>0</v>
      </c>
      <c r="AN16" s="296">
        <f t="shared" si="0"/>
        <v>0</v>
      </c>
      <c r="AO16" s="296">
        <f t="shared" si="0"/>
        <v>0</v>
      </c>
      <c r="AP16" s="296">
        <f t="shared" si="0"/>
        <v>0</v>
      </c>
      <c r="AQ16" s="296">
        <f t="shared" si="0"/>
        <v>0</v>
      </c>
      <c r="AR16" s="296">
        <f t="shared" si="0"/>
        <v>0</v>
      </c>
      <c r="AS16" s="296">
        <f t="shared" si="0"/>
        <v>0</v>
      </c>
      <c r="AT16" s="296">
        <f t="shared" si="0"/>
        <v>0</v>
      </c>
      <c r="AU16" s="296">
        <f t="shared" si="0"/>
        <v>0</v>
      </c>
      <c r="AV16" s="296">
        <f t="shared" si="0"/>
        <v>0</v>
      </c>
      <c r="AW16" s="296">
        <f t="shared" si="0"/>
        <v>0</v>
      </c>
      <c r="AX16" s="296">
        <f t="shared" si="0"/>
        <v>0</v>
      </c>
      <c r="AY16" s="296">
        <f t="shared" si="0"/>
        <v>0</v>
      </c>
      <c r="AZ16" s="296">
        <f t="shared" si="0"/>
        <v>0</v>
      </c>
      <c r="BA16" s="296">
        <f t="shared" si="0"/>
        <v>0</v>
      </c>
      <c r="BB16" s="296">
        <f t="shared" si="0"/>
        <v>0</v>
      </c>
      <c r="BC16" s="296">
        <f t="shared" si="0"/>
        <v>0</v>
      </c>
      <c r="BD16" s="296">
        <f t="shared" si="0"/>
        <v>0</v>
      </c>
      <c r="BE16" s="296">
        <f t="shared" si="0"/>
        <v>0</v>
      </c>
      <c r="BF16" s="296">
        <f t="shared" si="0"/>
        <v>0</v>
      </c>
      <c r="BG16" s="296">
        <f t="shared" si="0"/>
        <v>0</v>
      </c>
      <c r="BH16" s="296">
        <f t="shared" si="0"/>
        <v>0</v>
      </c>
      <c r="BI16" s="296">
        <f t="shared" si="0"/>
        <v>0</v>
      </c>
      <c r="BJ16" s="296">
        <f t="shared" si="0"/>
        <v>0</v>
      </c>
      <c r="BK16" s="296">
        <f t="shared" si="0"/>
        <v>0</v>
      </c>
      <c r="BL16" s="296">
        <f t="shared" si="0"/>
        <v>0</v>
      </c>
      <c r="BM16" s="296">
        <f t="shared" si="0"/>
        <v>0</v>
      </c>
      <c r="BN16" s="296">
        <f t="shared" si="0"/>
        <v>0</v>
      </c>
      <c r="BO16" s="296">
        <f t="shared" si="0"/>
        <v>0</v>
      </c>
      <c r="BP16" s="296">
        <f t="shared" si="0"/>
        <v>0</v>
      </c>
      <c r="BQ16" s="296">
        <f t="shared" ref="BQ16:DU16" si="1">IFERROR(IF(BQ$4&lt;=$D$7-1,1/$D$7,0),"")</f>
        <v>0</v>
      </c>
      <c r="BR16" s="296">
        <f t="shared" si="1"/>
        <v>0</v>
      </c>
      <c r="BS16" s="296">
        <f t="shared" si="1"/>
        <v>0</v>
      </c>
      <c r="BT16" s="296">
        <f t="shared" si="1"/>
        <v>0</v>
      </c>
      <c r="BU16" s="296">
        <f t="shared" si="1"/>
        <v>0</v>
      </c>
      <c r="BV16" s="296">
        <f t="shared" si="1"/>
        <v>0</v>
      </c>
      <c r="BW16" s="296">
        <f t="shared" si="1"/>
        <v>0</v>
      </c>
      <c r="BX16" s="296">
        <f t="shared" si="1"/>
        <v>0</v>
      </c>
      <c r="BY16" s="296">
        <f t="shared" si="1"/>
        <v>0</v>
      </c>
      <c r="BZ16" s="296">
        <f t="shared" si="1"/>
        <v>0</v>
      </c>
      <c r="CA16" s="296">
        <f t="shared" si="1"/>
        <v>0</v>
      </c>
      <c r="CB16" s="296">
        <f t="shared" si="1"/>
        <v>0</v>
      </c>
      <c r="CC16" s="296">
        <f t="shared" si="1"/>
        <v>0</v>
      </c>
      <c r="CD16" s="296">
        <f t="shared" si="1"/>
        <v>0</v>
      </c>
      <c r="CE16" s="296">
        <f t="shared" si="1"/>
        <v>0</v>
      </c>
      <c r="CF16" s="296">
        <f t="shared" si="1"/>
        <v>0</v>
      </c>
      <c r="CG16" s="296">
        <f t="shared" si="1"/>
        <v>0</v>
      </c>
      <c r="CH16" s="296">
        <f t="shared" si="1"/>
        <v>0</v>
      </c>
      <c r="CI16" s="296">
        <f t="shared" si="1"/>
        <v>0</v>
      </c>
      <c r="CJ16" s="296">
        <f t="shared" si="1"/>
        <v>0</v>
      </c>
      <c r="CK16" s="296">
        <f t="shared" si="1"/>
        <v>0</v>
      </c>
      <c r="CL16" s="296">
        <f t="shared" si="1"/>
        <v>0</v>
      </c>
      <c r="CM16" s="296">
        <f t="shared" si="1"/>
        <v>0</v>
      </c>
      <c r="CN16" s="296">
        <f t="shared" si="1"/>
        <v>0</v>
      </c>
      <c r="CO16" s="296">
        <f t="shared" si="1"/>
        <v>0</v>
      </c>
      <c r="CP16" s="296">
        <f t="shared" si="1"/>
        <v>0</v>
      </c>
      <c r="CQ16" s="296">
        <f t="shared" si="1"/>
        <v>0</v>
      </c>
      <c r="CR16" s="296">
        <f t="shared" si="1"/>
        <v>0</v>
      </c>
      <c r="CS16" s="296">
        <f t="shared" si="1"/>
        <v>0</v>
      </c>
      <c r="CT16" s="296">
        <f t="shared" si="1"/>
        <v>0</v>
      </c>
      <c r="CU16" s="296">
        <f t="shared" si="1"/>
        <v>0</v>
      </c>
      <c r="CV16" s="296">
        <f t="shared" si="1"/>
        <v>0</v>
      </c>
      <c r="CW16" s="296">
        <f t="shared" si="1"/>
        <v>0</v>
      </c>
      <c r="CX16" s="296">
        <f t="shared" si="1"/>
        <v>0</v>
      </c>
      <c r="CY16" s="296">
        <f t="shared" si="1"/>
        <v>0</v>
      </c>
      <c r="CZ16" s="296">
        <f t="shared" si="1"/>
        <v>0</v>
      </c>
      <c r="DA16" s="296">
        <f t="shared" si="1"/>
        <v>0</v>
      </c>
      <c r="DB16" s="296">
        <f t="shared" si="1"/>
        <v>0</v>
      </c>
      <c r="DC16" s="296">
        <f t="shared" si="1"/>
        <v>0</v>
      </c>
      <c r="DD16" s="296">
        <f t="shared" si="1"/>
        <v>0</v>
      </c>
      <c r="DE16" s="296">
        <f t="shared" si="1"/>
        <v>0</v>
      </c>
      <c r="DF16" s="296">
        <f t="shared" si="1"/>
        <v>0</v>
      </c>
      <c r="DG16" s="296">
        <f t="shared" si="1"/>
        <v>0</v>
      </c>
      <c r="DH16" s="296">
        <f t="shared" si="1"/>
        <v>0</v>
      </c>
      <c r="DI16" s="296">
        <f t="shared" si="1"/>
        <v>0</v>
      </c>
      <c r="DJ16" s="296">
        <f t="shared" si="1"/>
        <v>0</v>
      </c>
      <c r="DK16" s="296">
        <f t="shared" si="1"/>
        <v>0</v>
      </c>
      <c r="DL16" s="296">
        <f t="shared" si="1"/>
        <v>0</v>
      </c>
      <c r="DM16" s="296">
        <f t="shared" si="1"/>
        <v>0</v>
      </c>
      <c r="DN16" s="296">
        <f t="shared" si="1"/>
        <v>0</v>
      </c>
      <c r="DO16" s="296">
        <f t="shared" si="1"/>
        <v>0</v>
      </c>
      <c r="DP16" s="296">
        <f t="shared" si="1"/>
        <v>0</v>
      </c>
      <c r="DQ16" s="296">
        <f t="shared" si="1"/>
        <v>0</v>
      </c>
      <c r="DR16" s="296">
        <f t="shared" si="1"/>
        <v>0</v>
      </c>
      <c r="DS16" s="296">
        <f t="shared" si="1"/>
        <v>0</v>
      </c>
      <c r="DT16" s="296">
        <f t="shared" si="1"/>
        <v>0</v>
      </c>
      <c r="DU16" s="296">
        <f t="shared" si="1"/>
        <v>0</v>
      </c>
    </row>
    <row r="17" spans="1:125" x14ac:dyDescent="0.35">
      <c r="A17" s="285"/>
      <c r="B17" s="285"/>
      <c r="C17" s="285"/>
      <c r="D17" s="282"/>
      <c r="E17" s="282"/>
      <c r="F17" s="285"/>
      <c r="G17" s="285"/>
      <c r="H17" s="285"/>
      <c r="I17" s="285"/>
      <c r="J17" s="285"/>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row>
    <row r="18" spans="1:125" x14ac:dyDescent="0.35">
      <c r="A18" s="289" t="str">
        <f>IFERROR(Pieņēmumi!B127,"")</f>
        <v>Kapitālieguldījumi Nr1</v>
      </c>
      <c r="B18" s="290" t="str">
        <f>IFERROR(Pieņēmumi!C127,"")</f>
        <v>k €</v>
      </c>
      <c r="C18" s="285"/>
      <c r="D18" s="282">
        <f>IFERROR(Pieņēmumi!E127*(1+D$14),"")</f>
        <v>0</v>
      </c>
      <c r="E18" s="297">
        <f t="shared" ref="E18:T33" si="2">IFERROR($D18*E$16*E$10,"")</f>
        <v>0</v>
      </c>
      <c r="F18" s="297">
        <f t="shared" si="2"/>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ref="U18:AJ33" si="3">IFERROR($D18*U$16*U$10,"")</f>
        <v>0</v>
      </c>
      <c r="V18" s="297">
        <f t="shared" si="3"/>
        <v>0</v>
      </c>
      <c r="W18" s="297">
        <f t="shared" si="3"/>
        <v>0</v>
      </c>
      <c r="X18" s="297">
        <f t="shared" si="3"/>
        <v>0</v>
      </c>
      <c r="Y18" s="297">
        <f t="shared" si="3"/>
        <v>0</v>
      </c>
      <c r="Z18" s="297">
        <f t="shared" si="3"/>
        <v>0</v>
      </c>
      <c r="AA18" s="297">
        <f t="shared" si="3"/>
        <v>0</v>
      </c>
      <c r="AB18" s="297">
        <f t="shared" si="3"/>
        <v>0</v>
      </c>
      <c r="AC18" s="297">
        <f t="shared" si="3"/>
        <v>0</v>
      </c>
      <c r="AD18" s="297">
        <f t="shared" si="3"/>
        <v>0</v>
      </c>
      <c r="AE18" s="297">
        <f t="shared" si="3"/>
        <v>0</v>
      </c>
      <c r="AF18" s="297">
        <f t="shared" si="3"/>
        <v>0</v>
      </c>
      <c r="AG18" s="297">
        <f t="shared" si="3"/>
        <v>0</v>
      </c>
      <c r="AH18" s="297">
        <f t="shared" si="3"/>
        <v>0</v>
      </c>
      <c r="AI18" s="297">
        <f t="shared" si="3"/>
        <v>0</v>
      </c>
      <c r="AJ18" s="297">
        <f t="shared" si="3"/>
        <v>0</v>
      </c>
      <c r="AK18" s="297">
        <f t="shared" ref="AK18:AZ33" si="4">IFERROR($D18*AK$16*AK$10,"")</f>
        <v>0</v>
      </c>
      <c r="AL18" s="297">
        <f t="shared" si="4"/>
        <v>0</v>
      </c>
      <c r="AM18" s="297">
        <f t="shared" si="4"/>
        <v>0</v>
      </c>
      <c r="AN18" s="297">
        <f t="shared" si="4"/>
        <v>0</v>
      </c>
      <c r="AO18" s="297">
        <f t="shared" si="4"/>
        <v>0</v>
      </c>
      <c r="AP18" s="297">
        <f t="shared" si="4"/>
        <v>0</v>
      </c>
      <c r="AQ18" s="297">
        <f t="shared" si="4"/>
        <v>0</v>
      </c>
      <c r="AR18" s="297">
        <f t="shared" si="4"/>
        <v>0</v>
      </c>
      <c r="AS18" s="297">
        <f t="shared" si="4"/>
        <v>0</v>
      </c>
      <c r="AT18" s="297">
        <f t="shared" si="4"/>
        <v>0</v>
      </c>
      <c r="AU18" s="297">
        <f t="shared" si="4"/>
        <v>0</v>
      </c>
      <c r="AV18" s="297">
        <f t="shared" si="4"/>
        <v>0</v>
      </c>
      <c r="AW18" s="297">
        <f t="shared" si="4"/>
        <v>0</v>
      </c>
      <c r="AX18" s="297">
        <f t="shared" si="4"/>
        <v>0</v>
      </c>
      <c r="AY18" s="297">
        <f t="shared" si="4"/>
        <v>0</v>
      </c>
      <c r="AZ18" s="297">
        <f t="shared" si="4"/>
        <v>0</v>
      </c>
      <c r="BA18" s="297">
        <f t="shared" ref="BA18:BP33" si="5">IFERROR($D18*BA$16*BA$10,"")</f>
        <v>0</v>
      </c>
      <c r="BB18" s="297">
        <f t="shared" si="5"/>
        <v>0</v>
      </c>
      <c r="BC18" s="297">
        <f t="shared" si="5"/>
        <v>0</v>
      </c>
      <c r="BD18" s="297">
        <f t="shared" si="5"/>
        <v>0</v>
      </c>
      <c r="BE18" s="297">
        <f t="shared" si="5"/>
        <v>0</v>
      </c>
      <c r="BF18" s="297">
        <f t="shared" si="5"/>
        <v>0</v>
      </c>
      <c r="BG18" s="297">
        <f t="shared" si="5"/>
        <v>0</v>
      </c>
      <c r="BH18" s="297">
        <f t="shared" si="5"/>
        <v>0</v>
      </c>
      <c r="BI18" s="297">
        <f t="shared" si="5"/>
        <v>0</v>
      </c>
      <c r="BJ18" s="297">
        <f t="shared" si="5"/>
        <v>0</v>
      </c>
      <c r="BK18" s="297">
        <f t="shared" si="5"/>
        <v>0</v>
      </c>
      <c r="BL18" s="297">
        <f t="shared" si="5"/>
        <v>0</v>
      </c>
      <c r="BM18" s="297">
        <f t="shared" si="5"/>
        <v>0</v>
      </c>
      <c r="BN18" s="297">
        <f t="shared" si="5"/>
        <v>0</v>
      </c>
      <c r="BO18" s="297">
        <f t="shared" si="5"/>
        <v>0</v>
      </c>
      <c r="BP18" s="297">
        <f t="shared" si="5"/>
        <v>0</v>
      </c>
      <c r="BQ18" s="297">
        <f t="shared" ref="BQ18:CF33" si="6">IFERROR($D18*BQ$16*BQ$10,"")</f>
        <v>0</v>
      </c>
      <c r="BR18" s="297">
        <f t="shared" si="6"/>
        <v>0</v>
      </c>
      <c r="BS18" s="297">
        <f t="shared" si="6"/>
        <v>0</v>
      </c>
      <c r="BT18" s="297">
        <f t="shared" si="6"/>
        <v>0</v>
      </c>
      <c r="BU18" s="297">
        <f t="shared" si="6"/>
        <v>0</v>
      </c>
      <c r="BV18" s="297">
        <f t="shared" si="6"/>
        <v>0</v>
      </c>
      <c r="BW18" s="297">
        <f t="shared" si="6"/>
        <v>0</v>
      </c>
      <c r="BX18" s="297">
        <f t="shared" si="6"/>
        <v>0</v>
      </c>
      <c r="BY18" s="297">
        <f t="shared" si="6"/>
        <v>0</v>
      </c>
      <c r="BZ18" s="297">
        <f t="shared" si="6"/>
        <v>0</v>
      </c>
      <c r="CA18" s="297">
        <f t="shared" si="6"/>
        <v>0</v>
      </c>
      <c r="CB18" s="297">
        <f t="shared" si="6"/>
        <v>0</v>
      </c>
      <c r="CC18" s="297">
        <f t="shared" si="6"/>
        <v>0</v>
      </c>
      <c r="CD18" s="297">
        <f t="shared" si="6"/>
        <v>0</v>
      </c>
      <c r="CE18" s="297">
        <f t="shared" si="6"/>
        <v>0</v>
      </c>
      <c r="CF18" s="297">
        <f t="shared" si="6"/>
        <v>0</v>
      </c>
      <c r="CG18" s="297">
        <f t="shared" ref="CG18:CV33" si="7">IFERROR($D18*CG$16*CG$10,"")</f>
        <v>0</v>
      </c>
      <c r="CH18" s="297">
        <f t="shared" si="7"/>
        <v>0</v>
      </c>
      <c r="CI18" s="297">
        <f t="shared" si="7"/>
        <v>0</v>
      </c>
      <c r="CJ18" s="297">
        <f t="shared" si="7"/>
        <v>0</v>
      </c>
      <c r="CK18" s="297">
        <f t="shared" si="7"/>
        <v>0</v>
      </c>
      <c r="CL18" s="297">
        <f t="shared" si="7"/>
        <v>0</v>
      </c>
      <c r="CM18" s="297">
        <f t="shared" si="7"/>
        <v>0</v>
      </c>
      <c r="CN18" s="297">
        <f t="shared" si="7"/>
        <v>0</v>
      </c>
      <c r="CO18" s="297">
        <f t="shared" si="7"/>
        <v>0</v>
      </c>
      <c r="CP18" s="297">
        <f t="shared" si="7"/>
        <v>0</v>
      </c>
      <c r="CQ18" s="297">
        <f t="shared" si="7"/>
        <v>0</v>
      </c>
      <c r="CR18" s="297">
        <f t="shared" si="7"/>
        <v>0</v>
      </c>
      <c r="CS18" s="297">
        <f t="shared" si="7"/>
        <v>0</v>
      </c>
      <c r="CT18" s="297">
        <f t="shared" si="7"/>
        <v>0</v>
      </c>
      <c r="CU18" s="297">
        <f t="shared" si="7"/>
        <v>0</v>
      </c>
      <c r="CV18" s="297">
        <f t="shared" si="7"/>
        <v>0</v>
      </c>
      <c r="CW18" s="297">
        <f t="shared" ref="CW18:DL33" si="8">IFERROR($D18*CW$16*CW$10,"")</f>
        <v>0</v>
      </c>
      <c r="CX18" s="297">
        <f t="shared" si="8"/>
        <v>0</v>
      </c>
      <c r="CY18" s="297">
        <f t="shared" si="8"/>
        <v>0</v>
      </c>
      <c r="CZ18" s="297">
        <f t="shared" si="8"/>
        <v>0</v>
      </c>
      <c r="DA18" s="297">
        <f t="shared" si="8"/>
        <v>0</v>
      </c>
      <c r="DB18" s="297">
        <f t="shared" si="8"/>
        <v>0</v>
      </c>
      <c r="DC18" s="297">
        <f t="shared" si="8"/>
        <v>0</v>
      </c>
      <c r="DD18" s="297">
        <f t="shared" si="8"/>
        <v>0</v>
      </c>
      <c r="DE18" s="297">
        <f t="shared" si="8"/>
        <v>0</v>
      </c>
      <c r="DF18" s="297">
        <f t="shared" si="8"/>
        <v>0</v>
      </c>
      <c r="DG18" s="297">
        <f t="shared" si="8"/>
        <v>0</v>
      </c>
      <c r="DH18" s="297">
        <f t="shared" si="8"/>
        <v>0</v>
      </c>
      <c r="DI18" s="297">
        <f t="shared" si="8"/>
        <v>0</v>
      </c>
      <c r="DJ18" s="297">
        <f t="shared" si="8"/>
        <v>0</v>
      </c>
      <c r="DK18" s="297">
        <f t="shared" si="8"/>
        <v>0</v>
      </c>
      <c r="DL18" s="297">
        <f t="shared" si="8"/>
        <v>0</v>
      </c>
      <c r="DM18" s="297">
        <f t="shared" ref="DI18:DU33" si="9">IFERROR($D18*DM$16*DM$10,"")</f>
        <v>0</v>
      </c>
      <c r="DN18" s="297">
        <f t="shared" si="9"/>
        <v>0</v>
      </c>
      <c r="DO18" s="297">
        <f t="shared" si="9"/>
        <v>0</v>
      </c>
      <c r="DP18" s="297">
        <f t="shared" si="9"/>
        <v>0</v>
      </c>
      <c r="DQ18" s="297">
        <f t="shared" si="9"/>
        <v>0</v>
      </c>
      <c r="DR18" s="297">
        <f t="shared" si="9"/>
        <v>0</v>
      </c>
      <c r="DS18" s="297">
        <f t="shared" si="9"/>
        <v>0</v>
      </c>
      <c r="DT18" s="297">
        <f t="shared" si="9"/>
        <v>0</v>
      </c>
      <c r="DU18" s="297">
        <f t="shared" si="9"/>
        <v>0</v>
      </c>
    </row>
    <row r="19" spans="1:125" x14ac:dyDescent="0.35">
      <c r="A19" s="289" t="str">
        <f>IFERROR(Pieņēmumi!B128,"")</f>
        <v>Kapitālieguldījumi Nr2</v>
      </c>
      <c r="B19" s="290" t="str">
        <f>IFERROR(Pieņēmumi!C128,"")</f>
        <v>k €</v>
      </c>
      <c r="C19" s="285"/>
      <c r="D19" s="282">
        <f>IFERROR(Pieņēmumi!E128*(1+D$14),"")</f>
        <v>0</v>
      </c>
      <c r="E19" s="297">
        <f t="shared" si="2"/>
        <v>0</v>
      </c>
      <c r="F19" s="297">
        <f t="shared" si="2"/>
        <v>0</v>
      </c>
      <c r="G19" s="297">
        <f t="shared" si="2"/>
        <v>0</v>
      </c>
      <c r="H19" s="297">
        <f t="shared" si="2"/>
        <v>0</v>
      </c>
      <c r="I19" s="297">
        <f t="shared" si="2"/>
        <v>0</v>
      </c>
      <c r="J19" s="297">
        <f t="shared" si="2"/>
        <v>0</v>
      </c>
      <c r="K19" s="297">
        <f t="shared" si="2"/>
        <v>0</v>
      </c>
      <c r="L19" s="297">
        <f t="shared" si="2"/>
        <v>0</v>
      </c>
      <c r="M19" s="297">
        <f t="shared" si="2"/>
        <v>0</v>
      </c>
      <c r="N19" s="297">
        <f t="shared" si="2"/>
        <v>0</v>
      </c>
      <c r="O19" s="297">
        <f t="shared" si="2"/>
        <v>0</v>
      </c>
      <c r="P19" s="297">
        <f t="shared" si="2"/>
        <v>0</v>
      </c>
      <c r="Q19" s="297">
        <f t="shared" si="2"/>
        <v>0</v>
      </c>
      <c r="R19" s="297">
        <f t="shared" si="2"/>
        <v>0</v>
      </c>
      <c r="S19" s="297">
        <f t="shared" si="2"/>
        <v>0</v>
      </c>
      <c r="T19" s="297">
        <f t="shared" si="2"/>
        <v>0</v>
      </c>
      <c r="U19" s="297">
        <f t="shared" si="3"/>
        <v>0</v>
      </c>
      <c r="V19" s="297">
        <f t="shared" si="3"/>
        <v>0</v>
      </c>
      <c r="W19" s="297">
        <f t="shared" si="3"/>
        <v>0</v>
      </c>
      <c r="X19" s="297">
        <f t="shared" si="3"/>
        <v>0</v>
      </c>
      <c r="Y19" s="297">
        <f t="shared" si="3"/>
        <v>0</v>
      </c>
      <c r="Z19" s="297">
        <f t="shared" si="3"/>
        <v>0</v>
      </c>
      <c r="AA19" s="297">
        <f t="shared" si="3"/>
        <v>0</v>
      </c>
      <c r="AB19" s="297">
        <f t="shared" si="3"/>
        <v>0</v>
      </c>
      <c r="AC19" s="297">
        <f t="shared" si="3"/>
        <v>0</v>
      </c>
      <c r="AD19" s="297">
        <f t="shared" si="3"/>
        <v>0</v>
      </c>
      <c r="AE19" s="297">
        <f t="shared" si="3"/>
        <v>0</v>
      </c>
      <c r="AF19" s="297">
        <f t="shared" si="3"/>
        <v>0</v>
      </c>
      <c r="AG19" s="297">
        <f t="shared" si="3"/>
        <v>0</v>
      </c>
      <c r="AH19" s="297">
        <f t="shared" si="3"/>
        <v>0</v>
      </c>
      <c r="AI19" s="297">
        <f t="shared" si="3"/>
        <v>0</v>
      </c>
      <c r="AJ19" s="297">
        <f t="shared" si="3"/>
        <v>0</v>
      </c>
      <c r="AK19" s="297">
        <f t="shared" si="4"/>
        <v>0</v>
      </c>
      <c r="AL19" s="297">
        <f t="shared" si="4"/>
        <v>0</v>
      </c>
      <c r="AM19" s="297">
        <f t="shared" si="4"/>
        <v>0</v>
      </c>
      <c r="AN19" s="297">
        <f t="shared" si="4"/>
        <v>0</v>
      </c>
      <c r="AO19" s="297">
        <f t="shared" si="4"/>
        <v>0</v>
      </c>
      <c r="AP19" s="297">
        <f t="shared" si="4"/>
        <v>0</v>
      </c>
      <c r="AQ19" s="297">
        <f t="shared" si="4"/>
        <v>0</v>
      </c>
      <c r="AR19" s="297">
        <f t="shared" si="4"/>
        <v>0</v>
      </c>
      <c r="AS19" s="297">
        <f t="shared" si="4"/>
        <v>0</v>
      </c>
      <c r="AT19" s="297">
        <f t="shared" si="4"/>
        <v>0</v>
      </c>
      <c r="AU19" s="297">
        <f t="shared" si="4"/>
        <v>0</v>
      </c>
      <c r="AV19" s="297">
        <f t="shared" si="4"/>
        <v>0</v>
      </c>
      <c r="AW19" s="297">
        <f t="shared" si="4"/>
        <v>0</v>
      </c>
      <c r="AX19" s="297">
        <f t="shared" si="4"/>
        <v>0</v>
      </c>
      <c r="AY19" s="297">
        <f t="shared" si="4"/>
        <v>0</v>
      </c>
      <c r="AZ19" s="297">
        <f t="shared" si="4"/>
        <v>0</v>
      </c>
      <c r="BA19" s="297">
        <f t="shared" si="5"/>
        <v>0</v>
      </c>
      <c r="BB19" s="297">
        <f t="shared" si="5"/>
        <v>0</v>
      </c>
      <c r="BC19" s="297">
        <f t="shared" si="5"/>
        <v>0</v>
      </c>
      <c r="BD19" s="297">
        <f t="shared" si="5"/>
        <v>0</v>
      </c>
      <c r="BE19" s="297">
        <f t="shared" si="5"/>
        <v>0</v>
      </c>
      <c r="BF19" s="297">
        <f t="shared" si="5"/>
        <v>0</v>
      </c>
      <c r="BG19" s="297">
        <f t="shared" si="5"/>
        <v>0</v>
      </c>
      <c r="BH19" s="297">
        <f t="shared" si="5"/>
        <v>0</v>
      </c>
      <c r="BI19" s="297">
        <f t="shared" si="5"/>
        <v>0</v>
      </c>
      <c r="BJ19" s="297">
        <f t="shared" si="5"/>
        <v>0</v>
      </c>
      <c r="BK19" s="297">
        <f t="shared" si="5"/>
        <v>0</v>
      </c>
      <c r="BL19" s="297">
        <f t="shared" si="5"/>
        <v>0</v>
      </c>
      <c r="BM19" s="297">
        <f t="shared" si="5"/>
        <v>0</v>
      </c>
      <c r="BN19" s="297">
        <f t="shared" si="5"/>
        <v>0</v>
      </c>
      <c r="BO19" s="297">
        <f t="shared" si="5"/>
        <v>0</v>
      </c>
      <c r="BP19" s="297">
        <f t="shared" si="5"/>
        <v>0</v>
      </c>
      <c r="BQ19" s="297">
        <f t="shared" si="6"/>
        <v>0</v>
      </c>
      <c r="BR19" s="297">
        <f t="shared" si="6"/>
        <v>0</v>
      </c>
      <c r="BS19" s="297">
        <f t="shared" si="6"/>
        <v>0</v>
      </c>
      <c r="BT19" s="297">
        <f t="shared" si="6"/>
        <v>0</v>
      </c>
      <c r="BU19" s="297">
        <f t="shared" si="6"/>
        <v>0</v>
      </c>
      <c r="BV19" s="297">
        <f t="shared" si="6"/>
        <v>0</v>
      </c>
      <c r="BW19" s="297">
        <f t="shared" si="6"/>
        <v>0</v>
      </c>
      <c r="BX19" s="297">
        <f t="shared" si="6"/>
        <v>0</v>
      </c>
      <c r="BY19" s="297">
        <f t="shared" si="6"/>
        <v>0</v>
      </c>
      <c r="BZ19" s="297">
        <f t="shared" si="6"/>
        <v>0</v>
      </c>
      <c r="CA19" s="297">
        <f t="shared" si="6"/>
        <v>0</v>
      </c>
      <c r="CB19" s="297">
        <f t="shared" si="6"/>
        <v>0</v>
      </c>
      <c r="CC19" s="297">
        <f t="shared" si="6"/>
        <v>0</v>
      </c>
      <c r="CD19" s="297">
        <f t="shared" si="6"/>
        <v>0</v>
      </c>
      <c r="CE19" s="297">
        <f t="shared" si="6"/>
        <v>0</v>
      </c>
      <c r="CF19" s="297">
        <f t="shared" si="6"/>
        <v>0</v>
      </c>
      <c r="CG19" s="297">
        <f t="shared" si="7"/>
        <v>0</v>
      </c>
      <c r="CH19" s="297">
        <f t="shared" si="7"/>
        <v>0</v>
      </c>
      <c r="CI19" s="297">
        <f t="shared" si="7"/>
        <v>0</v>
      </c>
      <c r="CJ19" s="297">
        <f t="shared" si="7"/>
        <v>0</v>
      </c>
      <c r="CK19" s="297">
        <f t="shared" si="7"/>
        <v>0</v>
      </c>
      <c r="CL19" s="297">
        <f t="shared" si="7"/>
        <v>0</v>
      </c>
      <c r="CM19" s="297">
        <f t="shared" si="7"/>
        <v>0</v>
      </c>
      <c r="CN19" s="297">
        <f t="shared" si="7"/>
        <v>0</v>
      </c>
      <c r="CO19" s="297">
        <f t="shared" si="7"/>
        <v>0</v>
      </c>
      <c r="CP19" s="297">
        <f t="shared" si="7"/>
        <v>0</v>
      </c>
      <c r="CQ19" s="297">
        <f t="shared" si="7"/>
        <v>0</v>
      </c>
      <c r="CR19" s="297">
        <f t="shared" si="7"/>
        <v>0</v>
      </c>
      <c r="CS19" s="297">
        <f t="shared" si="7"/>
        <v>0</v>
      </c>
      <c r="CT19" s="297">
        <f t="shared" si="7"/>
        <v>0</v>
      </c>
      <c r="CU19" s="297">
        <f t="shared" si="7"/>
        <v>0</v>
      </c>
      <c r="CV19" s="297">
        <f t="shared" si="7"/>
        <v>0</v>
      </c>
      <c r="CW19" s="297">
        <f t="shared" si="8"/>
        <v>0</v>
      </c>
      <c r="CX19" s="297">
        <f t="shared" si="8"/>
        <v>0</v>
      </c>
      <c r="CY19" s="297">
        <f t="shared" si="8"/>
        <v>0</v>
      </c>
      <c r="CZ19" s="297">
        <f t="shared" si="8"/>
        <v>0</v>
      </c>
      <c r="DA19" s="297">
        <f t="shared" si="8"/>
        <v>0</v>
      </c>
      <c r="DB19" s="297">
        <f t="shared" si="8"/>
        <v>0</v>
      </c>
      <c r="DC19" s="297">
        <f t="shared" si="8"/>
        <v>0</v>
      </c>
      <c r="DD19" s="297">
        <f t="shared" si="8"/>
        <v>0</v>
      </c>
      <c r="DE19" s="297">
        <f t="shared" si="8"/>
        <v>0</v>
      </c>
      <c r="DF19" s="297">
        <f t="shared" si="8"/>
        <v>0</v>
      </c>
      <c r="DG19" s="297">
        <f t="shared" si="8"/>
        <v>0</v>
      </c>
      <c r="DH19" s="297">
        <f t="shared" si="8"/>
        <v>0</v>
      </c>
      <c r="DI19" s="297">
        <f t="shared" si="8"/>
        <v>0</v>
      </c>
      <c r="DJ19" s="297">
        <f t="shared" si="8"/>
        <v>0</v>
      </c>
      <c r="DK19" s="297">
        <f t="shared" si="9"/>
        <v>0</v>
      </c>
      <c r="DL19" s="297">
        <f t="shared" si="9"/>
        <v>0</v>
      </c>
      <c r="DM19" s="297">
        <f t="shared" si="9"/>
        <v>0</v>
      </c>
      <c r="DN19" s="297">
        <f t="shared" si="9"/>
        <v>0</v>
      </c>
      <c r="DO19" s="297">
        <f t="shared" si="9"/>
        <v>0</v>
      </c>
      <c r="DP19" s="297">
        <f t="shared" si="9"/>
        <v>0</v>
      </c>
      <c r="DQ19" s="297">
        <f t="shared" si="9"/>
        <v>0</v>
      </c>
      <c r="DR19" s="297">
        <f t="shared" si="9"/>
        <v>0</v>
      </c>
      <c r="DS19" s="297">
        <f t="shared" si="9"/>
        <v>0</v>
      </c>
      <c r="DT19" s="297">
        <f t="shared" si="9"/>
        <v>0</v>
      </c>
      <c r="DU19" s="297">
        <f t="shared" si="9"/>
        <v>0</v>
      </c>
    </row>
    <row r="20" spans="1:125" x14ac:dyDescent="0.35">
      <c r="A20" s="289" t="str">
        <f>IFERROR(Pieņēmumi!B129,"")</f>
        <v>Kapitālieguldījumi Nr3</v>
      </c>
      <c r="B20" s="290" t="str">
        <f>IFERROR(Pieņēmumi!C129,"")</f>
        <v>k €</v>
      </c>
      <c r="C20" s="285"/>
      <c r="D20" s="282">
        <f>IFERROR(Pieņēmumi!E129*(1+D$14),"")</f>
        <v>0</v>
      </c>
      <c r="E20" s="297">
        <f t="shared" si="2"/>
        <v>0</v>
      </c>
      <c r="F20" s="297">
        <f t="shared" si="2"/>
        <v>0</v>
      </c>
      <c r="G20" s="297">
        <f t="shared" si="2"/>
        <v>0</v>
      </c>
      <c r="H20" s="297">
        <f t="shared" si="2"/>
        <v>0</v>
      </c>
      <c r="I20" s="297">
        <f t="shared" si="2"/>
        <v>0</v>
      </c>
      <c r="J20" s="297">
        <f t="shared" si="2"/>
        <v>0</v>
      </c>
      <c r="K20" s="297">
        <f t="shared" si="2"/>
        <v>0</v>
      </c>
      <c r="L20" s="297">
        <f t="shared" si="2"/>
        <v>0</v>
      </c>
      <c r="M20" s="297">
        <f>IFERROR($D20*M$16*M$10,"")</f>
        <v>0</v>
      </c>
      <c r="N20" s="297">
        <f t="shared" si="2"/>
        <v>0</v>
      </c>
      <c r="O20" s="297">
        <f t="shared" si="2"/>
        <v>0</v>
      </c>
      <c r="P20" s="297">
        <f t="shared" si="2"/>
        <v>0</v>
      </c>
      <c r="Q20" s="297">
        <f t="shared" si="2"/>
        <v>0</v>
      </c>
      <c r="R20" s="297">
        <f t="shared" si="2"/>
        <v>0</v>
      </c>
      <c r="S20" s="297">
        <f t="shared" si="2"/>
        <v>0</v>
      </c>
      <c r="T20" s="297">
        <f t="shared" si="2"/>
        <v>0</v>
      </c>
      <c r="U20" s="297">
        <f t="shared" si="3"/>
        <v>0</v>
      </c>
      <c r="V20" s="297">
        <f t="shared" si="3"/>
        <v>0</v>
      </c>
      <c r="W20" s="297">
        <f t="shared" si="3"/>
        <v>0</v>
      </c>
      <c r="X20" s="297">
        <f t="shared" si="3"/>
        <v>0</v>
      </c>
      <c r="Y20" s="297">
        <f t="shared" si="3"/>
        <v>0</v>
      </c>
      <c r="Z20" s="297">
        <f t="shared" si="3"/>
        <v>0</v>
      </c>
      <c r="AA20" s="297">
        <f t="shared" si="3"/>
        <v>0</v>
      </c>
      <c r="AB20" s="297">
        <f t="shared" si="3"/>
        <v>0</v>
      </c>
      <c r="AC20" s="297">
        <f t="shared" si="3"/>
        <v>0</v>
      </c>
      <c r="AD20" s="297">
        <f t="shared" si="3"/>
        <v>0</v>
      </c>
      <c r="AE20" s="297">
        <f t="shared" si="3"/>
        <v>0</v>
      </c>
      <c r="AF20" s="297">
        <f t="shared" si="3"/>
        <v>0</v>
      </c>
      <c r="AG20" s="297">
        <f t="shared" si="3"/>
        <v>0</v>
      </c>
      <c r="AH20" s="297">
        <f t="shared" si="3"/>
        <v>0</v>
      </c>
      <c r="AI20" s="297">
        <f t="shared" si="3"/>
        <v>0</v>
      </c>
      <c r="AJ20" s="297">
        <f t="shared" si="3"/>
        <v>0</v>
      </c>
      <c r="AK20" s="297">
        <f t="shared" si="4"/>
        <v>0</v>
      </c>
      <c r="AL20" s="297">
        <f t="shared" si="4"/>
        <v>0</v>
      </c>
      <c r="AM20" s="297">
        <f t="shared" si="4"/>
        <v>0</v>
      </c>
      <c r="AN20" s="297">
        <f t="shared" si="4"/>
        <v>0</v>
      </c>
      <c r="AO20" s="297">
        <f t="shared" si="4"/>
        <v>0</v>
      </c>
      <c r="AP20" s="297">
        <f t="shared" si="4"/>
        <v>0</v>
      </c>
      <c r="AQ20" s="297">
        <f t="shared" si="4"/>
        <v>0</v>
      </c>
      <c r="AR20" s="297">
        <f t="shared" si="4"/>
        <v>0</v>
      </c>
      <c r="AS20" s="297">
        <f t="shared" si="4"/>
        <v>0</v>
      </c>
      <c r="AT20" s="297">
        <f t="shared" si="4"/>
        <v>0</v>
      </c>
      <c r="AU20" s="297">
        <f t="shared" si="4"/>
        <v>0</v>
      </c>
      <c r="AV20" s="297">
        <f t="shared" si="4"/>
        <v>0</v>
      </c>
      <c r="AW20" s="297">
        <f t="shared" si="4"/>
        <v>0</v>
      </c>
      <c r="AX20" s="297">
        <f t="shared" si="4"/>
        <v>0</v>
      </c>
      <c r="AY20" s="297">
        <f t="shared" si="4"/>
        <v>0</v>
      </c>
      <c r="AZ20" s="297">
        <f t="shared" si="4"/>
        <v>0</v>
      </c>
      <c r="BA20" s="297">
        <f t="shared" si="5"/>
        <v>0</v>
      </c>
      <c r="BB20" s="297">
        <f t="shared" si="5"/>
        <v>0</v>
      </c>
      <c r="BC20" s="297">
        <f t="shared" si="5"/>
        <v>0</v>
      </c>
      <c r="BD20" s="297">
        <f t="shared" si="5"/>
        <v>0</v>
      </c>
      <c r="BE20" s="297">
        <f t="shared" si="5"/>
        <v>0</v>
      </c>
      <c r="BF20" s="297">
        <f t="shared" si="5"/>
        <v>0</v>
      </c>
      <c r="BG20" s="297">
        <f t="shared" si="5"/>
        <v>0</v>
      </c>
      <c r="BH20" s="297">
        <f t="shared" si="5"/>
        <v>0</v>
      </c>
      <c r="BI20" s="297">
        <f t="shared" si="5"/>
        <v>0</v>
      </c>
      <c r="BJ20" s="297">
        <f t="shared" si="5"/>
        <v>0</v>
      </c>
      <c r="BK20" s="297">
        <f t="shared" si="5"/>
        <v>0</v>
      </c>
      <c r="BL20" s="297">
        <f t="shared" si="5"/>
        <v>0</v>
      </c>
      <c r="BM20" s="297">
        <f t="shared" si="5"/>
        <v>0</v>
      </c>
      <c r="BN20" s="297">
        <f t="shared" si="5"/>
        <v>0</v>
      </c>
      <c r="BO20" s="297">
        <f t="shared" si="5"/>
        <v>0</v>
      </c>
      <c r="BP20" s="297">
        <f t="shared" si="5"/>
        <v>0</v>
      </c>
      <c r="BQ20" s="297">
        <f t="shared" si="6"/>
        <v>0</v>
      </c>
      <c r="BR20" s="297">
        <f t="shared" si="6"/>
        <v>0</v>
      </c>
      <c r="BS20" s="297">
        <f t="shared" si="6"/>
        <v>0</v>
      </c>
      <c r="BT20" s="297">
        <f t="shared" si="6"/>
        <v>0</v>
      </c>
      <c r="BU20" s="297">
        <f t="shared" si="6"/>
        <v>0</v>
      </c>
      <c r="BV20" s="297">
        <f t="shared" si="6"/>
        <v>0</v>
      </c>
      <c r="BW20" s="297">
        <f t="shared" si="6"/>
        <v>0</v>
      </c>
      <c r="BX20" s="297">
        <f t="shared" si="6"/>
        <v>0</v>
      </c>
      <c r="BY20" s="297">
        <f t="shared" si="6"/>
        <v>0</v>
      </c>
      <c r="BZ20" s="297">
        <f t="shared" si="6"/>
        <v>0</v>
      </c>
      <c r="CA20" s="297">
        <f t="shared" si="6"/>
        <v>0</v>
      </c>
      <c r="CB20" s="297">
        <f t="shared" si="6"/>
        <v>0</v>
      </c>
      <c r="CC20" s="297">
        <f t="shared" si="6"/>
        <v>0</v>
      </c>
      <c r="CD20" s="297">
        <f t="shared" si="6"/>
        <v>0</v>
      </c>
      <c r="CE20" s="297">
        <f t="shared" si="6"/>
        <v>0</v>
      </c>
      <c r="CF20" s="297">
        <f t="shared" si="6"/>
        <v>0</v>
      </c>
      <c r="CG20" s="297">
        <f t="shared" si="7"/>
        <v>0</v>
      </c>
      <c r="CH20" s="297">
        <f t="shared" si="7"/>
        <v>0</v>
      </c>
      <c r="CI20" s="297">
        <f t="shared" si="7"/>
        <v>0</v>
      </c>
      <c r="CJ20" s="297">
        <f t="shared" si="7"/>
        <v>0</v>
      </c>
      <c r="CK20" s="297">
        <f t="shared" si="7"/>
        <v>0</v>
      </c>
      <c r="CL20" s="297">
        <f t="shared" si="7"/>
        <v>0</v>
      </c>
      <c r="CM20" s="297">
        <f t="shared" si="7"/>
        <v>0</v>
      </c>
      <c r="CN20" s="297">
        <f t="shared" si="7"/>
        <v>0</v>
      </c>
      <c r="CO20" s="297">
        <f t="shared" si="7"/>
        <v>0</v>
      </c>
      <c r="CP20" s="297">
        <f t="shared" si="7"/>
        <v>0</v>
      </c>
      <c r="CQ20" s="297">
        <f t="shared" si="7"/>
        <v>0</v>
      </c>
      <c r="CR20" s="297">
        <f t="shared" si="7"/>
        <v>0</v>
      </c>
      <c r="CS20" s="297">
        <f t="shared" si="7"/>
        <v>0</v>
      </c>
      <c r="CT20" s="297">
        <f t="shared" si="7"/>
        <v>0</v>
      </c>
      <c r="CU20" s="297">
        <f t="shared" si="7"/>
        <v>0</v>
      </c>
      <c r="CV20" s="297">
        <f t="shared" si="7"/>
        <v>0</v>
      </c>
      <c r="CW20" s="297">
        <f t="shared" si="8"/>
        <v>0</v>
      </c>
      <c r="CX20" s="297">
        <f t="shared" si="8"/>
        <v>0</v>
      </c>
      <c r="CY20" s="297">
        <f t="shared" si="8"/>
        <v>0</v>
      </c>
      <c r="CZ20" s="297">
        <f t="shared" si="8"/>
        <v>0</v>
      </c>
      <c r="DA20" s="297">
        <f t="shared" si="8"/>
        <v>0</v>
      </c>
      <c r="DB20" s="297">
        <f t="shared" si="8"/>
        <v>0</v>
      </c>
      <c r="DC20" s="297">
        <f t="shared" si="8"/>
        <v>0</v>
      </c>
      <c r="DD20" s="297">
        <f t="shared" si="8"/>
        <v>0</v>
      </c>
      <c r="DE20" s="297">
        <f t="shared" si="8"/>
        <v>0</v>
      </c>
      <c r="DF20" s="297">
        <f t="shared" si="8"/>
        <v>0</v>
      </c>
      <c r="DG20" s="297">
        <f t="shared" si="8"/>
        <v>0</v>
      </c>
      <c r="DH20" s="297">
        <f t="shared" si="8"/>
        <v>0</v>
      </c>
      <c r="DI20" s="297">
        <f t="shared" si="8"/>
        <v>0</v>
      </c>
      <c r="DJ20" s="297">
        <f t="shared" si="8"/>
        <v>0</v>
      </c>
      <c r="DK20" s="297">
        <f t="shared" si="9"/>
        <v>0</v>
      </c>
      <c r="DL20" s="297">
        <f t="shared" si="9"/>
        <v>0</v>
      </c>
      <c r="DM20" s="297">
        <f t="shared" si="9"/>
        <v>0</v>
      </c>
      <c r="DN20" s="297">
        <f t="shared" si="9"/>
        <v>0</v>
      </c>
      <c r="DO20" s="297">
        <f t="shared" si="9"/>
        <v>0</v>
      </c>
      <c r="DP20" s="297">
        <f t="shared" si="9"/>
        <v>0</v>
      </c>
      <c r="DQ20" s="297">
        <f t="shared" si="9"/>
        <v>0</v>
      </c>
      <c r="DR20" s="297">
        <f t="shared" si="9"/>
        <v>0</v>
      </c>
      <c r="DS20" s="297">
        <f t="shared" si="9"/>
        <v>0</v>
      </c>
      <c r="DT20" s="297">
        <f t="shared" si="9"/>
        <v>0</v>
      </c>
      <c r="DU20" s="297">
        <f t="shared" si="9"/>
        <v>0</v>
      </c>
    </row>
    <row r="21" spans="1:125" x14ac:dyDescent="0.35">
      <c r="A21" s="289" t="str">
        <f>IFERROR(Pieņēmumi!B130,"")</f>
        <v>Kapitālieguldījumi Nr4</v>
      </c>
      <c r="B21" s="290" t="str">
        <f>IFERROR(Pieņēmumi!C130,"")</f>
        <v>k €</v>
      </c>
      <c r="C21" s="285"/>
      <c r="D21" s="282">
        <f>IFERROR(Pieņēmumi!E130*(1+D$14),"")</f>
        <v>0</v>
      </c>
      <c r="E21" s="297">
        <f t="shared" si="2"/>
        <v>0</v>
      </c>
      <c r="F21" s="297">
        <f t="shared" si="2"/>
        <v>0</v>
      </c>
      <c r="G21" s="297">
        <f t="shared" si="2"/>
        <v>0</v>
      </c>
      <c r="H21" s="297">
        <f t="shared" si="2"/>
        <v>0</v>
      </c>
      <c r="I21" s="297">
        <f t="shared" si="2"/>
        <v>0</v>
      </c>
      <c r="J21" s="297">
        <f t="shared" si="2"/>
        <v>0</v>
      </c>
      <c r="K21" s="297">
        <f t="shared" si="2"/>
        <v>0</v>
      </c>
      <c r="L21" s="297">
        <f t="shared" si="2"/>
        <v>0</v>
      </c>
      <c r="M21" s="297">
        <f t="shared" si="2"/>
        <v>0</v>
      </c>
      <c r="N21" s="297">
        <f t="shared" si="2"/>
        <v>0</v>
      </c>
      <c r="O21" s="297">
        <f t="shared" si="2"/>
        <v>0</v>
      </c>
      <c r="P21" s="297">
        <f t="shared" si="2"/>
        <v>0</v>
      </c>
      <c r="Q21" s="297">
        <f t="shared" si="2"/>
        <v>0</v>
      </c>
      <c r="R21" s="297">
        <f t="shared" si="2"/>
        <v>0</v>
      </c>
      <c r="S21" s="297">
        <f t="shared" si="2"/>
        <v>0</v>
      </c>
      <c r="T21" s="297">
        <f t="shared" si="2"/>
        <v>0</v>
      </c>
      <c r="U21" s="297">
        <f t="shared" si="3"/>
        <v>0</v>
      </c>
      <c r="V21" s="297">
        <f>$D21*V$16*V$10</f>
        <v>0</v>
      </c>
      <c r="W21" s="297">
        <f t="shared" si="3"/>
        <v>0</v>
      </c>
      <c r="X21" s="297">
        <f t="shared" si="3"/>
        <v>0</v>
      </c>
      <c r="Y21" s="297">
        <f t="shared" si="3"/>
        <v>0</v>
      </c>
      <c r="Z21" s="297">
        <f t="shared" si="3"/>
        <v>0</v>
      </c>
      <c r="AA21" s="297">
        <f t="shared" si="3"/>
        <v>0</v>
      </c>
      <c r="AB21" s="297">
        <f t="shared" si="3"/>
        <v>0</v>
      </c>
      <c r="AC21" s="297">
        <f t="shared" si="3"/>
        <v>0</v>
      </c>
      <c r="AD21" s="297">
        <f t="shared" si="3"/>
        <v>0</v>
      </c>
      <c r="AE21" s="297">
        <f t="shared" si="3"/>
        <v>0</v>
      </c>
      <c r="AF21" s="297">
        <f t="shared" si="3"/>
        <v>0</v>
      </c>
      <c r="AG21" s="297">
        <f t="shared" si="3"/>
        <v>0</v>
      </c>
      <c r="AH21" s="297">
        <f t="shared" si="3"/>
        <v>0</v>
      </c>
      <c r="AI21" s="297">
        <f t="shared" si="3"/>
        <v>0</v>
      </c>
      <c r="AJ21" s="297">
        <f t="shared" si="3"/>
        <v>0</v>
      </c>
      <c r="AK21" s="297">
        <f t="shared" si="4"/>
        <v>0</v>
      </c>
      <c r="AL21" s="297">
        <f t="shared" si="4"/>
        <v>0</v>
      </c>
      <c r="AM21" s="297">
        <f t="shared" si="4"/>
        <v>0</v>
      </c>
      <c r="AN21" s="297">
        <f t="shared" si="4"/>
        <v>0</v>
      </c>
      <c r="AO21" s="297">
        <f t="shared" si="4"/>
        <v>0</v>
      </c>
      <c r="AP21" s="297">
        <f t="shared" si="4"/>
        <v>0</v>
      </c>
      <c r="AQ21" s="297">
        <f t="shared" si="4"/>
        <v>0</v>
      </c>
      <c r="AR21" s="297">
        <f t="shared" si="4"/>
        <v>0</v>
      </c>
      <c r="AS21" s="297">
        <f t="shared" si="4"/>
        <v>0</v>
      </c>
      <c r="AT21" s="297">
        <f t="shared" si="4"/>
        <v>0</v>
      </c>
      <c r="AU21" s="297">
        <f t="shared" si="4"/>
        <v>0</v>
      </c>
      <c r="AV21" s="297">
        <f t="shared" si="4"/>
        <v>0</v>
      </c>
      <c r="AW21" s="297">
        <f t="shared" si="4"/>
        <v>0</v>
      </c>
      <c r="AX21" s="297">
        <f t="shared" si="4"/>
        <v>0</v>
      </c>
      <c r="AY21" s="297">
        <f t="shared" si="4"/>
        <v>0</v>
      </c>
      <c r="AZ21" s="297">
        <f t="shared" si="4"/>
        <v>0</v>
      </c>
      <c r="BA21" s="297">
        <f t="shared" si="5"/>
        <v>0</v>
      </c>
      <c r="BB21" s="297">
        <f t="shared" si="5"/>
        <v>0</v>
      </c>
      <c r="BC21" s="297">
        <f t="shared" si="5"/>
        <v>0</v>
      </c>
      <c r="BD21" s="297">
        <f t="shared" si="5"/>
        <v>0</v>
      </c>
      <c r="BE21" s="297">
        <f t="shared" si="5"/>
        <v>0</v>
      </c>
      <c r="BF21" s="297">
        <f t="shared" si="5"/>
        <v>0</v>
      </c>
      <c r="BG21" s="297">
        <f t="shared" si="5"/>
        <v>0</v>
      </c>
      <c r="BH21" s="297">
        <f t="shared" si="5"/>
        <v>0</v>
      </c>
      <c r="BI21" s="297">
        <f t="shared" si="5"/>
        <v>0</v>
      </c>
      <c r="BJ21" s="297">
        <f t="shared" si="5"/>
        <v>0</v>
      </c>
      <c r="BK21" s="297">
        <f t="shared" si="5"/>
        <v>0</v>
      </c>
      <c r="BL21" s="297">
        <f t="shared" si="5"/>
        <v>0</v>
      </c>
      <c r="BM21" s="297">
        <f t="shared" si="5"/>
        <v>0</v>
      </c>
      <c r="BN21" s="297">
        <f t="shared" si="5"/>
        <v>0</v>
      </c>
      <c r="BO21" s="297">
        <f t="shared" si="5"/>
        <v>0</v>
      </c>
      <c r="BP21" s="297">
        <f t="shared" si="5"/>
        <v>0</v>
      </c>
      <c r="BQ21" s="297">
        <f t="shared" si="6"/>
        <v>0</v>
      </c>
      <c r="BR21" s="297">
        <f t="shared" si="6"/>
        <v>0</v>
      </c>
      <c r="BS21" s="297">
        <f t="shared" si="6"/>
        <v>0</v>
      </c>
      <c r="BT21" s="297">
        <f t="shared" si="6"/>
        <v>0</v>
      </c>
      <c r="BU21" s="297">
        <f t="shared" si="6"/>
        <v>0</v>
      </c>
      <c r="BV21" s="297">
        <f t="shared" si="6"/>
        <v>0</v>
      </c>
      <c r="BW21" s="297">
        <f t="shared" si="6"/>
        <v>0</v>
      </c>
      <c r="BX21" s="297">
        <f t="shared" si="6"/>
        <v>0</v>
      </c>
      <c r="BY21" s="297">
        <f t="shared" si="6"/>
        <v>0</v>
      </c>
      <c r="BZ21" s="297">
        <f t="shared" si="6"/>
        <v>0</v>
      </c>
      <c r="CA21" s="297">
        <f t="shared" si="6"/>
        <v>0</v>
      </c>
      <c r="CB21" s="297">
        <f t="shared" si="6"/>
        <v>0</v>
      </c>
      <c r="CC21" s="297">
        <f t="shared" si="6"/>
        <v>0</v>
      </c>
      <c r="CD21" s="297">
        <f t="shared" si="6"/>
        <v>0</v>
      </c>
      <c r="CE21" s="297">
        <f t="shared" si="6"/>
        <v>0</v>
      </c>
      <c r="CF21" s="297">
        <f t="shared" si="6"/>
        <v>0</v>
      </c>
      <c r="CG21" s="297">
        <f t="shared" si="7"/>
        <v>0</v>
      </c>
      <c r="CH21" s="297">
        <f t="shared" si="7"/>
        <v>0</v>
      </c>
      <c r="CI21" s="297">
        <f t="shared" si="7"/>
        <v>0</v>
      </c>
      <c r="CJ21" s="297">
        <f t="shared" si="7"/>
        <v>0</v>
      </c>
      <c r="CK21" s="297">
        <f t="shared" si="7"/>
        <v>0</v>
      </c>
      <c r="CL21" s="297">
        <f t="shared" si="7"/>
        <v>0</v>
      </c>
      <c r="CM21" s="297">
        <f t="shared" si="7"/>
        <v>0</v>
      </c>
      <c r="CN21" s="297">
        <f t="shared" si="7"/>
        <v>0</v>
      </c>
      <c r="CO21" s="297">
        <f t="shared" si="7"/>
        <v>0</v>
      </c>
      <c r="CP21" s="297">
        <f t="shared" si="7"/>
        <v>0</v>
      </c>
      <c r="CQ21" s="297">
        <f t="shared" si="7"/>
        <v>0</v>
      </c>
      <c r="CR21" s="297">
        <f t="shared" si="7"/>
        <v>0</v>
      </c>
      <c r="CS21" s="297">
        <f t="shared" si="7"/>
        <v>0</v>
      </c>
      <c r="CT21" s="297">
        <f t="shared" si="7"/>
        <v>0</v>
      </c>
      <c r="CU21" s="297">
        <f t="shared" si="7"/>
        <v>0</v>
      </c>
      <c r="CV21" s="297">
        <f t="shared" si="7"/>
        <v>0</v>
      </c>
      <c r="CW21" s="297">
        <f t="shared" si="8"/>
        <v>0</v>
      </c>
      <c r="CX21" s="297">
        <f t="shared" si="8"/>
        <v>0</v>
      </c>
      <c r="CY21" s="297">
        <f t="shared" si="8"/>
        <v>0</v>
      </c>
      <c r="CZ21" s="297">
        <f t="shared" si="8"/>
        <v>0</v>
      </c>
      <c r="DA21" s="297">
        <f t="shared" si="8"/>
        <v>0</v>
      </c>
      <c r="DB21" s="297">
        <f t="shared" si="8"/>
        <v>0</v>
      </c>
      <c r="DC21" s="297">
        <f t="shared" si="8"/>
        <v>0</v>
      </c>
      <c r="DD21" s="297">
        <f t="shared" si="8"/>
        <v>0</v>
      </c>
      <c r="DE21" s="297">
        <f t="shared" si="8"/>
        <v>0</v>
      </c>
      <c r="DF21" s="297">
        <f t="shared" si="8"/>
        <v>0</v>
      </c>
      <c r="DG21" s="297">
        <f t="shared" si="8"/>
        <v>0</v>
      </c>
      <c r="DH21" s="297">
        <f t="shared" si="8"/>
        <v>0</v>
      </c>
      <c r="DI21" s="297">
        <f t="shared" si="8"/>
        <v>0</v>
      </c>
      <c r="DJ21" s="297">
        <f t="shared" si="8"/>
        <v>0</v>
      </c>
      <c r="DK21" s="297">
        <f t="shared" si="8"/>
        <v>0</v>
      </c>
      <c r="DL21" s="297">
        <f t="shared" si="8"/>
        <v>0</v>
      </c>
      <c r="DM21" s="297">
        <f t="shared" si="9"/>
        <v>0</v>
      </c>
      <c r="DN21" s="297">
        <f t="shared" si="9"/>
        <v>0</v>
      </c>
      <c r="DO21" s="297">
        <f t="shared" si="9"/>
        <v>0</v>
      </c>
      <c r="DP21" s="297">
        <f t="shared" si="9"/>
        <v>0</v>
      </c>
      <c r="DQ21" s="297">
        <f t="shared" si="9"/>
        <v>0</v>
      </c>
      <c r="DR21" s="297">
        <f t="shared" si="9"/>
        <v>0</v>
      </c>
      <c r="DS21" s="297">
        <f t="shared" si="9"/>
        <v>0</v>
      </c>
      <c r="DT21" s="297">
        <f t="shared" si="9"/>
        <v>0</v>
      </c>
      <c r="DU21" s="297">
        <f t="shared" si="9"/>
        <v>0</v>
      </c>
    </row>
    <row r="22" spans="1:125" x14ac:dyDescent="0.35">
      <c r="A22" s="289" t="str">
        <f>IFERROR(Pieņēmumi!B131,"")</f>
        <v>Kapitālieguldījumi Nr5</v>
      </c>
      <c r="B22" s="290" t="str">
        <f>IFERROR(Pieņēmumi!C131,"")</f>
        <v>k €</v>
      </c>
      <c r="C22" s="285"/>
      <c r="D22" s="282">
        <f>IFERROR(Pieņēmumi!E131*(1+D$14),"")</f>
        <v>0</v>
      </c>
      <c r="E22" s="297">
        <f t="shared" si="2"/>
        <v>0</v>
      </c>
      <c r="F22" s="297">
        <f t="shared" si="2"/>
        <v>0</v>
      </c>
      <c r="G22" s="297">
        <f t="shared" si="2"/>
        <v>0</v>
      </c>
      <c r="H22" s="297">
        <f t="shared" si="2"/>
        <v>0</v>
      </c>
      <c r="I22" s="297">
        <f t="shared" si="2"/>
        <v>0</v>
      </c>
      <c r="J22" s="297">
        <f t="shared" si="2"/>
        <v>0</v>
      </c>
      <c r="K22" s="297">
        <f t="shared" si="2"/>
        <v>0</v>
      </c>
      <c r="L22" s="297">
        <f t="shared" si="2"/>
        <v>0</v>
      </c>
      <c r="M22" s="297">
        <f t="shared" si="2"/>
        <v>0</v>
      </c>
      <c r="N22" s="297">
        <f t="shared" si="2"/>
        <v>0</v>
      </c>
      <c r="O22" s="297">
        <f t="shared" si="2"/>
        <v>0</v>
      </c>
      <c r="P22" s="297">
        <f t="shared" si="2"/>
        <v>0</v>
      </c>
      <c r="Q22" s="297">
        <f t="shared" si="2"/>
        <v>0</v>
      </c>
      <c r="R22" s="297">
        <f t="shared" si="2"/>
        <v>0</v>
      </c>
      <c r="S22" s="297">
        <f t="shared" si="2"/>
        <v>0</v>
      </c>
      <c r="T22" s="297">
        <f t="shared" si="2"/>
        <v>0</v>
      </c>
      <c r="U22" s="297">
        <f t="shared" si="3"/>
        <v>0</v>
      </c>
      <c r="V22" s="297">
        <f t="shared" si="3"/>
        <v>0</v>
      </c>
      <c r="W22" s="297">
        <f t="shared" si="3"/>
        <v>0</v>
      </c>
      <c r="X22" s="297">
        <f t="shared" si="3"/>
        <v>0</v>
      </c>
      <c r="Y22" s="297">
        <f t="shared" si="3"/>
        <v>0</v>
      </c>
      <c r="Z22" s="297">
        <f t="shared" si="3"/>
        <v>0</v>
      </c>
      <c r="AA22" s="297">
        <f t="shared" si="3"/>
        <v>0</v>
      </c>
      <c r="AB22" s="297">
        <f t="shared" si="3"/>
        <v>0</v>
      </c>
      <c r="AC22" s="297">
        <f t="shared" si="3"/>
        <v>0</v>
      </c>
      <c r="AD22" s="297">
        <f t="shared" si="3"/>
        <v>0</v>
      </c>
      <c r="AE22" s="297">
        <f t="shared" si="3"/>
        <v>0</v>
      </c>
      <c r="AF22" s="297">
        <f t="shared" si="3"/>
        <v>0</v>
      </c>
      <c r="AG22" s="297">
        <f t="shared" si="3"/>
        <v>0</v>
      </c>
      <c r="AH22" s="297">
        <f t="shared" si="3"/>
        <v>0</v>
      </c>
      <c r="AI22" s="297">
        <f t="shared" si="3"/>
        <v>0</v>
      </c>
      <c r="AJ22" s="297">
        <f t="shared" si="3"/>
        <v>0</v>
      </c>
      <c r="AK22" s="297">
        <f t="shared" si="4"/>
        <v>0</v>
      </c>
      <c r="AL22" s="297">
        <f t="shared" si="4"/>
        <v>0</v>
      </c>
      <c r="AM22" s="297">
        <f t="shared" si="4"/>
        <v>0</v>
      </c>
      <c r="AN22" s="297">
        <f t="shared" si="4"/>
        <v>0</v>
      </c>
      <c r="AO22" s="297">
        <f t="shared" si="4"/>
        <v>0</v>
      </c>
      <c r="AP22" s="297">
        <f t="shared" si="4"/>
        <v>0</v>
      </c>
      <c r="AQ22" s="297">
        <f t="shared" si="4"/>
        <v>0</v>
      </c>
      <c r="AR22" s="297">
        <f t="shared" si="4"/>
        <v>0</v>
      </c>
      <c r="AS22" s="297">
        <f t="shared" si="4"/>
        <v>0</v>
      </c>
      <c r="AT22" s="297">
        <f t="shared" si="4"/>
        <v>0</v>
      </c>
      <c r="AU22" s="297">
        <f t="shared" si="4"/>
        <v>0</v>
      </c>
      <c r="AV22" s="297">
        <f t="shared" si="4"/>
        <v>0</v>
      </c>
      <c r="AW22" s="297">
        <f t="shared" si="4"/>
        <v>0</v>
      </c>
      <c r="AX22" s="297">
        <f t="shared" si="4"/>
        <v>0</v>
      </c>
      <c r="AY22" s="297">
        <f t="shared" si="4"/>
        <v>0</v>
      </c>
      <c r="AZ22" s="297">
        <f t="shared" si="4"/>
        <v>0</v>
      </c>
      <c r="BA22" s="297">
        <f t="shared" si="5"/>
        <v>0</v>
      </c>
      <c r="BB22" s="297">
        <f t="shared" si="5"/>
        <v>0</v>
      </c>
      <c r="BC22" s="297">
        <f t="shared" si="5"/>
        <v>0</v>
      </c>
      <c r="BD22" s="297">
        <f t="shared" si="5"/>
        <v>0</v>
      </c>
      <c r="BE22" s="297">
        <f t="shared" si="5"/>
        <v>0</v>
      </c>
      <c r="BF22" s="297">
        <f t="shared" si="5"/>
        <v>0</v>
      </c>
      <c r="BG22" s="297">
        <f t="shared" si="5"/>
        <v>0</v>
      </c>
      <c r="BH22" s="297">
        <f t="shared" si="5"/>
        <v>0</v>
      </c>
      <c r="BI22" s="297">
        <f t="shared" si="5"/>
        <v>0</v>
      </c>
      <c r="BJ22" s="297">
        <f t="shared" si="5"/>
        <v>0</v>
      </c>
      <c r="BK22" s="297">
        <f t="shared" si="5"/>
        <v>0</v>
      </c>
      <c r="BL22" s="297">
        <f t="shared" si="5"/>
        <v>0</v>
      </c>
      <c r="BM22" s="297">
        <f t="shared" si="5"/>
        <v>0</v>
      </c>
      <c r="BN22" s="297">
        <f t="shared" si="5"/>
        <v>0</v>
      </c>
      <c r="BO22" s="297">
        <f t="shared" si="5"/>
        <v>0</v>
      </c>
      <c r="BP22" s="297">
        <f t="shared" si="5"/>
        <v>0</v>
      </c>
      <c r="BQ22" s="297">
        <f t="shared" si="6"/>
        <v>0</v>
      </c>
      <c r="BR22" s="297">
        <f t="shared" si="6"/>
        <v>0</v>
      </c>
      <c r="BS22" s="297">
        <f t="shared" si="6"/>
        <v>0</v>
      </c>
      <c r="BT22" s="297">
        <f t="shared" si="6"/>
        <v>0</v>
      </c>
      <c r="BU22" s="297">
        <f t="shared" si="6"/>
        <v>0</v>
      </c>
      <c r="BV22" s="297">
        <f t="shared" si="6"/>
        <v>0</v>
      </c>
      <c r="BW22" s="297">
        <f t="shared" si="6"/>
        <v>0</v>
      </c>
      <c r="BX22" s="297">
        <f t="shared" si="6"/>
        <v>0</v>
      </c>
      <c r="BY22" s="297">
        <f t="shared" si="6"/>
        <v>0</v>
      </c>
      <c r="BZ22" s="297">
        <f t="shared" si="6"/>
        <v>0</v>
      </c>
      <c r="CA22" s="297">
        <f t="shared" si="6"/>
        <v>0</v>
      </c>
      <c r="CB22" s="297">
        <f t="shared" si="6"/>
        <v>0</v>
      </c>
      <c r="CC22" s="297">
        <f t="shared" si="6"/>
        <v>0</v>
      </c>
      <c r="CD22" s="297">
        <f t="shared" si="6"/>
        <v>0</v>
      </c>
      <c r="CE22" s="297">
        <f t="shared" si="6"/>
        <v>0</v>
      </c>
      <c r="CF22" s="297">
        <f t="shared" si="6"/>
        <v>0</v>
      </c>
      <c r="CG22" s="297">
        <f t="shared" si="7"/>
        <v>0</v>
      </c>
      <c r="CH22" s="297">
        <f t="shared" si="7"/>
        <v>0</v>
      </c>
      <c r="CI22" s="297">
        <f t="shared" si="7"/>
        <v>0</v>
      </c>
      <c r="CJ22" s="297">
        <f t="shared" si="7"/>
        <v>0</v>
      </c>
      <c r="CK22" s="297">
        <f t="shared" si="7"/>
        <v>0</v>
      </c>
      <c r="CL22" s="297">
        <f t="shared" si="7"/>
        <v>0</v>
      </c>
      <c r="CM22" s="297">
        <f t="shared" si="7"/>
        <v>0</v>
      </c>
      <c r="CN22" s="297">
        <f t="shared" si="7"/>
        <v>0</v>
      </c>
      <c r="CO22" s="297">
        <f t="shared" si="7"/>
        <v>0</v>
      </c>
      <c r="CP22" s="297">
        <f t="shared" si="7"/>
        <v>0</v>
      </c>
      <c r="CQ22" s="297">
        <f t="shared" si="7"/>
        <v>0</v>
      </c>
      <c r="CR22" s="297">
        <f t="shared" si="7"/>
        <v>0</v>
      </c>
      <c r="CS22" s="297">
        <f t="shared" si="7"/>
        <v>0</v>
      </c>
      <c r="CT22" s="297">
        <f t="shared" si="7"/>
        <v>0</v>
      </c>
      <c r="CU22" s="297">
        <f t="shared" si="7"/>
        <v>0</v>
      </c>
      <c r="CV22" s="297">
        <f t="shared" si="7"/>
        <v>0</v>
      </c>
      <c r="CW22" s="297">
        <f t="shared" si="8"/>
        <v>0</v>
      </c>
      <c r="CX22" s="297">
        <f t="shared" si="8"/>
        <v>0</v>
      </c>
      <c r="CY22" s="297">
        <f t="shared" si="8"/>
        <v>0</v>
      </c>
      <c r="CZ22" s="297">
        <f t="shared" si="8"/>
        <v>0</v>
      </c>
      <c r="DA22" s="297">
        <f t="shared" si="8"/>
        <v>0</v>
      </c>
      <c r="DB22" s="297">
        <f t="shared" si="8"/>
        <v>0</v>
      </c>
      <c r="DC22" s="297">
        <f t="shared" si="8"/>
        <v>0</v>
      </c>
      <c r="DD22" s="297">
        <f t="shared" si="8"/>
        <v>0</v>
      </c>
      <c r="DE22" s="297">
        <f t="shared" si="8"/>
        <v>0</v>
      </c>
      <c r="DF22" s="297">
        <f t="shared" si="8"/>
        <v>0</v>
      </c>
      <c r="DG22" s="297">
        <f t="shared" si="8"/>
        <v>0</v>
      </c>
      <c r="DH22" s="297">
        <f t="shared" si="8"/>
        <v>0</v>
      </c>
      <c r="DI22" s="297">
        <f t="shared" si="9"/>
        <v>0</v>
      </c>
      <c r="DJ22" s="297">
        <f t="shared" si="9"/>
        <v>0</v>
      </c>
      <c r="DK22" s="297">
        <f t="shared" si="9"/>
        <v>0</v>
      </c>
      <c r="DL22" s="297">
        <f t="shared" si="9"/>
        <v>0</v>
      </c>
      <c r="DM22" s="297">
        <f t="shared" si="9"/>
        <v>0</v>
      </c>
      <c r="DN22" s="297">
        <f t="shared" si="9"/>
        <v>0</v>
      </c>
      <c r="DO22" s="297">
        <f t="shared" si="9"/>
        <v>0</v>
      </c>
      <c r="DP22" s="297">
        <f t="shared" si="9"/>
        <v>0</v>
      </c>
      <c r="DQ22" s="297">
        <f t="shared" si="9"/>
        <v>0</v>
      </c>
      <c r="DR22" s="297">
        <f t="shared" si="9"/>
        <v>0</v>
      </c>
      <c r="DS22" s="297">
        <f t="shared" si="9"/>
        <v>0</v>
      </c>
      <c r="DT22" s="297">
        <f t="shared" si="9"/>
        <v>0</v>
      </c>
      <c r="DU22" s="297">
        <f t="shared" si="9"/>
        <v>0</v>
      </c>
    </row>
    <row r="23" spans="1:125" x14ac:dyDescent="0.35">
      <c r="A23" s="289" t="str">
        <f>IFERROR(Pieņēmumi!B132,"")</f>
        <v>Kapitālieguldījumi Nr6</v>
      </c>
      <c r="B23" s="290" t="str">
        <f>IFERROR(Pieņēmumi!C132,"")</f>
        <v>k €</v>
      </c>
      <c r="C23" s="285"/>
      <c r="D23" s="282">
        <f>IFERROR(Pieņēmumi!E132*(1+D$14),"")</f>
        <v>0</v>
      </c>
      <c r="E23" s="297">
        <f t="shared" si="2"/>
        <v>0</v>
      </c>
      <c r="F23" s="297">
        <f t="shared" si="2"/>
        <v>0</v>
      </c>
      <c r="G23" s="297">
        <f t="shared" si="2"/>
        <v>0</v>
      </c>
      <c r="H23" s="297">
        <f t="shared" si="2"/>
        <v>0</v>
      </c>
      <c r="I23" s="297">
        <f t="shared" si="2"/>
        <v>0</v>
      </c>
      <c r="J23" s="297">
        <f t="shared" si="2"/>
        <v>0</v>
      </c>
      <c r="K23" s="297">
        <f t="shared" si="2"/>
        <v>0</v>
      </c>
      <c r="L23" s="297">
        <f t="shared" si="2"/>
        <v>0</v>
      </c>
      <c r="M23" s="297">
        <f t="shared" si="2"/>
        <v>0</v>
      </c>
      <c r="N23" s="297">
        <f t="shared" si="2"/>
        <v>0</v>
      </c>
      <c r="O23" s="297">
        <f t="shared" si="2"/>
        <v>0</v>
      </c>
      <c r="P23" s="297">
        <f t="shared" si="2"/>
        <v>0</v>
      </c>
      <c r="Q23" s="297">
        <f t="shared" si="2"/>
        <v>0</v>
      </c>
      <c r="R23" s="297">
        <f t="shared" si="2"/>
        <v>0</v>
      </c>
      <c r="S23" s="297">
        <f t="shared" si="2"/>
        <v>0</v>
      </c>
      <c r="T23" s="297">
        <f t="shared" si="2"/>
        <v>0</v>
      </c>
      <c r="U23" s="297">
        <f t="shared" si="3"/>
        <v>0</v>
      </c>
      <c r="V23" s="297">
        <f t="shared" si="3"/>
        <v>0</v>
      </c>
      <c r="W23" s="297">
        <f t="shared" si="3"/>
        <v>0</v>
      </c>
      <c r="X23" s="297">
        <f t="shared" si="3"/>
        <v>0</v>
      </c>
      <c r="Y23" s="297">
        <f t="shared" si="3"/>
        <v>0</v>
      </c>
      <c r="Z23" s="297">
        <f t="shared" si="3"/>
        <v>0</v>
      </c>
      <c r="AA23" s="297">
        <f t="shared" si="3"/>
        <v>0</v>
      </c>
      <c r="AB23" s="297">
        <f t="shared" si="3"/>
        <v>0</v>
      </c>
      <c r="AC23" s="297">
        <f t="shared" si="3"/>
        <v>0</v>
      </c>
      <c r="AD23" s="297">
        <f t="shared" si="3"/>
        <v>0</v>
      </c>
      <c r="AE23" s="297">
        <f t="shared" si="3"/>
        <v>0</v>
      </c>
      <c r="AF23" s="297">
        <f t="shared" si="3"/>
        <v>0</v>
      </c>
      <c r="AG23" s="297">
        <f t="shared" si="3"/>
        <v>0</v>
      </c>
      <c r="AH23" s="297">
        <f t="shared" si="3"/>
        <v>0</v>
      </c>
      <c r="AI23" s="297">
        <f t="shared" si="3"/>
        <v>0</v>
      </c>
      <c r="AJ23" s="297">
        <f t="shared" si="3"/>
        <v>0</v>
      </c>
      <c r="AK23" s="297">
        <f t="shared" si="4"/>
        <v>0</v>
      </c>
      <c r="AL23" s="297">
        <f t="shared" si="4"/>
        <v>0</v>
      </c>
      <c r="AM23" s="297">
        <f t="shared" si="4"/>
        <v>0</v>
      </c>
      <c r="AN23" s="297">
        <f t="shared" si="4"/>
        <v>0</v>
      </c>
      <c r="AO23" s="297">
        <f t="shared" si="4"/>
        <v>0</v>
      </c>
      <c r="AP23" s="297">
        <f t="shared" si="4"/>
        <v>0</v>
      </c>
      <c r="AQ23" s="297">
        <f t="shared" si="4"/>
        <v>0</v>
      </c>
      <c r="AR23" s="297">
        <f t="shared" si="4"/>
        <v>0</v>
      </c>
      <c r="AS23" s="297">
        <f t="shared" si="4"/>
        <v>0</v>
      </c>
      <c r="AT23" s="297">
        <f t="shared" si="4"/>
        <v>0</v>
      </c>
      <c r="AU23" s="297">
        <f t="shared" si="4"/>
        <v>0</v>
      </c>
      <c r="AV23" s="297">
        <f t="shared" si="4"/>
        <v>0</v>
      </c>
      <c r="AW23" s="297">
        <f t="shared" si="4"/>
        <v>0</v>
      </c>
      <c r="AX23" s="297">
        <f t="shared" si="4"/>
        <v>0</v>
      </c>
      <c r="AY23" s="297">
        <f t="shared" si="4"/>
        <v>0</v>
      </c>
      <c r="AZ23" s="297">
        <f t="shared" si="4"/>
        <v>0</v>
      </c>
      <c r="BA23" s="297">
        <f t="shared" si="5"/>
        <v>0</v>
      </c>
      <c r="BB23" s="297">
        <f t="shared" si="5"/>
        <v>0</v>
      </c>
      <c r="BC23" s="297">
        <f t="shared" si="5"/>
        <v>0</v>
      </c>
      <c r="BD23" s="297">
        <f t="shared" si="5"/>
        <v>0</v>
      </c>
      <c r="BE23" s="297">
        <f t="shared" si="5"/>
        <v>0</v>
      </c>
      <c r="BF23" s="297">
        <f t="shared" si="5"/>
        <v>0</v>
      </c>
      <c r="BG23" s="297">
        <f t="shared" si="5"/>
        <v>0</v>
      </c>
      <c r="BH23" s="297">
        <f t="shared" si="5"/>
        <v>0</v>
      </c>
      <c r="BI23" s="297">
        <f t="shared" si="5"/>
        <v>0</v>
      </c>
      <c r="BJ23" s="297">
        <f t="shared" si="5"/>
        <v>0</v>
      </c>
      <c r="BK23" s="297">
        <f t="shared" si="5"/>
        <v>0</v>
      </c>
      <c r="BL23" s="297">
        <f t="shared" si="5"/>
        <v>0</v>
      </c>
      <c r="BM23" s="297">
        <f t="shared" si="5"/>
        <v>0</v>
      </c>
      <c r="BN23" s="297">
        <f t="shared" si="5"/>
        <v>0</v>
      </c>
      <c r="BO23" s="297">
        <f t="shared" si="5"/>
        <v>0</v>
      </c>
      <c r="BP23" s="297">
        <f t="shared" si="5"/>
        <v>0</v>
      </c>
      <c r="BQ23" s="297">
        <f t="shared" si="6"/>
        <v>0</v>
      </c>
      <c r="BR23" s="297">
        <f t="shared" si="6"/>
        <v>0</v>
      </c>
      <c r="BS23" s="297">
        <f t="shared" si="6"/>
        <v>0</v>
      </c>
      <c r="BT23" s="297">
        <f t="shared" si="6"/>
        <v>0</v>
      </c>
      <c r="BU23" s="297">
        <f t="shared" si="6"/>
        <v>0</v>
      </c>
      <c r="BV23" s="297">
        <f t="shared" si="6"/>
        <v>0</v>
      </c>
      <c r="BW23" s="297">
        <f t="shared" si="6"/>
        <v>0</v>
      </c>
      <c r="BX23" s="297">
        <f t="shared" si="6"/>
        <v>0</v>
      </c>
      <c r="BY23" s="297">
        <f t="shared" si="6"/>
        <v>0</v>
      </c>
      <c r="BZ23" s="297">
        <f t="shared" si="6"/>
        <v>0</v>
      </c>
      <c r="CA23" s="297">
        <f t="shared" si="6"/>
        <v>0</v>
      </c>
      <c r="CB23" s="297">
        <f t="shared" si="6"/>
        <v>0</v>
      </c>
      <c r="CC23" s="297">
        <f t="shared" si="6"/>
        <v>0</v>
      </c>
      <c r="CD23" s="297">
        <f t="shared" si="6"/>
        <v>0</v>
      </c>
      <c r="CE23" s="297">
        <f t="shared" si="6"/>
        <v>0</v>
      </c>
      <c r="CF23" s="297">
        <f t="shared" si="6"/>
        <v>0</v>
      </c>
      <c r="CG23" s="297">
        <f t="shared" si="7"/>
        <v>0</v>
      </c>
      <c r="CH23" s="297">
        <f t="shared" si="7"/>
        <v>0</v>
      </c>
      <c r="CI23" s="297">
        <f t="shared" si="7"/>
        <v>0</v>
      </c>
      <c r="CJ23" s="297">
        <f t="shared" si="7"/>
        <v>0</v>
      </c>
      <c r="CK23" s="297">
        <f t="shared" si="7"/>
        <v>0</v>
      </c>
      <c r="CL23" s="297">
        <f t="shared" si="7"/>
        <v>0</v>
      </c>
      <c r="CM23" s="297">
        <f t="shared" si="7"/>
        <v>0</v>
      </c>
      <c r="CN23" s="297">
        <f t="shared" si="7"/>
        <v>0</v>
      </c>
      <c r="CO23" s="297">
        <f t="shared" si="7"/>
        <v>0</v>
      </c>
      <c r="CP23" s="297">
        <f t="shared" si="7"/>
        <v>0</v>
      </c>
      <c r="CQ23" s="297">
        <f t="shared" si="7"/>
        <v>0</v>
      </c>
      <c r="CR23" s="297">
        <f t="shared" si="7"/>
        <v>0</v>
      </c>
      <c r="CS23" s="297">
        <f t="shared" si="7"/>
        <v>0</v>
      </c>
      <c r="CT23" s="297">
        <f t="shared" si="7"/>
        <v>0</v>
      </c>
      <c r="CU23" s="297">
        <f t="shared" si="7"/>
        <v>0</v>
      </c>
      <c r="CV23" s="297">
        <f t="shared" si="7"/>
        <v>0</v>
      </c>
      <c r="CW23" s="297">
        <f t="shared" si="8"/>
        <v>0</v>
      </c>
      <c r="CX23" s="297">
        <f t="shared" si="8"/>
        <v>0</v>
      </c>
      <c r="CY23" s="297">
        <f t="shared" si="8"/>
        <v>0</v>
      </c>
      <c r="CZ23" s="297">
        <f t="shared" si="8"/>
        <v>0</v>
      </c>
      <c r="DA23" s="297">
        <f t="shared" si="8"/>
        <v>0</v>
      </c>
      <c r="DB23" s="297">
        <f t="shared" si="8"/>
        <v>0</v>
      </c>
      <c r="DC23" s="297">
        <f t="shared" si="8"/>
        <v>0</v>
      </c>
      <c r="DD23" s="297">
        <f t="shared" si="8"/>
        <v>0</v>
      </c>
      <c r="DE23" s="297">
        <f t="shared" si="8"/>
        <v>0</v>
      </c>
      <c r="DF23" s="297">
        <f t="shared" si="8"/>
        <v>0</v>
      </c>
      <c r="DG23" s="297">
        <f t="shared" si="8"/>
        <v>0</v>
      </c>
      <c r="DH23" s="297">
        <f t="shared" si="8"/>
        <v>0</v>
      </c>
      <c r="DI23" s="297">
        <f t="shared" si="9"/>
        <v>0</v>
      </c>
      <c r="DJ23" s="297">
        <f t="shared" si="9"/>
        <v>0</v>
      </c>
      <c r="DK23" s="297">
        <f t="shared" si="9"/>
        <v>0</v>
      </c>
      <c r="DL23" s="297">
        <f t="shared" si="9"/>
        <v>0</v>
      </c>
      <c r="DM23" s="297">
        <f t="shared" si="9"/>
        <v>0</v>
      </c>
      <c r="DN23" s="297">
        <f t="shared" si="9"/>
        <v>0</v>
      </c>
      <c r="DO23" s="297">
        <f t="shared" si="9"/>
        <v>0</v>
      </c>
      <c r="DP23" s="297">
        <f t="shared" si="9"/>
        <v>0</v>
      </c>
      <c r="DQ23" s="297">
        <f t="shared" si="9"/>
        <v>0</v>
      </c>
      <c r="DR23" s="297">
        <f t="shared" si="9"/>
        <v>0</v>
      </c>
      <c r="DS23" s="297">
        <f t="shared" si="9"/>
        <v>0</v>
      </c>
      <c r="DT23" s="297">
        <f t="shared" si="9"/>
        <v>0</v>
      </c>
      <c r="DU23" s="297">
        <f t="shared" si="9"/>
        <v>0</v>
      </c>
    </row>
    <row r="24" spans="1:125" x14ac:dyDescent="0.35">
      <c r="A24" s="289" t="str">
        <f>IFERROR(Pieņēmumi!B133,"")</f>
        <v>Kapitālieguldījumi Nr7</v>
      </c>
      <c r="B24" s="290" t="str">
        <f>IFERROR(Pieņēmumi!C133,"")</f>
        <v>k €</v>
      </c>
      <c r="C24" s="285"/>
      <c r="D24" s="282">
        <f>IFERROR(Pieņēmumi!E133*(1+D$14),"")</f>
        <v>0</v>
      </c>
      <c r="E24" s="297">
        <f t="shared" si="2"/>
        <v>0</v>
      </c>
      <c r="F24" s="297">
        <f t="shared" si="2"/>
        <v>0</v>
      </c>
      <c r="G24" s="297">
        <f t="shared" si="2"/>
        <v>0</v>
      </c>
      <c r="H24" s="297">
        <f t="shared" si="2"/>
        <v>0</v>
      </c>
      <c r="I24" s="297">
        <f t="shared" si="2"/>
        <v>0</v>
      </c>
      <c r="J24" s="297">
        <f t="shared" si="2"/>
        <v>0</v>
      </c>
      <c r="K24" s="297">
        <f t="shared" si="2"/>
        <v>0</v>
      </c>
      <c r="L24" s="297">
        <f t="shared" si="2"/>
        <v>0</v>
      </c>
      <c r="M24" s="297">
        <f t="shared" si="2"/>
        <v>0</v>
      </c>
      <c r="N24" s="297">
        <f t="shared" si="2"/>
        <v>0</v>
      </c>
      <c r="O24" s="297">
        <f t="shared" si="2"/>
        <v>0</v>
      </c>
      <c r="P24" s="297">
        <f t="shared" si="2"/>
        <v>0</v>
      </c>
      <c r="Q24" s="297">
        <f t="shared" si="2"/>
        <v>0</v>
      </c>
      <c r="R24" s="297">
        <f t="shared" si="2"/>
        <v>0</v>
      </c>
      <c r="S24" s="297">
        <f t="shared" si="2"/>
        <v>0</v>
      </c>
      <c r="T24" s="297">
        <f t="shared" si="2"/>
        <v>0</v>
      </c>
      <c r="U24" s="297">
        <f t="shared" si="3"/>
        <v>0</v>
      </c>
      <c r="V24" s="297">
        <f t="shared" si="3"/>
        <v>0</v>
      </c>
      <c r="W24" s="297">
        <f t="shared" si="3"/>
        <v>0</v>
      </c>
      <c r="X24" s="297">
        <f t="shared" si="3"/>
        <v>0</v>
      </c>
      <c r="Y24" s="297">
        <f t="shared" si="3"/>
        <v>0</v>
      </c>
      <c r="Z24" s="297">
        <f t="shared" si="3"/>
        <v>0</v>
      </c>
      <c r="AA24" s="297">
        <f t="shared" si="3"/>
        <v>0</v>
      </c>
      <c r="AB24" s="297">
        <f t="shared" si="3"/>
        <v>0</v>
      </c>
      <c r="AC24" s="297">
        <f t="shared" si="3"/>
        <v>0</v>
      </c>
      <c r="AD24" s="297">
        <f t="shared" si="3"/>
        <v>0</v>
      </c>
      <c r="AE24" s="297">
        <f t="shared" si="3"/>
        <v>0</v>
      </c>
      <c r="AF24" s="297">
        <f t="shared" si="3"/>
        <v>0</v>
      </c>
      <c r="AG24" s="297">
        <f t="shared" si="3"/>
        <v>0</v>
      </c>
      <c r="AH24" s="297">
        <f t="shared" si="3"/>
        <v>0</v>
      </c>
      <c r="AI24" s="297">
        <f t="shared" si="3"/>
        <v>0</v>
      </c>
      <c r="AJ24" s="297">
        <f t="shared" si="3"/>
        <v>0</v>
      </c>
      <c r="AK24" s="297">
        <f t="shared" si="4"/>
        <v>0</v>
      </c>
      <c r="AL24" s="297">
        <f t="shared" si="4"/>
        <v>0</v>
      </c>
      <c r="AM24" s="297">
        <f t="shared" si="4"/>
        <v>0</v>
      </c>
      <c r="AN24" s="297">
        <f t="shared" si="4"/>
        <v>0</v>
      </c>
      <c r="AO24" s="297">
        <f t="shared" si="4"/>
        <v>0</v>
      </c>
      <c r="AP24" s="297">
        <f t="shared" si="4"/>
        <v>0</v>
      </c>
      <c r="AQ24" s="297">
        <f t="shared" si="4"/>
        <v>0</v>
      </c>
      <c r="AR24" s="297">
        <f t="shared" si="4"/>
        <v>0</v>
      </c>
      <c r="AS24" s="297">
        <f t="shared" si="4"/>
        <v>0</v>
      </c>
      <c r="AT24" s="297">
        <f t="shared" si="4"/>
        <v>0</v>
      </c>
      <c r="AU24" s="297">
        <f t="shared" si="4"/>
        <v>0</v>
      </c>
      <c r="AV24" s="297">
        <f t="shared" si="4"/>
        <v>0</v>
      </c>
      <c r="AW24" s="297">
        <f t="shared" si="4"/>
        <v>0</v>
      </c>
      <c r="AX24" s="297">
        <f t="shared" si="4"/>
        <v>0</v>
      </c>
      <c r="AY24" s="297">
        <f t="shared" si="4"/>
        <v>0</v>
      </c>
      <c r="AZ24" s="297">
        <f t="shared" si="4"/>
        <v>0</v>
      </c>
      <c r="BA24" s="297">
        <f t="shared" si="5"/>
        <v>0</v>
      </c>
      <c r="BB24" s="297">
        <f t="shared" si="5"/>
        <v>0</v>
      </c>
      <c r="BC24" s="297">
        <f t="shared" si="5"/>
        <v>0</v>
      </c>
      <c r="BD24" s="297">
        <f t="shared" si="5"/>
        <v>0</v>
      </c>
      <c r="BE24" s="297">
        <f t="shared" si="5"/>
        <v>0</v>
      </c>
      <c r="BF24" s="297">
        <f t="shared" si="5"/>
        <v>0</v>
      </c>
      <c r="BG24" s="297">
        <f t="shared" si="5"/>
        <v>0</v>
      </c>
      <c r="BH24" s="297">
        <f t="shared" si="5"/>
        <v>0</v>
      </c>
      <c r="BI24" s="297">
        <f t="shared" si="5"/>
        <v>0</v>
      </c>
      <c r="BJ24" s="297">
        <f t="shared" si="5"/>
        <v>0</v>
      </c>
      <c r="BK24" s="297">
        <f t="shared" si="5"/>
        <v>0</v>
      </c>
      <c r="BL24" s="297">
        <f t="shared" si="5"/>
        <v>0</v>
      </c>
      <c r="BM24" s="297">
        <f t="shared" si="5"/>
        <v>0</v>
      </c>
      <c r="BN24" s="297">
        <f t="shared" si="5"/>
        <v>0</v>
      </c>
      <c r="BO24" s="297">
        <f t="shared" si="5"/>
        <v>0</v>
      </c>
      <c r="BP24" s="297">
        <f t="shared" si="5"/>
        <v>0</v>
      </c>
      <c r="BQ24" s="297">
        <f t="shared" si="6"/>
        <v>0</v>
      </c>
      <c r="BR24" s="297">
        <f t="shared" si="6"/>
        <v>0</v>
      </c>
      <c r="BS24" s="297">
        <f t="shared" si="6"/>
        <v>0</v>
      </c>
      <c r="BT24" s="297">
        <f t="shared" si="6"/>
        <v>0</v>
      </c>
      <c r="BU24" s="297">
        <f t="shared" si="6"/>
        <v>0</v>
      </c>
      <c r="BV24" s="297">
        <f t="shared" si="6"/>
        <v>0</v>
      </c>
      <c r="BW24" s="297">
        <f t="shared" si="6"/>
        <v>0</v>
      </c>
      <c r="BX24" s="297">
        <f t="shared" si="6"/>
        <v>0</v>
      </c>
      <c r="BY24" s="297">
        <f t="shared" si="6"/>
        <v>0</v>
      </c>
      <c r="BZ24" s="297">
        <f t="shared" si="6"/>
        <v>0</v>
      </c>
      <c r="CA24" s="297">
        <f t="shared" si="6"/>
        <v>0</v>
      </c>
      <c r="CB24" s="297">
        <f t="shared" si="6"/>
        <v>0</v>
      </c>
      <c r="CC24" s="297">
        <f t="shared" si="6"/>
        <v>0</v>
      </c>
      <c r="CD24" s="297">
        <f t="shared" si="6"/>
        <v>0</v>
      </c>
      <c r="CE24" s="297">
        <f t="shared" si="6"/>
        <v>0</v>
      </c>
      <c r="CF24" s="297">
        <f t="shared" si="6"/>
        <v>0</v>
      </c>
      <c r="CG24" s="297">
        <f t="shared" si="7"/>
        <v>0</v>
      </c>
      <c r="CH24" s="297">
        <f t="shared" si="7"/>
        <v>0</v>
      </c>
      <c r="CI24" s="297">
        <f t="shared" si="7"/>
        <v>0</v>
      </c>
      <c r="CJ24" s="297">
        <f t="shared" si="7"/>
        <v>0</v>
      </c>
      <c r="CK24" s="297">
        <f t="shared" si="7"/>
        <v>0</v>
      </c>
      <c r="CL24" s="297">
        <f t="shared" si="7"/>
        <v>0</v>
      </c>
      <c r="CM24" s="297">
        <f t="shared" si="7"/>
        <v>0</v>
      </c>
      <c r="CN24" s="297">
        <f t="shared" si="7"/>
        <v>0</v>
      </c>
      <c r="CO24" s="297">
        <f t="shared" si="7"/>
        <v>0</v>
      </c>
      <c r="CP24" s="297">
        <f t="shared" si="7"/>
        <v>0</v>
      </c>
      <c r="CQ24" s="297">
        <f t="shared" si="7"/>
        <v>0</v>
      </c>
      <c r="CR24" s="297">
        <f t="shared" si="7"/>
        <v>0</v>
      </c>
      <c r="CS24" s="297">
        <f t="shared" si="7"/>
        <v>0</v>
      </c>
      <c r="CT24" s="297">
        <f t="shared" si="7"/>
        <v>0</v>
      </c>
      <c r="CU24" s="297">
        <f t="shared" si="7"/>
        <v>0</v>
      </c>
      <c r="CV24" s="297">
        <f t="shared" si="7"/>
        <v>0</v>
      </c>
      <c r="CW24" s="297">
        <f t="shared" si="8"/>
        <v>0</v>
      </c>
      <c r="CX24" s="297">
        <f t="shared" si="8"/>
        <v>0</v>
      </c>
      <c r="CY24" s="297">
        <f t="shared" si="8"/>
        <v>0</v>
      </c>
      <c r="CZ24" s="297">
        <f t="shared" si="8"/>
        <v>0</v>
      </c>
      <c r="DA24" s="297">
        <f t="shared" si="8"/>
        <v>0</v>
      </c>
      <c r="DB24" s="297">
        <f t="shared" si="8"/>
        <v>0</v>
      </c>
      <c r="DC24" s="297">
        <f t="shared" si="8"/>
        <v>0</v>
      </c>
      <c r="DD24" s="297">
        <f t="shared" si="8"/>
        <v>0</v>
      </c>
      <c r="DE24" s="297">
        <f t="shared" si="8"/>
        <v>0</v>
      </c>
      <c r="DF24" s="297">
        <f t="shared" si="8"/>
        <v>0</v>
      </c>
      <c r="DG24" s="297">
        <f t="shared" si="8"/>
        <v>0</v>
      </c>
      <c r="DH24" s="297">
        <f t="shared" si="8"/>
        <v>0</v>
      </c>
      <c r="DI24" s="297">
        <f t="shared" si="9"/>
        <v>0</v>
      </c>
      <c r="DJ24" s="297">
        <f t="shared" si="9"/>
        <v>0</v>
      </c>
      <c r="DK24" s="297">
        <f t="shared" si="9"/>
        <v>0</v>
      </c>
      <c r="DL24" s="297">
        <f t="shared" si="9"/>
        <v>0</v>
      </c>
      <c r="DM24" s="297">
        <f t="shared" si="9"/>
        <v>0</v>
      </c>
      <c r="DN24" s="297">
        <f t="shared" si="9"/>
        <v>0</v>
      </c>
      <c r="DO24" s="297">
        <f t="shared" si="9"/>
        <v>0</v>
      </c>
      <c r="DP24" s="297">
        <f t="shared" si="9"/>
        <v>0</v>
      </c>
      <c r="DQ24" s="297">
        <f t="shared" si="9"/>
        <v>0</v>
      </c>
      <c r="DR24" s="297">
        <f t="shared" si="9"/>
        <v>0</v>
      </c>
      <c r="DS24" s="297">
        <f t="shared" si="9"/>
        <v>0</v>
      </c>
      <c r="DT24" s="297">
        <f t="shared" si="9"/>
        <v>0</v>
      </c>
      <c r="DU24" s="297">
        <f t="shared" si="9"/>
        <v>0</v>
      </c>
    </row>
    <row r="25" spans="1:125" x14ac:dyDescent="0.35">
      <c r="A25" s="289" t="str">
        <f>IFERROR(Pieņēmumi!B134,"")</f>
        <v>Kapitālieguldījumi Nr8</v>
      </c>
      <c r="B25" s="290" t="str">
        <f>IFERROR(Pieņēmumi!C134,"")</f>
        <v>k €</v>
      </c>
      <c r="C25" s="285"/>
      <c r="D25" s="282">
        <f>IFERROR(Pieņēmumi!E134*(1+D$14),"")</f>
        <v>0</v>
      </c>
      <c r="E25" s="297">
        <f t="shared" si="2"/>
        <v>0</v>
      </c>
      <c r="F25" s="297">
        <f t="shared" si="2"/>
        <v>0</v>
      </c>
      <c r="G25" s="297">
        <f>IFERROR($D25*G$16*G$10,"")</f>
        <v>0</v>
      </c>
      <c r="H25" s="297">
        <f t="shared" si="2"/>
        <v>0</v>
      </c>
      <c r="I25" s="297">
        <f t="shared" si="2"/>
        <v>0</v>
      </c>
      <c r="J25" s="297">
        <f t="shared" si="2"/>
        <v>0</v>
      </c>
      <c r="K25" s="297">
        <f t="shared" si="2"/>
        <v>0</v>
      </c>
      <c r="L25" s="297">
        <f t="shared" si="2"/>
        <v>0</v>
      </c>
      <c r="M25" s="297">
        <f t="shared" si="2"/>
        <v>0</v>
      </c>
      <c r="N25" s="297">
        <f t="shared" si="2"/>
        <v>0</v>
      </c>
      <c r="O25" s="297">
        <f t="shared" si="2"/>
        <v>0</v>
      </c>
      <c r="P25" s="297">
        <f t="shared" si="2"/>
        <v>0</v>
      </c>
      <c r="Q25" s="297">
        <f t="shared" si="2"/>
        <v>0</v>
      </c>
      <c r="R25" s="297">
        <f t="shared" si="2"/>
        <v>0</v>
      </c>
      <c r="S25" s="297">
        <f t="shared" si="2"/>
        <v>0</v>
      </c>
      <c r="T25" s="297">
        <f t="shared" si="2"/>
        <v>0</v>
      </c>
      <c r="U25" s="297">
        <f t="shared" si="3"/>
        <v>0</v>
      </c>
      <c r="V25" s="297">
        <f t="shared" si="3"/>
        <v>0</v>
      </c>
      <c r="W25" s="297">
        <f t="shared" si="3"/>
        <v>0</v>
      </c>
      <c r="X25" s="297">
        <f t="shared" si="3"/>
        <v>0</v>
      </c>
      <c r="Y25" s="297">
        <f t="shared" si="3"/>
        <v>0</v>
      </c>
      <c r="Z25" s="297">
        <f t="shared" si="3"/>
        <v>0</v>
      </c>
      <c r="AA25" s="297">
        <f t="shared" si="3"/>
        <v>0</v>
      </c>
      <c r="AB25" s="297">
        <f t="shared" si="3"/>
        <v>0</v>
      </c>
      <c r="AC25" s="297">
        <f t="shared" si="3"/>
        <v>0</v>
      </c>
      <c r="AD25" s="297">
        <f t="shared" si="3"/>
        <v>0</v>
      </c>
      <c r="AE25" s="297">
        <f t="shared" si="3"/>
        <v>0</v>
      </c>
      <c r="AF25" s="297">
        <f t="shared" si="3"/>
        <v>0</v>
      </c>
      <c r="AG25" s="297">
        <f t="shared" si="3"/>
        <v>0</v>
      </c>
      <c r="AH25" s="297">
        <f t="shared" si="3"/>
        <v>0</v>
      </c>
      <c r="AI25" s="297">
        <f t="shared" si="3"/>
        <v>0</v>
      </c>
      <c r="AJ25" s="297">
        <f t="shared" si="3"/>
        <v>0</v>
      </c>
      <c r="AK25" s="297">
        <f t="shared" si="4"/>
        <v>0</v>
      </c>
      <c r="AL25" s="297">
        <f t="shared" si="4"/>
        <v>0</v>
      </c>
      <c r="AM25" s="297">
        <f t="shared" si="4"/>
        <v>0</v>
      </c>
      <c r="AN25" s="297">
        <f t="shared" si="4"/>
        <v>0</v>
      </c>
      <c r="AO25" s="297">
        <f t="shared" si="4"/>
        <v>0</v>
      </c>
      <c r="AP25" s="297">
        <f t="shared" si="4"/>
        <v>0</v>
      </c>
      <c r="AQ25" s="297">
        <f t="shared" si="4"/>
        <v>0</v>
      </c>
      <c r="AR25" s="297">
        <f t="shared" si="4"/>
        <v>0</v>
      </c>
      <c r="AS25" s="297">
        <f t="shared" si="4"/>
        <v>0</v>
      </c>
      <c r="AT25" s="297">
        <f t="shared" si="4"/>
        <v>0</v>
      </c>
      <c r="AU25" s="297">
        <f t="shared" si="4"/>
        <v>0</v>
      </c>
      <c r="AV25" s="297">
        <f t="shared" si="4"/>
        <v>0</v>
      </c>
      <c r="AW25" s="297">
        <f t="shared" si="4"/>
        <v>0</v>
      </c>
      <c r="AX25" s="297">
        <f t="shared" si="4"/>
        <v>0</v>
      </c>
      <c r="AY25" s="297">
        <f t="shared" si="4"/>
        <v>0</v>
      </c>
      <c r="AZ25" s="297">
        <f t="shared" si="4"/>
        <v>0</v>
      </c>
      <c r="BA25" s="297">
        <f t="shared" si="5"/>
        <v>0</v>
      </c>
      <c r="BB25" s="297">
        <f t="shared" si="5"/>
        <v>0</v>
      </c>
      <c r="BC25" s="297">
        <f t="shared" si="5"/>
        <v>0</v>
      </c>
      <c r="BD25" s="297">
        <f t="shared" si="5"/>
        <v>0</v>
      </c>
      <c r="BE25" s="297">
        <f t="shared" si="5"/>
        <v>0</v>
      </c>
      <c r="BF25" s="297">
        <f t="shared" si="5"/>
        <v>0</v>
      </c>
      <c r="BG25" s="297">
        <f t="shared" si="5"/>
        <v>0</v>
      </c>
      <c r="BH25" s="297">
        <f t="shared" si="5"/>
        <v>0</v>
      </c>
      <c r="BI25" s="297">
        <f t="shared" si="5"/>
        <v>0</v>
      </c>
      <c r="BJ25" s="297">
        <f t="shared" si="5"/>
        <v>0</v>
      </c>
      <c r="BK25" s="297">
        <f t="shared" si="5"/>
        <v>0</v>
      </c>
      <c r="BL25" s="297">
        <f t="shared" si="5"/>
        <v>0</v>
      </c>
      <c r="BM25" s="297">
        <f t="shared" si="5"/>
        <v>0</v>
      </c>
      <c r="BN25" s="297">
        <f t="shared" si="5"/>
        <v>0</v>
      </c>
      <c r="BO25" s="297">
        <f t="shared" si="5"/>
        <v>0</v>
      </c>
      <c r="BP25" s="297">
        <f t="shared" si="5"/>
        <v>0</v>
      </c>
      <c r="BQ25" s="297">
        <f t="shared" si="6"/>
        <v>0</v>
      </c>
      <c r="BR25" s="297">
        <f t="shared" si="6"/>
        <v>0</v>
      </c>
      <c r="BS25" s="297">
        <f t="shared" si="6"/>
        <v>0</v>
      </c>
      <c r="BT25" s="297">
        <f t="shared" si="6"/>
        <v>0</v>
      </c>
      <c r="BU25" s="297">
        <f t="shared" si="6"/>
        <v>0</v>
      </c>
      <c r="BV25" s="297">
        <f t="shared" si="6"/>
        <v>0</v>
      </c>
      <c r="BW25" s="297">
        <f t="shared" si="6"/>
        <v>0</v>
      </c>
      <c r="BX25" s="297">
        <f t="shared" si="6"/>
        <v>0</v>
      </c>
      <c r="BY25" s="297">
        <f t="shared" si="6"/>
        <v>0</v>
      </c>
      <c r="BZ25" s="297">
        <f t="shared" si="6"/>
        <v>0</v>
      </c>
      <c r="CA25" s="297">
        <f t="shared" si="6"/>
        <v>0</v>
      </c>
      <c r="CB25" s="297">
        <f t="shared" si="6"/>
        <v>0</v>
      </c>
      <c r="CC25" s="297">
        <f t="shared" si="6"/>
        <v>0</v>
      </c>
      <c r="CD25" s="297">
        <f t="shared" si="6"/>
        <v>0</v>
      </c>
      <c r="CE25" s="297">
        <f t="shared" si="6"/>
        <v>0</v>
      </c>
      <c r="CF25" s="297">
        <f t="shared" si="6"/>
        <v>0</v>
      </c>
      <c r="CG25" s="297">
        <f t="shared" si="7"/>
        <v>0</v>
      </c>
      <c r="CH25" s="297">
        <f t="shared" si="7"/>
        <v>0</v>
      </c>
      <c r="CI25" s="297">
        <f t="shared" si="7"/>
        <v>0</v>
      </c>
      <c r="CJ25" s="297">
        <f t="shared" si="7"/>
        <v>0</v>
      </c>
      <c r="CK25" s="297">
        <f t="shared" si="7"/>
        <v>0</v>
      </c>
      <c r="CL25" s="297">
        <f t="shared" si="7"/>
        <v>0</v>
      </c>
      <c r="CM25" s="297">
        <f t="shared" si="7"/>
        <v>0</v>
      </c>
      <c r="CN25" s="297">
        <f t="shared" si="7"/>
        <v>0</v>
      </c>
      <c r="CO25" s="297">
        <f t="shared" si="7"/>
        <v>0</v>
      </c>
      <c r="CP25" s="297">
        <f t="shared" si="7"/>
        <v>0</v>
      </c>
      <c r="CQ25" s="297">
        <f t="shared" si="7"/>
        <v>0</v>
      </c>
      <c r="CR25" s="297">
        <f t="shared" si="7"/>
        <v>0</v>
      </c>
      <c r="CS25" s="297">
        <f t="shared" si="7"/>
        <v>0</v>
      </c>
      <c r="CT25" s="297">
        <f t="shared" si="7"/>
        <v>0</v>
      </c>
      <c r="CU25" s="297">
        <f t="shared" si="7"/>
        <v>0</v>
      </c>
      <c r="CV25" s="297">
        <f t="shared" si="7"/>
        <v>0</v>
      </c>
      <c r="CW25" s="297">
        <f t="shared" si="8"/>
        <v>0</v>
      </c>
      <c r="CX25" s="297">
        <f t="shared" si="8"/>
        <v>0</v>
      </c>
      <c r="CY25" s="297">
        <f t="shared" si="8"/>
        <v>0</v>
      </c>
      <c r="CZ25" s="297">
        <f t="shared" si="8"/>
        <v>0</v>
      </c>
      <c r="DA25" s="297">
        <f t="shared" si="8"/>
        <v>0</v>
      </c>
      <c r="DB25" s="297">
        <f t="shared" si="8"/>
        <v>0</v>
      </c>
      <c r="DC25" s="297">
        <f t="shared" si="8"/>
        <v>0</v>
      </c>
      <c r="DD25" s="297">
        <f t="shared" si="8"/>
        <v>0</v>
      </c>
      <c r="DE25" s="297">
        <f t="shared" si="8"/>
        <v>0</v>
      </c>
      <c r="DF25" s="297">
        <f t="shared" si="8"/>
        <v>0</v>
      </c>
      <c r="DG25" s="297">
        <f t="shared" si="8"/>
        <v>0</v>
      </c>
      <c r="DH25" s="297">
        <f t="shared" si="8"/>
        <v>0</v>
      </c>
      <c r="DI25" s="297">
        <f t="shared" si="9"/>
        <v>0</v>
      </c>
      <c r="DJ25" s="297">
        <f t="shared" si="9"/>
        <v>0</v>
      </c>
      <c r="DK25" s="297">
        <f t="shared" si="9"/>
        <v>0</v>
      </c>
      <c r="DL25" s="297">
        <f t="shared" si="9"/>
        <v>0</v>
      </c>
      <c r="DM25" s="297">
        <f t="shared" si="9"/>
        <v>0</v>
      </c>
      <c r="DN25" s="297">
        <f t="shared" si="9"/>
        <v>0</v>
      </c>
      <c r="DO25" s="297">
        <f t="shared" si="9"/>
        <v>0</v>
      </c>
      <c r="DP25" s="297">
        <f t="shared" si="9"/>
        <v>0</v>
      </c>
      <c r="DQ25" s="297">
        <f t="shared" si="9"/>
        <v>0</v>
      </c>
      <c r="DR25" s="297">
        <f t="shared" si="9"/>
        <v>0</v>
      </c>
      <c r="DS25" s="297">
        <f t="shared" si="9"/>
        <v>0</v>
      </c>
      <c r="DT25" s="297">
        <f t="shared" si="9"/>
        <v>0</v>
      </c>
      <c r="DU25" s="297">
        <f t="shared" si="9"/>
        <v>0</v>
      </c>
    </row>
    <row r="26" spans="1:125" x14ac:dyDescent="0.35">
      <c r="A26" s="289" t="str">
        <f>IFERROR(Pieņēmumi!B135,"")</f>
        <v>Kapitālieguldījumi Nr9</v>
      </c>
      <c r="B26" s="290" t="str">
        <f>IFERROR(Pieņēmumi!C135,"")</f>
        <v>k €</v>
      </c>
      <c r="C26" s="285"/>
      <c r="D26" s="282">
        <f>IFERROR(Pieņēmumi!E135*(1+D$14),"")</f>
        <v>0</v>
      </c>
      <c r="E26" s="297">
        <f t="shared" si="2"/>
        <v>0</v>
      </c>
      <c r="F26" s="297">
        <f t="shared" si="2"/>
        <v>0</v>
      </c>
      <c r="G26" s="297">
        <f t="shared" si="2"/>
        <v>0</v>
      </c>
      <c r="H26" s="297">
        <f t="shared" si="2"/>
        <v>0</v>
      </c>
      <c r="I26" s="297">
        <f t="shared" si="2"/>
        <v>0</v>
      </c>
      <c r="J26" s="297">
        <f t="shared" si="2"/>
        <v>0</v>
      </c>
      <c r="K26" s="297">
        <f t="shared" si="2"/>
        <v>0</v>
      </c>
      <c r="L26" s="297">
        <f t="shared" si="2"/>
        <v>0</v>
      </c>
      <c r="M26" s="297">
        <f t="shared" si="2"/>
        <v>0</v>
      </c>
      <c r="N26" s="297">
        <f t="shared" si="2"/>
        <v>0</v>
      </c>
      <c r="O26" s="297">
        <f t="shared" si="2"/>
        <v>0</v>
      </c>
      <c r="P26" s="297">
        <f t="shared" si="2"/>
        <v>0</v>
      </c>
      <c r="Q26" s="297">
        <f t="shared" si="2"/>
        <v>0</v>
      </c>
      <c r="R26" s="297">
        <f t="shared" si="2"/>
        <v>0</v>
      </c>
      <c r="S26" s="297">
        <f t="shared" si="2"/>
        <v>0</v>
      </c>
      <c r="T26" s="297">
        <f t="shared" si="2"/>
        <v>0</v>
      </c>
      <c r="U26" s="297">
        <f t="shared" si="3"/>
        <v>0</v>
      </c>
      <c r="V26" s="297">
        <f t="shared" si="3"/>
        <v>0</v>
      </c>
      <c r="W26" s="297">
        <f t="shared" si="3"/>
        <v>0</v>
      </c>
      <c r="X26" s="297">
        <f t="shared" si="3"/>
        <v>0</v>
      </c>
      <c r="Y26" s="297">
        <f t="shared" si="3"/>
        <v>0</v>
      </c>
      <c r="Z26" s="297">
        <f t="shared" si="3"/>
        <v>0</v>
      </c>
      <c r="AA26" s="297">
        <f t="shared" si="3"/>
        <v>0</v>
      </c>
      <c r="AB26" s="297">
        <f t="shared" si="3"/>
        <v>0</v>
      </c>
      <c r="AC26" s="297">
        <f t="shared" si="3"/>
        <v>0</v>
      </c>
      <c r="AD26" s="297">
        <f t="shared" si="3"/>
        <v>0</v>
      </c>
      <c r="AE26" s="297">
        <f t="shared" si="3"/>
        <v>0</v>
      </c>
      <c r="AF26" s="297">
        <f t="shared" si="3"/>
        <v>0</v>
      </c>
      <c r="AG26" s="297">
        <f t="shared" si="3"/>
        <v>0</v>
      </c>
      <c r="AH26" s="297">
        <f t="shared" si="3"/>
        <v>0</v>
      </c>
      <c r="AI26" s="297">
        <f t="shared" si="3"/>
        <v>0</v>
      </c>
      <c r="AJ26" s="297">
        <f t="shared" si="3"/>
        <v>0</v>
      </c>
      <c r="AK26" s="297">
        <f t="shared" si="4"/>
        <v>0</v>
      </c>
      <c r="AL26" s="297">
        <f t="shared" si="4"/>
        <v>0</v>
      </c>
      <c r="AM26" s="297">
        <f t="shared" si="4"/>
        <v>0</v>
      </c>
      <c r="AN26" s="297">
        <f t="shared" si="4"/>
        <v>0</v>
      </c>
      <c r="AO26" s="297">
        <f t="shared" si="4"/>
        <v>0</v>
      </c>
      <c r="AP26" s="297">
        <f t="shared" si="4"/>
        <v>0</v>
      </c>
      <c r="AQ26" s="297">
        <f t="shared" si="4"/>
        <v>0</v>
      </c>
      <c r="AR26" s="297">
        <f t="shared" si="4"/>
        <v>0</v>
      </c>
      <c r="AS26" s="297">
        <f t="shared" si="4"/>
        <v>0</v>
      </c>
      <c r="AT26" s="297">
        <f t="shared" si="4"/>
        <v>0</v>
      </c>
      <c r="AU26" s="297">
        <f t="shared" si="4"/>
        <v>0</v>
      </c>
      <c r="AV26" s="297">
        <f t="shared" si="4"/>
        <v>0</v>
      </c>
      <c r="AW26" s="297">
        <f t="shared" si="4"/>
        <v>0</v>
      </c>
      <c r="AX26" s="297">
        <f t="shared" si="4"/>
        <v>0</v>
      </c>
      <c r="AY26" s="297">
        <f t="shared" si="4"/>
        <v>0</v>
      </c>
      <c r="AZ26" s="297">
        <f t="shared" si="4"/>
        <v>0</v>
      </c>
      <c r="BA26" s="297">
        <f t="shared" si="5"/>
        <v>0</v>
      </c>
      <c r="BB26" s="297">
        <f t="shared" si="5"/>
        <v>0</v>
      </c>
      <c r="BC26" s="297">
        <f t="shared" si="5"/>
        <v>0</v>
      </c>
      <c r="BD26" s="297">
        <f t="shared" si="5"/>
        <v>0</v>
      </c>
      <c r="BE26" s="297">
        <f t="shared" si="5"/>
        <v>0</v>
      </c>
      <c r="BF26" s="297">
        <f t="shared" si="5"/>
        <v>0</v>
      </c>
      <c r="BG26" s="297">
        <f t="shared" si="5"/>
        <v>0</v>
      </c>
      <c r="BH26" s="297">
        <f t="shared" si="5"/>
        <v>0</v>
      </c>
      <c r="BI26" s="297">
        <f t="shared" si="5"/>
        <v>0</v>
      </c>
      <c r="BJ26" s="297">
        <f t="shared" si="5"/>
        <v>0</v>
      </c>
      <c r="BK26" s="297">
        <f t="shared" si="5"/>
        <v>0</v>
      </c>
      <c r="BL26" s="297">
        <f t="shared" si="5"/>
        <v>0</v>
      </c>
      <c r="BM26" s="297">
        <f t="shared" si="5"/>
        <v>0</v>
      </c>
      <c r="BN26" s="297">
        <f t="shared" si="5"/>
        <v>0</v>
      </c>
      <c r="BO26" s="297">
        <f t="shared" si="5"/>
        <v>0</v>
      </c>
      <c r="BP26" s="297">
        <f t="shared" si="5"/>
        <v>0</v>
      </c>
      <c r="BQ26" s="297">
        <f t="shared" si="6"/>
        <v>0</v>
      </c>
      <c r="BR26" s="297">
        <f t="shared" si="6"/>
        <v>0</v>
      </c>
      <c r="BS26" s="297">
        <f t="shared" si="6"/>
        <v>0</v>
      </c>
      <c r="BT26" s="297">
        <f t="shared" si="6"/>
        <v>0</v>
      </c>
      <c r="BU26" s="297">
        <f t="shared" si="6"/>
        <v>0</v>
      </c>
      <c r="BV26" s="297">
        <f t="shared" si="6"/>
        <v>0</v>
      </c>
      <c r="BW26" s="297">
        <f t="shared" si="6"/>
        <v>0</v>
      </c>
      <c r="BX26" s="297">
        <f t="shared" si="6"/>
        <v>0</v>
      </c>
      <c r="BY26" s="297">
        <f t="shared" si="6"/>
        <v>0</v>
      </c>
      <c r="BZ26" s="297">
        <f t="shared" si="6"/>
        <v>0</v>
      </c>
      <c r="CA26" s="297">
        <f t="shared" si="6"/>
        <v>0</v>
      </c>
      <c r="CB26" s="297">
        <f t="shared" si="6"/>
        <v>0</v>
      </c>
      <c r="CC26" s="297">
        <f t="shared" si="6"/>
        <v>0</v>
      </c>
      <c r="CD26" s="297">
        <f t="shared" si="6"/>
        <v>0</v>
      </c>
      <c r="CE26" s="297">
        <f t="shared" si="6"/>
        <v>0</v>
      </c>
      <c r="CF26" s="297">
        <f t="shared" si="6"/>
        <v>0</v>
      </c>
      <c r="CG26" s="297">
        <f t="shared" si="7"/>
        <v>0</v>
      </c>
      <c r="CH26" s="297">
        <f t="shared" si="7"/>
        <v>0</v>
      </c>
      <c r="CI26" s="297">
        <f t="shared" si="7"/>
        <v>0</v>
      </c>
      <c r="CJ26" s="297">
        <f t="shared" si="7"/>
        <v>0</v>
      </c>
      <c r="CK26" s="297">
        <f t="shared" si="7"/>
        <v>0</v>
      </c>
      <c r="CL26" s="297">
        <f t="shared" si="7"/>
        <v>0</v>
      </c>
      <c r="CM26" s="297">
        <f t="shared" si="7"/>
        <v>0</v>
      </c>
      <c r="CN26" s="297">
        <f t="shared" si="7"/>
        <v>0</v>
      </c>
      <c r="CO26" s="297">
        <f t="shared" si="7"/>
        <v>0</v>
      </c>
      <c r="CP26" s="297">
        <f t="shared" si="7"/>
        <v>0</v>
      </c>
      <c r="CQ26" s="297">
        <f t="shared" si="7"/>
        <v>0</v>
      </c>
      <c r="CR26" s="297">
        <f t="shared" si="7"/>
        <v>0</v>
      </c>
      <c r="CS26" s="297">
        <f t="shared" si="7"/>
        <v>0</v>
      </c>
      <c r="CT26" s="297">
        <f t="shared" si="7"/>
        <v>0</v>
      </c>
      <c r="CU26" s="297">
        <f t="shared" si="7"/>
        <v>0</v>
      </c>
      <c r="CV26" s="297">
        <f t="shared" si="7"/>
        <v>0</v>
      </c>
      <c r="CW26" s="297">
        <f t="shared" si="8"/>
        <v>0</v>
      </c>
      <c r="CX26" s="297">
        <f t="shared" si="8"/>
        <v>0</v>
      </c>
      <c r="CY26" s="297">
        <f t="shared" si="8"/>
        <v>0</v>
      </c>
      <c r="CZ26" s="297">
        <f t="shared" si="8"/>
        <v>0</v>
      </c>
      <c r="DA26" s="297">
        <f t="shared" si="8"/>
        <v>0</v>
      </c>
      <c r="DB26" s="297">
        <f t="shared" si="8"/>
        <v>0</v>
      </c>
      <c r="DC26" s="297">
        <f t="shared" si="8"/>
        <v>0</v>
      </c>
      <c r="DD26" s="297">
        <f t="shared" si="8"/>
        <v>0</v>
      </c>
      <c r="DE26" s="297">
        <f t="shared" si="8"/>
        <v>0</v>
      </c>
      <c r="DF26" s="297">
        <f t="shared" si="8"/>
        <v>0</v>
      </c>
      <c r="DG26" s="297">
        <f t="shared" si="8"/>
        <v>0</v>
      </c>
      <c r="DH26" s="297">
        <f t="shared" si="8"/>
        <v>0</v>
      </c>
      <c r="DI26" s="297">
        <f t="shared" si="9"/>
        <v>0</v>
      </c>
      <c r="DJ26" s="297">
        <f t="shared" si="9"/>
        <v>0</v>
      </c>
      <c r="DK26" s="297">
        <f t="shared" si="9"/>
        <v>0</v>
      </c>
      <c r="DL26" s="297">
        <f t="shared" si="9"/>
        <v>0</v>
      </c>
      <c r="DM26" s="297">
        <f t="shared" si="9"/>
        <v>0</v>
      </c>
      <c r="DN26" s="297">
        <f t="shared" si="9"/>
        <v>0</v>
      </c>
      <c r="DO26" s="297">
        <f t="shared" si="9"/>
        <v>0</v>
      </c>
      <c r="DP26" s="297">
        <f t="shared" si="9"/>
        <v>0</v>
      </c>
      <c r="DQ26" s="297">
        <f t="shared" si="9"/>
        <v>0</v>
      </c>
      <c r="DR26" s="297">
        <f t="shared" si="9"/>
        <v>0</v>
      </c>
      <c r="DS26" s="297">
        <f t="shared" si="9"/>
        <v>0</v>
      </c>
      <c r="DT26" s="297">
        <f t="shared" si="9"/>
        <v>0</v>
      </c>
      <c r="DU26" s="297">
        <f t="shared" si="9"/>
        <v>0</v>
      </c>
    </row>
    <row r="27" spans="1:125" x14ac:dyDescent="0.35">
      <c r="A27" s="289" t="str">
        <f>IFERROR(Pieņēmumi!B136,"")</f>
        <v>Kapitālieguldījumi Nr10</v>
      </c>
      <c r="B27" s="290" t="str">
        <f>IFERROR(Pieņēmumi!C136,"")</f>
        <v>k €</v>
      </c>
      <c r="C27" s="285"/>
      <c r="D27" s="282">
        <f>IFERROR(Pieņēmumi!E136*(1+D$14),"")</f>
        <v>0</v>
      </c>
      <c r="E27" s="297">
        <f t="shared" si="2"/>
        <v>0</v>
      </c>
      <c r="F27" s="297">
        <f t="shared" si="2"/>
        <v>0</v>
      </c>
      <c r="G27" s="297">
        <f t="shared" si="2"/>
        <v>0</v>
      </c>
      <c r="H27" s="297">
        <f t="shared" si="2"/>
        <v>0</v>
      </c>
      <c r="I27" s="297">
        <f t="shared" si="2"/>
        <v>0</v>
      </c>
      <c r="J27" s="297">
        <f t="shared" si="2"/>
        <v>0</v>
      </c>
      <c r="K27" s="297">
        <f t="shared" si="2"/>
        <v>0</v>
      </c>
      <c r="L27" s="297">
        <f t="shared" si="2"/>
        <v>0</v>
      </c>
      <c r="M27" s="297">
        <f t="shared" si="2"/>
        <v>0</v>
      </c>
      <c r="N27" s="297">
        <f t="shared" si="2"/>
        <v>0</v>
      </c>
      <c r="O27" s="297">
        <f t="shared" si="2"/>
        <v>0</v>
      </c>
      <c r="P27" s="297">
        <f t="shared" si="2"/>
        <v>0</v>
      </c>
      <c r="Q27" s="297">
        <f t="shared" si="2"/>
        <v>0</v>
      </c>
      <c r="R27" s="297">
        <f t="shared" si="2"/>
        <v>0</v>
      </c>
      <c r="S27" s="297">
        <f t="shared" si="2"/>
        <v>0</v>
      </c>
      <c r="T27" s="297">
        <f t="shared" si="2"/>
        <v>0</v>
      </c>
      <c r="U27" s="297">
        <f t="shared" si="3"/>
        <v>0</v>
      </c>
      <c r="V27" s="297">
        <f t="shared" si="3"/>
        <v>0</v>
      </c>
      <c r="W27" s="297">
        <f t="shared" si="3"/>
        <v>0</v>
      </c>
      <c r="X27" s="297">
        <f t="shared" si="3"/>
        <v>0</v>
      </c>
      <c r="Y27" s="297">
        <f t="shared" si="3"/>
        <v>0</v>
      </c>
      <c r="Z27" s="297">
        <f t="shared" si="3"/>
        <v>0</v>
      </c>
      <c r="AA27" s="297">
        <f t="shared" si="3"/>
        <v>0</v>
      </c>
      <c r="AB27" s="297">
        <f t="shared" si="3"/>
        <v>0</v>
      </c>
      <c r="AC27" s="297">
        <f t="shared" si="3"/>
        <v>0</v>
      </c>
      <c r="AD27" s="297">
        <f t="shared" si="3"/>
        <v>0</v>
      </c>
      <c r="AE27" s="297">
        <f t="shared" si="3"/>
        <v>0</v>
      </c>
      <c r="AF27" s="297">
        <f t="shared" si="3"/>
        <v>0</v>
      </c>
      <c r="AG27" s="297">
        <f t="shared" si="3"/>
        <v>0</v>
      </c>
      <c r="AH27" s="297">
        <f t="shared" si="3"/>
        <v>0</v>
      </c>
      <c r="AI27" s="297">
        <f t="shared" si="3"/>
        <v>0</v>
      </c>
      <c r="AJ27" s="297">
        <f t="shared" si="3"/>
        <v>0</v>
      </c>
      <c r="AK27" s="297">
        <f t="shared" si="4"/>
        <v>0</v>
      </c>
      <c r="AL27" s="297">
        <f t="shared" si="4"/>
        <v>0</v>
      </c>
      <c r="AM27" s="297">
        <f t="shared" si="4"/>
        <v>0</v>
      </c>
      <c r="AN27" s="297">
        <f t="shared" si="4"/>
        <v>0</v>
      </c>
      <c r="AO27" s="297">
        <f t="shared" si="4"/>
        <v>0</v>
      </c>
      <c r="AP27" s="297">
        <f t="shared" si="4"/>
        <v>0</v>
      </c>
      <c r="AQ27" s="297">
        <f t="shared" si="4"/>
        <v>0</v>
      </c>
      <c r="AR27" s="297">
        <f t="shared" si="4"/>
        <v>0</v>
      </c>
      <c r="AS27" s="297">
        <f t="shared" si="4"/>
        <v>0</v>
      </c>
      <c r="AT27" s="297">
        <f t="shared" si="4"/>
        <v>0</v>
      </c>
      <c r="AU27" s="297">
        <f t="shared" si="4"/>
        <v>0</v>
      </c>
      <c r="AV27" s="297">
        <f t="shared" si="4"/>
        <v>0</v>
      </c>
      <c r="AW27" s="297">
        <f t="shared" si="4"/>
        <v>0</v>
      </c>
      <c r="AX27" s="297">
        <f t="shared" si="4"/>
        <v>0</v>
      </c>
      <c r="AY27" s="297">
        <f t="shared" si="4"/>
        <v>0</v>
      </c>
      <c r="AZ27" s="297">
        <f t="shared" si="4"/>
        <v>0</v>
      </c>
      <c r="BA27" s="297">
        <f t="shared" si="5"/>
        <v>0</v>
      </c>
      <c r="BB27" s="297">
        <f t="shared" si="5"/>
        <v>0</v>
      </c>
      <c r="BC27" s="297">
        <f t="shared" si="5"/>
        <v>0</v>
      </c>
      <c r="BD27" s="297">
        <f t="shared" si="5"/>
        <v>0</v>
      </c>
      <c r="BE27" s="297">
        <f t="shared" si="5"/>
        <v>0</v>
      </c>
      <c r="BF27" s="297">
        <f t="shared" si="5"/>
        <v>0</v>
      </c>
      <c r="BG27" s="297">
        <f t="shared" si="5"/>
        <v>0</v>
      </c>
      <c r="BH27" s="297">
        <f t="shared" si="5"/>
        <v>0</v>
      </c>
      <c r="BI27" s="297">
        <f t="shared" si="5"/>
        <v>0</v>
      </c>
      <c r="BJ27" s="297">
        <f t="shared" si="5"/>
        <v>0</v>
      </c>
      <c r="BK27" s="297">
        <f t="shared" si="5"/>
        <v>0</v>
      </c>
      <c r="BL27" s="297">
        <f t="shared" si="5"/>
        <v>0</v>
      </c>
      <c r="BM27" s="297">
        <f t="shared" si="5"/>
        <v>0</v>
      </c>
      <c r="BN27" s="297">
        <f t="shared" si="5"/>
        <v>0</v>
      </c>
      <c r="BO27" s="297">
        <f t="shared" si="5"/>
        <v>0</v>
      </c>
      <c r="BP27" s="297">
        <f t="shared" si="5"/>
        <v>0</v>
      </c>
      <c r="BQ27" s="297">
        <f t="shared" si="6"/>
        <v>0</v>
      </c>
      <c r="BR27" s="297">
        <f t="shared" si="6"/>
        <v>0</v>
      </c>
      <c r="BS27" s="297">
        <f t="shared" si="6"/>
        <v>0</v>
      </c>
      <c r="BT27" s="297">
        <f t="shared" si="6"/>
        <v>0</v>
      </c>
      <c r="BU27" s="297">
        <f t="shared" si="6"/>
        <v>0</v>
      </c>
      <c r="BV27" s="297">
        <f t="shared" si="6"/>
        <v>0</v>
      </c>
      <c r="BW27" s="297">
        <f t="shared" si="6"/>
        <v>0</v>
      </c>
      <c r="BX27" s="297">
        <f t="shared" si="6"/>
        <v>0</v>
      </c>
      <c r="BY27" s="297">
        <f t="shared" si="6"/>
        <v>0</v>
      </c>
      <c r="BZ27" s="297">
        <f t="shared" si="6"/>
        <v>0</v>
      </c>
      <c r="CA27" s="297">
        <f t="shared" si="6"/>
        <v>0</v>
      </c>
      <c r="CB27" s="297">
        <f t="shared" si="6"/>
        <v>0</v>
      </c>
      <c r="CC27" s="297">
        <f t="shared" si="6"/>
        <v>0</v>
      </c>
      <c r="CD27" s="297">
        <f t="shared" si="6"/>
        <v>0</v>
      </c>
      <c r="CE27" s="297">
        <f t="shared" si="6"/>
        <v>0</v>
      </c>
      <c r="CF27" s="297">
        <f t="shared" si="6"/>
        <v>0</v>
      </c>
      <c r="CG27" s="297">
        <f t="shared" si="7"/>
        <v>0</v>
      </c>
      <c r="CH27" s="297">
        <f t="shared" si="7"/>
        <v>0</v>
      </c>
      <c r="CI27" s="297">
        <f t="shared" si="7"/>
        <v>0</v>
      </c>
      <c r="CJ27" s="297">
        <f t="shared" si="7"/>
        <v>0</v>
      </c>
      <c r="CK27" s="297">
        <f t="shared" si="7"/>
        <v>0</v>
      </c>
      <c r="CL27" s="297">
        <f t="shared" si="7"/>
        <v>0</v>
      </c>
      <c r="CM27" s="297">
        <f t="shared" si="7"/>
        <v>0</v>
      </c>
      <c r="CN27" s="297">
        <f t="shared" si="7"/>
        <v>0</v>
      </c>
      <c r="CO27" s="297">
        <f t="shared" si="7"/>
        <v>0</v>
      </c>
      <c r="CP27" s="297">
        <f t="shared" si="7"/>
        <v>0</v>
      </c>
      <c r="CQ27" s="297">
        <f t="shared" si="7"/>
        <v>0</v>
      </c>
      <c r="CR27" s="297">
        <f t="shared" si="7"/>
        <v>0</v>
      </c>
      <c r="CS27" s="297">
        <f t="shared" si="7"/>
        <v>0</v>
      </c>
      <c r="CT27" s="297">
        <f t="shared" si="7"/>
        <v>0</v>
      </c>
      <c r="CU27" s="297">
        <f t="shared" si="7"/>
        <v>0</v>
      </c>
      <c r="CV27" s="297">
        <f t="shared" si="7"/>
        <v>0</v>
      </c>
      <c r="CW27" s="297">
        <f t="shared" si="8"/>
        <v>0</v>
      </c>
      <c r="CX27" s="297">
        <f t="shared" si="8"/>
        <v>0</v>
      </c>
      <c r="CY27" s="297">
        <f t="shared" si="8"/>
        <v>0</v>
      </c>
      <c r="CZ27" s="297">
        <f t="shared" si="8"/>
        <v>0</v>
      </c>
      <c r="DA27" s="297">
        <f t="shared" si="8"/>
        <v>0</v>
      </c>
      <c r="DB27" s="297">
        <f t="shared" si="8"/>
        <v>0</v>
      </c>
      <c r="DC27" s="297">
        <f t="shared" si="8"/>
        <v>0</v>
      </c>
      <c r="DD27" s="297">
        <f t="shared" si="8"/>
        <v>0</v>
      </c>
      <c r="DE27" s="297">
        <f t="shared" si="8"/>
        <v>0</v>
      </c>
      <c r="DF27" s="297">
        <f t="shared" si="8"/>
        <v>0</v>
      </c>
      <c r="DG27" s="297">
        <f t="shared" si="8"/>
        <v>0</v>
      </c>
      <c r="DH27" s="297">
        <f t="shared" si="8"/>
        <v>0</v>
      </c>
      <c r="DI27" s="297">
        <f t="shared" si="9"/>
        <v>0</v>
      </c>
      <c r="DJ27" s="297">
        <f t="shared" si="9"/>
        <v>0</v>
      </c>
      <c r="DK27" s="297">
        <f t="shared" si="9"/>
        <v>0</v>
      </c>
      <c r="DL27" s="297">
        <f t="shared" si="9"/>
        <v>0</v>
      </c>
      <c r="DM27" s="297">
        <f t="shared" si="9"/>
        <v>0</v>
      </c>
      <c r="DN27" s="297">
        <f t="shared" si="9"/>
        <v>0</v>
      </c>
      <c r="DO27" s="297">
        <f t="shared" si="9"/>
        <v>0</v>
      </c>
      <c r="DP27" s="297">
        <f t="shared" si="9"/>
        <v>0</v>
      </c>
      <c r="DQ27" s="297">
        <f t="shared" si="9"/>
        <v>0</v>
      </c>
      <c r="DR27" s="297">
        <f t="shared" si="9"/>
        <v>0</v>
      </c>
      <c r="DS27" s="297">
        <f t="shared" si="9"/>
        <v>0</v>
      </c>
      <c r="DT27" s="297">
        <f t="shared" si="9"/>
        <v>0</v>
      </c>
      <c r="DU27" s="297">
        <f t="shared" si="9"/>
        <v>0</v>
      </c>
    </row>
    <row r="28" spans="1:125" x14ac:dyDescent="0.35">
      <c r="A28" s="289" t="str">
        <f>IFERROR(Pieņēmumi!B137,"")</f>
        <v>Kapitālieguldījumi Nr11</v>
      </c>
      <c r="B28" s="290" t="str">
        <f>IFERROR(Pieņēmumi!C137,"")</f>
        <v>k €</v>
      </c>
      <c r="C28" s="285"/>
      <c r="D28" s="282">
        <f>IFERROR(Pieņēmumi!E137*(1+D$14),"")</f>
        <v>0</v>
      </c>
      <c r="E28" s="297">
        <f t="shared" si="2"/>
        <v>0</v>
      </c>
      <c r="F28" s="297">
        <f t="shared" si="2"/>
        <v>0</v>
      </c>
      <c r="G28" s="297">
        <f t="shared" si="2"/>
        <v>0</v>
      </c>
      <c r="H28" s="297">
        <f t="shared" si="2"/>
        <v>0</v>
      </c>
      <c r="I28" s="297">
        <f t="shared" si="2"/>
        <v>0</v>
      </c>
      <c r="J28" s="297">
        <f t="shared" si="2"/>
        <v>0</v>
      </c>
      <c r="K28" s="297">
        <f t="shared" si="2"/>
        <v>0</v>
      </c>
      <c r="L28" s="297">
        <f t="shared" si="2"/>
        <v>0</v>
      </c>
      <c r="M28" s="297">
        <f t="shared" si="2"/>
        <v>0</v>
      </c>
      <c r="N28" s="297">
        <f t="shared" si="2"/>
        <v>0</v>
      </c>
      <c r="O28" s="297">
        <f t="shared" si="2"/>
        <v>0</v>
      </c>
      <c r="P28" s="297">
        <f t="shared" si="2"/>
        <v>0</v>
      </c>
      <c r="Q28" s="297">
        <f t="shared" si="2"/>
        <v>0</v>
      </c>
      <c r="R28" s="297">
        <f t="shared" si="2"/>
        <v>0</v>
      </c>
      <c r="S28" s="297">
        <f t="shared" si="2"/>
        <v>0</v>
      </c>
      <c r="T28" s="297">
        <f t="shared" si="2"/>
        <v>0</v>
      </c>
      <c r="U28" s="297">
        <f t="shared" si="3"/>
        <v>0</v>
      </c>
      <c r="V28" s="297">
        <f t="shared" si="3"/>
        <v>0</v>
      </c>
      <c r="W28" s="297">
        <f t="shared" si="3"/>
        <v>0</v>
      </c>
      <c r="X28" s="297">
        <f t="shared" si="3"/>
        <v>0</v>
      </c>
      <c r="Y28" s="297">
        <f t="shared" si="3"/>
        <v>0</v>
      </c>
      <c r="Z28" s="297">
        <f t="shared" si="3"/>
        <v>0</v>
      </c>
      <c r="AA28" s="297">
        <f t="shared" si="3"/>
        <v>0</v>
      </c>
      <c r="AB28" s="297">
        <f t="shared" si="3"/>
        <v>0</v>
      </c>
      <c r="AC28" s="297">
        <f t="shared" si="3"/>
        <v>0</v>
      </c>
      <c r="AD28" s="297">
        <f t="shared" si="3"/>
        <v>0</v>
      </c>
      <c r="AE28" s="297">
        <f t="shared" si="3"/>
        <v>0</v>
      </c>
      <c r="AF28" s="297">
        <f t="shared" si="3"/>
        <v>0</v>
      </c>
      <c r="AG28" s="297">
        <f t="shared" si="3"/>
        <v>0</v>
      </c>
      <c r="AH28" s="297">
        <f t="shared" si="3"/>
        <v>0</v>
      </c>
      <c r="AI28" s="297">
        <f t="shared" si="3"/>
        <v>0</v>
      </c>
      <c r="AJ28" s="297">
        <f t="shared" si="3"/>
        <v>0</v>
      </c>
      <c r="AK28" s="297">
        <f t="shared" si="4"/>
        <v>0</v>
      </c>
      <c r="AL28" s="297">
        <f t="shared" si="4"/>
        <v>0</v>
      </c>
      <c r="AM28" s="297">
        <f t="shared" si="4"/>
        <v>0</v>
      </c>
      <c r="AN28" s="297">
        <f t="shared" si="4"/>
        <v>0</v>
      </c>
      <c r="AO28" s="297">
        <f t="shared" si="4"/>
        <v>0</v>
      </c>
      <c r="AP28" s="297">
        <f t="shared" si="4"/>
        <v>0</v>
      </c>
      <c r="AQ28" s="297">
        <f t="shared" si="4"/>
        <v>0</v>
      </c>
      <c r="AR28" s="297">
        <f t="shared" si="4"/>
        <v>0</v>
      </c>
      <c r="AS28" s="297">
        <f t="shared" si="4"/>
        <v>0</v>
      </c>
      <c r="AT28" s="297">
        <f t="shared" si="4"/>
        <v>0</v>
      </c>
      <c r="AU28" s="297">
        <f t="shared" si="4"/>
        <v>0</v>
      </c>
      <c r="AV28" s="297">
        <f t="shared" si="4"/>
        <v>0</v>
      </c>
      <c r="AW28" s="297">
        <f t="shared" si="4"/>
        <v>0</v>
      </c>
      <c r="AX28" s="297">
        <f t="shared" si="4"/>
        <v>0</v>
      </c>
      <c r="AY28" s="297">
        <f t="shared" si="4"/>
        <v>0</v>
      </c>
      <c r="AZ28" s="297">
        <f t="shared" si="4"/>
        <v>0</v>
      </c>
      <c r="BA28" s="297">
        <f t="shared" si="5"/>
        <v>0</v>
      </c>
      <c r="BB28" s="297">
        <f t="shared" si="5"/>
        <v>0</v>
      </c>
      <c r="BC28" s="297">
        <f t="shared" si="5"/>
        <v>0</v>
      </c>
      <c r="BD28" s="297">
        <f t="shared" si="5"/>
        <v>0</v>
      </c>
      <c r="BE28" s="297">
        <f t="shared" si="5"/>
        <v>0</v>
      </c>
      <c r="BF28" s="297">
        <f t="shared" si="5"/>
        <v>0</v>
      </c>
      <c r="BG28" s="297">
        <f t="shared" si="5"/>
        <v>0</v>
      </c>
      <c r="BH28" s="297">
        <f t="shared" si="5"/>
        <v>0</v>
      </c>
      <c r="BI28" s="297">
        <f t="shared" si="5"/>
        <v>0</v>
      </c>
      <c r="BJ28" s="297">
        <f t="shared" si="5"/>
        <v>0</v>
      </c>
      <c r="BK28" s="297">
        <f t="shared" si="5"/>
        <v>0</v>
      </c>
      <c r="BL28" s="297">
        <f t="shared" si="5"/>
        <v>0</v>
      </c>
      <c r="BM28" s="297">
        <f t="shared" si="5"/>
        <v>0</v>
      </c>
      <c r="BN28" s="297">
        <f t="shared" si="5"/>
        <v>0</v>
      </c>
      <c r="BO28" s="297">
        <f t="shared" si="5"/>
        <v>0</v>
      </c>
      <c r="BP28" s="297">
        <f t="shared" si="5"/>
        <v>0</v>
      </c>
      <c r="BQ28" s="297">
        <f t="shared" si="6"/>
        <v>0</v>
      </c>
      <c r="BR28" s="297">
        <f t="shared" si="6"/>
        <v>0</v>
      </c>
      <c r="BS28" s="297">
        <f t="shared" si="6"/>
        <v>0</v>
      </c>
      <c r="BT28" s="297">
        <f t="shared" si="6"/>
        <v>0</v>
      </c>
      <c r="BU28" s="297">
        <f t="shared" si="6"/>
        <v>0</v>
      </c>
      <c r="BV28" s="297">
        <f t="shared" si="6"/>
        <v>0</v>
      </c>
      <c r="BW28" s="297">
        <f t="shared" si="6"/>
        <v>0</v>
      </c>
      <c r="BX28" s="297">
        <f t="shared" si="6"/>
        <v>0</v>
      </c>
      <c r="BY28" s="297">
        <f t="shared" si="6"/>
        <v>0</v>
      </c>
      <c r="BZ28" s="297">
        <f t="shared" si="6"/>
        <v>0</v>
      </c>
      <c r="CA28" s="297">
        <f t="shared" si="6"/>
        <v>0</v>
      </c>
      <c r="CB28" s="297">
        <f t="shared" si="6"/>
        <v>0</v>
      </c>
      <c r="CC28" s="297">
        <f t="shared" si="6"/>
        <v>0</v>
      </c>
      <c r="CD28" s="297">
        <f t="shared" si="6"/>
        <v>0</v>
      </c>
      <c r="CE28" s="297">
        <f t="shared" si="6"/>
        <v>0</v>
      </c>
      <c r="CF28" s="297">
        <f t="shared" si="6"/>
        <v>0</v>
      </c>
      <c r="CG28" s="297">
        <f t="shared" si="7"/>
        <v>0</v>
      </c>
      <c r="CH28" s="297">
        <f t="shared" si="7"/>
        <v>0</v>
      </c>
      <c r="CI28" s="297">
        <f t="shared" si="7"/>
        <v>0</v>
      </c>
      <c r="CJ28" s="297">
        <f t="shared" si="7"/>
        <v>0</v>
      </c>
      <c r="CK28" s="297">
        <f t="shared" si="7"/>
        <v>0</v>
      </c>
      <c r="CL28" s="297">
        <f t="shared" si="7"/>
        <v>0</v>
      </c>
      <c r="CM28" s="297">
        <f t="shared" si="7"/>
        <v>0</v>
      </c>
      <c r="CN28" s="297">
        <f t="shared" si="7"/>
        <v>0</v>
      </c>
      <c r="CO28" s="297">
        <f t="shared" si="7"/>
        <v>0</v>
      </c>
      <c r="CP28" s="297">
        <f t="shared" si="7"/>
        <v>0</v>
      </c>
      <c r="CQ28" s="297">
        <f t="shared" si="7"/>
        <v>0</v>
      </c>
      <c r="CR28" s="297">
        <f t="shared" si="7"/>
        <v>0</v>
      </c>
      <c r="CS28" s="297">
        <f t="shared" si="7"/>
        <v>0</v>
      </c>
      <c r="CT28" s="297">
        <f t="shared" si="7"/>
        <v>0</v>
      </c>
      <c r="CU28" s="297">
        <f t="shared" si="7"/>
        <v>0</v>
      </c>
      <c r="CV28" s="297">
        <f t="shared" si="7"/>
        <v>0</v>
      </c>
      <c r="CW28" s="297">
        <f t="shared" si="8"/>
        <v>0</v>
      </c>
      <c r="CX28" s="297">
        <f t="shared" si="8"/>
        <v>0</v>
      </c>
      <c r="CY28" s="297">
        <f t="shared" si="8"/>
        <v>0</v>
      </c>
      <c r="CZ28" s="297">
        <f t="shared" si="8"/>
        <v>0</v>
      </c>
      <c r="DA28" s="297">
        <f t="shared" si="8"/>
        <v>0</v>
      </c>
      <c r="DB28" s="297">
        <f t="shared" si="8"/>
        <v>0</v>
      </c>
      <c r="DC28" s="297">
        <f t="shared" si="8"/>
        <v>0</v>
      </c>
      <c r="DD28" s="297">
        <f t="shared" si="8"/>
        <v>0</v>
      </c>
      <c r="DE28" s="297">
        <f t="shared" si="8"/>
        <v>0</v>
      </c>
      <c r="DF28" s="297">
        <f t="shared" si="8"/>
        <v>0</v>
      </c>
      <c r="DG28" s="297">
        <f t="shared" si="8"/>
        <v>0</v>
      </c>
      <c r="DH28" s="297">
        <f t="shared" si="8"/>
        <v>0</v>
      </c>
      <c r="DI28" s="297">
        <f t="shared" si="9"/>
        <v>0</v>
      </c>
      <c r="DJ28" s="297">
        <f t="shared" si="9"/>
        <v>0</v>
      </c>
      <c r="DK28" s="297">
        <f t="shared" si="9"/>
        <v>0</v>
      </c>
      <c r="DL28" s="297">
        <f t="shared" si="9"/>
        <v>0</v>
      </c>
      <c r="DM28" s="297">
        <f t="shared" si="9"/>
        <v>0</v>
      </c>
      <c r="DN28" s="297">
        <f t="shared" si="9"/>
        <v>0</v>
      </c>
      <c r="DO28" s="297">
        <f t="shared" si="9"/>
        <v>0</v>
      </c>
      <c r="DP28" s="297">
        <f t="shared" si="9"/>
        <v>0</v>
      </c>
      <c r="DQ28" s="297">
        <f t="shared" si="9"/>
        <v>0</v>
      </c>
      <c r="DR28" s="297">
        <f t="shared" si="9"/>
        <v>0</v>
      </c>
      <c r="DS28" s="297">
        <f t="shared" si="9"/>
        <v>0</v>
      </c>
      <c r="DT28" s="297">
        <f t="shared" si="9"/>
        <v>0</v>
      </c>
      <c r="DU28" s="297">
        <f t="shared" si="9"/>
        <v>0</v>
      </c>
    </row>
    <row r="29" spans="1:125" x14ac:dyDescent="0.35">
      <c r="A29" s="289" t="str">
        <f>IFERROR(Pieņēmumi!B138,"")</f>
        <v>Kapitālieguldījumi Nr12</v>
      </c>
      <c r="B29" s="290" t="str">
        <f>IFERROR(Pieņēmumi!C138,"")</f>
        <v>k €</v>
      </c>
      <c r="C29" s="285"/>
      <c r="D29" s="282">
        <f>IFERROR(Pieņēmumi!E138*(1+D$14),"")</f>
        <v>0</v>
      </c>
      <c r="E29" s="297">
        <f t="shared" si="2"/>
        <v>0</v>
      </c>
      <c r="F29" s="297">
        <f t="shared" si="2"/>
        <v>0</v>
      </c>
      <c r="G29" s="297">
        <f t="shared" si="2"/>
        <v>0</v>
      </c>
      <c r="H29" s="297">
        <f t="shared" si="2"/>
        <v>0</v>
      </c>
      <c r="I29" s="297">
        <f t="shared" si="2"/>
        <v>0</v>
      </c>
      <c r="J29" s="297">
        <f t="shared" si="2"/>
        <v>0</v>
      </c>
      <c r="K29" s="297">
        <f t="shared" si="2"/>
        <v>0</v>
      </c>
      <c r="L29" s="297">
        <f t="shared" si="2"/>
        <v>0</v>
      </c>
      <c r="M29" s="297">
        <f t="shared" si="2"/>
        <v>0</v>
      </c>
      <c r="N29" s="297">
        <f t="shared" si="2"/>
        <v>0</v>
      </c>
      <c r="O29" s="297">
        <f t="shared" si="2"/>
        <v>0</v>
      </c>
      <c r="P29" s="297">
        <f t="shared" si="2"/>
        <v>0</v>
      </c>
      <c r="Q29" s="297">
        <f t="shared" si="2"/>
        <v>0</v>
      </c>
      <c r="R29" s="297">
        <f t="shared" si="2"/>
        <v>0</v>
      </c>
      <c r="S29" s="297">
        <f t="shared" si="2"/>
        <v>0</v>
      </c>
      <c r="T29" s="297">
        <f t="shared" si="2"/>
        <v>0</v>
      </c>
      <c r="U29" s="297">
        <f t="shared" si="3"/>
        <v>0</v>
      </c>
      <c r="V29" s="297">
        <f t="shared" si="3"/>
        <v>0</v>
      </c>
      <c r="W29" s="297">
        <f t="shared" si="3"/>
        <v>0</v>
      </c>
      <c r="X29" s="297">
        <f t="shared" si="3"/>
        <v>0</v>
      </c>
      <c r="Y29" s="297">
        <f t="shared" si="3"/>
        <v>0</v>
      </c>
      <c r="Z29" s="297">
        <f t="shared" si="3"/>
        <v>0</v>
      </c>
      <c r="AA29" s="297">
        <f t="shared" si="3"/>
        <v>0</v>
      </c>
      <c r="AB29" s="297">
        <f t="shared" si="3"/>
        <v>0</v>
      </c>
      <c r="AC29" s="297">
        <f t="shared" si="3"/>
        <v>0</v>
      </c>
      <c r="AD29" s="297">
        <f t="shared" si="3"/>
        <v>0</v>
      </c>
      <c r="AE29" s="297">
        <f t="shared" si="3"/>
        <v>0</v>
      </c>
      <c r="AF29" s="297">
        <f t="shared" si="3"/>
        <v>0</v>
      </c>
      <c r="AG29" s="297">
        <f t="shared" si="3"/>
        <v>0</v>
      </c>
      <c r="AH29" s="297">
        <f t="shared" si="3"/>
        <v>0</v>
      </c>
      <c r="AI29" s="297">
        <f t="shared" si="3"/>
        <v>0</v>
      </c>
      <c r="AJ29" s="297">
        <f t="shared" si="3"/>
        <v>0</v>
      </c>
      <c r="AK29" s="297">
        <f t="shared" si="4"/>
        <v>0</v>
      </c>
      <c r="AL29" s="297">
        <f t="shared" si="4"/>
        <v>0</v>
      </c>
      <c r="AM29" s="297">
        <f t="shared" si="4"/>
        <v>0</v>
      </c>
      <c r="AN29" s="297">
        <f t="shared" si="4"/>
        <v>0</v>
      </c>
      <c r="AO29" s="297">
        <f t="shared" si="4"/>
        <v>0</v>
      </c>
      <c r="AP29" s="297">
        <f t="shared" si="4"/>
        <v>0</v>
      </c>
      <c r="AQ29" s="297">
        <f t="shared" si="4"/>
        <v>0</v>
      </c>
      <c r="AR29" s="297">
        <f t="shared" si="4"/>
        <v>0</v>
      </c>
      <c r="AS29" s="297">
        <f t="shared" si="4"/>
        <v>0</v>
      </c>
      <c r="AT29" s="297">
        <f t="shared" si="4"/>
        <v>0</v>
      </c>
      <c r="AU29" s="297">
        <f t="shared" si="4"/>
        <v>0</v>
      </c>
      <c r="AV29" s="297">
        <f t="shared" si="4"/>
        <v>0</v>
      </c>
      <c r="AW29" s="297">
        <f t="shared" si="4"/>
        <v>0</v>
      </c>
      <c r="AX29" s="297">
        <f t="shared" si="4"/>
        <v>0</v>
      </c>
      <c r="AY29" s="297">
        <f t="shared" si="4"/>
        <v>0</v>
      </c>
      <c r="AZ29" s="297">
        <f t="shared" si="4"/>
        <v>0</v>
      </c>
      <c r="BA29" s="297">
        <f t="shared" si="5"/>
        <v>0</v>
      </c>
      <c r="BB29" s="297">
        <f t="shared" si="5"/>
        <v>0</v>
      </c>
      <c r="BC29" s="297">
        <f t="shared" si="5"/>
        <v>0</v>
      </c>
      <c r="BD29" s="297">
        <f t="shared" si="5"/>
        <v>0</v>
      </c>
      <c r="BE29" s="297">
        <f t="shared" si="5"/>
        <v>0</v>
      </c>
      <c r="BF29" s="297">
        <f t="shared" si="5"/>
        <v>0</v>
      </c>
      <c r="BG29" s="297">
        <f t="shared" si="5"/>
        <v>0</v>
      </c>
      <c r="BH29" s="297">
        <f t="shared" si="5"/>
        <v>0</v>
      </c>
      <c r="BI29" s="297">
        <f t="shared" si="5"/>
        <v>0</v>
      </c>
      <c r="BJ29" s="297">
        <f t="shared" si="5"/>
        <v>0</v>
      </c>
      <c r="BK29" s="297">
        <f t="shared" si="5"/>
        <v>0</v>
      </c>
      <c r="BL29" s="297">
        <f t="shared" si="5"/>
        <v>0</v>
      </c>
      <c r="BM29" s="297">
        <f t="shared" si="5"/>
        <v>0</v>
      </c>
      <c r="BN29" s="297">
        <f t="shared" si="5"/>
        <v>0</v>
      </c>
      <c r="BO29" s="297">
        <f t="shared" si="5"/>
        <v>0</v>
      </c>
      <c r="BP29" s="297">
        <f t="shared" si="5"/>
        <v>0</v>
      </c>
      <c r="BQ29" s="297">
        <f t="shared" si="6"/>
        <v>0</v>
      </c>
      <c r="BR29" s="297">
        <f t="shared" si="6"/>
        <v>0</v>
      </c>
      <c r="BS29" s="297">
        <f t="shared" si="6"/>
        <v>0</v>
      </c>
      <c r="BT29" s="297">
        <f t="shared" si="6"/>
        <v>0</v>
      </c>
      <c r="BU29" s="297">
        <f t="shared" si="6"/>
        <v>0</v>
      </c>
      <c r="BV29" s="297">
        <f t="shared" si="6"/>
        <v>0</v>
      </c>
      <c r="BW29" s="297">
        <f t="shared" si="6"/>
        <v>0</v>
      </c>
      <c r="BX29" s="297">
        <f t="shared" si="6"/>
        <v>0</v>
      </c>
      <c r="BY29" s="297">
        <f t="shared" si="6"/>
        <v>0</v>
      </c>
      <c r="BZ29" s="297">
        <f t="shared" si="6"/>
        <v>0</v>
      </c>
      <c r="CA29" s="297">
        <f t="shared" si="6"/>
        <v>0</v>
      </c>
      <c r="CB29" s="297">
        <f t="shared" si="6"/>
        <v>0</v>
      </c>
      <c r="CC29" s="297">
        <f t="shared" si="6"/>
        <v>0</v>
      </c>
      <c r="CD29" s="297">
        <f t="shared" si="6"/>
        <v>0</v>
      </c>
      <c r="CE29" s="297">
        <f t="shared" si="6"/>
        <v>0</v>
      </c>
      <c r="CF29" s="297">
        <f t="shared" si="6"/>
        <v>0</v>
      </c>
      <c r="CG29" s="297">
        <f t="shared" si="7"/>
        <v>0</v>
      </c>
      <c r="CH29" s="297">
        <f t="shared" si="7"/>
        <v>0</v>
      </c>
      <c r="CI29" s="297">
        <f t="shared" si="7"/>
        <v>0</v>
      </c>
      <c r="CJ29" s="297">
        <f t="shared" si="7"/>
        <v>0</v>
      </c>
      <c r="CK29" s="297">
        <f t="shared" si="7"/>
        <v>0</v>
      </c>
      <c r="CL29" s="297">
        <f t="shared" si="7"/>
        <v>0</v>
      </c>
      <c r="CM29" s="297">
        <f t="shared" si="7"/>
        <v>0</v>
      </c>
      <c r="CN29" s="297">
        <f t="shared" si="7"/>
        <v>0</v>
      </c>
      <c r="CO29" s="297">
        <f t="shared" si="7"/>
        <v>0</v>
      </c>
      <c r="CP29" s="297">
        <f t="shared" si="7"/>
        <v>0</v>
      </c>
      <c r="CQ29" s="297">
        <f t="shared" si="7"/>
        <v>0</v>
      </c>
      <c r="CR29" s="297">
        <f t="shared" si="7"/>
        <v>0</v>
      </c>
      <c r="CS29" s="297">
        <f t="shared" si="7"/>
        <v>0</v>
      </c>
      <c r="CT29" s="297">
        <f t="shared" si="7"/>
        <v>0</v>
      </c>
      <c r="CU29" s="297">
        <f t="shared" si="7"/>
        <v>0</v>
      </c>
      <c r="CV29" s="297">
        <f t="shared" si="7"/>
        <v>0</v>
      </c>
      <c r="CW29" s="297">
        <f t="shared" si="8"/>
        <v>0</v>
      </c>
      <c r="CX29" s="297">
        <f t="shared" si="8"/>
        <v>0</v>
      </c>
      <c r="CY29" s="297">
        <f t="shared" si="8"/>
        <v>0</v>
      </c>
      <c r="CZ29" s="297">
        <f t="shared" si="8"/>
        <v>0</v>
      </c>
      <c r="DA29" s="297">
        <f t="shared" si="8"/>
        <v>0</v>
      </c>
      <c r="DB29" s="297">
        <f t="shared" si="8"/>
        <v>0</v>
      </c>
      <c r="DC29" s="297">
        <f t="shared" si="8"/>
        <v>0</v>
      </c>
      <c r="DD29" s="297">
        <f t="shared" si="8"/>
        <v>0</v>
      </c>
      <c r="DE29" s="297">
        <f t="shared" si="8"/>
        <v>0</v>
      </c>
      <c r="DF29" s="297">
        <f t="shared" si="8"/>
        <v>0</v>
      </c>
      <c r="DG29" s="297">
        <f t="shared" si="8"/>
        <v>0</v>
      </c>
      <c r="DH29" s="297">
        <f t="shared" si="8"/>
        <v>0</v>
      </c>
      <c r="DI29" s="297">
        <f t="shared" si="9"/>
        <v>0</v>
      </c>
      <c r="DJ29" s="297">
        <f t="shared" si="9"/>
        <v>0</v>
      </c>
      <c r="DK29" s="297">
        <f t="shared" si="9"/>
        <v>0</v>
      </c>
      <c r="DL29" s="297">
        <f t="shared" si="9"/>
        <v>0</v>
      </c>
      <c r="DM29" s="297">
        <f t="shared" si="9"/>
        <v>0</v>
      </c>
      <c r="DN29" s="297">
        <f t="shared" si="9"/>
        <v>0</v>
      </c>
      <c r="DO29" s="297">
        <f t="shared" si="9"/>
        <v>0</v>
      </c>
      <c r="DP29" s="297">
        <f t="shared" si="9"/>
        <v>0</v>
      </c>
      <c r="DQ29" s="297">
        <f t="shared" si="9"/>
        <v>0</v>
      </c>
      <c r="DR29" s="297">
        <f t="shared" si="9"/>
        <v>0</v>
      </c>
      <c r="DS29" s="297">
        <f t="shared" si="9"/>
        <v>0</v>
      </c>
      <c r="DT29" s="297">
        <f t="shared" si="9"/>
        <v>0</v>
      </c>
      <c r="DU29" s="297">
        <f t="shared" si="9"/>
        <v>0</v>
      </c>
    </row>
    <row r="30" spans="1:125" x14ac:dyDescent="0.35">
      <c r="A30" s="289" t="str">
        <f>IFERROR(Pieņēmumi!B139,"")</f>
        <v>Kapitālieguldījumi Nr13</v>
      </c>
      <c r="B30" s="290" t="str">
        <f>IFERROR(Pieņēmumi!C139,"")</f>
        <v>k €</v>
      </c>
      <c r="C30" s="285"/>
      <c r="D30" s="282">
        <f>IFERROR(Pieņēmumi!E139*(1+D$14),"")</f>
        <v>0</v>
      </c>
      <c r="E30" s="297">
        <f t="shared" si="2"/>
        <v>0</v>
      </c>
      <c r="F30" s="297">
        <f t="shared" si="2"/>
        <v>0</v>
      </c>
      <c r="G30" s="297">
        <f t="shared" si="2"/>
        <v>0</v>
      </c>
      <c r="H30" s="297">
        <f t="shared" si="2"/>
        <v>0</v>
      </c>
      <c r="I30" s="297">
        <f t="shared" si="2"/>
        <v>0</v>
      </c>
      <c r="J30" s="297">
        <f t="shared" si="2"/>
        <v>0</v>
      </c>
      <c r="K30" s="297">
        <f t="shared" si="2"/>
        <v>0</v>
      </c>
      <c r="L30" s="297">
        <f t="shared" si="2"/>
        <v>0</v>
      </c>
      <c r="M30" s="297">
        <f t="shared" si="2"/>
        <v>0</v>
      </c>
      <c r="N30" s="297">
        <f t="shared" si="2"/>
        <v>0</v>
      </c>
      <c r="O30" s="297">
        <f t="shared" si="2"/>
        <v>0</v>
      </c>
      <c r="P30" s="297">
        <f t="shared" si="2"/>
        <v>0</v>
      </c>
      <c r="Q30" s="297">
        <f t="shared" si="2"/>
        <v>0</v>
      </c>
      <c r="R30" s="297">
        <f t="shared" si="2"/>
        <v>0</v>
      </c>
      <c r="S30" s="297">
        <f t="shared" si="2"/>
        <v>0</v>
      </c>
      <c r="T30" s="297">
        <f t="shared" si="2"/>
        <v>0</v>
      </c>
      <c r="U30" s="297">
        <f t="shared" si="3"/>
        <v>0</v>
      </c>
      <c r="V30" s="297">
        <f t="shared" si="3"/>
        <v>0</v>
      </c>
      <c r="W30" s="297">
        <f t="shared" si="3"/>
        <v>0</v>
      </c>
      <c r="X30" s="297">
        <f t="shared" si="3"/>
        <v>0</v>
      </c>
      <c r="Y30" s="297">
        <f t="shared" si="3"/>
        <v>0</v>
      </c>
      <c r="Z30" s="297">
        <f t="shared" si="3"/>
        <v>0</v>
      </c>
      <c r="AA30" s="297">
        <f t="shared" si="3"/>
        <v>0</v>
      </c>
      <c r="AB30" s="297">
        <f t="shared" si="3"/>
        <v>0</v>
      </c>
      <c r="AC30" s="297">
        <f t="shared" si="3"/>
        <v>0</v>
      </c>
      <c r="AD30" s="297">
        <f t="shared" si="3"/>
        <v>0</v>
      </c>
      <c r="AE30" s="297">
        <f t="shared" si="3"/>
        <v>0</v>
      </c>
      <c r="AF30" s="297">
        <f t="shared" si="3"/>
        <v>0</v>
      </c>
      <c r="AG30" s="297">
        <f t="shared" si="3"/>
        <v>0</v>
      </c>
      <c r="AH30" s="297">
        <f t="shared" si="3"/>
        <v>0</v>
      </c>
      <c r="AI30" s="297">
        <f t="shared" si="3"/>
        <v>0</v>
      </c>
      <c r="AJ30" s="297">
        <f t="shared" si="3"/>
        <v>0</v>
      </c>
      <c r="AK30" s="297">
        <f t="shared" si="4"/>
        <v>0</v>
      </c>
      <c r="AL30" s="297">
        <f t="shared" si="4"/>
        <v>0</v>
      </c>
      <c r="AM30" s="297">
        <f t="shared" si="4"/>
        <v>0</v>
      </c>
      <c r="AN30" s="297">
        <f t="shared" si="4"/>
        <v>0</v>
      </c>
      <c r="AO30" s="297">
        <f t="shared" si="4"/>
        <v>0</v>
      </c>
      <c r="AP30" s="297">
        <f t="shared" si="4"/>
        <v>0</v>
      </c>
      <c r="AQ30" s="297">
        <f t="shared" si="4"/>
        <v>0</v>
      </c>
      <c r="AR30" s="297">
        <f t="shared" si="4"/>
        <v>0</v>
      </c>
      <c r="AS30" s="297">
        <f t="shared" si="4"/>
        <v>0</v>
      </c>
      <c r="AT30" s="297">
        <f t="shared" si="4"/>
        <v>0</v>
      </c>
      <c r="AU30" s="297">
        <f t="shared" si="4"/>
        <v>0</v>
      </c>
      <c r="AV30" s="297">
        <f t="shared" si="4"/>
        <v>0</v>
      </c>
      <c r="AW30" s="297">
        <f t="shared" si="4"/>
        <v>0</v>
      </c>
      <c r="AX30" s="297">
        <f t="shared" si="4"/>
        <v>0</v>
      </c>
      <c r="AY30" s="297">
        <f t="shared" si="4"/>
        <v>0</v>
      </c>
      <c r="AZ30" s="297">
        <f t="shared" si="4"/>
        <v>0</v>
      </c>
      <c r="BA30" s="297">
        <f t="shared" si="5"/>
        <v>0</v>
      </c>
      <c r="BB30" s="297">
        <f t="shared" si="5"/>
        <v>0</v>
      </c>
      <c r="BC30" s="297">
        <f t="shared" si="5"/>
        <v>0</v>
      </c>
      <c r="BD30" s="297">
        <f t="shared" si="5"/>
        <v>0</v>
      </c>
      <c r="BE30" s="297">
        <f t="shared" si="5"/>
        <v>0</v>
      </c>
      <c r="BF30" s="297">
        <f t="shared" si="5"/>
        <v>0</v>
      </c>
      <c r="BG30" s="297">
        <f t="shared" si="5"/>
        <v>0</v>
      </c>
      <c r="BH30" s="297">
        <f t="shared" si="5"/>
        <v>0</v>
      </c>
      <c r="BI30" s="297">
        <f t="shared" si="5"/>
        <v>0</v>
      </c>
      <c r="BJ30" s="297">
        <f t="shared" si="5"/>
        <v>0</v>
      </c>
      <c r="BK30" s="297">
        <f t="shared" si="5"/>
        <v>0</v>
      </c>
      <c r="BL30" s="297">
        <f t="shared" si="5"/>
        <v>0</v>
      </c>
      <c r="BM30" s="297">
        <f t="shared" si="5"/>
        <v>0</v>
      </c>
      <c r="BN30" s="297">
        <f t="shared" si="5"/>
        <v>0</v>
      </c>
      <c r="BO30" s="297">
        <f t="shared" si="5"/>
        <v>0</v>
      </c>
      <c r="BP30" s="297">
        <f t="shared" si="5"/>
        <v>0</v>
      </c>
      <c r="BQ30" s="297">
        <f t="shared" si="6"/>
        <v>0</v>
      </c>
      <c r="BR30" s="297">
        <f t="shared" si="6"/>
        <v>0</v>
      </c>
      <c r="BS30" s="297">
        <f t="shared" si="6"/>
        <v>0</v>
      </c>
      <c r="BT30" s="297">
        <f t="shared" si="6"/>
        <v>0</v>
      </c>
      <c r="BU30" s="297">
        <f t="shared" si="6"/>
        <v>0</v>
      </c>
      <c r="BV30" s="297">
        <f t="shared" si="6"/>
        <v>0</v>
      </c>
      <c r="BW30" s="297">
        <f t="shared" si="6"/>
        <v>0</v>
      </c>
      <c r="BX30" s="297">
        <f t="shared" si="6"/>
        <v>0</v>
      </c>
      <c r="BY30" s="297">
        <f t="shared" si="6"/>
        <v>0</v>
      </c>
      <c r="BZ30" s="297">
        <f t="shared" si="6"/>
        <v>0</v>
      </c>
      <c r="CA30" s="297">
        <f t="shared" si="6"/>
        <v>0</v>
      </c>
      <c r="CB30" s="297">
        <f t="shared" si="6"/>
        <v>0</v>
      </c>
      <c r="CC30" s="297">
        <f t="shared" si="6"/>
        <v>0</v>
      </c>
      <c r="CD30" s="297">
        <f t="shared" si="6"/>
        <v>0</v>
      </c>
      <c r="CE30" s="297">
        <f t="shared" si="6"/>
        <v>0</v>
      </c>
      <c r="CF30" s="297">
        <f t="shared" si="6"/>
        <v>0</v>
      </c>
      <c r="CG30" s="297">
        <f t="shared" si="7"/>
        <v>0</v>
      </c>
      <c r="CH30" s="297">
        <f t="shared" si="7"/>
        <v>0</v>
      </c>
      <c r="CI30" s="297">
        <f t="shared" si="7"/>
        <v>0</v>
      </c>
      <c r="CJ30" s="297">
        <f t="shared" si="7"/>
        <v>0</v>
      </c>
      <c r="CK30" s="297">
        <f t="shared" si="7"/>
        <v>0</v>
      </c>
      <c r="CL30" s="297">
        <f t="shared" si="7"/>
        <v>0</v>
      </c>
      <c r="CM30" s="297">
        <f t="shared" si="7"/>
        <v>0</v>
      </c>
      <c r="CN30" s="297">
        <f t="shared" si="7"/>
        <v>0</v>
      </c>
      <c r="CO30" s="297">
        <f t="shared" si="7"/>
        <v>0</v>
      </c>
      <c r="CP30" s="297">
        <f t="shared" si="7"/>
        <v>0</v>
      </c>
      <c r="CQ30" s="297">
        <f t="shared" si="7"/>
        <v>0</v>
      </c>
      <c r="CR30" s="297">
        <f t="shared" si="7"/>
        <v>0</v>
      </c>
      <c r="CS30" s="297">
        <f t="shared" si="7"/>
        <v>0</v>
      </c>
      <c r="CT30" s="297">
        <f t="shared" si="7"/>
        <v>0</v>
      </c>
      <c r="CU30" s="297">
        <f t="shared" si="7"/>
        <v>0</v>
      </c>
      <c r="CV30" s="297">
        <f t="shared" si="7"/>
        <v>0</v>
      </c>
      <c r="CW30" s="297">
        <f t="shared" si="8"/>
        <v>0</v>
      </c>
      <c r="CX30" s="297">
        <f t="shared" si="8"/>
        <v>0</v>
      </c>
      <c r="CY30" s="297">
        <f t="shared" si="8"/>
        <v>0</v>
      </c>
      <c r="CZ30" s="297">
        <f t="shared" si="8"/>
        <v>0</v>
      </c>
      <c r="DA30" s="297">
        <f t="shared" si="8"/>
        <v>0</v>
      </c>
      <c r="DB30" s="297">
        <f t="shared" si="8"/>
        <v>0</v>
      </c>
      <c r="DC30" s="297">
        <f t="shared" si="8"/>
        <v>0</v>
      </c>
      <c r="DD30" s="297">
        <f t="shared" si="8"/>
        <v>0</v>
      </c>
      <c r="DE30" s="297">
        <f t="shared" si="8"/>
        <v>0</v>
      </c>
      <c r="DF30" s="297">
        <f t="shared" si="8"/>
        <v>0</v>
      </c>
      <c r="DG30" s="297">
        <f t="shared" si="8"/>
        <v>0</v>
      </c>
      <c r="DH30" s="297">
        <f t="shared" si="8"/>
        <v>0</v>
      </c>
      <c r="DI30" s="297">
        <f t="shared" si="9"/>
        <v>0</v>
      </c>
      <c r="DJ30" s="297">
        <f t="shared" si="9"/>
        <v>0</v>
      </c>
      <c r="DK30" s="297">
        <f t="shared" si="9"/>
        <v>0</v>
      </c>
      <c r="DL30" s="297">
        <f t="shared" si="9"/>
        <v>0</v>
      </c>
      <c r="DM30" s="297">
        <f t="shared" si="9"/>
        <v>0</v>
      </c>
      <c r="DN30" s="297">
        <f t="shared" si="9"/>
        <v>0</v>
      </c>
      <c r="DO30" s="297">
        <f t="shared" si="9"/>
        <v>0</v>
      </c>
      <c r="DP30" s="297">
        <f t="shared" si="9"/>
        <v>0</v>
      </c>
      <c r="DQ30" s="297">
        <f t="shared" si="9"/>
        <v>0</v>
      </c>
      <c r="DR30" s="297">
        <f t="shared" si="9"/>
        <v>0</v>
      </c>
      <c r="DS30" s="297">
        <f t="shared" si="9"/>
        <v>0</v>
      </c>
      <c r="DT30" s="297">
        <f t="shared" si="9"/>
        <v>0</v>
      </c>
      <c r="DU30" s="297">
        <f t="shared" si="9"/>
        <v>0</v>
      </c>
    </row>
    <row r="31" spans="1:125" x14ac:dyDescent="0.35">
      <c r="A31" s="289" t="str">
        <f>IFERROR(Pieņēmumi!B140,"")</f>
        <v>Kapitālieguldījumi Nr14</v>
      </c>
      <c r="B31" s="290" t="str">
        <f>IFERROR(Pieņēmumi!C140,"")</f>
        <v>k €</v>
      </c>
      <c r="C31" s="285"/>
      <c r="D31" s="282">
        <f>IFERROR(Pieņēmumi!E140*(1+D$14),"")</f>
        <v>0</v>
      </c>
      <c r="E31" s="297">
        <f t="shared" si="2"/>
        <v>0</v>
      </c>
      <c r="F31" s="297">
        <f t="shared" si="2"/>
        <v>0</v>
      </c>
      <c r="G31" s="297">
        <f t="shared" si="2"/>
        <v>0</v>
      </c>
      <c r="H31" s="297">
        <f t="shared" si="2"/>
        <v>0</v>
      </c>
      <c r="I31" s="297">
        <f t="shared" si="2"/>
        <v>0</v>
      </c>
      <c r="J31" s="297">
        <f t="shared" si="2"/>
        <v>0</v>
      </c>
      <c r="K31" s="297">
        <f t="shared" si="2"/>
        <v>0</v>
      </c>
      <c r="L31" s="297">
        <f t="shared" si="2"/>
        <v>0</v>
      </c>
      <c r="M31" s="297">
        <f t="shared" si="2"/>
        <v>0</v>
      </c>
      <c r="N31" s="297">
        <f t="shared" si="2"/>
        <v>0</v>
      </c>
      <c r="O31" s="297">
        <f t="shared" si="2"/>
        <v>0</v>
      </c>
      <c r="P31" s="297">
        <f t="shared" si="2"/>
        <v>0</v>
      </c>
      <c r="Q31" s="297">
        <f t="shared" si="2"/>
        <v>0</v>
      </c>
      <c r="R31" s="297">
        <f t="shared" si="2"/>
        <v>0</v>
      </c>
      <c r="S31" s="297">
        <f t="shared" si="2"/>
        <v>0</v>
      </c>
      <c r="T31" s="297">
        <f t="shared" si="2"/>
        <v>0</v>
      </c>
      <c r="U31" s="297">
        <f t="shared" si="3"/>
        <v>0</v>
      </c>
      <c r="V31" s="297">
        <f t="shared" si="3"/>
        <v>0</v>
      </c>
      <c r="W31" s="297">
        <f t="shared" si="3"/>
        <v>0</v>
      </c>
      <c r="X31" s="297">
        <f t="shared" si="3"/>
        <v>0</v>
      </c>
      <c r="Y31" s="297">
        <f t="shared" si="3"/>
        <v>0</v>
      </c>
      <c r="Z31" s="297">
        <f t="shared" si="3"/>
        <v>0</v>
      </c>
      <c r="AA31" s="297">
        <f t="shared" si="3"/>
        <v>0</v>
      </c>
      <c r="AB31" s="297">
        <f t="shared" si="3"/>
        <v>0</v>
      </c>
      <c r="AC31" s="297">
        <f t="shared" si="3"/>
        <v>0</v>
      </c>
      <c r="AD31" s="297">
        <f t="shared" si="3"/>
        <v>0</v>
      </c>
      <c r="AE31" s="297">
        <f t="shared" si="3"/>
        <v>0</v>
      </c>
      <c r="AF31" s="297">
        <f t="shared" si="3"/>
        <v>0</v>
      </c>
      <c r="AG31" s="297">
        <f t="shared" si="3"/>
        <v>0</v>
      </c>
      <c r="AH31" s="297">
        <f t="shared" si="3"/>
        <v>0</v>
      </c>
      <c r="AI31" s="297">
        <f t="shared" si="3"/>
        <v>0</v>
      </c>
      <c r="AJ31" s="297">
        <f t="shared" si="3"/>
        <v>0</v>
      </c>
      <c r="AK31" s="297">
        <f t="shared" si="4"/>
        <v>0</v>
      </c>
      <c r="AL31" s="297">
        <f t="shared" si="4"/>
        <v>0</v>
      </c>
      <c r="AM31" s="297">
        <f t="shared" si="4"/>
        <v>0</v>
      </c>
      <c r="AN31" s="297">
        <f t="shared" si="4"/>
        <v>0</v>
      </c>
      <c r="AO31" s="297">
        <f t="shared" si="4"/>
        <v>0</v>
      </c>
      <c r="AP31" s="297">
        <f t="shared" si="4"/>
        <v>0</v>
      </c>
      <c r="AQ31" s="297">
        <f t="shared" si="4"/>
        <v>0</v>
      </c>
      <c r="AR31" s="297">
        <f t="shared" si="4"/>
        <v>0</v>
      </c>
      <c r="AS31" s="297">
        <f t="shared" si="4"/>
        <v>0</v>
      </c>
      <c r="AT31" s="297">
        <f t="shared" si="4"/>
        <v>0</v>
      </c>
      <c r="AU31" s="297">
        <f t="shared" si="4"/>
        <v>0</v>
      </c>
      <c r="AV31" s="297">
        <f t="shared" si="4"/>
        <v>0</v>
      </c>
      <c r="AW31" s="297">
        <f t="shared" si="4"/>
        <v>0</v>
      </c>
      <c r="AX31" s="297">
        <f t="shared" si="4"/>
        <v>0</v>
      </c>
      <c r="AY31" s="297">
        <f t="shared" si="4"/>
        <v>0</v>
      </c>
      <c r="AZ31" s="297">
        <f t="shared" si="4"/>
        <v>0</v>
      </c>
      <c r="BA31" s="297">
        <f t="shared" si="5"/>
        <v>0</v>
      </c>
      <c r="BB31" s="297">
        <f t="shared" si="5"/>
        <v>0</v>
      </c>
      <c r="BC31" s="297">
        <f t="shared" si="5"/>
        <v>0</v>
      </c>
      <c r="BD31" s="297">
        <f t="shared" si="5"/>
        <v>0</v>
      </c>
      <c r="BE31" s="297">
        <f t="shared" si="5"/>
        <v>0</v>
      </c>
      <c r="BF31" s="297">
        <f t="shared" si="5"/>
        <v>0</v>
      </c>
      <c r="BG31" s="297">
        <f t="shared" si="5"/>
        <v>0</v>
      </c>
      <c r="BH31" s="297">
        <f t="shared" si="5"/>
        <v>0</v>
      </c>
      <c r="BI31" s="297">
        <f t="shared" si="5"/>
        <v>0</v>
      </c>
      <c r="BJ31" s="297">
        <f t="shared" si="5"/>
        <v>0</v>
      </c>
      <c r="BK31" s="297">
        <f t="shared" si="5"/>
        <v>0</v>
      </c>
      <c r="BL31" s="297">
        <f t="shared" si="5"/>
        <v>0</v>
      </c>
      <c r="BM31" s="297">
        <f t="shared" si="5"/>
        <v>0</v>
      </c>
      <c r="BN31" s="297">
        <f t="shared" si="5"/>
        <v>0</v>
      </c>
      <c r="BO31" s="297">
        <f t="shared" si="5"/>
        <v>0</v>
      </c>
      <c r="BP31" s="297">
        <f t="shared" si="5"/>
        <v>0</v>
      </c>
      <c r="BQ31" s="297">
        <f t="shared" si="6"/>
        <v>0</v>
      </c>
      <c r="BR31" s="297">
        <f t="shared" si="6"/>
        <v>0</v>
      </c>
      <c r="BS31" s="297">
        <f t="shared" si="6"/>
        <v>0</v>
      </c>
      <c r="BT31" s="297">
        <f t="shared" si="6"/>
        <v>0</v>
      </c>
      <c r="BU31" s="297">
        <f t="shared" si="6"/>
        <v>0</v>
      </c>
      <c r="BV31" s="297">
        <f t="shared" si="6"/>
        <v>0</v>
      </c>
      <c r="BW31" s="297">
        <f t="shared" si="6"/>
        <v>0</v>
      </c>
      <c r="BX31" s="297">
        <f t="shared" si="6"/>
        <v>0</v>
      </c>
      <c r="BY31" s="297">
        <f t="shared" si="6"/>
        <v>0</v>
      </c>
      <c r="BZ31" s="297">
        <f t="shared" si="6"/>
        <v>0</v>
      </c>
      <c r="CA31" s="297">
        <f t="shared" si="6"/>
        <v>0</v>
      </c>
      <c r="CB31" s="297">
        <f t="shared" si="6"/>
        <v>0</v>
      </c>
      <c r="CC31" s="297">
        <f t="shared" si="6"/>
        <v>0</v>
      </c>
      <c r="CD31" s="297">
        <f t="shared" si="6"/>
        <v>0</v>
      </c>
      <c r="CE31" s="297">
        <f t="shared" si="6"/>
        <v>0</v>
      </c>
      <c r="CF31" s="297">
        <f t="shared" si="6"/>
        <v>0</v>
      </c>
      <c r="CG31" s="297">
        <f t="shared" si="7"/>
        <v>0</v>
      </c>
      <c r="CH31" s="297">
        <f t="shared" si="7"/>
        <v>0</v>
      </c>
      <c r="CI31" s="297">
        <f t="shared" si="7"/>
        <v>0</v>
      </c>
      <c r="CJ31" s="297">
        <f t="shared" si="7"/>
        <v>0</v>
      </c>
      <c r="CK31" s="297">
        <f t="shared" si="7"/>
        <v>0</v>
      </c>
      <c r="CL31" s="297">
        <f t="shared" si="7"/>
        <v>0</v>
      </c>
      <c r="CM31" s="297">
        <f t="shared" si="7"/>
        <v>0</v>
      </c>
      <c r="CN31" s="297">
        <f t="shared" si="7"/>
        <v>0</v>
      </c>
      <c r="CO31" s="297">
        <f t="shared" si="7"/>
        <v>0</v>
      </c>
      <c r="CP31" s="297">
        <f t="shared" si="7"/>
        <v>0</v>
      </c>
      <c r="CQ31" s="297">
        <f t="shared" si="7"/>
        <v>0</v>
      </c>
      <c r="CR31" s="297">
        <f t="shared" si="7"/>
        <v>0</v>
      </c>
      <c r="CS31" s="297">
        <f t="shared" si="7"/>
        <v>0</v>
      </c>
      <c r="CT31" s="297">
        <f t="shared" si="7"/>
        <v>0</v>
      </c>
      <c r="CU31" s="297">
        <f t="shared" si="7"/>
        <v>0</v>
      </c>
      <c r="CV31" s="297">
        <f t="shared" si="7"/>
        <v>0</v>
      </c>
      <c r="CW31" s="297">
        <f t="shared" si="8"/>
        <v>0</v>
      </c>
      <c r="CX31" s="297">
        <f t="shared" si="8"/>
        <v>0</v>
      </c>
      <c r="CY31" s="297">
        <f t="shared" si="8"/>
        <v>0</v>
      </c>
      <c r="CZ31" s="297">
        <f t="shared" si="8"/>
        <v>0</v>
      </c>
      <c r="DA31" s="297">
        <f t="shared" si="8"/>
        <v>0</v>
      </c>
      <c r="DB31" s="297">
        <f t="shared" si="8"/>
        <v>0</v>
      </c>
      <c r="DC31" s="297">
        <f t="shared" si="8"/>
        <v>0</v>
      </c>
      <c r="DD31" s="297">
        <f t="shared" si="8"/>
        <v>0</v>
      </c>
      <c r="DE31" s="297">
        <f t="shared" si="8"/>
        <v>0</v>
      </c>
      <c r="DF31" s="297">
        <f t="shared" si="8"/>
        <v>0</v>
      </c>
      <c r="DG31" s="297">
        <f t="shared" si="8"/>
        <v>0</v>
      </c>
      <c r="DH31" s="297">
        <f t="shared" si="8"/>
        <v>0</v>
      </c>
      <c r="DI31" s="297">
        <f t="shared" si="9"/>
        <v>0</v>
      </c>
      <c r="DJ31" s="297">
        <f t="shared" si="9"/>
        <v>0</v>
      </c>
      <c r="DK31" s="297">
        <f t="shared" si="9"/>
        <v>0</v>
      </c>
      <c r="DL31" s="297">
        <f t="shared" si="9"/>
        <v>0</v>
      </c>
      <c r="DM31" s="297">
        <f t="shared" si="9"/>
        <v>0</v>
      </c>
      <c r="DN31" s="297">
        <f t="shared" si="9"/>
        <v>0</v>
      </c>
      <c r="DO31" s="297">
        <f t="shared" si="9"/>
        <v>0</v>
      </c>
      <c r="DP31" s="297">
        <f t="shared" si="9"/>
        <v>0</v>
      </c>
      <c r="DQ31" s="297">
        <f t="shared" si="9"/>
        <v>0</v>
      </c>
      <c r="DR31" s="297">
        <f t="shared" si="9"/>
        <v>0</v>
      </c>
      <c r="DS31" s="297">
        <f t="shared" si="9"/>
        <v>0</v>
      </c>
      <c r="DT31" s="297">
        <f t="shared" si="9"/>
        <v>0</v>
      </c>
      <c r="DU31" s="297">
        <f t="shared" si="9"/>
        <v>0</v>
      </c>
    </row>
    <row r="32" spans="1:125" x14ac:dyDescent="0.35">
      <c r="A32" s="289" t="str">
        <f>IFERROR(Pieņēmumi!B141,"")</f>
        <v>Kapitālieguldījumi Nr15</v>
      </c>
      <c r="B32" s="290" t="str">
        <f>IFERROR(Pieņēmumi!C141,"")</f>
        <v>k €</v>
      </c>
      <c r="C32" s="285"/>
      <c r="D32" s="282">
        <f>IFERROR(Pieņēmumi!E141*(1+D$14),"")</f>
        <v>0</v>
      </c>
      <c r="E32" s="297">
        <f t="shared" si="2"/>
        <v>0</v>
      </c>
      <c r="F32" s="297">
        <f t="shared" si="2"/>
        <v>0</v>
      </c>
      <c r="G32" s="297">
        <f t="shared" si="2"/>
        <v>0</v>
      </c>
      <c r="H32" s="297">
        <f t="shared" si="2"/>
        <v>0</v>
      </c>
      <c r="I32" s="297">
        <f t="shared" si="2"/>
        <v>0</v>
      </c>
      <c r="J32" s="297">
        <f t="shared" si="2"/>
        <v>0</v>
      </c>
      <c r="K32" s="297">
        <f t="shared" si="2"/>
        <v>0</v>
      </c>
      <c r="L32" s="297">
        <f t="shared" si="2"/>
        <v>0</v>
      </c>
      <c r="M32" s="297">
        <f t="shared" si="2"/>
        <v>0</v>
      </c>
      <c r="N32" s="297">
        <f t="shared" si="2"/>
        <v>0</v>
      </c>
      <c r="O32" s="297">
        <f t="shared" si="2"/>
        <v>0</v>
      </c>
      <c r="P32" s="297">
        <f t="shared" si="2"/>
        <v>0</v>
      </c>
      <c r="Q32" s="297">
        <f t="shared" si="2"/>
        <v>0</v>
      </c>
      <c r="R32" s="297">
        <f t="shared" si="2"/>
        <v>0</v>
      </c>
      <c r="S32" s="297">
        <f t="shared" si="2"/>
        <v>0</v>
      </c>
      <c r="T32" s="297">
        <f t="shared" si="2"/>
        <v>0</v>
      </c>
      <c r="U32" s="297">
        <f t="shared" si="3"/>
        <v>0</v>
      </c>
      <c r="V32" s="297">
        <f t="shared" si="3"/>
        <v>0</v>
      </c>
      <c r="W32" s="297">
        <f t="shared" si="3"/>
        <v>0</v>
      </c>
      <c r="X32" s="297">
        <f t="shared" si="3"/>
        <v>0</v>
      </c>
      <c r="Y32" s="297">
        <f t="shared" si="3"/>
        <v>0</v>
      </c>
      <c r="Z32" s="297">
        <f t="shared" si="3"/>
        <v>0</v>
      </c>
      <c r="AA32" s="297">
        <f t="shared" si="3"/>
        <v>0</v>
      </c>
      <c r="AB32" s="297">
        <f t="shared" si="3"/>
        <v>0</v>
      </c>
      <c r="AC32" s="297">
        <f t="shared" si="3"/>
        <v>0</v>
      </c>
      <c r="AD32" s="297">
        <f t="shared" si="3"/>
        <v>0</v>
      </c>
      <c r="AE32" s="297">
        <f t="shared" si="3"/>
        <v>0</v>
      </c>
      <c r="AF32" s="297">
        <f t="shared" si="3"/>
        <v>0</v>
      </c>
      <c r="AG32" s="297">
        <f t="shared" si="3"/>
        <v>0</v>
      </c>
      <c r="AH32" s="297">
        <f t="shared" si="3"/>
        <v>0</v>
      </c>
      <c r="AI32" s="297">
        <f t="shared" si="3"/>
        <v>0</v>
      </c>
      <c r="AJ32" s="297">
        <f t="shared" si="3"/>
        <v>0</v>
      </c>
      <c r="AK32" s="297">
        <f t="shared" si="4"/>
        <v>0</v>
      </c>
      <c r="AL32" s="297">
        <f t="shared" si="4"/>
        <v>0</v>
      </c>
      <c r="AM32" s="297">
        <f t="shared" si="4"/>
        <v>0</v>
      </c>
      <c r="AN32" s="297">
        <f t="shared" si="4"/>
        <v>0</v>
      </c>
      <c r="AO32" s="297">
        <f t="shared" si="4"/>
        <v>0</v>
      </c>
      <c r="AP32" s="297">
        <f t="shared" si="4"/>
        <v>0</v>
      </c>
      <c r="AQ32" s="297">
        <f t="shared" si="4"/>
        <v>0</v>
      </c>
      <c r="AR32" s="297">
        <f t="shared" si="4"/>
        <v>0</v>
      </c>
      <c r="AS32" s="297">
        <f t="shared" si="4"/>
        <v>0</v>
      </c>
      <c r="AT32" s="297">
        <f t="shared" si="4"/>
        <v>0</v>
      </c>
      <c r="AU32" s="297">
        <f t="shared" si="4"/>
        <v>0</v>
      </c>
      <c r="AV32" s="297">
        <f t="shared" si="4"/>
        <v>0</v>
      </c>
      <c r="AW32" s="297">
        <f t="shared" si="4"/>
        <v>0</v>
      </c>
      <c r="AX32" s="297">
        <f t="shared" si="4"/>
        <v>0</v>
      </c>
      <c r="AY32" s="297">
        <f t="shared" si="4"/>
        <v>0</v>
      </c>
      <c r="AZ32" s="297">
        <f t="shared" si="4"/>
        <v>0</v>
      </c>
      <c r="BA32" s="297">
        <f t="shared" si="5"/>
        <v>0</v>
      </c>
      <c r="BB32" s="297">
        <f t="shared" si="5"/>
        <v>0</v>
      </c>
      <c r="BC32" s="297">
        <f t="shared" si="5"/>
        <v>0</v>
      </c>
      <c r="BD32" s="297">
        <f t="shared" si="5"/>
        <v>0</v>
      </c>
      <c r="BE32" s="297">
        <f t="shared" si="5"/>
        <v>0</v>
      </c>
      <c r="BF32" s="297">
        <f t="shared" si="5"/>
        <v>0</v>
      </c>
      <c r="BG32" s="297">
        <f t="shared" si="5"/>
        <v>0</v>
      </c>
      <c r="BH32" s="297">
        <f t="shared" si="5"/>
        <v>0</v>
      </c>
      <c r="BI32" s="297">
        <f t="shared" si="5"/>
        <v>0</v>
      </c>
      <c r="BJ32" s="297">
        <f t="shared" si="5"/>
        <v>0</v>
      </c>
      <c r="BK32" s="297">
        <f t="shared" si="5"/>
        <v>0</v>
      </c>
      <c r="BL32" s="297">
        <f t="shared" si="5"/>
        <v>0</v>
      </c>
      <c r="BM32" s="297">
        <f t="shared" si="5"/>
        <v>0</v>
      </c>
      <c r="BN32" s="297">
        <f t="shared" si="5"/>
        <v>0</v>
      </c>
      <c r="BO32" s="297">
        <f t="shared" si="5"/>
        <v>0</v>
      </c>
      <c r="BP32" s="297">
        <f t="shared" si="5"/>
        <v>0</v>
      </c>
      <c r="BQ32" s="297">
        <f t="shared" si="6"/>
        <v>0</v>
      </c>
      <c r="BR32" s="297">
        <f t="shared" si="6"/>
        <v>0</v>
      </c>
      <c r="BS32" s="297">
        <f t="shared" si="6"/>
        <v>0</v>
      </c>
      <c r="BT32" s="297">
        <f t="shared" si="6"/>
        <v>0</v>
      </c>
      <c r="BU32" s="297">
        <f t="shared" si="6"/>
        <v>0</v>
      </c>
      <c r="BV32" s="297">
        <f t="shared" si="6"/>
        <v>0</v>
      </c>
      <c r="BW32" s="297">
        <f t="shared" si="6"/>
        <v>0</v>
      </c>
      <c r="BX32" s="297">
        <f t="shared" si="6"/>
        <v>0</v>
      </c>
      <c r="BY32" s="297">
        <f t="shared" si="6"/>
        <v>0</v>
      </c>
      <c r="BZ32" s="297">
        <f t="shared" si="6"/>
        <v>0</v>
      </c>
      <c r="CA32" s="297">
        <f t="shared" si="6"/>
        <v>0</v>
      </c>
      <c r="CB32" s="297">
        <f t="shared" si="6"/>
        <v>0</v>
      </c>
      <c r="CC32" s="297">
        <f t="shared" si="6"/>
        <v>0</v>
      </c>
      <c r="CD32" s="297">
        <f t="shared" si="6"/>
        <v>0</v>
      </c>
      <c r="CE32" s="297">
        <f t="shared" si="6"/>
        <v>0</v>
      </c>
      <c r="CF32" s="297">
        <f t="shared" si="6"/>
        <v>0</v>
      </c>
      <c r="CG32" s="297">
        <f t="shared" si="7"/>
        <v>0</v>
      </c>
      <c r="CH32" s="297">
        <f t="shared" si="7"/>
        <v>0</v>
      </c>
      <c r="CI32" s="297">
        <f t="shared" si="7"/>
        <v>0</v>
      </c>
      <c r="CJ32" s="297">
        <f t="shared" si="7"/>
        <v>0</v>
      </c>
      <c r="CK32" s="297">
        <f t="shared" si="7"/>
        <v>0</v>
      </c>
      <c r="CL32" s="297">
        <f t="shared" si="7"/>
        <v>0</v>
      </c>
      <c r="CM32" s="297">
        <f t="shared" si="7"/>
        <v>0</v>
      </c>
      <c r="CN32" s="297">
        <f t="shared" si="7"/>
        <v>0</v>
      </c>
      <c r="CO32" s="297">
        <f t="shared" si="7"/>
        <v>0</v>
      </c>
      <c r="CP32" s="297">
        <f t="shared" si="7"/>
        <v>0</v>
      </c>
      <c r="CQ32" s="297">
        <f t="shared" si="7"/>
        <v>0</v>
      </c>
      <c r="CR32" s="297">
        <f t="shared" si="7"/>
        <v>0</v>
      </c>
      <c r="CS32" s="297">
        <f t="shared" si="7"/>
        <v>0</v>
      </c>
      <c r="CT32" s="297">
        <f t="shared" si="7"/>
        <v>0</v>
      </c>
      <c r="CU32" s="297">
        <f t="shared" si="7"/>
        <v>0</v>
      </c>
      <c r="CV32" s="297">
        <f t="shared" si="7"/>
        <v>0</v>
      </c>
      <c r="CW32" s="297">
        <f t="shared" si="8"/>
        <v>0</v>
      </c>
      <c r="CX32" s="297">
        <f t="shared" si="8"/>
        <v>0</v>
      </c>
      <c r="CY32" s="297">
        <f t="shared" si="8"/>
        <v>0</v>
      </c>
      <c r="CZ32" s="297">
        <f t="shared" si="8"/>
        <v>0</v>
      </c>
      <c r="DA32" s="297">
        <f t="shared" si="8"/>
        <v>0</v>
      </c>
      <c r="DB32" s="297">
        <f t="shared" si="8"/>
        <v>0</v>
      </c>
      <c r="DC32" s="297">
        <f t="shared" si="8"/>
        <v>0</v>
      </c>
      <c r="DD32" s="297">
        <f t="shared" si="8"/>
        <v>0</v>
      </c>
      <c r="DE32" s="297">
        <f t="shared" si="8"/>
        <v>0</v>
      </c>
      <c r="DF32" s="297">
        <f t="shared" si="8"/>
        <v>0</v>
      </c>
      <c r="DG32" s="297">
        <f t="shared" si="8"/>
        <v>0</v>
      </c>
      <c r="DH32" s="297">
        <f t="shared" si="8"/>
        <v>0</v>
      </c>
      <c r="DI32" s="297">
        <f t="shared" si="9"/>
        <v>0</v>
      </c>
      <c r="DJ32" s="297">
        <f t="shared" si="9"/>
        <v>0</v>
      </c>
      <c r="DK32" s="297">
        <f t="shared" si="9"/>
        <v>0</v>
      </c>
      <c r="DL32" s="297">
        <f t="shared" si="9"/>
        <v>0</v>
      </c>
      <c r="DM32" s="297">
        <f t="shared" si="9"/>
        <v>0</v>
      </c>
      <c r="DN32" s="297">
        <f t="shared" si="9"/>
        <v>0</v>
      </c>
      <c r="DO32" s="297">
        <f t="shared" si="9"/>
        <v>0</v>
      </c>
      <c r="DP32" s="297">
        <f t="shared" si="9"/>
        <v>0</v>
      </c>
      <c r="DQ32" s="297">
        <f t="shared" si="9"/>
        <v>0</v>
      </c>
      <c r="DR32" s="297">
        <f t="shared" si="9"/>
        <v>0</v>
      </c>
      <c r="DS32" s="297">
        <f t="shared" si="9"/>
        <v>0</v>
      </c>
      <c r="DT32" s="297">
        <f t="shared" si="9"/>
        <v>0</v>
      </c>
      <c r="DU32" s="297">
        <f t="shared" si="9"/>
        <v>0</v>
      </c>
    </row>
    <row r="33" spans="1:125" x14ac:dyDescent="0.35">
      <c r="A33" s="289" t="str">
        <f>IFERROR(Pieņēmumi!B142,"")</f>
        <v>Kapitālieguldījumi Nr16</v>
      </c>
      <c r="B33" s="290" t="str">
        <f>IFERROR(Pieņēmumi!C142,"")</f>
        <v>k €</v>
      </c>
      <c r="C33" s="285"/>
      <c r="D33" s="282">
        <f>IFERROR(Pieņēmumi!E142*(1+D$14),"")</f>
        <v>0</v>
      </c>
      <c r="E33" s="297">
        <f t="shared" si="2"/>
        <v>0</v>
      </c>
      <c r="F33" s="297">
        <f t="shared" si="2"/>
        <v>0</v>
      </c>
      <c r="G33" s="297">
        <f t="shared" si="2"/>
        <v>0</v>
      </c>
      <c r="H33" s="297">
        <f t="shared" si="2"/>
        <v>0</v>
      </c>
      <c r="I33" s="297">
        <f t="shared" si="2"/>
        <v>0</v>
      </c>
      <c r="J33" s="297">
        <f t="shared" si="2"/>
        <v>0</v>
      </c>
      <c r="K33" s="297">
        <f t="shared" si="2"/>
        <v>0</v>
      </c>
      <c r="L33" s="297">
        <f t="shared" si="2"/>
        <v>0</v>
      </c>
      <c r="M33" s="297">
        <f t="shared" si="2"/>
        <v>0</v>
      </c>
      <c r="N33" s="297">
        <f t="shared" si="2"/>
        <v>0</v>
      </c>
      <c r="O33" s="297">
        <f t="shared" si="2"/>
        <v>0</v>
      </c>
      <c r="P33" s="297">
        <f t="shared" si="2"/>
        <v>0</v>
      </c>
      <c r="Q33" s="297">
        <f t="shared" si="2"/>
        <v>0</v>
      </c>
      <c r="R33" s="297">
        <f t="shared" si="2"/>
        <v>0</v>
      </c>
      <c r="S33" s="297">
        <f t="shared" si="2"/>
        <v>0</v>
      </c>
      <c r="T33" s="297">
        <f t="shared" ref="O33:AD37" si="10">IFERROR($D33*T$16*T$10,"")</f>
        <v>0</v>
      </c>
      <c r="U33" s="297">
        <f t="shared" si="10"/>
        <v>0</v>
      </c>
      <c r="V33" s="297">
        <f t="shared" si="3"/>
        <v>0</v>
      </c>
      <c r="W33" s="297">
        <f t="shared" si="3"/>
        <v>0</v>
      </c>
      <c r="X33" s="297">
        <f t="shared" si="3"/>
        <v>0</v>
      </c>
      <c r="Y33" s="297">
        <f t="shared" si="3"/>
        <v>0</v>
      </c>
      <c r="Z33" s="297">
        <f t="shared" si="3"/>
        <v>0</v>
      </c>
      <c r="AA33" s="297">
        <f t="shared" si="3"/>
        <v>0</v>
      </c>
      <c r="AB33" s="297">
        <f t="shared" si="3"/>
        <v>0</v>
      </c>
      <c r="AC33" s="297">
        <f t="shared" si="3"/>
        <v>0</v>
      </c>
      <c r="AD33" s="297">
        <f t="shared" si="3"/>
        <v>0</v>
      </c>
      <c r="AE33" s="297">
        <f t="shared" si="3"/>
        <v>0</v>
      </c>
      <c r="AF33" s="297">
        <f t="shared" si="3"/>
        <v>0</v>
      </c>
      <c r="AG33" s="297">
        <f t="shared" si="3"/>
        <v>0</v>
      </c>
      <c r="AH33" s="297">
        <f t="shared" si="3"/>
        <v>0</v>
      </c>
      <c r="AI33" s="297">
        <f t="shared" si="3"/>
        <v>0</v>
      </c>
      <c r="AJ33" s="297">
        <f t="shared" si="3"/>
        <v>0</v>
      </c>
      <c r="AK33" s="297">
        <f t="shared" si="4"/>
        <v>0</v>
      </c>
      <c r="AL33" s="297">
        <f t="shared" si="4"/>
        <v>0</v>
      </c>
      <c r="AM33" s="297">
        <f t="shared" si="4"/>
        <v>0</v>
      </c>
      <c r="AN33" s="297">
        <f t="shared" si="4"/>
        <v>0</v>
      </c>
      <c r="AO33" s="297">
        <f t="shared" si="4"/>
        <v>0</v>
      </c>
      <c r="AP33" s="297">
        <f t="shared" si="4"/>
        <v>0</v>
      </c>
      <c r="AQ33" s="297">
        <f t="shared" si="4"/>
        <v>0</v>
      </c>
      <c r="AR33" s="297">
        <f t="shared" si="4"/>
        <v>0</v>
      </c>
      <c r="AS33" s="297">
        <f t="shared" si="4"/>
        <v>0</v>
      </c>
      <c r="AT33" s="297">
        <f t="shared" si="4"/>
        <v>0</v>
      </c>
      <c r="AU33" s="297">
        <f t="shared" si="4"/>
        <v>0</v>
      </c>
      <c r="AV33" s="297">
        <f t="shared" si="4"/>
        <v>0</v>
      </c>
      <c r="AW33" s="297">
        <f t="shared" si="4"/>
        <v>0</v>
      </c>
      <c r="AX33" s="297">
        <f t="shared" si="4"/>
        <v>0</v>
      </c>
      <c r="AY33" s="297">
        <f t="shared" si="4"/>
        <v>0</v>
      </c>
      <c r="AZ33" s="297">
        <f t="shared" ref="AZ33" si="11">IFERROR($D33*AZ$16*AZ$10,"")</f>
        <v>0</v>
      </c>
      <c r="BA33" s="297">
        <f t="shared" si="5"/>
        <v>0</v>
      </c>
      <c r="BB33" s="297">
        <f t="shared" si="5"/>
        <v>0</v>
      </c>
      <c r="BC33" s="297">
        <f t="shared" si="5"/>
        <v>0</v>
      </c>
      <c r="BD33" s="297">
        <f t="shared" si="5"/>
        <v>0</v>
      </c>
      <c r="BE33" s="297">
        <f t="shared" si="5"/>
        <v>0</v>
      </c>
      <c r="BF33" s="297">
        <f t="shared" si="5"/>
        <v>0</v>
      </c>
      <c r="BG33" s="297">
        <f t="shared" si="5"/>
        <v>0</v>
      </c>
      <c r="BH33" s="297">
        <f t="shared" si="5"/>
        <v>0</v>
      </c>
      <c r="BI33" s="297">
        <f t="shared" si="5"/>
        <v>0</v>
      </c>
      <c r="BJ33" s="297">
        <f t="shared" si="5"/>
        <v>0</v>
      </c>
      <c r="BK33" s="297">
        <f t="shared" si="5"/>
        <v>0</v>
      </c>
      <c r="BL33" s="297">
        <f t="shared" si="5"/>
        <v>0</v>
      </c>
      <c r="BM33" s="297">
        <f t="shared" si="5"/>
        <v>0</v>
      </c>
      <c r="BN33" s="297">
        <f t="shared" si="5"/>
        <v>0</v>
      </c>
      <c r="BO33" s="297">
        <f t="shared" si="5"/>
        <v>0</v>
      </c>
      <c r="BP33" s="297">
        <f t="shared" ref="BK33:BZ37" si="12">IFERROR($D33*BP$16*BP$10,"")</f>
        <v>0</v>
      </c>
      <c r="BQ33" s="297">
        <f t="shared" si="12"/>
        <v>0</v>
      </c>
      <c r="BR33" s="297">
        <f t="shared" si="12"/>
        <v>0</v>
      </c>
      <c r="BS33" s="297">
        <f t="shared" si="12"/>
        <v>0</v>
      </c>
      <c r="BT33" s="297">
        <f t="shared" si="12"/>
        <v>0</v>
      </c>
      <c r="BU33" s="297">
        <f t="shared" si="6"/>
        <v>0</v>
      </c>
      <c r="BV33" s="297">
        <f t="shared" si="6"/>
        <v>0</v>
      </c>
      <c r="BW33" s="297">
        <f t="shared" si="6"/>
        <v>0</v>
      </c>
      <c r="BX33" s="297">
        <f t="shared" si="6"/>
        <v>0</v>
      </c>
      <c r="BY33" s="297">
        <f t="shared" si="6"/>
        <v>0</v>
      </c>
      <c r="BZ33" s="297">
        <f t="shared" si="6"/>
        <v>0</v>
      </c>
      <c r="CA33" s="297">
        <f t="shared" si="6"/>
        <v>0</v>
      </c>
      <c r="CB33" s="297">
        <f t="shared" si="6"/>
        <v>0</v>
      </c>
      <c r="CC33" s="297">
        <f t="shared" si="6"/>
        <v>0</v>
      </c>
      <c r="CD33" s="297">
        <f t="shared" si="6"/>
        <v>0</v>
      </c>
      <c r="CE33" s="297">
        <f t="shared" si="6"/>
        <v>0</v>
      </c>
      <c r="CF33" s="297">
        <f t="shared" si="6"/>
        <v>0</v>
      </c>
      <c r="CG33" s="297">
        <f t="shared" si="7"/>
        <v>0</v>
      </c>
      <c r="CH33" s="297">
        <f t="shared" si="7"/>
        <v>0</v>
      </c>
      <c r="CI33" s="297">
        <f t="shared" si="7"/>
        <v>0</v>
      </c>
      <c r="CJ33" s="297">
        <f t="shared" si="7"/>
        <v>0</v>
      </c>
      <c r="CK33" s="297">
        <f t="shared" si="7"/>
        <v>0</v>
      </c>
      <c r="CL33" s="297">
        <f t="shared" si="7"/>
        <v>0</v>
      </c>
      <c r="CM33" s="297">
        <f t="shared" si="7"/>
        <v>0</v>
      </c>
      <c r="CN33" s="297">
        <f t="shared" si="7"/>
        <v>0</v>
      </c>
      <c r="CO33" s="297">
        <f t="shared" si="7"/>
        <v>0</v>
      </c>
      <c r="CP33" s="297">
        <f t="shared" si="7"/>
        <v>0</v>
      </c>
      <c r="CQ33" s="297">
        <f t="shared" si="7"/>
        <v>0</v>
      </c>
      <c r="CR33" s="297">
        <f t="shared" si="7"/>
        <v>0</v>
      </c>
      <c r="CS33" s="297">
        <f t="shared" si="7"/>
        <v>0</v>
      </c>
      <c r="CT33" s="297">
        <f t="shared" si="7"/>
        <v>0</v>
      </c>
      <c r="CU33" s="297">
        <f t="shared" si="7"/>
        <v>0</v>
      </c>
      <c r="CV33" s="297">
        <f t="shared" ref="CV33:CX33" si="13">IFERROR($D33*CV$16*CV$10,"")</f>
        <v>0</v>
      </c>
      <c r="CW33" s="297">
        <f t="shared" si="13"/>
        <v>0</v>
      </c>
      <c r="CX33" s="297">
        <f t="shared" si="13"/>
        <v>0</v>
      </c>
      <c r="CY33" s="297">
        <f t="shared" si="8"/>
        <v>0</v>
      </c>
      <c r="CZ33" s="297">
        <f t="shared" si="8"/>
        <v>0</v>
      </c>
      <c r="DA33" s="297">
        <f t="shared" si="8"/>
        <v>0</v>
      </c>
      <c r="DB33" s="297">
        <f t="shared" si="8"/>
        <v>0</v>
      </c>
      <c r="DC33" s="297">
        <f t="shared" si="8"/>
        <v>0</v>
      </c>
      <c r="DD33" s="297">
        <f t="shared" si="8"/>
        <v>0</v>
      </c>
      <c r="DE33" s="297">
        <f t="shared" si="8"/>
        <v>0</v>
      </c>
      <c r="DF33" s="297">
        <f t="shared" si="8"/>
        <v>0</v>
      </c>
      <c r="DG33" s="297">
        <f t="shared" si="8"/>
        <v>0</v>
      </c>
      <c r="DH33" s="297">
        <f t="shared" si="8"/>
        <v>0</v>
      </c>
      <c r="DI33" s="297">
        <f t="shared" si="9"/>
        <v>0</v>
      </c>
      <c r="DJ33" s="297">
        <f t="shared" si="9"/>
        <v>0</v>
      </c>
      <c r="DK33" s="297">
        <f t="shared" si="9"/>
        <v>0</v>
      </c>
      <c r="DL33" s="297">
        <f t="shared" si="9"/>
        <v>0</v>
      </c>
      <c r="DM33" s="297">
        <f t="shared" si="9"/>
        <v>0</v>
      </c>
      <c r="DN33" s="297">
        <f t="shared" si="9"/>
        <v>0</v>
      </c>
      <c r="DO33" s="297">
        <f t="shared" si="9"/>
        <v>0</v>
      </c>
      <c r="DP33" s="297">
        <f t="shared" si="9"/>
        <v>0</v>
      </c>
      <c r="DQ33" s="297">
        <f t="shared" si="9"/>
        <v>0</v>
      </c>
      <c r="DR33" s="297">
        <f t="shared" si="9"/>
        <v>0</v>
      </c>
      <c r="DS33" s="297">
        <f t="shared" si="9"/>
        <v>0</v>
      </c>
      <c r="DT33" s="297">
        <f t="shared" si="9"/>
        <v>0</v>
      </c>
      <c r="DU33" s="297">
        <f t="shared" si="9"/>
        <v>0</v>
      </c>
    </row>
    <row r="34" spans="1:125" x14ac:dyDescent="0.35">
      <c r="A34" s="289" t="str">
        <f>IFERROR(Pieņēmumi!B143,"")</f>
        <v>Kapitālieguldījumi Nr17</v>
      </c>
      <c r="B34" s="290" t="str">
        <f>IFERROR(Pieņēmumi!C143,"")</f>
        <v>k €</v>
      </c>
      <c r="C34" s="285"/>
      <c r="D34" s="282">
        <f>IFERROR(Pieņēmumi!E143*(1+D$14),"")</f>
        <v>0</v>
      </c>
      <c r="E34" s="297">
        <f t="shared" ref="E34:N37" si="14">IFERROR($D34*E$16*E$10,"")</f>
        <v>0</v>
      </c>
      <c r="F34" s="297">
        <f t="shared" si="14"/>
        <v>0</v>
      </c>
      <c r="G34" s="297">
        <f t="shared" si="14"/>
        <v>0</v>
      </c>
      <c r="H34" s="297">
        <f t="shared" si="14"/>
        <v>0</v>
      </c>
      <c r="I34" s="297">
        <f t="shared" si="14"/>
        <v>0</v>
      </c>
      <c r="J34" s="297">
        <f t="shared" si="14"/>
        <v>0</v>
      </c>
      <c r="K34" s="297">
        <f t="shared" si="14"/>
        <v>0</v>
      </c>
      <c r="L34" s="297">
        <f t="shared" si="14"/>
        <v>0</v>
      </c>
      <c r="M34" s="297">
        <f t="shared" si="14"/>
        <v>0</v>
      </c>
      <c r="N34" s="297">
        <f t="shared" si="14"/>
        <v>0</v>
      </c>
      <c r="O34" s="297">
        <f t="shared" si="10"/>
        <v>0</v>
      </c>
      <c r="P34" s="297">
        <f t="shared" si="10"/>
        <v>0</v>
      </c>
      <c r="Q34" s="297">
        <f t="shared" si="10"/>
        <v>0</v>
      </c>
      <c r="R34" s="297">
        <f t="shared" si="10"/>
        <v>0</v>
      </c>
      <c r="S34" s="297">
        <f t="shared" si="10"/>
        <v>0</v>
      </c>
      <c r="T34" s="297">
        <f t="shared" si="10"/>
        <v>0</v>
      </c>
      <c r="U34" s="297">
        <f t="shared" si="10"/>
        <v>0</v>
      </c>
      <c r="V34" s="297">
        <f t="shared" si="10"/>
        <v>0</v>
      </c>
      <c r="W34" s="297">
        <f t="shared" si="10"/>
        <v>0</v>
      </c>
      <c r="X34" s="297">
        <f t="shared" si="10"/>
        <v>0</v>
      </c>
      <c r="Y34" s="297">
        <f t="shared" si="10"/>
        <v>0</v>
      </c>
      <c r="Z34" s="297">
        <f t="shared" si="10"/>
        <v>0</v>
      </c>
      <c r="AA34" s="297">
        <f t="shared" si="10"/>
        <v>0</v>
      </c>
      <c r="AB34" s="297">
        <f t="shared" si="10"/>
        <v>0</v>
      </c>
      <c r="AC34" s="297">
        <f t="shared" si="10"/>
        <v>0</v>
      </c>
      <c r="AD34" s="297">
        <f t="shared" si="10"/>
        <v>0</v>
      </c>
      <c r="AE34" s="297">
        <f t="shared" ref="AE34:AT37" si="15">IFERROR($D34*AE$16*AE$10,"")</f>
        <v>0</v>
      </c>
      <c r="AF34" s="297">
        <f t="shared" si="15"/>
        <v>0</v>
      </c>
      <c r="AG34" s="297">
        <f t="shared" si="15"/>
        <v>0</v>
      </c>
      <c r="AH34" s="297">
        <f t="shared" si="15"/>
        <v>0</v>
      </c>
      <c r="AI34" s="297">
        <f t="shared" si="15"/>
        <v>0</v>
      </c>
      <c r="AJ34" s="297">
        <f t="shared" si="15"/>
        <v>0</v>
      </c>
      <c r="AK34" s="297">
        <f t="shared" si="15"/>
        <v>0</v>
      </c>
      <c r="AL34" s="297">
        <f t="shared" si="15"/>
        <v>0</v>
      </c>
      <c r="AM34" s="297">
        <f t="shared" si="15"/>
        <v>0</v>
      </c>
      <c r="AN34" s="297">
        <f t="shared" si="15"/>
        <v>0</v>
      </c>
      <c r="AO34" s="297">
        <f t="shared" si="15"/>
        <v>0</v>
      </c>
      <c r="AP34" s="297">
        <f t="shared" si="15"/>
        <v>0</v>
      </c>
      <c r="AQ34" s="297">
        <f t="shared" si="15"/>
        <v>0</v>
      </c>
      <c r="AR34" s="297">
        <f t="shared" si="15"/>
        <v>0</v>
      </c>
      <c r="AS34" s="297">
        <f t="shared" si="15"/>
        <v>0</v>
      </c>
      <c r="AT34" s="297">
        <f t="shared" si="15"/>
        <v>0</v>
      </c>
      <c r="AU34" s="297">
        <f t="shared" ref="AU34:BJ37" si="16">IFERROR($D34*AU$16*AU$10,"")</f>
        <v>0</v>
      </c>
      <c r="AV34" s="297">
        <f t="shared" si="16"/>
        <v>0</v>
      </c>
      <c r="AW34" s="297">
        <f t="shared" si="16"/>
        <v>0</v>
      </c>
      <c r="AX34" s="297">
        <f t="shared" si="16"/>
        <v>0</v>
      </c>
      <c r="AY34" s="297">
        <f t="shared" si="16"/>
        <v>0</v>
      </c>
      <c r="AZ34" s="297">
        <f t="shared" si="16"/>
        <v>0</v>
      </c>
      <c r="BA34" s="297">
        <f t="shared" si="16"/>
        <v>0</v>
      </c>
      <c r="BB34" s="297">
        <f t="shared" si="16"/>
        <v>0</v>
      </c>
      <c r="BC34" s="297">
        <f t="shared" si="16"/>
        <v>0</v>
      </c>
      <c r="BD34" s="297">
        <f t="shared" si="16"/>
        <v>0</v>
      </c>
      <c r="BE34" s="297">
        <f t="shared" si="16"/>
        <v>0</v>
      </c>
      <c r="BF34" s="297">
        <f t="shared" si="16"/>
        <v>0</v>
      </c>
      <c r="BG34" s="297">
        <f t="shared" si="16"/>
        <v>0</v>
      </c>
      <c r="BH34" s="297">
        <f t="shared" si="16"/>
        <v>0</v>
      </c>
      <c r="BI34" s="297">
        <f t="shared" si="16"/>
        <v>0</v>
      </c>
      <c r="BJ34" s="297">
        <f t="shared" si="16"/>
        <v>0</v>
      </c>
      <c r="BK34" s="297">
        <f t="shared" si="12"/>
        <v>0</v>
      </c>
      <c r="BL34" s="297">
        <f t="shared" si="12"/>
        <v>0</v>
      </c>
      <c r="BM34" s="297">
        <f t="shared" si="12"/>
        <v>0</v>
      </c>
      <c r="BN34" s="297">
        <f t="shared" si="12"/>
        <v>0</v>
      </c>
      <c r="BO34" s="297">
        <f t="shared" si="12"/>
        <v>0</v>
      </c>
      <c r="BP34" s="297">
        <f t="shared" si="12"/>
        <v>0</v>
      </c>
      <c r="BQ34" s="297">
        <f t="shared" si="12"/>
        <v>0</v>
      </c>
      <c r="BR34" s="297">
        <f t="shared" si="12"/>
        <v>0</v>
      </c>
      <c r="BS34" s="297">
        <f t="shared" si="12"/>
        <v>0</v>
      </c>
      <c r="BT34" s="297">
        <f t="shared" si="12"/>
        <v>0</v>
      </c>
      <c r="BU34" s="297">
        <f t="shared" si="12"/>
        <v>0</v>
      </c>
      <c r="BV34" s="297">
        <f t="shared" si="12"/>
        <v>0</v>
      </c>
      <c r="BW34" s="297">
        <f t="shared" si="12"/>
        <v>0</v>
      </c>
      <c r="BX34" s="297">
        <f t="shared" si="12"/>
        <v>0</v>
      </c>
      <c r="BY34" s="297">
        <f t="shared" si="12"/>
        <v>0</v>
      </c>
      <c r="BZ34" s="297">
        <f t="shared" si="12"/>
        <v>0</v>
      </c>
      <c r="CA34" s="297">
        <f t="shared" ref="CA34:CP37" si="17">IFERROR($D34*CA$16*CA$10,"")</f>
        <v>0</v>
      </c>
      <c r="CB34" s="297">
        <f t="shared" si="17"/>
        <v>0</v>
      </c>
      <c r="CC34" s="297">
        <f t="shared" si="17"/>
        <v>0</v>
      </c>
      <c r="CD34" s="297">
        <f t="shared" si="17"/>
        <v>0</v>
      </c>
      <c r="CE34" s="297">
        <f t="shared" si="17"/>
        <v>0</v>
      </c>
      <c r="CF34" s="297">
        <f t="shared" si="17"/>
        <v>0</v>
      </c>
      <c r="CG34" s="297">
        <f t="shared" si="17"/>
        <v>0</v>
      </c>
      <c r="CH34" s="297">
        <f t="shared" si="17"/>
        <v>0</v>
      </c>
      <c r="CI34" s="297">
        <f t="shared" si="17"/>
        <v>0</v>
      </c>
      <c r="CJ34" s="297">
        <f t="shared" si="17"/>
        <v>0</v>
      </c>
      <c r="CK34" s="297">
        <f t="shared" si="17"/>
        <v>0</v>
      </c>
      <c r="CL34" s="297">
        <f t="shared" si="17"/>
        <v>0</v>
      </c>
      <c r="CM34" s="297">
        <f t="shared" si="17"/>
        <v>0</v>
      </c>
      <c r="CN34" s="297">
        <f t="shared" si="17"/>
        <v>0</v>
      </c>
      <c r="CO34" s="297">
        <f t="shared" si="17"/>
        <v>0</v>
      </c>
      <c r="CP34" s="297">
        <f t="shared" si="17"/>
        <v>0</v>
      </c>
      <c r="CQ34" s="297">
        <f t="shared" ref="CQ34:DF37" si="18">IFERROR($D34*CQ$16*CQ$10,"")</f>
        <v>0</v>
      </c>
      <c r="CR34" s="297">
        <f t="shared" si="18"/>
        <v>0</v>
      </c>
      <c r="CS34" s="297">
        <f t="shared" si="18"/>
        <v>0</v>
      </c>
      <c r="CT34" s="297">
        <f t="shared" si="18"/>
        <v>0</v>
      </c>
      <c r="CU34" s="297">
        <f t="shared" si="18"/>
        <v>0</v>
      </c>
      <c r="CV34" s="297">
        <f t="shared" si="18"/>
        <v>0</v>
      </c>
      <c r="CW34" s="297">
        <f t="shared" si="18"/>
        <v>0</v>
      </c>
      <c r="CX34" s="297">
        <f t="shared" si="18"/>
        <v>0</v>
      </c>
      <c r="CY34" s="297">
        <f t="shared" si="18"/>
        <v>0</v>
      </c>
      <c r="CZ34" s="297">
        <f t="shared" si="18"/>
        <v>0</v>
      </c>
      <c r="DA34" s="297">
        <f t="shared" si="18"/>
        <v>0</v>
      </c>
      <c r="DB34" s="297">
        <f t="shared" si="18"/>
        <v>0</v>
      </c>
      <c r="DC34" s="297">
        <f t="shared" si="18"/>
        <v>0</v>
      </c>
      <c r="DD34" s="297">
        <f t="shared" si="18"/>
        <v>0</v>
      </c>
      <c r="DE34" s="297">
        <f t="shared" si="18"/>
        <v>0</v>
      </c>
      <c r="DF34" s="297">
        <f t="shared" si="18"/>
        <v>0</v>
      </c>
      <c r="DG34" s="297">
        <f t="shared" ref="DG34:DU37" si="19">IFERROR($D34*DG$16*DG$10,"")</f>
        <v>0</v>
      </c>
      <c r="DH34" s="297">
        <f t="shared" si="19"/>
        <v>0</v>
      </c>
      <c r="DI34" s="297">
        <f t="shared" si="19"/>
        <v>0</v>
      </c>
      <c r="DJ34" s="297">
        <f t="shared" si="19"/>
        <v>0</v>
      </c>
      <c r="DK34" s="297">
        <f t="shared" si="19"/>
        <v>0</v>
      </c>
      <c r="DL34" s="297">
        <f t="shared" si="19"/>
        <v>0</v>
      </c>
      <c r="DM34" s="297">
        <f t="shared" si="19"/>
        <v>0</v>
      </c>
      <c r="DN34" s="297">
        <f t="shared" si="19"/>
        <v>0</v>
      </c>
      <c r="DO34" s="297">
        <f t="shared" si="19"/>
        <v>0</v>
      </c>
      <c r="DP34" s="297">
        <f t="shared" si="19"/>
        <v>0</v>
      </c>
      <c r="DQ34" s="297">
        <f t="shared" si="19"/>
        <v>0</v>
      </c>
      <c r="DR34" s="297">
        <f t="shared" si="19"/>
        <v>0</v>
      </c>
      <c r="DS34" s="297">
        <f t="shared" si="19"/>
        <v>0</v>
      </c>
      <c r="DT34" s="297">
        <f t="shared" si="19"/>
        <v>0</v>
      </c>
      <c r="DU34" s="297">
        <f t="shared" si="19"/>
        <v>0</v>
      </c>
    </row>
    <row r="35" spans="1:125" x14ac:dyDescent="0.35">
      <c r="A35" s="289" t="str">
        <f>IFERROR(Pieņēmumi!B144,"")</f>
        <v>Kapitālieguldījumi Nr18</v>
      </c>
      <c r="B35" s="290" t="str">
        <f>IFERROR(Pieņēmumi!C144,"")</f>
        <v>k €</v>
      </c>
      <c r="C35" s="285"/>
      <c r="D35" s="282">
        <f>IFERROR(Pieņēmumi!E144*(1+D$14),"")</f>
        <v>0</v>
      </c>
      <c r="E35" s="297">
        <f t="shared" si="14"/>
        <v>0</v>
      </c>
      <c r="F35" s="297">
        <f t="shared" si="14"/>
        <v>0</v>
      </c>
      <c r="G35" s="297">
        <f t="shared" si="14"/>
        <v>0</v>
      </c>
      <c r="H35" s="297">
        <f t="shared" si="14"/>
        <v>0</v>
      </c>
      <c r="I35" s="297">
        <f t="shared" si="14"/>
        <v>0</v>
      </c>
      <c r="J35" s="297">
        <f t="shared" si="14"/>
        <v>0</v>
      </c>
      <c r="K35" s="297">
        <f t="shared" si="14"/>
        <v>0</v>
      </c>
      <c r="L35" s="297">
        <f t="shared" si="14"/>
        <v>0</v>
      </c>
      <c r="M35" s="297">
        <f t="shared" si="14"/>
        <v>0</v>
      </c>
      <c r="N35" s="297">
        <f t="shared" si="14"/>
        <v>0</v>
      </c>
      <c r="O35" s="297">
        <f t="shared" si="10"/>
        <v>0</v>
      </c>
      <c r="P35" s="297">
        <f t="shared" si="10"/>
        <v>0</v>
      </c>
      <c r="Q35" s="297">
        <f t="shared" si="10"/>
        <v>0</v>
      </c>
      <c r="R35" s="297">
        <f t="shared" si="10"/>
        <v>0</v>
      </c>
      <c r="S35" s="297">
        <f t="shared" si="10"/>
        <v>0</v>
      </c>
      <c r="T35" s="297">
        <f t="shared" si="10"/>
        <v>0</v>
      </c>
      <c r="U35" s="297">
        <f t="shared" si="10"/>
        <v>0</v>
      </c>
      <c r="V35" s="297">
        <f t="shared" si="10"/>
        <v>0</v>
      </c>
      <c r="W35" s="297">
        <f t="shared" si="10"/>
        <v>0</v>
      </c>
      <c r="X35" s="297">
        <f t="shared" si="10"/>
        <v>0</v>
      </c>
      <c r="Y35" s="297">
        <f t="shared" si="10"/>
        <v>0</v>
      </c>
      <c r="Z35" s="297">
        <f t="shared" si="10"/>
        <v>0</v>
      </c>
      <c r="AA35" s="297">
        <f t="shared" si="10"/>
        <v>0</v>
      </c>
      <c r="AB35" s="297">
        <f t="shared" si="10"/>
        <v>0</v>
      </c>
      <c r="AC35" s="297">
        <f t="shared" si="10"/>
        <v>0</v>
      </c>
      <c r="AD35" s="297">
        <f t="shared" si="10"/>
        <v>0</v>
      </c>
      <c r="AE35" s="297">
        <f t="shared" si="15"/>
        <v>0</v>
      </c>
      <c r="AF35" s="297">
        <f t="shared" si="15"/>
        <v>0</v>
      </c>
      <c r="AG35" s="297">
        <f t="shared" si="15"/>
        <v>0</v>
      </c>
      <c r="AH35" s="297">
        <f t="shared" si="15"/>
        <v>0</v>
      </c>
      <c r="AI35" s="297">
        <f t="shared" si="15"/>
        <v>0</v>
      </c>
      <c r="AJ35" s="297">
        <f t="shared" si="15"/>
        <v>0</v>
      </c>
      <c r="AK35" s="297">
        <f t="shared" si="15"/>
        <v>0</v>
      </c>
      <c r="AL35" s="297">
        <f t="shared" si="15"/>
        <v>0</v>
      </c>
      <c r="AM35" s="297">
        <f t="shared" si="15"/>
        <v>0</v>
      </c>
      <c r="AN35" s="297">
        <f t="shared" si="15"/>
        <v>0</v>
      </c>
      <c r="AO35" s="297">
        <f t="shared" si="15"/>
        <v>0</v>
      </c>
      <c r="AP35" s="297">
        <f t="shared" si="15"/>
        <v>0</v>
      </c>
      <c r="AQ35" s="297">
        <f t="shared" si="15"/>
        <v>0</v>
      </c>
      <c r="AR35" s="297">
        <f t="shared" si="15"/>
        <v>0</v>
      </c>
      <c r="AS35" s="297">
        <f t="shared" si="15"/>
        <v>0</v>
      </c>
      <c r="AT35" s="297">
        <f t="shared" si="15"/>
        <v>0</v>
      </c>
      <c r="AU35" s="297">
        <f t="shared" si="16"/>
        <v>0</v>
      </c>
      <c r="AV35" s="297">
        <f t="shared" si="16"/>
        <v>0</v>
      </c>
      <c r="AW35" s="297">
        <f t="shared" si="16"/>
        <v>0</v>
      </c>
      <c r="AX35" s="297">
        <f t="shared" si="16"/>
        <v>0</v>
      </c>
      <c r="AY35" s="297">
        <f t="shared" si="16"/>
        <v>0</v>
      </c>
      <c r="AZ35" s="297">
        <f t="shared" si="16"/>
        <v>0</v>
      </c>
      <c r="BA35" s="297">
        <f t="shared" si="16"/>
        <v>0</v>
      </c>
      <c r="BB35" s="297">
        <f t="shared" si="16"/>
        <v>0</v>
      </c>
      <c r="BC35" s="297">
        <f t="shared" si="16"/>
        <v>0</v>
      </c>
      <c r="BD35" s="297">
        <f t="shared" si="16"/>
        <v>0</v>
      </c>
      <c r="BE35" s="297">
        <f t="shared" si="16"/>
        <v>0</v>
      </c>
      <c r="BF35" s="297">
        <f t="shared" si="16"/>
        <v>0</v>
      </c>
      <c r="BG35" s="297">
        <f t="shared" si="16"/>
        <v>0</v>
      </c>
      <c r="BH35" s="297">
        <f t="shared" si="16"/>
        <v>0</v>
      </c>
      <c r="BI35" s="297">
        <f t="shared" si="16"/>
        <v>0</v>
      </c>
      <c r="BJ35" s="297">
        <f t="shared" si="16"/>
        <v>0</v>
      </c>
      <c r="BK35" s="297">
        <f t="shared" si="12"/>
        <v>0</v>
      </c>
      <c r="BL35" s="297">
        <f t="shared" si="12"/>
        <v>0</v>
      </c>
      <c r="BM35" s="297">
        <f t="shared" si="12"/>
        <v>0</v>
      </c>
      <c r="BN35" s="297">
        <f t="shared" si="12"/>
        <v>0</v>
      </c>
      <c r="BO35" s="297">
        <f t="shared" si="12"/>
        <v>0</v>
      </c>
      <c r="BP35" s="297">
        <f t="shared" si="12"/>
        <v>0</v>
      </c>
      <c r="BQ35" s="297">
        <f t="shared" si="12"/>
        <v>0</v>
      </c>
      <c r="BR35" s="297">
        <f t="shared" si="12"/>
        <v>0</v>
      </c>
      <c r="BS35" s="297">
        <f t="shared" si="12"/>
        <v>0</v>
      </c>
      <c r="BT35" s="297">
        <f t="shared" si="12"/>
        <v>0</v>
      </c>
      <c r="BU35" s="297">
        <f t="shared" si="12"/>
        <v>0</v>
      </c>
      <c r="BV35" s="297">
        <f t="shared" si="12"/>
        <v>0</v>
      </c>
      <c r="BW35" s="297">
        <f t="shared" si="12"/>
        <v>0</v>
      </c>
      <c r="BX35" s="297">
        <f t="shared" si="12"/>
        <v>0</v>
      </c>
      <c r="BY35" s="297">
        <f t="shared" si="12"/>
        <v>0</v>
      </c>
      <c r="BZ35" s="297">
        <f t="shared" si="12"/>
        <v>0</v>
      </c>
      <c r="CA35" s="297">
        <f t="shared" si="17"/>
        <v>0</v>
      </c>
      <c r="CB35" s="297">
        <f t="shared" si="17"/>
        <v>0</v>
      </c>
      <c r="CC35" s="297">
        <f t="shared" si="17"/>
        <v>0</v>
      </c>
      <c r="CD35" s="297">
        <f t="shared" si="17"/>
        <v>0</v>
      </c>
      <c r="CE35" s="297">
        <f t="shared" si="17"/>
        <v>0</v>
      </c>
      <c r="CF35" s="297">
        <f t="shared" si="17"/>
        <v>0</v>
      </c>
      <c r="CG35" s="297">
        <f t="shared" si="17"/>
        <v>0</v>
      </c>
      <c r="CH35" s="297">
        <f t="shared" si="17"/>
        <v>0</v>
      </c>
      <c r="CI35" s="297">
        <f t="shared" si="17"/>
        <v>0</v>
      </c>
      <c r="CJ35" s="297">
        <f t="shared" si="17"/>
        <v>0</v>
      </c>
      <c r="CK35" s="297">
        <f t="shared" si="17"/>
        <v>0</v>
      </c>
      <c r="CL35" s="297">
        <f t="shared" si="17"/>
        <v>0</v>
      </c>
      <c r="CM35" s="297">
        <f t="shared" si="17"/>
        <v>0</v>
      </c>
      <c r="CN35" s="297">
        <f t="shared" si="17"/>
        <v>0</v>
      </c>
      <c r="CO35" s="297">
        <f t="shared" si="17"/>
        <v>0</v>
      </c>
      <c r="CP35" s="297">
        <f t="shared" si="17"/>
        <v>0</v>
      </c>
      <c r="CQ35" s="297">
        <f t="shared" si="18"/>
        <v>0</v>
      </c>
      <c r="CR35" s="297">
        <f t="shared" si="18"/>
        <v>0</v>
      </c>
      <c r="CS35" s="297">
        <f t="shared" si="18"/>
        <v>0</v>
      </c>
      <c r="CT35" s="297">
        <f t="shared" si="18"/>
        <v>0</v>
      </c>
      <c r="CU35" s="297">
        <f t="shared" si="18"/>
        <v>0</v>
      </c>
      <c r="CV35" s="297">
        <f t="shared" si="18"/>
        <v>0</v>
      </c>
      <c r="CW35" s="297">
        <f t="shared" si="18"/>
        <v>0</v>
      </c>
      <c r="CX35" s="297">
        <f t="shared" si="18"/>
        <v>0</v>
      </c>
      <c r="CY35" s="297">
        <f t="shared" si="18"/>
        <v>0</v>
      </c>
      <c r="CZ35" s="297">
        <f t="shared" si="18"/>
        <v>0</v>
      </c>
      <c r="DA35" s="297">
        <f t="shared" si="18"/>
        <v>0</v>
      </c>
      <c r="DB35" s="297">
        <f t="shared" si="18"/>
        <v>0</v>
      </c>
      <c r="DC35" s="297">
        <f t="shared" si="18"/>
        <v>0</v>
      </c>
      <c r="DD35" s="297">
        <f t="shared" si="18"/>
        <v>0</v>
      </c>
      <c r="DE35" s="297">
        <f t="shared" si="18"/>
        <v>0</v>
      </c>
      <c r="DF35" s="297">
        <f t="shared" si="18"/>
        <v>0</v>
      </c>
      <c r="DG35" s="297">
        <f t="shared" si="19"/>
        <v>0</v>
      </c>
      <c r="DH35" s="297">
        <f t="shared" si="19"/>
        <v>0</v>
      </c>
      <c r="DI35" s="297">
        <f t="shared" si="19"/>
        <v>0</v>
      </c>
      <c r="DJ35" s="297">
        <f t="shared" si="19"/>
        <v>0</v>
      </c>
      <c r="DK35" s="297">
        <f t="shared" si="19"/>
        <v>0</v>
      </c>
      <c r="DL35" s="297">
        <f t="shared" si="19"/>
        <v>0</v>
      </c>
      <c r="DM35" s="297">
        <f t="shared" si="19"/>
        <v>0</v>
      </c>
      <c r="DN35" s="297">
        <f t="shared" si="19"/>
        <v>0</v>
      </c>
      <c r="DO35" s="297">
        <f t="shared" si="19"/>
        <v>0</v>
      </c>
      <c r="DP35" s="297">
        <f t="shared" si="19"/>
        <v>0</v>
      </c>
      <c r="DQ35" s="297">
        <f t="shared" si="19"/>
        <v>0</v>
      </c>
      <c r="DR35" s="297">
        <f t="shared" si="19"/>
        <v>0</v>
      </c>
      <c r="DS35" s="297">
        <f t="shared" si="19"/>
        <v>0</v>
      </c>
      <c r="DT35" s="297">
        <f t="shared" si="19"/>
        <v>0</v>
      </c>
      <c r="DU35" s="297">
        <f t="shared" si="19"/>
        <v>0</v>
      </c>
    </row>
    <row r="36" spans="1:125" x14ac:dyDescent="0.35">
      <c r="A36" s="289" t="str">
        <f>IFERROR(Pieņēmumi!B145,"")</f>
        <v>Kapitālieguldījumi Nr19</v>
      </c>
      <c r="B36" s="290" t="str">
        <f>IFERROR(Pieņēmumi!C145,"")</f>
        <v>k €</v>
      </c>
      <c r="C36" s="285"/>
      <c r="D36" s="282">
        <f>IFERROR(Pieņēmumi!E145*(1+D$14),"")</f>
        <v>0</v>
      </c>
      <c r="E36" s="297">
        <f t="shared" si="14"/>
        <v>0</v>
      </c>
      <c r="F36" s="297">
        <f t="shared" si="14"/>
        <v>0</v>
      </c>
      <c r="G36" s="297">
        <f t="shared" si="14"/>
        <v>0</v>
      </c>
      <c r="H36" s="297">
        <f t="shared" si="14"/>
        <v>0</v>
      </c>
      <c r="I36" s="297">
        <f t="shared" si="14"/>
        <v>0</v>
      </c>
      <c r="J36" s="297">
        <f t="shared" si="14"/>
        <v>0</v>
      </c>
      <c r="K36" s="297">
        <f t="shared" si="14"/>
        <v>0</v>
      </c>
      <c r="L36" s="297">
        <f t="shared" si="14"/>
        <v>0</v>
      </c>
      <c r="M36" s="297">
        <f t="shared" si="14"/>
        <v>0</v>
      </c>
      <c r="N36" s="297">
        <f t="shared" si="14"/>
        <v>0</v>
      </c>
      <c r="O36" s="297">
        <f t="shared" si="10"/>
        <v>0</v>
      </c>
      <c r="P36" s="297">
        <f t="shared" si="10"/>
        <v>0</v>
      </c>
      <c r="Q36" s="297">
        <f t="shared" si="10"/>
        <v>0</v>
      </c>
      <c r="R36" s="297">
        <f t="shared" si="10"/>
        <v>0</v>
      </c>
      <c r="S36" s="297">
        <f t="shared" si="10"/>
        <v>0</v>
      </c>
      <c r="T36" s="297">
        <f t="shared" si="10"/>
        <v>0</v>
      </c>
      <c r="U36" s="297">
        <f t="shared" si="10"/>
        <v>0</v>
      </c>
      <c r="V36" s="297">
        <f t="shared" si="10"/>
        <v>0</v>
      </c>
      <c r="W36" s="297">
        <f t="shared" si="10"/>
        <v>0</v>
      </c>
      <c r="X36" s="297">
        <f t="shared" si="10"/>
        <v>0</v>
      </c>
      <c r="Y36" s="297">
        <f t="shared" si="10"/>
        <v>0</v>
      </c>
      <c r="Z36" s="297">
        <f t="shared" si="10"/>
        <v>0</v>
      </c>
      <c r="AA36" s="297">
        <f t="shared" si="10"/>
        <v>0</v>
      </c>
      <c r="AB36" s="297">
        <f t="shared" si="10"/>
        <v>0</v>
      </c>
      <c r="AC36" s="297">
        <f t="shared" si="10"/>
        <v>0</v>
      </c>
      <c r="AD36" s="297">
        <f t="shared" si="10"/>
        <v>0</v>
      </c>
      <c r="AE36" s="297">
        <f t="shared" si="15"/>
        <v>0</v>
      </c>
      <c r="AF36" s="297">
        <f t="shared" si="15"/>
        <v>0</v>
      </c>
      <c r="AG36" s="297">
        <f t="shared" si="15"/>
        <v>0</v>
      </c>
      <c r="AH36" s="297">
        <f t="shared" si="15"/>
        <v>0</v>
      </c>
      <c r="AI36" s="297">
        <f t="shared" si="15"/>
        <v>0</v>
      </c>
      <c r="AJ36" s="297">
        <f t="shared" si="15"/>
        <v>0</v>
      </c>
      <c r="AK36" s="297">
        <f t="shared" si="15"/>
        <v>0</v>
      </c>
      <c r="AL36" s="297">
        <f t="shared" si="15"/>
        <v>0</v>
      </c>
      <c r="AM36" s="297">
        <f t="shared" si="15"/>
        <v>0</v>
      </c>
      <c r="AN36" s="297">
        <f t="shared" si="15"/>
        <v>0</v>
      </c>
      <c r="AO36" s="297">
        <f t="shared" si="15"/>
        <v>0</v>
      </c>
      <c r="AP36" s="297">
        <f t="shared" si="15"/>
        <v>0</v>
      </c>
      <c r="AQ36" s="297">
        <f t="shared" si="15"/>
        <v>0</v>
      </c>
      <c r="AR36" s="297">
        <f t="shared" si="15"/>
        <v>0</v>
      </c>
      <c r="AS36" s="297">
        <f t="shared" si="15"/>
        <v>0</v>
      </c>
      <c r="AT36" s="297">
        <f t="shared" si="15"/>
        <v>0</v>
      </c>
      <c r="AU36" s="297">
        <f t="shared" si="16"/>
        <v>0</v>
      </c>
      <c r="AV36" s="297">
        <f t="shared" si="16"/>
        <v>0</v>
      </c>
      <c r="AW36" s="297">
        <f t="shared" si="16"/>
        <v>0</v>
      </c>
      <c r="AX36" s="297">
        <f t="shared" si="16"/>
        <v>0</v>
      </c>
      <c r="AY36" s="297">
        <f t="shared" si="16"/>
        <v>0</v>
      </c>
      <c r="AZ36" s="297">
        <f t="shared" si="16"/>
        <v>0</v>
      </c>
      <c r="BA36" s="297">
        <f t="shared" si="16"/>
        <v>0</v>
      </c>
      <c r="BB36" s="297">
        <f t="shared" si="16"/>
        <v>0</v>
      </c>
      <c r="BC36" s="297">
        <f t="shared" si="16"/>
        <v>0</v>
      </c>
      <c r="BD36" s="297">
        <f t="shared" si="16"/>
        <v>0</v>
      </c>
      <c r="BE36" s="297">
        <f t="shared" si="16"/>
        <v>0</v>
      </c>
      <c r="BF36" s="297">
        <f t="shared" si="16"/>
        <v>0</v>
      </c>
      <c r="BG36" s="297">
        <f t="shared" si="16"/>
        <v>0</v>
      </c>
      <c r="BH36" s="297">
        <f t="shared" si="16"/>
        <v>0</v>
      </c>
      <c r="BI36" s="297">
        <f t="shared" si="16"/>
        <v>0</v>
      </c>
      <c r="BJ36" s="297">
        <f t="shared" si="16"/>
        <v>0</v>
      </c>
      <c r="BK36" s="297">
        <f t="shared" si="12"/>
        <v>0</v>
      </c>
      <c r="BL36" s="297">
        <f t="shared" si="12"/>
        <v>0</v>
      </c>
      <c r="BM36" s="297">
        <f t="shared" si="12"/>
        <v>0</v>
      </c>
      <c r="BN36" s="297">
        <f t="shared" si="12"/>
        <v>0</v>
      </c>
      <c r="BO36" s="297">
        <f t="shared" si="12"/>
        <v>0</v>
      </c>
      <c r="BP36" s="297">
        <f t="shared" si="12"/>
        <v>0</v>
      </c>
      <c r="BQ36" s="297">
        <f t="shared" si="12"/>
        <v>0</v>
      </c>
      <c r="BR36" s="297">
        <f t="shared" si="12"/>
        <v>0</v>
      </c>
      <c r="BS36" s="297">
        <f t="shared" si="12"/>
        <v>0</v>
      </c>
      <c r="BT36" s="297">
        <f t="shared" si="12"/>
        <v>0</v>
      </c>
      <c r="BU36" s="297">
        <f t="shared" si="12"/>
        <v>0</v>
      </c>
      <c r="BV36" s="297">
        <f t="shared" si="12"/>
        <v>0</v>
      </c>
      <c r="BW36" s="297">
        <f t="shared" si="12"/>
        <v>0</v>
      </c>
      <c r="BX36" s="297">
        <f t="shared" si="12"/>
        <v>0</v>
      </c>
      <c r="BY36" s="297">
        <f t="shared" si="12"/>
        <v>0</v>
      </c>
      <c r="BZ36" s="297">
        <f t="shared" si="12"/>
        <v>0</v>
      </c>
      <c r="CA36" s="297">
        <f t="shared" si="17"/>
        <v>0</v>
      </c>
      <c r="CB36" s="297">
        <f t="shared" si="17"/>
        <v>0</v>
      </c>
      <c r="CC36" s="297">
        <f t="shared" si="17"/>
        <v>0</v>
      </c>
      <c r="CD36" s="297">
        <f t="shared" si="17"/>
        <v>0</v>
      </c>
      <c r="CE36" s="297">
        <f t="shared" si="17"/>
        <v>0</v>
      </c>
      <c r="CF36" s="297">
        <f t="shared" si="17"/>
        <v>0</v>
      </c>
      <c r="CG36" s="297">
        <f t="shared" si="17"/>
        <v>0</v>
      </c>
      <c r="CH36" s="297">
        <f t="shared" si="17"/>
        <v>0</v>
      </c>
      <c r="CI36" s="297">
        <f t="shared" si="17"/>
        <v>0</v>
      </c>
      <c r="CJ36" s="297">
        <f t="shared" si="17"/>
        <v>0</v>
      </c>
      <c r="CK36" s="297">
        <f t="shared" si="17"/>
        <v>0</v>
      </c>
      <c r="CL36" s="297">
        <f t="shared" si="17"/>
        <v>0</v>
      </c>
      <c r="CM36" s="297">
        <f t="shared" si="17"/>
        <v>0</v>
      </c>
      <c r="CN36" s="297">
        <f t="shared" si="17"/>
        <v>0</v>
      </c>
      <c r="CO36" s="297">
        <f t="shared" si="17"/>
        <v>0</v>
      </c>
      <c r="CP36" s="297">
        <f t="shared" si="17"/>
        <v>0</v>
      </c>
      <c r="CQ36" s="297">
        <f t="shared" si="18"/>
        <v>0</v>
      </c>
      <c r="CR36" s="297">
        <f t="shared" si="18"/>
        <v>0</v>
      </c>
      <c r="CS36" s="297">
        <f t="shared" si="18"/>
        <v>0</v>
      </c>
      <c r="CT36" s="297">
        <f t="shared" si="18"/>
        <v>0</v>
      </c>
      <c r="CU36" s="297">
        <f t="shared" si="18"/>
        <v>0</v>
      </c>
      <c r="CV36" s="297">
        <f t="shared" si="18"/>
        <v>0</v>
      </c>
      <c r="CW36" s="297">
        <f t="shared" si="18"/>
        <v>0</v>
      </c>
      <c r="CX36" s="297">
        <f t="shared" si="18"/>
        <v>0</v>
      </c>
      <c r="CY36" s="297">
        <f t="shared" si="18"/>
        <v>0</v>
      </c>
      <c r="CZ36" s="297">
        <f t="shared" si="18"/>
        <v>0</v>
      </c>
      <c r="DA36" s="297">
        <f t="shared" si="18"/>
        <v>0</v>
      </c>
      <c r="DB36" s="297">
        <f t="shared" si="18"/>
        <v>0</v>
      </c>
      <c r="DC36" s="297">
        <f t="shared" si="18"/>
        <v>0</v>
      </c>
      <c r="DD36" s="297">
        <f t="shared" si="18"/>
        <v>0</v>
      </c>
      <c r="DE36" s="297">
        <f t="shared" si="18"/>
        <v>0</v>
      </c>
      <c r="DF36" s="297">
        <f t="shared" si="18"/>
        <v>0</v>
      </c>
      <c r="DG36" s="297">
        <f t="shared" si="19"/>
        <v>0</v>
      </c>
      <c r="DH36" s="297">
        <f t="shared" si="19"/>
        <v>0</v>
      </c>
      <c r="DI36" s="297">
        <f t="shared" si="19"/>
        <v>0</v>
      </c>
      <c r="DJ36" s="297">
        <f t="shared" si="19"/>
        <v>0</v>
      </c>
      <c r="DK36" s="297">
        <f t="shared" si="19"/>
        <v>0</v>
      </c>
      <c r="DL36" s="297">
        <f t="shared" si="19"/>
        <v>0</v>
      </c>
      <c r="DM36" s="297">
        <f t="shared" si="19"/>
        <v>0</v>
      </c>
      <c r="DN36" s="297">
        <f t="shared" si="19"/>
        <v>0</v>
      </c>
      <c r="DO36" s="297">
        <f t="shared" si="19"/>
        <v>0</v>
      </c>
      <c r="DP36" s="297">
        <f t="shared" si="19"/>
        <v>0</v>
      </c>
      <c r="DQ36" s="297">
        <f t="shared" si="19"/>
        <v>0</v>
      </c>
      <c r="DR36" s="297">
        <f t="shared" si="19"/>
        <v>0</v>
      </c>
      <c r="DS36" s="297">
        <f t="shared" si="19"/>
        <v>0</v>
      </c>
      <c r="DT36" s="297">
        <f t="shared" si="19"/>
        <v>0</v>
      </c>
      <c r="DU36" s="297">
        <f t="shared" si="19"/>
        <v>0</v>
      </c>
    </row>
    <row r="37" spans="1:125" x14ac:dyDescent="0.35">
      <c r="A37" s="289" t="str">
        <f>IFERROR(Pieņēmumi!B146,"")</f>
        <v>Kapitālieguldījumi Nr20</v>
      </c>
      <c r="B37" s="290" t="str">
        <f>IFERROR(Pieņēmumi!C146,"")</f>
        <v>k €</v>
      </c>
      <c r="C37" s="285"/>
      <c r="D37" s="282">
        <f>IFERROR(Pieņēmumi!E146*(1+D$14),"")</f>
        <v>0</v>
      </c>
      <c r="E37" s="297">
        <f t="shared" si="14"/>
        <v>0</v>
      </c>
      <c r="F37" s="297">
        <f t="shared" si="14"/>
        <v>0</v>
      </c>
      <c r="G37" s="297">
        <f t="shared" si="14"/>
        <v>0</v>
      </c>
      <c r="H37" s="297">
        <f t="shared" si="14"/>
        <v>0</v>
      </c>
      <c r="I37" s="297">
        <f t="shared" si="14"/>
        <v>0</v>
      </c>
      <c r="J37" s="297">
        <f t="shared" si="14"/>
        <v>0</v>
      </c>
      <c r="K37" s="297">
        <f t="shared" si="14"/>
        <v>0</v>
      </c>
      <c r="L37" s="297">
        <f t="shared" si="14"/>
        <v>0</v>
      </c>
      <c r="M37" s="297">
        <f t="shared" si="14"/>
        <v>0</v>
      </c>
      <c r="N37" s="297">
        <f t="shared" si="14"/>
        <v>0</v>
      </c>
      <c r="O37" s="297">
        <f t="shared" si="10"/>
        <v>0</v>
      </c>
      <c r="P37" s="297">
        <f t="shared" si="10"/>
        <v>0</v>
      </c>
      <c r="Q37" s="297">
        <f t="shared" si="10"/>
        <v>0</v>
      </c>
      <c r="R37" s="297">
        <f t="shared" si="10"/>
        <v>0</v>
      </c>
      <c r="S37" s="297">
        <f t="shared" si="10"/>
        <v>0</v>
      </c>
      <c r="T37" s="297">
        <f t="shared" si="10"/>
        <v>0</v>
      </c>
      <c r="U37" s="297">
        <f t="shared" si="10"/>
        <v>0</v>
      </c>
      <c r="V37" s="297">
        <f t="shared" si="10"/>
        <v>0</v>
      </c>
      <c r="W37" s="297">
        <f t="shared" si="10"/>
        <v>0</v>
      </c>
      <c r="X37" s="297">
        <f t="shared" si="10"/>
        <v>0</v>
      </c>
      <c r="Y37" s="297">
        <f t="shared" si="10"/>
        <v>0</v>
      </c>
      <c r="Z37" s="297">
        <f t="shared" si="10"/>
        <v>0</v>
      </c>
      <c r="AA37" s="297">
        <f t="shared" si="10"/>
        <v>0</v>
      </c>
      <c r="AB37" s="297">
        <f t="shared" si="10"/>
        <v>0</v>
      </c>
      <c r="AC37" s="297">
        <f t="shared" si="10"/>
        <v>0</v>
      </c>
      <c r="AD37" s="297">
        <f t="shared" si="10"/>
        <v>0</v>
      </c>
      <c r="AE37" s="297">
        <f t="shared" si="15"/>
        <v>0</v>
      </c>
      <c r="AF37" s="297">
        <f t="shared" si="15"/>
        <v>0</v>
      </c>
      <c r="AG37" s="297">
        <f t="shared" si="15"/>
        <v>0</v>
      </c>
      <c r="AH37" s="297">
        <f t="shared" si="15"/>
        <v>0</v>
      </c>
      <c r="AI37" s="297">
        <f t="shared" si="15"/>
        <v>0</v>
      </c>
      <c r="AJ37" s="297">
        <f t="shared" si="15"/>
        <v>0</v>
      </c>
      <c r="AK37" s="297">
        <f t="shared" si="15"/>
        <v>0</v>
      </c>
      <c r="AL37" s="297">
        <f t="shared" si="15"/>
        <v>0</v>
      </c>
      <c r="AM37" s="297">
        <f t="shared" si="15"/>
        <v>0</v>
      </c>
      <c r="AN37" s="297">
        <f t="shared" si="15"/>
        <v>0</v>
      </c>
      <c r="AO37" s="297">
        <f t="shared" si="15"/>
        <v>0</v>
      </c>
      <c r="AP37" s="297">
        <f t="shared" si="15"/>
        <v>0</v>
      </c>
      <c r="AQ37" s="297">
        <f t="shared" si="15"/>
        <v>0</v>
      </c>
      <c r="AR37" s="297">
        <f t="shared" si="15"/>
        <v>0</v>
      </c>
      <c r="AS37" s="297">
        <f t="shared" si="15"/>
        <v>0</v>
      </c>
      <c r="AT37" s="297">
        <f t="shared" si="15"/>
        <v>0</v>
      </c>
      <c r="AU37" s="297">
        <f t="shared" si="16"/>
        <v>0</v>
      </c>
      <c r="AV37" s="297">
        <f t="shared" si="16"/>
        <v>0</v>
      </c>
      <c r="AW37" s="297">
        <f t="shared" si="16"/>
        <v>0</v>
      </c>
      <c r="AX37" s="297">
        <f t="shared" si="16"/>
        <v>0</v>
      </c>
      <c r="AY37" s="297">
        <f t="shared" si="16"/>
        <v>0</v>
      </c>
      <c r="AZ37" s="297">
        <f t="shared" si="16"/>
        <v>0</v>
      </c>
      <c r="BA37" s="297">
        <f t="shared" si="16"/>
        <v>0</v>
      </c>
      <c r="BB37" s="297">
        <f t="shared" si="16"/>
        <v>0</v>
      </c>
      <c r="BC37" s="297">
        <f t="shared" si="16"/>
        <v>0</v>
      </c>
      <c r="BD37" s="297">
        <f t="shared" si="16"/>
        <v>0</v>
      </c>
      <c r="BE37" s="297">
        <f t="shared" si="16"/>
        <v>0</v>
      </c>
      <c r="BF37" s="297">
        <f t="shared" si="16"/>
        <v>0</v>
      </c>
      <c r="BG37" s="297">
        <f t="shared" si="16"/>
        <v>0</v>
      </c>
      <c r="BH37" s="297">
        <f t="shared" si="16"/>
        <v>0</v>
      </c>
      <c r="BI37" s="297">
        <f t="shared" si="16"/>
        <v>0</v>
      </c>
      <c r="BJ37" s="297">
        <f t="shared" si="16"/>
        <v>0</v>
      </c>
      <c r="BK37" s="297">
        <f t="shared" si="12"/>
        <v>0</v>
      </c>
      <c r="BL37" s="297">
        <f t="shared" si="12"/>
        <v>0</v>
      </c>
      <c r="BM37" s="297">
        <f t="shared" si="12"/>
        <v>0</v>
      </c>
      <c r="BN37" s="297">
        <f t="shared" si="12"/>
        <v>0</v>
      </c>
      <c r="BO37" s="297">
        <f t="shared" si="12"/>
        <v>0</v>
      </c>
      <c r="BP37" s="297">
        <f t="shared" si="12"/>
        <v>0</v>
      </c>
      <c r="BQ37" s="297">
        <f t="shared" si="12"/>
        <v>0</v>
      </c>
      <c r="BR37" s="297">
        <f t="shared" si="12"/>
        <v>0</v>
      </c>
      <c r="BS37" s="297">
        <f t="shared" si="12"/>
        <v>0</v>
      </c>
      <c r="BT37" s="297">
        <f t="shared" si="12"/>
        <v>0</v>
      </c>
      <c r="BU37" s="297">
        <f t="shared" si="12"/>
        <v>0</v>
      </c>
      <c r="BV37" s="297">
        <f t="shared" si="12"/>
        <v>0</v>
      </c>
      <c r="BW37" s="297">
        <f t="shared" si="12"/>
        <v>0</v>
      </c>
      <c r="BX37" s="297">
        <f t="shared" si="12"/>
        <v>0</v>
      </c>
      <c r="BY37" s="297">
        <f t="shared" si="12"/>
        <v>0</v>
      </c>
      <c r="BZ37" s="297">
        <f t="shared" si="12"/>
        <v>0</v>
      </c>
      <c r="CA37" s="297">
        <f t="shared" si="17"/>
        <v>0</v>
      </c>
      <c r="CB37" s="297">
        <f t="shared" si="17"/>
        <v>0</v>
      </c>
      <c r="CC37" s="297">
        <f t="shared" si="17"/>
        <v>0</v>
      </c>
      <c r="CD37" s="297">
        <f t="shared" si="17"/>
        <v>0</v>
      </c>
      <c r="CE37" s="297">
        <f t="shared" si="17"/>
        <v>0</v>
      </c>
      <c r="CF37" s="297">
        <f t="shared" si="17"/>
        <v>0</v>
      </c>
      <c r="CG37" s="297">
        <f t="shared" si="17"/>
        <v>0</v>
      </c>
      <c r="CH37" s="297">
        <f t="shared" si="17"/>
        <v>0</v>
      </c>
      <c r="CI37" s="297">
        <f t="shared" si="17"/>
        <v>0</v>
      </c>
      <c r="CJ37" s="297">
        <f t="shared" si="17"/>
        <v>0</v>
      </c>
      <c r="CK37" s="297">
        <f t="shared" si="17"/>
        <v>0</v>
      </c>
      <c r="CL37" s="297">
        <f t="shared" si="17"/>
        <v>0</v>
      </c>
      <c r="CM37" s="297">
        <f t="shared" si="17"/>
        <v>0</v>
      </c>
      <c r="CN37" s="297">
        <f t="shared" si="17"/>
        <v>0</v>
      </c>
      <c r="CO37" s="297">
        <f t="shared" si="17"/>
        <v>0</v>
      </c>
      <c r="CP37" s="297">
        <f t="shared" si="17"/>
        <v>0</v>
      </c>
      <c r="CQ37" s="297">
        <f t="shared" si="18"/>
        <v>0</v>
      </c>
      <c r="CR37" s="297">
        <f t="shared" si="18"/>
        <v>0</v>
      </c>
      <c r="CS37" s="297">
        <f t="shared" si="18"/>
        <v>0</v>
      </c>
      <c r="CT37" s="297">
        <f t="shared" si="18"/>
        <v>0</v>
      </c>
      <c r="CU37" s="297">
        <f t="shared" si="18"/>
        <v>0</v>
      </c>
      <c r="CV37" s="297">
        <f t="shared" si="18"/>
        <v>0</v>
      </c>
      <c r="CW37" s="297">
        <f t="shared" si="18"/>
        <v>0</v>
      </c>
      <c r="CX37" s="297">
        <f t="shared" si="18"/>
        <v>0</v>
      </c>
      <c r="CY37" s="297">
        <f t="shared" si="18"/>
        <v>0</v>
      </c>
      <c r="CZ37" s="297">
        <f t="shared" si="18"/>
        <v>0</v>
      </c>
      <c r="DA37" s="297">
        <f t="shared" si="18"/>
        <v>0</v>
      </c>
      <c r="DB37" s="297">
        <f t="shared" si="18"/>
        <v>0</v>
      </c>
      <c r="DC37" s="297">
        <f t="shared" si="18"/>
        <v>0</v>
      </c>
      <c r="DD37" s="297">
        <f t="shared" si="18"/>
        <v>0</v>
      </c>
      <c r="DE37" s="297">
        <f t="shared" si="18"/>
        <v>0</v>
      </c>
      <c r="DF37" s="297">
        <f t="shared" si="18"/>
        <v>0</v>
      </c>
      <c r="DG37" s="297">
        <f t="shared" si="19"/>
        <v>0</v>
      </c>
      <c r="DH37" s="297">
        <f t="shared" si="19"/>
        <v>0</v>
      </c>
      <c r="DI37" s="297">
        <f t="shared" si="19"/>
        <v>0</v>
      </c>
      <c r="DJ37" s="297">
        <f t="shared" si="19"/>
        <v>0</v>
      </c>
      <c r="DK37" s="297">
        <f t="shared" si="19"/>
        <v>0</v>
      </c>
      <c r="DL37" s="297">
        <f t="shared" si="19"/>
        <v>0</v>
      </c>
      <c r="DM37" s="297">
        <f t="shared" si="19"/>
        <v>0</v>
      </c>
      <c r="DN37" s="297">
        <f t="shared" si="19"/>
        <v>0</v>
      </c>
      <c r="DO37" s="297">
        <f t="shared" si="19"/>
        <v>0</v>
      </c>
      <c r="DP37" s="297">
        <f t="shared" si="19"/>
        <v>0</v>
      </c>
      <c r="DQ37" s="297">
        <f t="shared" si="19"/>
        <v>0</v>
      </c>
      <c r="DR37" s="297">
        <f t="shared" si="19"/>
        <v>0</v>
      </c>
      <c r="DS37" s="297">
        <f t="shared" si="19"/>
        <v>0</v>
      </c>
      <c r="DT37" s="297">
        <f t="shared" si="19"/>
        <v>0</v>
      </c>
      <c r="DU37" s="297">
        <f t="shared" si="19"/>
        <v>0</v>
      </c>
    </row>
    <row r="38" spans="1:125" x14ac:dyDescent="0.35">
      <c r="A38" s="285"/>
      <c r="B38" s="285"/>
      <c r="C38" s="285"/>
      <c r="D38" s="282"/>
      <c r="E38" s="285"/>
      <c r="F38" s="285"/>
      <c r="G38" s="285"/>
      <c r="H38" s="285"/>
      <c r="I38" s="285"/>
      <c r="J38" s="285"/>
      <c r="K38" s="282"/>
      <c r="L38" s="282"/>
      <c r="M38" s="282"/>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c r="BB38" s="282"/>
      <c r="BC38" s="282"/>
      <c r="BD38" s="282"/>
      <c r="BE38" s="282"/>
      <c r="BF38" s="282"/>
      <c r="BG38" s="282"/>
      <c r="BH38" s="282"/>
      <c r="BI38" s="282"/>
      <c r="BJ38" s="282"/>
      <c r="BK38" s="282"/>
      <c r="BL38" s="282"/>
      <c r="BM38" s="282"/>
      <c r="BN38" s="282"/>
      <c r="BO38" s="282"/>
      <c r="BP38" s="282"/>
      <c r="BQ38" s="282"/>
      <c r="BR38" s="282"/>
      <c r="BS38" s="282"/>
      <c r="BT38" s="282"/>
      <c r="BU38" s="282"/>
      <c r="BV38" s="282"/>
      <c r="BW38" s="282"/>
      <c r="BX38" s="282"/>
      <c r="BY38" s="282"/>
      <c r="BZ38" s="282"/>
      <c r="CA38" s="282"/>
      <c r="CB38" s="282"/>
      <c r="CC38" s="282"/>
      <c r="CD38" s="282"/>
      <c r="CE38" s="282"/>
      <c r="CF38" s="282"/>
      <c r="CG38" s="282"/>
      <c r="CH38" s="282"/>
      <c r="CI38" s="282"/>
      <c r="CJ38" s="282"/>
      <c r="CK38" s="282"/>
      <c r="CL38" s="282"/>
      <c r="CM38" s="282"/>
      <c r="CN38" s="282"/>
      <c r="CO38" s="282"/>
      <c r="CP38" s="282"/>
      <c r="CQ38" s="282"/>
      <c r="CR38" s="282"/>
      <c r="CS38" s="282"/>
      <c r="CT38" s="282"/>
      <c r="CU38" s="282"/>
      <c r="CV38" s="282"/>
      <c r="CW38" s="282"/>
      <c r="CX38" s="282"/>
      <c r="CY38" s="282"/>
      <c r="CZ38" s="282"/>
      <c r="DA38" s="282"/>
      <c r="DB38" s="282"/>
      <c r="DC38" s="282"/>
      <c r="DD38" s="282"/>
      <c r="DE38" s="282"/>
      <c r="DF38" s="282"/>
      <c r="DG38" s="282"/>
      <c r="DH38" s="282"/>
      <c r="DI38" s="282"/>
      <c r="DJ38" s="282"/>
      <c r="DK38" s="282"/>
      <c r="DL38" s="282"/>
      <c r="DM38" s="282"/>
      <c r="DN38" s="282"/>
      <c r="DO38" s="282"/>
      <c r="DP38" s="282"/>
      <c r="DQ38" s="282"/>
      <c r="DR38" s="282"/>
      <c r="DS38" s="282"/>
      <c r="DT38" s="282"/>
      <c r="DU38" s="282"/>
    </row>
    <row r="39" spans="1:125" x14ac:dyDescent="0.35">
      <c r="A39" s="298" t="s">
        <v>360</v>
      </c>
      <c r="B39" s="299" t="s">
        <v>226</v>
      </c>
      <c r="C39" s="298"/>
      <c r="D39" s="300">
        <f>IFERROR(SUM(E39:XFD39),"")</f>
        <v>0</v>
      </c>
      <c r="E39" s="300">
        <f t="shared" ref="E39:BP39" si="20">IFERROR(SUM(E18:E37),"")</f>
        <v>0</v>
      </c>
      <c r="F39" s="300">
        <f t="shared" si="20"/>
        <v>0</v>
      </c>
      <c r="G39" s="300">
        <f t="shared" si="20"/>
        <v>0</v>
      </c>
      <c r="H39" s="300">
        <f t="shared" si="20"/>
        <v>0</v>
      </c>
      <c r="I39" s="300">
        <f t="shared" si="20"/>
        <v>0</v>
      </c>
      <c r="J39" s="300">
        <f t="shared" si="20"/>
        <v>0</v>
      </c>
      <c r="K39" s="300">
        <f t="shared" si="20"/>
        <v>0</v>
      </c>
      <c r="L39" s="300">
        <f t="shared" si="20"/>
        <v>0</v>
      </c>
      <c r="M39" s="300">
        <f t="shared" si="20"/>
        <v>0</v>
      </c>
      <c r="N39" s="300">
        <f t="shared" si="20"/>
        <v>0</v>
      </c>
      <c r="O39" s="300">
        <f t="shared" si="20"/>
        <v>0</v>
      </c>
      <c r="P39" s="300">
        <f t="shared" si="20"/>
        <v>0</v>
      </c>
      <c r="Q39" s="300">
        <f t="shared" si="20"/>
        <v>0</v>
      </c>
      <c r="R39" s="300">
        <f t="shared" si="20"/>
        <v>0</v>
      </c>
      <c r="S39" s="300">
        <f t="shared" si="20"/>
        <v>0</v>
      </c>
      <c r="T39" s="300">
        <f t="shared" si="20"/>
        <v>0</v>
      </c>
      <c r="U39" s="300">
        <f t="shared" si="20"/>
        <v>0</v>
      </c>
      <c r="V39" s="300">
        <f t="shared" si="20"/>
        <v>0</v>
      </c>
      <c r="W39" s="300">
        <f t="shared" si="20"/>
        <v>0</v>
      </c>
      <c r="X39" s="300">
        <f t="shared" si="20"/>
        <v>0</v>
      </c>
      <c r="Y39" s="300">
        <f t="shared" si="20"/>
        <v>0</v>
      </c>
      <c r="Z39" s="300">
        <f t="shared" si="20"/>
        <v>0</v>
      </c>
      <c r="AA39" s="300">
        <f t="shared" si="20"/>
        <v>0</v>
      </c>
      <c r="AB39" s="300">
        <f t="shared" si="20"/>
        <v>0</v>
      </c>
      <c r="AC39" s="300">
        <f t="shared" si="20"/>
        <v>0</v>
      </c>
      <c r="AD39" s="300">
        <f t="shared" si="20"/>
        <v>0</v>
      </c>
      <c r="AE39" s="300">
        <f t="shared" si="20"/>
        <v>0</v>
      </c>
      <c r="AF39" s="300">
        <f t="shared" si="20"/>
        <v>0</v>
      </c>
      <c r="AG39" s="300">
        <f t="shared" si="20"/>
        <v>0</v>
      </c>
      <c r="AH39" s="300">
        <f t="shared" si="20"/>
        <v>0</v>
      </c>
      <c r="AI39" s="300">
        <f t="shared" si="20"/>
        <v>0</v>
      </c>
      <c r="AJ39" s="300">
        <f t="shared" si="20"/>
        <v>0</v>
      </c>
      <c r="AK39" s="300">
        <f t="shared" si="20"/>
        <v>0</v>
      </c>
      <c r="AL39" s="300">
        <f t="shared" si="20"/>
        <v>0</v>
      </c>
      <c r="AM39" s="300">
        <f t="shared" si="20"/>
        <v>0</v>
      </c>
      <c r="AN39" s="300">
        <f t="shared" si="20"/>
        <v>0</v>
      </c>
      <c r="AO39" s="300">
        <f t="shared" si="20"/>
        <v>0</v>
      </c>
      <c r="AP39" s="300">
        <f t="shared" si="20"/>
        <v>0</v>
      </c>
      <c r="AQ39" s="300">
        <f t="shared" si="20"/>
        <v>0</v>
      </c>
      <c r="AR39" s="300">
        <f t="shared" si="20"/>
        <v>0</v>
      </c>
      <c r="AS39" s="300">
        <f t="shared" si="20"/>
        <v>0</v>
      </c>
      <c r="AT39" s="300">
        <f t="shared" si="20"/>
        <v>0</v>
      </c>
      <c r="AU39" s="300">
        <f t="shared" si="20"/>
        <v>0</v>
      </c>
      <c r="AV39" s="300">
        <f t="shared" si="20"/>
        <v>0</v>
      </c>
      <c r="AW39" s="300">
        <f t="shared" si="20"/>
        <v>0</v>
      </c>
      <c r="AX39" s="300">
        <f t="shared" si="20"/>
        <v>0</v>
      </c>
      <c r="AY39" s="300">
        <f t="shared" si="20"/>
        <v>0</v>
      </c>
      <c r="AZ39" s="300">
        <f t="shared" si="20"/>
        <v>0</v>
      </c>
      <c r="BA39" s="300">
        <f t="shared" si="20"/>
        <v>0</v>
      </c>
      <c r="BB39" s="300">
        <f t="shared" si="20"/>
        <v>0</v>
      </c>
      <c r="BC39" s="300">
        <f t="shared" si="20"/>
        <v>0</v>
      </c>
      <c r="BD39" s="300">
        <f t="shared" si="20"/>
        <v>0</v>
      </c>
      <c r="BE39" s="300">
        <f t="shared" si="20"/>
        <v>0</v>
      </c>
      <c r="BF39" s="300">
        <f t="shared" si="20"/>
        <v>0</v>
      </c>
      <c r="BG39" s="300">
        <f t="shared" si="20"/>
        <v>0</v>
      </c>
      <c r="BH39" s="300">
        <f t="shared" si="20"/>
        <v>0</v>
      </c>
      <c r="BI39" s="300">
        <f t="shared" si="20"/>
        <v>0</v>
      </c>
      <c r="BJ39" s="300">
        <f t="shared" si="20"/>
        <v>0</v>
      </c>
      <c r="BK39" s="300">
        <f t="shared" si="20"/>
        <v>0</v>
      </c>
      <c r="BL39" s="300">
        <f t="shared" si="20"/>
        <v>0</v>
      </c>
      <c r="BM39" s="300">
        <f t="shared" si="20"/>
        <v>0</v>
      </c>
      <c r="BN39" s="300">
        <f t="shared" si="20"/>
        <v>0</v>
      </c>
      <c r="BO39" s="300">
        <f t="shared" si="20"/>
        <v>0</v>
      </c>
      <c r="BP39" s="300">
        <f t="shared" si="20"/>
        <v>0</v>
      </c>
      <c r="BQ39" s="300">
        <f t="shared" ref="BQ39:DU39" si="21">IFERROR(SUM(BQ18:BQ37),"")</f>
        <v>0</v>
      </c>
      <c r="BR39" s="300">
        <f t="shared" si="21"/>
        <v>0</v>
      </c>
      <c r="BS39" s="300">
        <f t="shared" si="21"/>
        <v>0</v>
      </c>
      <c r="BT39" s="300">
        <f t="shared" si="21"/>
        <v>0</v>
      </c>
      <c r="BU39" s="300">
        <f t="shared" si="21"/>
        <v>0</v>
      </c>
      <c r="BV39" s="300">
        <f t="shared" si="21"/>
        <v>0</v>
      </c>
      <c r="BW39" s="300">
        <f t="shared" si="21"/>
        <v>0</v>
      </c>
      <c r="BX39" s="300">
        <f t="shared" si="21"/>
        <v>0</v>
      </c>
      <c r="BY39" s="300">
        <f t="shared" si="21"/>
        <v>0</v>
      </c>
      <c r="BZ39" s="300">
        <f t="shared" si="21"/>
        <v>0</v>
      </c>
      <c r="CA39" s="300">
        <f t="shared" si="21"/>
        <v>0</v>
      </c>
      <c r="CB39" s="300">
        <f t="shared" si="21"/>
        <v>0</v>
      </c>
      <c r="CC39" s="300">
        <f t="shared" si="21"/>
        <v>0</v>
      </c>
      <c r="CD39" s="300">
        <f t="shared" si="21"/>
        <v>0</v>
      </c>
      <c r="CE39" s="300">
        <f t="shared" si="21"/>
        <v>0</v>
      </c>
      <c r="CF39" s="300">
        <f t="shared" si="21"/>
        <v>0</v>
      </c>
      <c r="CG39" s="300">
        <f t="shared" si="21"/>
        <v>0</v>
      </c>
      <c r="CH39" s="300">
        <f t="shared" si="21"/>
        <v>0</v>
      </c>
      <c r="CI39" s="300">
        <f t="shared" si="21"/>
        <v>0</v>
      </c>
      <c r="CJ39" s="300">
        <f t="shared" si="21"/>
        <v>0</v>
      </c>
      <c r="CK39" s="300">
        <f t="shared" si="21"/>
        <v>0</v>
      </c>
      <c r="CL39" s="300">
        <f t="shared" si="21"/>
        <v>0</v>
      </c>
      <c r="CM39" s="300">
        <f t="shared" si="21"/>
        <v>0</v>
      </c>
      <c r="CN39" s="300">
        <f t="shared" si="21"/>
        <v>0</v>
      </c>
      <c r="CO39" s="300">
        <f t="shared" si="21"/>
        <v>0</v>
      </c>
      <c r="CP39" s="300">
        <f t="shared" si="21"/>
        <v>0</v>
      </c>
      <c r="CQ39" s="300">
        <f t="shared" si="21"/>
        <v>0</v>
      </c>
      <c r="CR39" s="300">
        <f t="shared" si="21"/>
        <v>0</v>
      </c>
      <c r="CS39" s="300">
        <f t="shared" si="21"/>
        <v>0</v>
      </c>
      <c r="CT39" s="300">
        <f t="shared" si="21"/>
        <v>0</v>
      </c>
      <c r="CU39" s="300">
        <f t="shared" si="21"/>
        <v>0</v>
      </c>
      <c r="CV39" s="300">
        <f t="shared" si="21"/>
        <v>0</v>
      </c>
      <c r="CW39" s="300">
        <f t="shared" si="21"/>
        <v>0</v>
      </c>
      <c r="CX39" s="300">
        <f t="shared" si="21"/>
        <v>0</v>
      </c>
      <c r="CY39" s="300">
        <f t="shared" si="21"/>
        <v>0</v>
      </c>
      <c r="CZ39" s="300">
        <f t="shared" si="21"/>
        <v>0</v>
      </c>
      <c r="DA39" s="300">
        <f t="shared" si="21"/>
        <v>0</v>
      </c>
      <c r="DB39" s="300">
        <f t="shared" si="21"/>
        <v>0</v>
      </c>
      <c r="DC39" s="300">
        <f t="shared" si="21"/>
        <v>0</v>
      </c>
      <c r="DD39" s="300">
        <f t="shared" si="21"/>
        <v>0</v>
      </c>
      <c r="DE39" s="300">
        <f t="shared" si="21"/>
        <v>0</v>
      </c>
      <c r="DF39" s="300">
        <f t="shared" si="21"/>
        <v>0</v>
      </c>
      <c r="DG39" s="300">
        <f t="shared" si="21"/>
        <v>0</v>
      </c>
      <c r="DH39" s="300">
        <f t="shared" si="21"/>
        <v>0</v>
      </c>
      <c r="DI39" s="300">
        <f t="shared" si="21"/>
        <v>0</v>
      </c>
      <c r="DJ39" s="300">
        <f t="shared" si="21"/>
        <v>0</v>
      </c>
      <c r="DK39" s="300">
        <f t="shared" si="21"/>
        <v>0</v>
      </c>
      <c r="DL39" s="300">
        <f t="shared" si="21"/>
        <v>0</v>
      </c>
      <c r="DM39" s="300">
        <f t="shared" si="21"/>
        <v>0</v>
      </c>
      <c r="DN39" s="300">
        <f t="shared" si="21"/>
        <v>0</v>
      </c>
      <c r="DO39" s="300">
        <f t="shared" si="21"/>
        <v>0</v>
      </c>
      <c r="DP39" s="300">
        <f t="shared" si="21"/>
        <v>0</v>
      </c>
      <c r="DQ39" s="300">
        <f t="shared" si="21"/>
        <v>0</v>
      </c>
      <c r="DR39" s="300">
        <f t="shared" si="21"/>
        <v>0</v>
      </c>
      <c r="DS39" s="300">
        <f t="shared" si="21"/>
        <v>0</v>
      </c>
      <c r="DT39" s="300">
        <f t="shared" si="21"/>
        <v>0</v>
      </c>
      <c r="DU39" s="300">
        <f t="shared" si="21"/>
        <v>0</v>
      </c>
    </row>
    <row r="40" spans="1:125" x14ac:dyDescent="0.35">
      <c r="A40" s="285"/>
      <c r="B40" s="301"/>
      <c r="C40" s="285"/>
      <c r="D40" s="282"/>
      <c r="E40" s="285"/>
      <c r="F40" s="285"/>
      <c r="G40" s="285"/>
      <c r="H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row>
    <row r="41" spans="1:125" x14ac:dyDescent="0.35">
      <c r="A41" s="298" t="s">
        <v>361</v>
      </c>
      <c r="B41" s="299" t="s">
        <v>200</v>
      </c>
      <c r="C41" s="298"/>
      <c r="D41" s="300">
        <f>IFERROR(SUM(E41:XFD41),"")</f>
        <v>0</v>
      </c>
      <c r="E41" s="300" t="str">
        <f t="shared" ref="E41:BP41" si="22">IFERROR(E39*E12,"")</f>
        <v/>
      </c>
      <c r="F41" s="300" t="str">
        <f t="shared" si="22"/>
        <v/>
      </c>
      <c r="G41" s="300" t="str">
        <f t="shared" si="22"/>
        <v/>
      </c>
      <c r="H41" s="300" t="str">
        <f t="shared" si="22"/>
        <v/>
      </c>
      <c r="I41" s="300" t="str">
        <f t="shared" si="22"/>
        <v/>
      </c>
      <c r="J41" s="300" t="str">
        <f t="shared" si="22"/>
        <v/>
      </c>
      <c r="K41" s="300" t="str">
        <f t="shared" si="22"/>
        <v/>
      </c>
      <c r="L41" s="300" t="str">
        <f t="shared" si="22"/>
        <v/>
      </c>
      <c r="M41" s="300" t="str">
        <f t="shared" si="22"/>
        <v/>
      </c>
      <c r="N41" s="300" t="str">
        <f t="shared" si="22"/>
        <v/>
      </c>
      <c r="O41" s="300" t="str">
        <f t="shared" si="22"/>
        <v/>
      </c>
      <c r="P41" s="300" t="str">
        <f t="shared" si="22"/>
        <v/>
      </c>
      <c r="Q41" s="300" t="str">
        <f t="shared" si="22"/>
        <v/>
      </c>
      <c r="R41" s="300" t="str">
        <f t="shared" si="22"/>
        <v/>
      </c>
      <c r="S41" s="300" t="str">
        <f t="shared" si="22"/>
        <v/>
      </c>
      <c r="T41" s="300" t="str">
        <f t="shared" si="22"/>
        <v/>
      </c>
      <c r="U41" s="300" t="str">
        <f t="shared" si="22"/>
        <v/>
      </c>
      <c r="V41" s="300" t="str">
        <f t="shared" si="22"/>
        <v/>
      </c>
      <c r="W41" s="300" t="str">
        <f t="shared" si="22"/>
        <v/>
      </c>
      <c r="X41" s="300" t="str">
        <f t="shared" si="22"/>
        <v/>
      </c>
      <c r="Y41" s="300" t="str">
        <f t="shared" si="22"/>
        <v/>
      </c>
      <c r="Z41" s="300" t="str">
        <f t="shared" si="22"/>
        <v/>
      </c>
      <c r="AA41" s="300" t="str">
        <f t="shared" si="22"/>
        <v/>
      </c>
      <c r="AB41" s="300" t="str">
        <f t="shared" si="22"/>
        <v/>
      </c>
      <c r="AC41" s="300" t="str">
        <f t="shared" si="22"/>
        <v/>
      </c>
      <c r="AD41" s="300" t="str">
        <f t="shared" si="22"/>
        <v/>
      </c>
      <c r="AE41" s="300" t="str">
        <f t="shared" si="22"/>
        <v/>
      </c>
      <c r="AF41" s="300" t="str">
        <f t="shared" si="22"/>
        <v/>
      </c>
      <c r="AG41" s="300" t="str">
        <f t="shared" si="22"/>
        <v/>
      </c>
      <c r="AH41" s="300" t="str">
        <f t="shared" si="22"/>
        <v/>
      </c>
      <c r="AI41" s="300" t="str">
        <f t="shared" si="22"/>
        <v/>
      </c>
      <c r="AJ41" s="300" t="str">
        <f t="shared" si="22"/>
        <v/>
      </c>
      <c r="AK41" s="300" t="str">
        <f t="shared" si="22"/>
        <v/>
      </c>
      <c r="AL41" s="300" t="str">
        <f t="shared" si="22"/>
        <v/>
      </c>
      <c r="AM41" s="300" t="str">
        <f t="shared" si="22"/>
        <v/>
      </c>
      <c r="AN41" s="300" t="str">
        <f t="shared" si="22"/>
        <v/>
      </c>
      <c r="AO41" s="300" t="str">
        <f t="shared" si="22"/>
        <v/>
      </c>
      <c r="AP41" s="300" t="str">
        <f t="shared" si="22"/>
        <v/>
      </c>
      <c r="AQ41" s="300" t="str">
        <f t="shared" si="22"/>
        <v/>
      </c>
      <c r="AR41" s="300" t="str">
        <f t="shared" si="22"/>
        <v/>
      </c>
      <c r="AS41" s="300" t="str">
        <f t="shared" si="22"/>
        <v/>
      </c>
      <c r="AT41" s="300" t="str">
        <f t="shared" si="22"/>
        <v/>
      </c>
      <c r="AU41" s="300" t="str">
        <f t="shared" si="22"/>
        <v/>
      </c>
      <c r="AV41" s="300" t="str">
        <f t="shared" si="22"/>
        <v/>
      </c>
      <c r="AW41" s="300" t="str">
        <f t="shared" si="22"/>
        <v/>
      </c>
      <c r="AX41" s="300" t="str">
        <f t="shared" si="22"/>
        <v/>
      </c>
      <c r="AY41" s="300" t="str">
        <f t="shared" si="22"/>
        <v/>
      </c>
      <c r="AZ41" s="300" t="str">
        <f t="shared" si="22"/>
        <v/>
      </c>
      <c r="BA41" s="300" t="str">
        <f t="shared" si="22"/>
        <v/>
      </c>
      <c r="BB41" s="300" t="str">
        <f t="shared" si="22"/>
        <v/>
      </c>
      <c r="BC41" s="300" t="str">
        <f t="shared" si="22"/>
        <v/>
      </c>
      <c r="BD41" s="300" t="str">
        <f t="shared" si="22"/>
        <v/>
      </c>
      <c r="BE41" s="300" t="str">
        <f t="shared" si="22"/>
        <v/>
      </c>
      <c r="BF41" s="300" t="str">
        <f t="shared" si="22"/>
        <v/>
      </c>
      <c r="BG41" s="300" t="str">
        <f t="shared" si="22"/>
        <v/>
      </c>
      <c r="BH41" s="300" t="str">
        <f t="shared" si="22"/>
        <v/>
      </c>
      <c r="BI41" s="300" t="str">
        <f t="shared" si="22"/>
        <v/>
      </c>
      <c r="BJ41" s="300" t="str">
        <f t="shared" si="22"/>
        <v/>
      </c>
      <c r="BK41" s="300" t="str">
        <f t="shared" si="22"/>
        <v/>
      </c>
      <c r="BL41" s="300" t="str">
        <f t="shared" si="22"/>
        <v/>
      </c>
      <c r="BM41" s="300" t="str">
        <f t="shared" si="22"/>
        <v/>
      </c>
      <c r="BN41" s="300" t="str">
        <f t="shared" si="22"/>
        <v/>
      </c>
      <c r="BO41" s="300" t="str">
        <f t="shared" si="22"/>
        <v/>
      </c>
      <c r="BP41" s="300" t="str">
        <f t="shared" si="22"/>
        <v/>
      </c>
      <c r="BQ41" s="300" t="str">
        <f t="shared" ref="BQ41:DU41" si="23">IFERROR(BQ39*BQ12,"")</f>
        <v/>
      </c>
      <c r="BR41" s="300" t="str">
        <f t="shared" si="23"/>
        <v/>
      </c>
      <c r="BS41" s="300" t="str">
        <f t="shared" si="23"/>
        <v/>
      </c>
      <c r="BT41" s="300" t="str">
        <f t="shared" si="23"/>
        <v/>
      </c>
      <c r="BU41" s="300" t="str">
        <f t="shared" si="23"/>
        <v/>
      </c>
      <c r="BV41" s="300" t="str">
        <f t="shared" si="23"/>
        <v/>
      </c>
      <c r="BW41" s="300" t="str">
        <f t="shared" si="23"/>
        <v/>
      </c>
      <c r="BX41" s="300" t="str">
        <f t="shared" si="23"/>
        <v/>
      </c>
      <c r="BY41" s="300" t="str">
        <f t="shared" si="23"/>
        <v/>
      </c>
      <c r="BZ41" s="300" t="str">
        <f t="shared" si="23"/>
        <v/>
      </c>
      <c r="CA41" s="300" t="str">
        <f t="shared" si="23"/>
        <v/>
      </c>
      <c r="CB41" s="300" t="str">
        <f t="shared" si="23"/>
        <v/>
      </c>
      <c r="CC41" s="300" t="str">
        <f t="shared" si="23"/>
        <v/>
      </c>
      <c r="CD41" s="300" t="str">
        <f t="shared" si="23"/>
        <v/>
      </c>
      <c r="CE41" s="300" t="str">
        <f t="shared" si="23"/>
        <v/>
      </c>
      <c r="CF41" s="300" t="str">
        <f t="shared" si="23"/>
        <v/>
      </c>
      <c r="CG41" s="300" t="str">
        <f t="shared" si="23"/>
        <v/>
      </c>
      <c r="CH41" s="300" t="str">
        <f t="shared" si="23"/>
        <v/>
      </c>
      <c r="CI41" s="300" t="str">
        <f t="shared" si="23"/>
        <v/>
      </c>
      <c r="CJ41" s="300" t="str">
        <f t="shared" si="23"/>
        <v/>
      </c>
      <c r="CK41" s="300" t="str">
        <f t="shared" si="23"/>
        <v/>
      </c>
      <c r="CL41" s="300" t="str">
        <f t="shared" si="23"/>
        <v/>
      </c>
      <c r="CM41" s="300" t="str">
        <f t="shared" si="23"/>
        <v/>
      </c>
      <c r="CN41" s="300" t="str">
        <f t="shared" si="23"/>
        <v/>
      </c>
      <c r="CO41" s="300" t="str">
        <f t="shared" si="23"/>
        <v/>
      </c>
      <c r="CP41" s="300" t="str">
        <f t="shared" si="23"/>
        <v/>
      </c>
      <c r="CQ41" s="300" t="str">
        <f t="shared" si="23"/>
        <v/>
      </c>
      <c r="CR41" s="300" t="str">
        <f t="shared" si="23"/>
        <v/>
      </c>
      <c r="CS41" s="300" t="str">
        <f t="shared" si="23"/>
        <v/>
      </c>
      <c r="CT41" s="300" t="str">
        <f t="shared" si="23"/>
        <v/>
      </c>
      <c r="CU41" s="300" t="str">
        <f t="shared" si="23"/>
        <v/>
      </c>
      <c r="CV41" s="300" t="str">
        <f t="shared" si="23"/>
        <v/>
      </c>
      <c r="CW41" s="300" t="str">
        <f t="shared" si="23"/>
        <v/>
      </c>
      <c r="CX41" s="300" t="str">
        <f t="shared" si="23"/>
        <v/>
      </c>
      <c r="CY41" s="300" t="str">
        <f t="shared" si="23"/>
        <v/>
      </c>
      <c r="CZ41" s="300" t="str">
        <f t="shared" si="23"/>
        <v/>
      </c>
      <c r="DA41" s="300" t="str">
        <f t="shared" si="23"/>
        <v/>
      </c>
      <c r="DB41" s="300" t="str">
        <f t="shared" si="23"/>
        <v/>
      </c>
      <c r="DC41" s="300" t="str">
        <f t="shared" si="23"/>
        <v/>
      </c>
      <c r="DD41" s="300" t="str">
        <f t="shared" si="23"/>
        <v/>
      </c>
      <c r="DE41" s="300" t="str">
        <f t="shared" si="23"/>
        <v/>
      </c>
      <c r="DF41" s="300" t="str">
        <f t="shared" si="23"/>
        <v/>
      </c>
      <c r="DG41" s="300" t="str">
        <f t="shared" si="23"/>
        <v/>
      </c>
      <c r="DH41" s="300" t="str">
        <f t="shared" si="23"/>
        <v/>
      </c>
      <c r="DI41" s="300" t="str">
        <f t="shared" si="23"/>
        <v/>
      </c>
      <c r="DJ41" s="300" t="str">
        <f t="shared" si="23"/>
        <v/>
      </c>
      <c r="DK41" s="300" t="str">
        <f t="shared" si="23"/>
        <v/>
      </c>
      <c r="DL41" s="300" t="str">
        <f t="shared" si="23"/>
        <v/>
      </c>
      <c r="DM41" s="300" t="str">
        <f t="shared" si="23"/>
        <v/>
      </c>
      <c r="DN41" s="300" t="str">
        <f t="shared" si="23"/>
        <v/>
      </c>
      <c r="DO41" s="300" t="str">
        <f t="shared" si="23"/>
        <v/>
      </c>
      <c r="DP41" s="300" t="str">
        <f t="shared" si="23"/>
        <v/>
      </c>
      <c r="DQ41" s="300" t="str">
        <f t="shared" si="23"/>
        <v/>
      </c>
      <c r="DR41" s="300" t="str">
        <f t="shared" si="23"/>
        <v/>
      </c>
      <c r="DS41" s="300" t="str">
        <f t="shared" si="23"/>
        <v/>
      </c>
      <c r="DT41" s="300" t="str">
        <f t="shared" si="23"/>
        <v/>
      </c>
      <c r="DU41" s="300" t="str">
        <f t="shared" si="23"/>
        <v/>
      </c>
    </row>
    <row r="42" spans="1:125" x14ac:dyDescent="0.35">
      <c r="Q42" s="282"/>
      <c r="R42" s="282"/>
    </row>
    <row r="43" spans="1:125" x14ac:dyDescent="0.35">
      <c r="A43" s="405" t="s">
        <v>344</v>
      </c>
      <c r="B43" s="405"/>
      <c r="C43" s="405"/>
      <c r="D43" s="405"/>
      <c r="E43" s="405"/>
      <c r="F43" s="405"/>
      <c r="G43" s="405"/>
      <c r="H43" s="405"/>
      <c r="I43" s="405"/>
      <c r="J43" s="405"/>
      <c r="K43" s="405"/>
      <c r="L43" s="405"/>
      <c r="M43" s="405"/>
      <c r="N43" s="405"/>
      <c r="O43" s="405"/>
      <c r="P43" s="405"/>
      <c r="Q43" s="405"/>
      <c r="R43" s="405"/>
      <c r="S43" s="405"/>
      <c r="T43" s="405"/>
      <c r="U43" s="405"/>
      <c r="V43" s="405"/>
      <c r="W43" s="405"/>
      <c r="X43" s="405"/>
      <c r="Y43" s="405"/>
      <c r="Z43" s="405"/>
      <c r="AA43" s="405"/>
      <c r="AB43" s="405"/>
      <c r="AC43" s="405"/>
      <c r="AD43" s="405"/>
      <c r="AE43" s="405"/>
      <c r="AF43" s="405"/>
      <c r="AG43" s="405"/>
      <c r="AH43" s="405"/>
      <c r="AI43" s="405"/>
      <c r="AJ43" s="405"/>
      <c r="AK43" s="405"/>
      <c r="AL43" s="405"/>
      <c r="AM43" s="405"/>
      <c r="AN43" s="405"/>
      <c r="AO43" s="405"/>
      <c r="AP43" s="405"/>
      <c r="AQ43" s="405"/>
      <c r="AR43" s="405"/>
      <c r="AS43" s="405"/>
      <c r="AT43" s="405"/>
      <c r="AU43" s="405"/>
      <c r="AV43" s="405"/>
      <c r="AW43" s="405"/>
      <c r="AX43" s="405"/>
      <c r="AY43" s="405"/>
      <c r="AZ43" s="405"/>
      <c r="BA43" s="405"/>
      <c r="BB43" s="405"/>
      <c r="BC43" s="405"/>
      <c r="BD43" s="405"/>
      <c r="BE43" s="405"/>
      <c r="BF43" s="405"/>
      <c r="BG43" s="405"/>
      <c r="BH43" s="405"/>
      <c r="BI43" s="405"/>
      <c r="BJ43" s="405"/>
      <c r="BK43" s="405"/>
      <c r="BL43" s="405"/>
      <c r="BM43" s="405"/>
      <c r="BN43" s="405"/>
      <c r="BO43" s="405"/>
      <c r="BP43" s="405"/>
      <c r="BQ43" s="405"/>
      <c r="BR43" s="405"/>
      <c r="BS43" s="405"/>
      <c r="BT43" s="405"/>
      <c r="BU43" s="405"/>
      <c r="BV43" s="405"/>
      <c r="BW43" s="405"/>
      <c r="BX43" s="405"/>
      <c r="BY43" s="405"/>
      <c r="BZ43" s="405"/>
      <c r="CA43" s="405"/>
      <c r="CB43" s="405"/>
      <c r="CC43" s="405"/>
      <c r="CD43" s="405"/>
      <c r="CE43" s="405"/>
      <c r="CF43" s="405"/>
      <c r="CG43" s="405"/>
      <c r="CH43" s="405"/>
      <c r="CI43" s="405"/>
      <c r="CJ43" s="405"/>
      <c r="CK43" s="405"/>
      <c r="CL43" s="405"/>
      <c r="CM43" s="405"/>
      <c r="CN43" s="405"/>
      <c r="CO43" s="405"/>
      <c r="CP43" s="405"/>
      <c r="CQ43" s="405"/>
      <c r="CR43" s="405"/>
      <c r="CS43" s="405"/>
      <c r="CT43" s="405"/>
      <c r="CU43" s="405"/>
      <c r="CV43" s="405"/>
      <c r="CW43" s="405"/>
      <c r="CX43" s="405"/>
      <c r="CY43" s="405"/>
      <c r="CZ43" s="405"/>
      <c r="DA43" s="405"/>
      <c r="DB43" s="405"/>
      <c r="DC43" s="405"/>
      <c r="DD43" s="405"/>
      <c r="DE43" s="405"/>
      <c r="DF43" s="405"/>
      <c r="DG43" s="405"/>
      <c r="DH43" s="405"/>
      <c r="DI43" s="405"/>
      <c r="DJ43" s="405"/>
      <c r="DK43" s="405"/>
      <c r="DL43" s="405"/>
      <c r="DM43" s="405"/>
      <c r="DN43" s="405"/>
      <c r="DO43" s="405"/>
      <c r="DP43" s="405"/>
      <c r="DQ43" s="405"/>
      <c r="DR43" s="405"/>
      <c r="DS43" s="405"/>
      <c r="DT43" s="405"/>
      <c r="DU43" s="405"/>
    </row>
    <row r="44" spans="1:125" x14ac:dyDescent="0.35">
      <c r="A44" s="281"/>
      <c r="B44" s="281"/>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row>
    <row r="45" spans="1:125" x14ac:dyDescent="0.35">
      <c r="A45" s="289" t="str">
        <f>IFERROR(Pieņēmumi!B248,"")</f>
        <v>Būvniecības perioda pagarināšana</v>
      </c>
      <c r="B45" s="281"/>
      <c r="C45" s="281"/>
      <c r="D45" s="292">
        <f>IFERROR(Pieņēmumi!E248,"")</f>
        <v>0</v>
      </c>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row>
    <row r="46" spans="1:125" x14ac:dyDescent="0.35">
      <c r="A46" s="281"/>
      <c r="B46" s="281"/>
      <c r="C46" s="281"/>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row>
    <row r="47" spans="1:125" x14ac:dyDescent="0.35">
      <c r="A47" s="285" t="s">
        <v>328</v>
      </c>
      <c r="B47" s="281"/>
      <c r="C47" s="281"/>
      <c r="D47" s="281">
        <f>IFERROR(D45+D7,"")</f>
        <v>0</v>
      </c>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row>
    <row r="48" spans="1:125" x14ac:dyDescent="0.35">
      <c r="A48" s="281"/>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row>
    <row r="49" spans="1:125" x14ac:dyDescent="0.35">
      <c r="A49" s="289" t="str">
        <f>IFERROR(Pieņēmumi!B250,"")</f>
        <v>Kapitālieguldījumu izmaiņas</v>
      </c>
      <c r="B49" s="290" t="str">
        <f>IFERROR(Pieņēmumi!C250,"")</f>
        <v xml:space="preserve">k € </v>
      </c>
      <c r="C49" s="281"/>
      <c r="D49" s="302">
        <f>IFERROR(Pieņēmumi!E250,"")</f>
        <v>0</v>
      </c>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row>
    <row r="50" spans="1:125" x14ac:dyDescent="0.35">
      <c r="A50" s="281"/>
      <c r="B50" s="281"/>
      <c r="C50" s="281"/>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row>
    <row r="51" spans="1:125" x14ac:dyDescent="0.35">
      <c r="A51" s="285" t="s">
        <v>359</v>
      </c>
      <c r="B51" s="281"/>
      <c r="C51" s="281"/>
      <c r="D51" s="296">
        <f>IFERROR(SUM(E51:DU51),"")</f>
        <v>0</v>
      </c>
      <c r="E51" s="296">
        <f t="shared" ref="E51:BP51" si="24">IFERROR(IF(E$4&lt;=$D$47-1,1/$D$47,0),"")</f>
        <v>0</v>
      </c>
      <c r="F51" s="296">
        <f t="shared" si="24"/>
        <v>0</v>
      </c>
      <c r="G51" s="296">
        <f t="shared" si="24"/>
        <v>0</v>
      </c>
      <c r="H51" s="296">
        <f t="shared" si="24"/>
        <v>0</v>
      </c>
      <c r="I51" s="296">
        <f t="shared" si="24"/>
        <v>0</v>
      </c>
      <c r="J51" s="296">
        <f t="shared" si="24"/>
        <v>0</v>
      </c>
      <c r="K51" s="296">
        <f t="shared" si="24"/>
        <v>0</v>
      </c>
      <c r="L51" s="296">
        <f t="shared" si="24"/>
        <v>0</v>
      </c>
      <c r="M51" s="296">
        <f t="shared" si="24"/>
        <v>0</v>
      </c>
      <c r="N51" s="296">
        <f t="shared" si="24"/>
        <v>0</v>
      </c>
      <c r="O51" s="296">
        <f t="shared" si="24"/>
        <v>0</v>
      </c>
      <c r="P51" s="296">
        <f t="shared" si="24"/>
        <v>0</v>
      </c>
      <c r="Q51" s="296">
        <f t="shared" si="24"/>
        <v>0</v>
      </c>
      <c r="R51" s="296">
        <f t="shared" si="24"/>
        <v>0</v>
      </c>
      <c r="S51" s="296">
        <f t="shared" si="24"/>
        <v>0</v>
      </c>
      <c r="T51" s="296">
        <f t="shared" si="24"/>
        <v>0</v>
      </c>
      <c r="U51" s="296">
        <f t="shared" si="24"/>
        <v>0</v>
      </c>
      <c r="V51" s="296">
        <f t="shared" si="24"/>
        <v>0</v>
      </c>
      <c r="W51" s="296">
        <f t="shared" si="24"/>
        <v>0</v>
      </c>
      <c r="X51" s="296">
        <f t="shared" si="24"/>
        <v>0</v>
      </c>
      <c r="Y51" s="296">
        <f t="shared" si="24"/>
        <v>0</v>
      </c>
      <c r="Z51" s="296">
        <f t="shared" si="24"/>
        <v>0</v>
      </c>
      <c r="AA51" s="296">
        <f t="shared" si="24"/>
        <v>0</v>
      </c>
      <c r="AB51" s="296">
        <f t="shared" si="24"/>
        <v>0</v>
      </c>
      <c r="AC51" s="296">
        <f t="shared" si="24"/>
        <v>0</v>
      </c>
      <c r="AD51" s="296">
        <f t="shared" si="24"/>
        <v>0</v>
      </c>
      <c r="AE51" s="296">
        <f t="shared" si="24"/>
        <v>0</v>
      </c>
      <c r="AF51" s="296">
        <f t="shared" si="24"/>
        <v>0</v>
      </c>
      <c r="AG51" s="296">
        <f t="shared" si="24"/>
        <v>0</v>
      </c>
      <c r="AH51" s="296">
        <f t="shared" si="24"/>
        <v>0</v>
      </c>
      <c r="AI51" s="296">
        <f t="shared" si="24"/>
        <v>0</v>
      </c>
      <c r="AJ51" s="296">
        <f t="shared" si="24"/>
        <v>0</v>
      </c>
      <c r="AK51" s="296">
        <f t="shared" si="24"/>
        <v>0</v>
      </c>
      <c r="AL51" s="296">
        <f t="shared" si="24"/>
        <v>0</v>
      </c>
      <c r="AM51" s="296">
        <f t="shared" si="24"/>
        <v>0</v>
      </c>
      <c r="AN51" s="296">
        <f t="shared" si="24"/>
        <v>0</v>
      </c>
      <c r="AO51" s="296">
        <f t="shared" si="24"/>
        <v>0</v>
      </c>
      <c r="AP51" s="296">
        <f t="shared" si="24"/>
        <v>0</v>
      </c>
      <c r="AQ51" s="296">
        <f t="shared" si="24"/>
        <v>0</v>
      </c>
      <c r="AR51" s="296">
        <f t="shared" si="24"/>
        <v>0</v>
      </c>
      <c r="AS51" s="296">
        <f t="shared" si="24"/>
        <v>0</v>
      </c>
      <c r="AT51" s="296">
        <f t="shared" si="24"/>
        <v>0</v>
      </c>
      <c r="AU51" s="296">
        <f t="shared" si="24"/>
        <v>0</v>
      </c>
      <c r="AV51" s="296">
        <f t="shared" si="24"/>
        <v>0</v>
      </c>
      <c r="AW51" s="296">
        <f t="shared" si="24"/>
        <v>0</v>
      </c>
      <c r="AX51" s="296">
        <f t="shared" si="24"/>
        <v>0</v>
      </c>
      <c r="AY51" s="296">
        <f t="shared" si="24"/>
        <v>0</v>
      </c>
      <c r="AZ51" s="296">
        <f t="shared" si="24"/>
        <v>0</v>
      </c>
      <c r="BA51" s="296">
        <f t="shared" si="24"/>
        <v>0</v>
      </c>
      <c r="BB51" s="296">
        <f t="shared" si="24"/>
        <v>0</v>
      </c>
      <c r="BC51" s="296">
        <f t="shared" si="24"/>
        <v>0</v>
      </c>
      <c r="BD51" s="296">
        <f t="shared" si="24"/>
        <v>0</v>
      </c>
      <c r="BE51" s="296">
        <f t="shared" si="24"/>
        <v>0</v>
      </c>
      <c r="BF51" s="296">
        <f t="shared" si="24"/>
        <v>0</v>
      </c>
      <c r="BG51" s="296">
        <f t="shared" si="24"/>
        <v>0</v>
      </c>
      <c r="BH51" s="296">
        <f t="shared" si="24"/>
        <v>0</v>
      </c>
      <c r="BI51" s="296">
        <f t="shared" si="24"/>
        <v>0</v>
      </c>
      <c r="BJ51" s="296">
        <f t="shared" si="24"/>
        <v>0</v>
      </c>
      <c r="BK51" s="296">
        <f t="shared" si="24"/>
        <v>0</v>
      </c>
      <c r="BL51" s="296">
        <f t="shared" si="24"/>
        <v>0</v>
      </c>
      <c r="BM51" s="296">
        <f t="shared" si="24"/>
        <v>0</v>
      </c>
      <c r="BN51" s="296">
        <f t="shared" si="24"/>
        <v>0</v>
      </c>
      <c r="BO51" s="296">
        <f t="shared" si="24"/>
        <v>0</v>
      </c>
      <c r="BP51" s="296">
        <f t="shared" si="24"/>
        <v>0</v>
      </c>
      <c r="BQ51" s="296">
        <f t="shared" ref="BQ51:DU51" si="25">IFERROR(IF(BQ$4&lt;=$D$47-1,1/$D$47,0),"")</f>
        <v>0</v>
      </c>
      <c r="BR51" s="296">
        <f t="shared" si="25"/>
        <v>0</v>
      </c>
      <c r="BS51" s="296">
        <f t="shared" si="25"/>
        <v>0</v>
      </c>
      <c r="BT51" s="296">
        <f t="shared" si="25"/>
        <v>0</v>
      </c>
      <c r="BU51" s="296">
        <f t="shared" si="25"/>
        <v>0</v>
      </c>
      <c r="BV51" s="296">
        <f t="shared" si="25"/>
        <v>0</v>
      </c>
      <c r="BW51" s="296">
        <f t="shared" si="25"/>
        <v>0</v>
      </c>
      <c r="BX51" s="296">
        <f t="shared" si="25"/>
        <v>0</v>
      </c>
      <c r="BY51" s="296">
        <f t="shared" si="25"/>
        <v>0</v>
      </c>
      <c r="BZ51" s="296">
        <f t="shared" si="25"/>
        <v>0</v>
      </c>
      <c r="CA51" s="296">
        <f t="shared" si="25"/>
        <v>0</v>
      </c>
      <c r="CB51" s="296">
        <f t="shared" si="25"/>
        <v>0</v>
      </c>
      <c r="CC51" s="296">
        <f t="shared" si="25"/>
        <v>0</v>
      </c>
      <c r="CD51" s="296">
        <f t="shared" si="25"/>
        <v>0</v>
      </c>
      <c r="CE51" s="296">
        <f t="shared" si="25"/>
        <v>0</v>
      </c>
      <c r="CF51" s="296">
        <f t="shared" si="25"/>
        <v>0</v>
      </c>
      <c r="CG51" s="296">
        <f t="shared" si="25"/>
        <v>0</v>
      </c>
      <c r="CH51" s="296">
        <f t="shared" si="25"/>
        <v>0</v>
      </c>
      <c r="CI51" s="296">
        <f t="shared" si="25"/>
        <v>0</v>
      </c>
      <c r="CJ51" s="296">
        <f t="shared" si="25"/>
        <v>0</v>
      </c>
      <c r="CK51" s="296">
        <f t="shared" si="25"/>
        <v>0</v>
      </c>
      <c r="CL51" s="296">
        <f t="shared" si="25"/>
        <v>0</v>
      </c>
      <c r="CM51" s="296">
        <f t="shared" si="25"/>
        <v>0</v>
      </c>
      <c r="CN51" s="296">
        <f t="shared" si="25"/>
        <v>0</v>
      </c>
      <c r="CO51" s="296">
        <f t="shared" si="25"/>
        <v>0</v>
      </c>
      <c r="CP51" s="296">
        <f t="shared" si="25"/>
        <v>0</v>
      </c>
      <c r="CQ51" s="296">
        <f t="shared" si="25"/>
        <v>0</v>
      </c>
      <c r="CR51" s="296">
        <f t="shared" si="25"/>
        <v>0</v>
      </c>
      <c r="CS51" s="296">
        <f t="shared" si="25"/>
        <v>0</v>
      </c>
      <c r="CT51" s="296">
        <f t="shared" si="25"/>
        <v>0</v>
      </c>
      <c r="CU51" s="296">
        <f t="shared" si="25"/>
        <v>0</v>
      </c>
      <c r="CV51" s="296">
        <f t="shared" si="25"/>
        <v>0</v>
      </c>
      <c r="CW51" s="296">
        <f t="shared" si="25"/>
        <v>0</v>
      </c>
      <c r="CX51" s="296">
        <f t="shared" si="25"/>
        <v>0</v>
      </c>
      <c r="CY51" s="296">
        <f t="shared" si="25"/>
        <v>0</v>
      </c>
      <c r="CZ51" s="296">
        <f t="shared" si="25"/>
        <v>0</v>
      </c>
      <c r="DA51" s="296">
        <f t="shared" si="25"/>
        <v>0</v>
      </c>
      <c r="DB51" s="296">
        <f t="shared" si="25"/>
        <v>0</v>
      </c>
      <c r="DC51" s="296">
        <f t="shared" si="25"/>
        <v>0</v>
      </c>
      <c r="DD51" s="296">
        <f t="shared" si="25"/>
        <v>0</v>
      </c>
      <c r="DE51" s="296">
        <f t="shared" si="25"/>
        <v>0</v>
      </c>
      <c r="DF51" s="296">
        <f t="shared" si="25"/>
        <v>0</v>
      </c>
      <c r="DG51" s="296">
        <f t="shared" si="25"/>
        <v>0</v>
      </c>
      <c r="DH51" s="296">
        <f t="shared" si="25"/>
        <v>0</v>
      </c>
      <c r="DI51" s="296">
        <f t="shared" si="25"/>
        <v>0</v>
      </c>
      <c r="DJ51" s="296">
        <f t="shared" si="25"/>
        <v>0</v>
      </c>
      <c r="DK51" s="296">
        <f t="shared" si="25"/>
        <v>0</v>
      </c>
      <c r="DL51" s="296">
        <f t="shared" si="25"/>
        <v>0</v>
      </c>
      <c r="DM51" s="296">
        <f t="shared" si="25"/>
        <v>0</v>
      </c>
      <c r="DN51" s="296">
        <f t="shared" si="25"/>
        <v>0</v>
      </c>
      <c r="DO51" s="296">
        <f t="shared" si="25"/>
        <v>0</v>
      </c>
      <c r="DP51" s="296">
        <f t="shared" si="25"/>
        <v>0</v>
      </c>
      <c r="DQ51" s="296">
        <f t="shared" si="25"/>
        <v>0</v>
      </c>
      <c r="DR51" s="296">
        <f t="shared" si="25"/>
        <v>0</v>
      </c>
      <c r="DS51" s="296">
        <f t="shared" si="25"/>
        <v>0</v>
      </c>
      <c r="DT51" s="296">
        <f t="shared" si="25"/>
        <v>0</v>
      </c>
      <c r="DU51" s="296">
        <f t="shared" si="25"/>
        <v>0</v>
      </c>
    </row>
    <row r="52" spans="1:125" x14ac:dyDescent="0.35">
      <c r="A52" s="281"/>
      <c r="B52" s="281"/>
      <c r="C52" s="281"/>
      <c r="D52" s="281"/>
      <c r="E52" s="281"/>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row>
    <row r="53" spans="1:125" x14ac:dyDescent="0.35">
      <c r="A53" s="285" t="s">
        <v>360</v>
      </c>
      <c r="B53" s="303" t="str">
        <f>IFERROR(B39,"")</f>
        <v>k € ceturksnī</v>
      </c>
      <c r="C53" s="285"/>
      <c r="D53" s="281">
        <f>IFERROR(D39+D49,"")</f>
        <v>0</v>
      </c>
      <c r="E53" s="297">
        <f t="shared" ref="E53:BP53" si="26">IFERROR($D53*E51,"")</f>
        <v>0</v>
      </c>
      <c r="F53" s="297">
        <f t="shared" si="26"/>
        <v>0</v>
      </c>
      <c r="G53" s="297">
        <f t="shared" si="26"/>
        <v>0</v>
      </c>
      <c r="H53" s="297">
        <f t="shared" si="26"/>
        <v>0</v>
      </c>
      <c r="I53" s="297">
        <f>IFERROR($D53*I51,"")</f>
        <v>0</v>
      </c>
      <c r="J53" s="297">
        <f t="shared" si="26"/>
        <v>0</v>
      </c>
      <c r="K53" s="297">
        <f t="shared" si="26"/>
        <v>0</v>
      </c>
      <c r="L53" s="297">
        <f t="shared" si="26"/>
        <v>0</v>
      </c>
      <c r="M53" s="297">
        <f t="shared" si="26"/>
        <v>0</v>
      </c>
      <c r="N53" s="297">
        <f t="shared" si="26"/>
        <v>0</v>
      </c>
      <c r="O53" s="297">
        <f t="shared" si="26"/>
        <v>0</v>
      </c>
      <c r="P53" s="297">
        <f t="shared" si="26"/>
        <v>0</v>
      </c>
      <c r="Q53" s="297">
        <f t="shared" si="26"/>
        <v>0</v>
      </c>
      <c r="R53" s="297">
        <f t="shared" si="26"/>
        <v>0</v>
      </c>
      <c r="S53" s="297">
        <f t="shared" si="26"/>
        <v>0</v>
      </c>
      <c r="T53" s="297">
        <f t="shared" si="26"/>
        <v>0</v>
      </c>
      <c r="U53" s="297">
        <f t="shared" si="26"/>
        <v>0</v>
      </c>
      <c r="V53" s="297">
        <f t="shared" si="26"/>
        <v>0</v>
      </c>
      <c r="W53" s="297">
        <f t="shared" si="26"/>
        <v>0</v>
      </c>
      <c r="X53" s="297">
        <f t="shared" si="26"/>
        <v>0</v>
      </c>
      <c r="Y53" s="297">
        <f t="shared" si="26"/>
        <v>0</v>
      </c>
      <c r="Z53" s="297">
        <f t="shared" si="26"/>
        <v>0</v>
      </c>
      <c r="AA53" s="297">
        <f t="shared" si="26"/>
        <v>0</v>
      </c>
      <c r="AB53" s="297">
        <f t="shared" si="26"/>
        <v>0</v>
      </c>
      <c r="AC53" s="297">
        <f t="shared" si="26"/>
        <v>0</v>
      </c>
      <c r="AD53" s="297">
        <f t="shared" si="26"/>
        <v>0</v>
      </c>
      <c r="AE53" s="297">
        <f t="shared" si="26"/>
        <v>0</v>
      </c>
      <c r="AF53" s="297">
        <f t="shared" si="26"/>
        <v>0</v>
      </c>
      <c r="AG53" s="297">
        <f t="shared" si="26"/>
        <v>0</v>
      </c>
      <c r="AH53" s="297">
        <f t="shared" si="26"/>
        <v>0</v>
      </c>
      <c r="AI53" s="297">
        <f t="shared" si="26"/>
        <v>0</v>
      </c>
      <c r="AJ53" s="297">
        <f t="shared" si="26"/>
        <v>0</v>
      </c>
      <c r="AK53" s="297">
        <f t="shared" si="26"/>
        <v>0</v>
      </c>
      <c r="AL53" s="297">
        <f t="shared" si="26"/>
        <v>0</v>
      </c>
      <c r="AM53" s="297">
        <f t="shared" si="26"/>
        <v>0</v>
      </c>
      <c r="AN53" s="297">
        <f t="shared" si="26"/>
        <v>0</v>
      </c>
      <c r="AO53" s="297">
        <f t="shared" si="26"/>
        <v>0</v>
      </c>
      <c r="AP53" s="297">
        <f t="shared" si="26"/>
        <v>0</v>
      </c>
      <c r="AQ53" s="297">
        <f t="shared" si="26"/>
        <v>0</v>
      </c>
      <c r="AR53" s="297">
        <f t="shared" si="26"/>
        <v>0</v>
      </c>
      <c r="AS53" s="297">
        <f t="shared" si="26"/>
        <v>0</v>
      </c>
      <c r="AT53" s="297">
        <f t="shared" si="26"/>
        <v>0</v>
      </c>
      <c r="AU53" s="297">
        <f t="shared" si="26"/>
        <v>0</v>
      </c>
      <c r="AV53" s="297">
        <f t="shared" si="26"/>
        <v>0</v>
      </c>
      <c r="AW53" s="297">
        <f t="shared" si="26"/>
        <v>0</v>
      </c>
      <c r="AX53" s="297">
        <f t="shared" si="26"/>
        <v>0</v>
      </c>
      <c r="AY53" s="297">
        <f t="shared" si="26"/>
        <v>0</v>
      </c>
      <c r="AZ53" s="297">
        <f t="shared" si="26"/>
        <v>0</v>
      </c>
      <c r="BA53" s="297">
        <f t="shared" si="26"/>
        <v>0</v>
      </c>
      <c r="BB53" s="297">
        <f t="shared" si="26"/>
        <v>0</v>
      </c>
      <c r="BC53" s="297">
        <f t="shared" si="26"/>
        <v>0</v>
      </c>
      <c r="BD53" s="297">
        <f t="shared" si="26"/>
        <v>0</v>
      </c>
      <c r="BE53" s="297">
        <f t="shared" si="26"/>
        <v>0</v>
      </c>
      <c r="BF53" s="297">
        <f t="shared" si="26"/>
        <v>0</v>
      </c>
      <c r="BG53" s="297">
        <f t="shared" si="26"/>
        <v>0</v>
      </c>
      <c r="BH53" s="297">
        <f t="shared" si="26"/>
        <v>0</v>
      </c>
      <c r="BI53" s="297">
        <f t="shared" si="26"/>
        <v>0</v>
      </c>
      <c r="BJ53" s="297">
        <f t="shared" si="26"/>
        <v>0</v>
      </c>
      <c r="BK53" s="297">
        <f t="shared" si="26"/>
        <v>0</v>
      </c>
      <c r="BL53" s="297">
        <f t="shared" si="26"/>
        <v>0</v>
      </c>
      <c r="BM53" s="297">
        <f t="shared" si="26"/>
        <v>0</v>
      </c>
      <c r="BN53" s="297">
        <f t="shared" si="26"/>
        <v>0</v>
      </c>
      <c r="BO53" s="297">
        <f t="shared" si="26"/>
        <v>0</v>
      </c>
      <c r="BP53" s="297">
        <f t="shared" si="26"/>
        <v>0</v>
      </c>
      <c r="BQ53" s="297">
        <f t="shared" ref="BQ53:DU53" si="27">IFERROR($D53*BQ51,"")</f>
        <v>0</v>
      </c>
      <c r="BR53" s="297">
        <f t="shared" si="27"/>
        <v>0</v>
      </c>
      <c r="BS53" s="297">
        <f t="shared" si="27"/>
        <v>0</v>
      </c>
      <c r="BT53" s="297">
        <f t="shared" si="27"/>
        <v>0</v>
      </c>
      <c r="BU53" s="297">
        <f t="shared" si="27"/>
        <v>0</v>
      </c>
      <c r="BV53" s="297">
        <f t="shared" si="27"/>
        <v>0</v>
      </c>
      <c r="BW53" s="297">
        <f t="shared" si="27"/>
        <v>0</v>
      </c>
      <c r="BX53" s="297">
        <f t="shared" si="27"/>
        <v>0</v>
      </c>
      <c r="BY53" s="297">
        <f t="shared" si="27"/>
        <v>0</v>
      </c>
      <c r="BZ53" s="297">
        <f t="shared" si="27"/>
        <v>0</v>
      </c>
      <c r="CA53" s="297">
        <f t="shared" si="27"/>
        <v>0</v>
      </c>
      <c r="CB53" s="297">
        <f t="shared" si="27"/>
        <v>0</v>
      </c>
      <c r="CC53" s="297">
        <f t="shared" si="27"/>
        <v>0</v>
      </c>
      <c r="CD53" s="297">
        <f t="shared" si="27"/>
        <v>0</v>
      </c>
      <c r="CE53" s="297">
        <f t="shared" si="27"/>
        <v>0</v>
      </c>
      <c r="CF53" s="297">
        <f t="shared" si="27"/>
        <v>0</v>
      </c>
      <c r="CG53" s="297">
        <f t="shared" si="27"/>
        <v>0</v>
      </c>
      <c r="CH53" s="297">
        <f t="shared" si="27"/>
        <v>0</v>
      </c>
      <c r="CI53" s="297">
        <f t="shared" si="27"/>
        <v>0</v>
      </c>
      <c r="CJ53" s="297">
        <f t="shared" si="27"/>
        <v>0</v>
      </c>
      <c r="CK53" s="297">
        <f t="shared" si="27"/>
        <v>0</v>
      </c>
      <c r="CL53" s="297">
        <f t="shared" si="27"/>
        <v>0</v>
      </c>
      <c r="CM53" s="297">
        <f t="shared" si="27"/>
        <v>0</v>
      </c>
      <c r="CN53" s="297">
        <f t="shared" si="27"/>
        <v>0</v>
      </c>
      <c r="CO53" s="297">
        <f t="shared" si="27"/>
        <v>0</v>
      </c>
      <c r="CP53" s="297">
        <f t="shared" si="27"/>
        <v>0</v>
      </c>
      <c r="CQ53" s="297">
        <f t="shared" si="27"/>
        <v>0</v>
      </c>
      <c r="CR53" s="297">
        <f t="shared" si="27"/>
        <v>0</v>
      </c>
      <c r="CS53" s="297">
        <f t="shared" si="27"/>
        <v>0</v>
      </c>
      <c r="CT53" s="297">
        <f t="shared" si="27"/>
        <v>0</v>
      </c>
      <c r="CU53" s="297">
        <f t="shared" si="27"/>
        <v>0</v>
      </c>
      <c r="CV53" s="297">
        <f t="shared" si="27"/>
        <v>0</v>
      </c>
      <c r="CW53" s="297">
        <f t="shared" si="27"/>
        <v>0</v>
      </c>
      <c r="CX53" s="297">
        <f t="shared" si="27"/>
        <v>0</v>
      </c>
      <c r="CY53" s="297">
        <f t="shared" si="27"/>
        <v>0</v>
      </c>
      <c r="CZ53" s="297">
        <f t="shared" si="27"/>
        <v>0</v>
      </c>
      <c r="DA53" s="297">
        <f t="shared" si="27"/>
        <v>0</v>
      </c>
      <c r="DB53" s="297">
        <f t="shared" si="27"/>
        <v>0</v>
      </c>
      <c r="DC53" s="297">
        <f t="shared" si="27"/>
        <v>0</v>
      </c>
      <c r="DD53" s="297">
        <f t="shared" si="27"/>
        <v>0</v>
      </c>
      <c r="DE53" s="297">
        <f t="shared" si="27"/>
        <v>0</v>
      </c>
      <c r="DF53" s="297">
        <f t="shared" si="27"/>
        <v>0</v>
      </c>
      <c r="DG53" s="297">
        <f t="shared" si="27"/>
        <v>0</v>
      </c>
      <c r="DH53" s="297">
        <f t="shared" si="27"/>
        <v>0</v>
      </c>
      <c r="DI53" s="297">
        <f t="shared" si="27"/>
        <v>0</v>
      </c>
      <c r="DJ53" s="297">
        <f t="shared" si="27"/>
        <v>0</v>
      </c>
      <c r="DK53" s="297">
        <f t="shared" si="27"/>
        <v>0</v>
      </c>
      <c r="DL53" s="297">
        <f t="shared" si="27"/>
        <v>0</v>
      </c>
      <c r="DM53" s="297">
        <f t="shared" si="27"/>
        <v>0</v>
      </c>
      <c r="DN53" s="297">
        <f t="shared" si="27"/>
        <v>0</v>
      </c>
      <c r="DO53" s="297">
        <f t="shared" si="27"/>
        <v>0</v>
      </c>
      <c r="DP53" s="297">
        <f t="shared" si="27"/>
        <v>0</v>
      </c>
      <c r="DQ53" s="297">
        <f t="shared" si="27"/>
        <v>0</v>
      </c>
      <c r="DR53" s="297">
        <f t="shared" si="27"/>
        <v>0</v>
      </c>
      <c r="DS53" s="297">
        <f t="shared" si="27"/>
        <v>0</v>
      </c>
      <c r="DT53" s="297">
        <f t="shared" si="27"/>
        <v>0</v>
      </c>
      <c r="DU53" s="297">
        <f t="shared" si="27"/>
        <v>0</v>
      </c>
    </row>
    <row r="54" spans="1:125" x14ac:dyDescent="0.35">
      <c r="A54" s="281"/>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row>
    <row r="55" spans="1:125" x14ac:dyDescent="0.35">
      <c r="A55" s="298" t="s">
        <v>361</v>
      </c>
      <c r="B55" s="299" t="s">
        <v>200</v>
      </c>
      <c r="C55" s="304"/>
      <c r="D55" s="300">
        <f>IFERROR(SUM(E55:XFD55),"")</f>
        <v>0</v>
      </c>
      <c r="E55" s="300" t="str">
        <f t="shared" ref="E55:BP55" si="28">IFERROR(E53*E12,"")</f>
        <v/>
      </c>
      <c r="F55" s="300" t="str">
        <f t="shared" si="28"/>
        <v/>
      </c>
      <c r="G55" s="300" t="str">
        <f t="shared" si="28"/>
        <v/>
      </c>
      <c r="H55" s="300" t="str">
        <f t="shared" si="28"/>
        <v/>
      </c>
      <c r="I55" s="300" t="str">
        <f t="shared" si="28"/>
        <v/>
      </c>
      <c r="J55" s="300" t="str">
        <f t="shared" si="28"/>
        <v/>
      </c>
      <c r="K55" s="300" t="str">
        <f t="shared" si="28"/>
        <v/>
      </c>
      <c r="L55" s="300" t="str">
        <f t="shared" si="28"/>
        <v/>
      </c>
      <c r="M55" s="300" t="str">
        <f t="shared" si="28"/>
        <v/>
      </c>
      <c r="N55" s="300" t="str">
        <f t="shared" si="28"/>
        <v/>
      </c>
      <c r="O55" s="300" t="str">
        <f t="shared" si="28"/>
        <v/>
      </c>
      <c r="P55" s="300" t="str">
        <f t="shared" si="28"/>
        <v/>
      </c>
      <c r="Q55" s="300" t="str">
        <f t="shared" si="28"/>
        <v/>
      </c>
      <c r="R55" s="300" t="str">
        <f t="shared" si="28"/>
        <v/>
      </c>
      <c r="S55" s="300" t="str">
        <f t="shared" si="28"/>
        <v/>
      </c>
      <c r="T55" s="300" t="str">
        <f t="shared" si="28"/>
        <v/>
      </c>
      <c r="U55" s="300" t="str">
        <f t="shared" si="28"/>
        <v/>
      </c>
      <c r="V55" s="300" t="str">
        <f t="shared" si="28"/>
        <v/>
      </c>
      <c r="W55" s="300" t="str">
        <f t="shared" si="28"/>
        <v/>
      </c>
      <c r="X55" s="300" t="str">
        <f t="shared" si="28"/>
        <v/>
      </c>
      <c r="Y55" s="300" t="str">
        <f t="shared" si="28"/>
        <v/>
      </c>
      <c r="Z55" s="300" t="str">
        <f t="shared" si="28"/>
        <v/>
      </c>
      <c r="AA55" s="300" t="str">
        <f t="shared" si="28"/>
        <v/>
      </c>
      <c r="AB55" s="300" t="str">
        <f t="shared" si="28"/>
        <v/>
      </c>
      <c r="AC55" s="300" t="str">
        <f t="shared" si="28"/>
        <v/>
      </c>
      <c r="AD55" s="300" t="str">
        <f t="shared" si="28"/>
        <v/>
      </c>
      <c r="AE55" s="300" t="str">
        <f t="shared" si="28"/>
        <v/>
      </c>
      <c r="AF55" s="300" t="str">
        <f t="shared" si="28"/>
        <v/>
      </c>
      <c r="AG55" s="300" t="str">
        <f t="shared" si="28"/>
        <v/>
      </c>
      <c r="AH55" s="300" t="str">
        <f t="shared" si="28"/>
        <v/>
      </c>
      <c r="AI55" s="300" t="str">
        <f t="shared" si="28"/>
        <v/>
      </c>
      <c r="AJ55" s="300" t="str">
        <f t="shared" si="28"/>
        <v/>
      </c>
      <c r="AK55" s="300" t="str">
        <f t="shared" si="28"/>
        <v/>
      </c>
      <c r="AL55" s="300" t="str">
        <f t="shared" si="28"/>
        <v/>
      </c>
      <c r="AM55" s="300" t="str">
        <f t="shared" si="28"/>
        <v/>
      </c>
      <c r="AN55" s="300" t="str">
        <f t="shared" si="28"/>
        <v/>
      </c>
      <c r="AO55" s="300" t="str">
        <f t="shared" si="28"/>
        <v/>
      </c>
      <c r="AP55" s="300" t="str">
        <f t="shared" si="28"/>
        <v/>
      </c>
      <c r="AQ55" s="300" t="str">
        <f t="shared" si="28"/>
        <v/>
      </c>
      <c r="AR55" s="300" t="str">
        <f t="shared" si="28"/>
        <v/>
      </c>
      <c r="AS55" s="300" t="str">
        <f t="shared" si="28"/>
        <v/>
      </c>
      <c r="AT55" s="300" t="str">
        <f t="shared" si="28"/>
        <v/>
      </c>
      <c r="AU55" s="300" t="str">
        <f t="shared" si="28"/>
        <v/>
      </c>
      <c r="AV55" s="300" t="str">
        <f t="shared" si="28"/>
        <v/>
      </c>
      <c r="AW55" s="300" t="str">
        <f t="shared" si="28"/>
        <v/>
      </c>
      <c r="AX55" s="300" t="str">
        <f t="shared" si="28"/>
        <v/>
      </c>
      <c r="AY55" s="300" t="str">
        <f t="shared" si="28"/>
        <v/>
      </c>
      <c r="AZ55" s="300" t="str">
        <f t="shared" si="28"/>
        <v/>
      </c>
      <c r="BA55" s="300" t="str">
        <f t="shared" si="28"/>
        <v/>
      </c>
      <c r="BB55" s="300" t="str">
        <f t="shared" si="28"/>
        <v/>
      </c>
      <c r="BC55" s="300" t="str">
        <f t="shared" si="28"/>
        <v/>
      </c>
      <c r="BD55" s="300" t="str">
        <f t="shared" si="28"/>
        <v/>
      </c>
      <c r="BE55" s="300" t="str">
        <f t="shared" si="28"/>
        <v/>
      </c>
      <c r="BF55" s="300" t="str">
        <f t="shared" si="28"/>
        <v/>
      </c>
      <c r="BG55" s="300" t="str">
        <f t="shared" si="28"/>
        <v/>
      </c>
      <c r="BH55" s="300" t="str">
        <f t="shared" si="28"/>
        <v/>
      </c>
      <c r="BI55" s="300" t="str">
        <f t="shared" si="28"/>
        <v/>
      </c>
      <c r="BJ55" s="300" t="str">
        <f t="shared" si="28"/>
        <v/>
      </c>
      <c r="BK55" s="300" t="str">
        <f t="shared" si="28"/>
        <v/>
      </c>
      <c r="BL55" s="300" t="str">
        <f t="shared" si="28"/>
        <v/>
      </c>
      <c r="BM55" s="300" t="str">
        <f t="shared" si="28"/>
        <v/>
      </c>
      <c r="BN55" s="300" t="str">
        <f t="shared" si="28"/>
        <v/>
      </c>
      <c r="BO55" s="300" t="str">
        <f t="shared" si="28"/>
        <v/>
      </c>
      <c r="BP55" s="300" t="str">
        <f t="shared" si="28"/>
        <v/>
      </c>
      <c r="BQ55" s="300" t="str">
        <f t="shared" ref="BQ55:DU55" si="29">IFERROR(BQ53*BQ12,"")</f>
        <v/>
      </c>
      <c r="BR55" s="300" t="str">
        <f t="shared" si="29"/>
        <v/>
      </c>
      <c r="BS55" s="300" t="str">
        <f t="shared" si="29"/>
        <v/>
      </c>
      <c r="BT55" s="300" t="str">
        <f t="shared" si="29"/>
        <v/>
      </c>
      <c r="BU55" s="300" t="str">
        <f t="shared" si="29"/>
        <v/>
      </c>
      <c r="BV55" s="300" t="str">
        <f t="shared" si="29"/>
        <v/>
      </c>
      <c r="BW55" s="300" t="str">
        <f t="shared" si="29"/>
        <v/>
      </c>
      <c r="BX55" s="300" t="str">
        <f t="shared" si="29"/>
        <v/>
      </c>
      <c r="BY55" s="300" t="str">
        <f t="shared" si="29"/>
        <v/>
      </c>
      <c r="BZ55" s="300" t="str">
        <f t="shared" si="29"/>
        <v/>
      </c>
      <c r="CA55" s="300" t="str">
        <f t="shared" si="29"/>
        <v/>
      </c>
      <c r="CB55" s="300" t="str">
        <f t="shared" si="29"/>
        <v/>
      </c>
      <c r="CC55" s="300" t="str">
        <f t="shared" si="29"/>
        <v/>
      </c>
      <c r="CD55" s="300" t="str">
        <f t="shared" si="29"/>
        <v/>
      </c>
      <c r="CE55" s="300" t="str">
        <f t="shared" si="29"/>
        <v/>
      </c>
      <c r="CF55" s="300" t="str">
        <f t="shared" si="29"/>
        <v/>
      </c>
      <c r="CG55" s="300" t="str">
        <f t="shared" si="29"/>
        <v/>
      </c>
      <c r="CH55" s="300" t="str">
        <f t="shared" si="29"/>
        <v/>
      </c>
      <c r="CI55" s="300" t="str">
        <f t="shared" si="29"/>
        <v/>
      </c>
      <c r="CJ55" s="300" t="str">
        <f t="shared" si="29"/>
        <v/>
      </c>
      <c r="CK55" s="300" t="str">
        <f t="shared" si="29"/>
        <v/>
      </c>
      <c r="CL55" s="300" t="str">
        <f t="shared" si="29"/>
        <v/>
      </c>
      <c r="CM55" s="300" t="str">
        <f t="shared" si="29"/>
        <v/>
      </c>
      <c r="CN55" s="300" t="str">
        <f t="shared" si="29"/>
        <v/>
      </c>
      <c r="CO55" s="300" t="str">
        <f t="shared" si="29"/>
        <v/>
      </c>
      <c r="CP55" s="300" t="str">
        <f t="shared" si="29"/>
        <v/>
      </c>
      <c r="CQ55" s="300" t="str">
        <f t="shared" si="29"/>
        <v/>
      </c>
      <c r="CR55" s="300" t="str">
        <f t="shared" si="29"/>
        <v/>
      </c>
      <c r="CS55" s="300" t="str">
        <f t="shared" si="29"/>
        <v/>
      </c>
      <c r="CT55" s="300" t="str">
        <f t="shared" si="29"/>
        <v/>
      </c>
      <c r="CU55" s="300" t="str">
        <f t="shared" si="29"/>
        <v/>
      </c>
      <c r="CV55" s="300" t="str">
        <f t="shared" si="29"/>
        <v/>
      </c>
      <c r="CW55" s="300" t="str">
        <f t="shared" si="29"/>
        <v/>
      </c>
      <c r="CX55" s="300" t="str">
        <f t="shared" si="29"/>
        <v/>
      </c>
      <c r="CY55" s="300" t="str">
        <f t="shared" si="29"/>
        <v/>
      </c>
      <c r="CZ55" s="300" t="str">
        <f t="shared" si="29"/>
        <v/>
      </c>
      <c r="DA55" s="300" t="str">
        <f t="shared" si="29"/>
        <v/>
      </c>
      <c r="DB55" s="300" t="str">
        <f t="shared" si="29"/>
        <v/>
      </c>
      <c r="DC55" s="300" t="str">
        <f t="shared" si="29"/>
        <v/>
      </c>
      <c r="DD55" s="300" t="str">
        <f t="shared" si="29"/>
        <v/>
      </c>
      <c r="DE55" s="300" t="str">
        <f t="shared" si="29"/>
        <v/>
      </c>
      <c r="DF55" s="300" t="str">
        <f t="shared" si="29"/>
        <v/>
      </c>
      <c r="DG55" s="300" t="str">
        <f t="shared" si="29"/>
        <v/>
      </c>
      <c r="DH55" s="300" t="str">
        <f t="shared" si="29"/>
        <v/>
      </c>
      <c r="DI55" s="300" t="str">
        <f t="shared" si="29"/>
        <v/>
      </c>
      <c r="DJ55" s="300" t="str">
        <f t="shared" si="29"/>
        <v/>
      </c>
      <c r="DK55" s="300" t="str">
        <f t="shared" si="29"/>
        <v/>
      </c>
      <c r="DL55" s="300" t="str">
        <f t="shared" si="29"/>
        <v/>
      </c>
      <c r="DM55" s="300" t="str">
        <f t="shared" si="29"/>
        <v/>
      </c>
      <c r="DN55" s="300" t="str">
        <f t="shared" si="29"/>
        <v/>
      </c>
      <c r="DO55" s="300" t="str">
        <f t="shared" si="29"/>
        <v/>
      </c>
      <c r="DP55" s="300" t="str">
        <f t="shared" si="29"/>
        <v/>
      </c>
      <c r="DQ55" s="300" t="str">
        <f t="shared" si="29"/>
        <v/>
      </c>
      <c r="DR55" s="300" t="str">
        <f t="shared" si="29"/>
        <v/>
      </c>
      <c r="DS55" s="300" t="str">
        <f t="shared" si="29"/>
        <v/>
      </c>
      <c r="DT55" s="300" t="str">
        <f t="shared" si="29"/>
        <v/>
      </c>
      <c r="DU55" s="300" t="str">
        <f t="shared" si="29"/>
        <v/>
      </c>
    </row>
  </sheetData>
  <mergeCells count="3">
    <mergeCell ref="A2:D2"/>
    <mergeCell ref="A3:D3"/>
    <mergeCell ref="A43:DU43"/>
  </mergeCells>
  <pageMargins left="0.7" right="0.7" top="0.75" bottom="0.75" header="0.3" footer="0.3"/>
  <pageSetup paperSize="9" orientation="landscape" r:id="rId1"/>
  <ignoredErrors>
    <ignoredError sqref="B6:B7 A18:B18" unlockedFormula="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tint="0.59999389629810485"/>
  </sheetPr>
  <dimension ref="A1:DU352"/>
  <sheetViews>
    <sheetView showGridLines="0" zoomScaleNormal="100" zoomScaleSheetLayoutView="90" workbookViewId="0">
      <pane xSplit="4" ySplit="5" topLeftCell="E6" activePane="bottomRight" state="frozen"/>
      <selection pane="topRight" activeCell="E1" sqref="E1"/>
      <selection pane="bottomLeft" activeCell="A6" sqref="A6"/>
      <selection pane="bottomRight" activeCell="A2" sqref="A2:D2"/>
    </sheetView>
  </sheetViews>
  <sheetFormatPr defaultRowHeight="14.5" x14ac:dyDescent="0.35"/>
  <cols>
    <col min="1" max="1" width="72.26953125" customWidth="1"/>
    <col min="2" max="2" width="14" customWidth="1"/>
    <col min="3" max="3" width="11.81640625" customWidth="1"/>
    <col min="4" max="4" width="14" customWidth="1"/>
    <col min="7" max="7" width="10.26953125" customWidth="1"/>
    <col min="8" max="8" width="10"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61.5" customHeight="1" thickBot="1" x14ac:dyDescent="0.4">
      <c r="A2" s="399" t="s">
        <v>362</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5" thickTop="1" x14ac:dyDescent="0.35">
      <c r="A3" s="377" t="s">
        <v>89</v>
      </c>
      <c r="B3" s="378"/>
      <c r="C3" s="378"/>
      <c r="D3" s="400"/>
      <c r="E3" s="37" t="str">
        <f>IFERROR('Laika grafiks'!E3,"")</f>
        <v/>
      </c>
      <c r="F3" s="37" t="str">
        <f>IFERROR('Laika grafiks'!F3,"")</f>
        <v/>
      </c>
      <c r="G3" s="37" t="str">
        <f>IFERROR('Laika grafiks'!G3,"")</f>
        <v/>
      </c>
      <c r="H3" s="37" t="str">
        <f>IFERROR('Laika grafiks'!H3,"")</f>
        <v/>
      </c>
      <c r="I3" s="37" t="str">
        <f>IFERROR('Laika grafiks'!I3,"")</f>
        <v/>
      </c>
      <c r="J3" s="37" t="str">
        <f>IFERROR('Laika grafiks'!J3,"")</f>
        <v/>
      </c>
      <c r="K3" s="37" t="str">
        <f>IFERROR('Laika grafiks'!K3,"")</f>
        <v/>
      </c>
      <c r="L3" s="37" t="str">
        <f>IFERROR('Laika grafiks'!L3,"")</f>
        <v/>
      </c>
      <c r="M3" s="37" t="str">
        <f>IFERROR('Laika grafiks'!M3,"")</f>
        <v/>
      </c>
      <c r="N3" s="37" t="str">
        <f>IFERROR('Laika grafiks'!N3,"")</f>
        <v/>
      </c>
      <c r="O3" s="37" t="str">
        <f>IFERROR('Laika grafiks'!O3,"")</f>
        <v/>
      </c>
      <c r="P3" s="37" t="str">
        <f>IFERROR('Laika grafiks'!P3,"")</f>
        <v/>
      </c>
      <c r="Q3" s="37" t="str">
        <f>IFERROR('Laika grafiks'!Q3,"")</f>
        <v/>
      </c>
      <c r="R3" s="37" t="str">
        <f>IFERROR('Laika grafiks'!R3,"")</f>
        <v/>
      </c>
      <c r="S3" s="37" t="str">
        <f>IFERROR('Laika grafiks'!S3,"")</f>
        <v/>
      </c>
      <c r="T3" s="37" t="str">
        <f>IFERROR('Laika grafiks'!T3,"")</f>
        <v/>
      </c>
      <c r="U3" s="37" t="str">
        <f>IFERROR('Laika grafiks'!U3,"")</f>
        <v/>
      </c>
      <c r="V3" s="37" t="str">
        <f>IFERROR('Laika grafiks'!V3,"")</f>
        <v/>
      </c>
      <c r="W3" s="37" t="str">
        <f>IFERROR('Laika grafiks'!W3,"")</f>
        <v/>
      </c>
      <c r="X3" s="37" t="str">
        <f>IFERROR('Laika grafiks'!X3,"")</f>
        <v/>
      </c>
      <c r="Y3" s="37" t="str">
        <f>IFERROR('Laika grafiks'!Y3,"")</f>
        <v/>
      </c>
      <c r="Z3" s="37" t="str">
        <f>IFERROR('Laika grafiks'!Z3,"")</f>
        <v/>
      </c>
      <c r="AA3" s="37" t="str">
        <f>IFERROR('Laika grafiks'!AA3,"")</f>
        <v/>
      </c>
      <c r="AB3" s="37" t="str">
        <f>IFERROR('Laika grafiks'!AB3,"")</f>
        <v/>
      </c>
      <c r="AC3" s="37" t="str">
        <f>IFERROR('Laika grafiks'!AC3,"")</f>
        <v/>
      </c>
      <c r="AD3" s="37" t="str">
        <f>IFERROR('Laika grafiks'!AD3,"")</f>
        <v/>
      </c>
      <c r="AE3" s="37" t="str">
        <f>IFERROR('Laika grafiks'!AE3,"")</f>
        <v/>
      </c>
      <c r="AF3" s="37" t="str">
        <f>IFERROR('Laika grafiks'!AF3,"")</f>
        <v/>
      </c>
      <c r="AG3" s="37" t="str">
        <f>IFERROR('Laika grafiks'!AG3,"")</f>
        <v/>
      </c>
      <c r="AH3" s="37" t="str">
        <f>IFERROR('Laika grafiks'!AH3,"")</f>
        <v/>
      </c>
      <c r="AI3" s="37" t="str">
        <f>IFERROR('Laika grafiks'!AI3,"")</f>
        <v/>
      </c>
      <c r="AJ3" s="37" t="str">
        <f>IFERROR('Laika grafiks'!AJ3,"")</f>
        <v/>
      </c>
      <c r="AK3" s="37" t="str">
        <f>IFERROR('Laika grafiks'!AK3,"")</f>
        <v/>
      </c>
      <c r="AL3" s="37" t="str">
        <f>IFERROR('Laika grafiks'!AL3,"")</f>
        <v/>
      </c>
      <c r="AM3" s="37" t="str">
        <f>IFERROR('Laika grafiks'!AM3,"")</f>
        <v/>
      </c>
      <c r="AN3" s="37" t="str">
        <f>IFERROR('Laika grafiks'!AN3,"")</f>
        <v/>
      </c>
      <c r="AO3" s="37" t="str">
        <f>IFERROR('Laika grafiks'!AO3,"")</f>
        <v/>
      </c>
      <c r="AP3" s="37" t="str">
        <f>IFERROR('Laika grafiks'!AP3,"")</f>
        <v/>
      </c>
      <c r="AQ3" s="37" t="str">
        <f>IFERROR('Laika grafiks'!AQ3,"")</f>
        <v/>
      </c>
      <c r="AR3" s="37" t="str">
        <f>IFERROR('Laika grafiks'!AR3,"")</f>
        <v/>
      </c>
      <c r="AS3" s="37" t="str">
        <f>IFERROR('Laika grafiks'!AS3,"")</f>
        <v/>
      </c>
      <c r="AT3" s="37" t="str">
        <f>IFERROR('Laika grafiks'!AT3,"")</f>
        <v/>
      </c>
      <c r="AU3" s="37" t="str">
        <f>IFERROR('Laika grafiks'!AU3,"")</f>
        <v/>
      </c>
      <c r="AV3" s="37" t="str">
        <f>IFERROR('Laika grafiks'!AV3,"")</f>
        <v/>
      </c>
      <c r="AW3" s="37" t="str">
        <f>IFERROR('Laika grafiks'!AW3,"")</f>
        <v/>
      </c>
      <c r="AX3" s="37" t="str">
        <f>IFERROR('Laika grafiks'!AX3,"")</f>
        <v/>
      </c>
      <c r="AY3" s="37" t="str">
        <f>IFERROR('Laika grafiks'!AY3,"")</f>
        <v/>
      </c>
      <c r="AZ3" s="37" t="str">
        <f>IFERROR('Laika grafiks'!AZ3,"")</f>
        <v/>
      </c>
      <c r="BA3" s="37" t="str">
        <f>IFERROR('Laika grafiks'!BA3,"")</f>
        <v/>
      </c>
      <c r="BB3" s="37" t="str">
        <f>IFERROR('Laika grafiks'!BB3,"")</f>
        <v/>
      </c>
      <c r="BC3" s="37" t="str">
        <f>IFERROR('Laika grafiks'!BC3,"")</f>
        <v/>
      </c>
      <c r="BD3" s="37" t="str">
        <f>IFERROR('Laika grafiks'!BD3,"")</f>
        <v/>
      </c>
      <c r="BE3" s="37" t="str">
        <f>IFERROR('Laika grafiks'!BE3,"")</f>
        <v/>
      </c>
      <c r="BF3" s="37" t="str">
        <f>IFERROR('Laika grafiks'!BF3,"")</f>
        <v/>
      </c>
      <c r="BG3" s="37" t="str">
        <f>IFERROR('Laika grafiks'!BG3,"")</f>
        <v/>
      </c>
      <c r="BH3" s="37" t="str">
        <f>IFERROR('Laika grafiks'!BH3,"")</f>
        <v/>
      </c>
      <c r="BI3" s="37" t="str">
        <f>IFERROR('Laika grafiks'!BI3,"")</f>
        <v/>
      </c>
      <c r="BJ3" s="37" t="str">
        <f>IFERROR('Laika grafiks'!BJ3,"")</f>
        <v/>
      </c>
      <c r="BK3" s="37" t="str">
        <f>IFERROR('Laika grafiks'!BK3,"")</f>
        <v/>
      </c>
      <c r="BL3" s="37" t="str">
        <f>IFERROR('Laika grafiks'!BL3,"")</f>
        <v/>
      </c>
      <c r="BM3" s="37" t="str">
        <f>IFERROR('Laika grafiks'!BM3,"")</f>
        <v/>
      </c>
      <c r="BN3" s="37" t="str">
        <f>IFERROR('Laika grafiks'!BN3,"")</f>
        <v/>
      </c>
      <c r="BO3" s="37" t="str">
        <f>IFERROR('Laika grafiks'!BO3,"")</f>
        <v/>
      </c>
      <c r="BP3" s="37" t="str">
        <f>IFERROR('Laika grafiks'!BP3,"")</f>
        <v/>
      </c>
      <c r="BQ3" s="37" t="str">
        <f>IFERROR('Laika grafiks'!BQ3,"")</f>
        <v/>
      </c>
      <c r="BR3" s="37" t="str">
        <f>IFERROR('Laika grafiks'!BR3,"")</f>
        <v/>
      </c>
      <c r="BS3" s="37" t="str">
        <f>IFERROR('Laika grafiks'!BS3,"")</f>
        <v/>
      </c>
      <c r="BT3" s="37" t="str">
        <f>IFERROR('Laika grafiks'!BT3,"")</f>
        <v/>
      </c>
      <c r="BU3" s="37" t="str">
        <f>IFERROR('Laika grafiks'!BU3,"")</f>
        <v/>
      </c>
      <c r="BV3" s="37" t="str">
        <f>IFERROR('Laika grafiks'!BV3,"")</f>
        <v/>
      </c>
      <c r="BW3" s="37" t="str">
        <f>IFERROR('Laika grafiks'!BW3,"")</f>
        <v/>
      </c>
      <c r="BX3" s="37" t="str">
        <f>IFERROR('Laika grafiks'!BX3,"")</f>
        <v/>
      </c>
      <c r="BY3" s="37" t="str">
        <f>IFERROR('Laika grafiks'!BY3,"")</f>
        <v/>
      </c>
      <c r="BZ3" s="37" t="str">
        <f>IFERROR('Laika grafiks'!BZ3,"")</f>
        <v/>
      </c>
      <c r="CA3" s="37" t="str">
        <f>IFERROR('Laika grafiks'!CA3,"")</f>
        <v/>
      </c>
      <c r="CB3" s="37" t="str">
        <f>IFERROR('Laika grafiks'!CB3,"")</f>
        <v/>
      </c>
      <c r="CC3" s="37" t="str">
        <f>IFERROR('Laika grafiks'!CC3,"")</f>
        <v/>
      </c>
      <c r="CD3" s="37" t="str">
        <f>IFERROR('Laika grafiks'!CD3,"")</f>
        <v/>
      </c>
      <c r="CE3" s="37" t="str">
        <f>IFERROR('Laika grafiks'!CE3,"")</f>
        <v/>
      </c>
      <c r="CF3" s="37" t="str">
        <f>IFERROR('Laika grafiks'!CF3,"")</f>
        <v/>
      </c>
      <c r="CG3" s="37" t="str">
        <f>IFERROR('Laika grafiks'!CG3,"")</f>
        <v/>
      </c>
      <c r="CH3" s="37" t="str">
        <f>IFERROR('Laika grafiks'!CH3,"")</f>
        <v/>
      </c>
      <c r="CI3" s="37" t="str">
        <f>IFERROR('Laika grafiks'!CI3,"")</f>
        <v/>
      </c>
      <c r="CJ3" s="37" t="str">
        <f>IFERROR('Laika grafiks'!CJ3,"")</f>
        <v/>
      </c>
      <c r="CK3" s="37" t="str">
        <f>IFERROR('Laika grafiks'!CK3,"")</f>
        <v/>
      </c>
      <c r="CL3" s="37" t="str">
        <f>IFERROR('Laika grafiks'!CL3,"")</f>
        <v/>
      </c>
      <c r="CM3" s="37" t="str">
        <f>IFERROR('Laika grafiks'!CM3,"")</f>
        <v/>
      </c>
      <c r="CN3" s="37" t="str">
        <f>IFERROR('Laika grafiks'!CN3,"")</f>
        <v/>
      </c>
      <c r="CO3" s="37" t="str">
        <f>IFERROR('Laika grafiks'!CO3,"")</f>
        <v/>
      </c>
      <c r="CP3" s="37" t="str">
        <f>IFERROR('Laika grafiks'!CP3,"")</f>
        <v/>
      </c>
      <c r="CQ3" s="37" t="str">
        <f>IFERROR('Laika grafiks'!CQ3,"")</f>
        <v/>
      </c>
      <c r="CR3" s="37" t="str">
        <f>IFERROR('Laika grafiks'!CR3,"")</f>
        <v/>
      </c>
      <c r="CS3" s="37" t="str">
        <f>IFERROR('Laika grafiks'!CS3,"")</f>
        <v/>
      </c>
      <c r="CT3" s="37" t="str">
        <f>IFERROR('Laika grafiks'!CT3,"")</f>
        <v/>
      </c>
      <c r="CU3" s="37" t="str">
        <f>IFERROR('Laika grafiks'!CU3,"")</f>
        <v/>
      </c>
      <c r="CV3" s="37" t="str">
        <f>IFERROR('Laika grafiks'!CV3,"")</f>
        <v/>
      </c>
      <c r="CW3" s="37" t="str">
        <f>IFERROR('Laika grafiks'!CW3,"")</f>
        <v/>
      </c>
      <c r="CX3" s="37" t="str">
        <f>IFERROR('Laika grafiks'!CX3,"")</f>
        <v/>
      </c>
      <c r="CY3" s="37" t="str">
        <f>IFERROR('Laika grafiks'!CY3,"")</f>
        <v/>
      </c>
      <c r="CZ3" s="37" t="str">
        <f>IFERROR('Laika grafiks'!CZ3,"")</f>
        <v/>
      </c>
      <c r="DA3" s="37" t="str">
        <f>IFERROR('Laika grafiks'!DA3,"")</f>
        <v/>
      </c>
      <c r="DB3" s="37" t="str">
        <f>IFERROR('Laika grafiks'!DB3,"")</f>
        <v/>
      </c>
      <c r="DC3" s="37" t="str">
        <f>IFERROR('Laika grafiks'!DC3,"")</f>
        <v/>
      </c>
      <c r="DD3" s="37" t="str">
        <f>IFERROR('Laika grafiks'!DD3,"")</f>
        <v/>
      </c>
      <c r="DE3" s="37" t="str">
        <f>IFERROR('Laika grafiks'!DE3,"")</f>
        <v/>
      </c>
      <c r="DF3" s="37" t="str">
        <f>IFERROR('Laika grafiks'!DF3,"")</f>
        <v/>
      </c>
      <c r="DG3" s="37" t="str">
        <f>IFERROR('Laika grafiks'!DG3,"")</f>
        <v/>
      </c>
      <c r="DH3" s="37" t="str">
        <f>IFERROR('Laika grafiks'!DH3,"")</f>
        <v/>
      </c>
      <c r="DI3" s="37" t="str">
        <f>IFERROR('Laika grafiks'!DI3,"")</f>
        <v/>
      </c>
      <c r="DJ3" s="37" t="str">
        <f>IFERROR('Laika grafiks'!DJ3,"")</f>
        <v/>
      </c>
      <c r="DK3" s="37" t="str">
        <f>IFERROR('Laika grafiks'!DK3,"")</f>
        <v/>
      </c>
      <c r="DL3" s="37" t="str">
        <f>IFERROR('Laika grafiks'!DL3,"")</f>
        <v/>
      </c>
      <c r="DM3" s="37" t="str">
        <f>IFERROR('Laika grafiks'!DM3,"")</f>
        <v/>
      </c>
      <c r="DN3" s="37" t="str">
        <f>IFERROR('Laika grafiks'!DN3,"")</f>
        <v/>
      </c>
      <c r="DO3" s="37" t="str">
        <f>IFERROR('Laika grafiks'!DO3,"")</f>
        <v/>
      </c>
      <c r="DP3" s="37" t="str">
        <f>IFERROR('Laika grafiks'!DP3,"")</f>
        <v/>
      </c>
      <c r="DQ3" s="37" t="str">
        <f>IFERROR('Laika grafiks'!DQ3,"")</f>
        <v/>
      </c>
      <c r="DR3" s="37" t="str">
        <f>IFERROR('Laika grafiks'!DR3,"")</f>
        <v/>
      </c>
      <c r="DS3" s="37" t="str">
        <f>IFERROR('Laika grafiks'!DS3,"")</f>
        <v/>
      </c>
      <c r="DT3" s="37" t="str">
        <f>IFERROR('Laika grafiks'!DT3,"")</f>
        <v/>
      </c>
      <c r="DU3" s="37" t="str">
        <f>IFERROR('Laika grafiks'!DU3,"")</f>
        <v/>
      </c>
    </row>
    <row r="4" spans="1:125" x14ac:dyDescent="0.35">
      <c r="A4" s="71"/>
      <c r="B4" s="71"/>
      <c r="C4" s="71"/>
      <c r="D4" s="71"/>
      <c r="E4" s="1">
        <f>IFERROR('Laika grafiks'!E23,"")</f>
        <v>0</v>
      </c>
      <c r="F4" s="1">
        <f>IFERROR('Laika grafiks'!F23,"")</f>
        <v>0</v>
      </c>
      <c r="G4" s="1">
        <f>IFERROR('Laika grafiks'!G23,"")</f>
        <v>0</v>
      </c>
      <c r="H4" s="1">
        <f>IFERROR('Laika grafiks'!H23,"")</f>
        <v>0</v>
      </c>
      <c r="I4" s="1">
        <f>IFERROR('Laika grafiks'!I23,"")</f>
        <v>0</v>
      </c>
      <c r="J4" s="1">
        <f>IFERROR('Laika grafiks'!J23,"")</f>
        <v>0</v>
      </c>
      <c r="K4" s="1">
        <f>IFERROR('Laika grafiks'!K23,"")</f>
        <v>0</v>
      </c>
      <c r="L4" s="1">
        <f>IFERROR('Laika grafiks'!L23,"")</f>
        <v>0</v>
      </c>
      <c r="M4" s="1">
        <f>IFERROR('Laika grafiks'!M23,"")</f>
        <v>0</v>
      </c>
      <c r="N4" s="1">
        <f>IFERROR('Laika grafiks'!N23,"")</f>
        <v>0</v>
      </c>
      <c r="O4" s="1">
        <f>IFERROR('Laika grafiks'!O23,"")</f>
        <v>0</v>
      </c>
      <c r="P4" s="1">
        <f>IFERROR('Laika grafiks'!P23,"")</f>
        <v>0</v>
      </c>
      <c r="Q4" s="1">
        <f>IFERROR('Laika grafiks'!Q23,"")</f>
        <v>0</v>
      </c>
      <c r="R4" s="1">
        <f>IFERROR('Laika grafiks'!R23,"")</f>
        <v>0</v>
      </c>
      <c r="S4" s="1">
        <f>IFERROR('Laika grafiks'!S23,"")</f>
        <v>0</v>
      </c>
      <c r="T4" s="1">
        <f>IFERROR('Laika grafiks'!T23,"")</f>
        <v>0</v>
      </c>
      <c r="U4" s="1">
        <f>IFERROR('Laika grafiks'!U23,"")</f>
        <v>0</v>
      </c>
      <c r="V4" s="1">
        <f>IFERROR('Laika grafiks'!V23,"")</f>
        <v>0</v>
      </c>
      <c r="W4" s="1">
        <f>IFERROR('Laika grafiks'!W23,"")</f>
        <v>0</v>
      </c>
      <c r="X4" s="1">
        <f>IFERROR('Laika grafiks'!X23,"")</f>
        <v>0</v>
      </c>
      <c r="Y4" s="1">
        <f>IFERROR('Laika grafiks'!Y23,"")</f>
        <v>0</v>
      </c>
      <c r="Z4" s="1">
        <f>IFERROR('Laika grafiks'!Z23,"")</f>
        <v>0</v>
      </c>
      <c r="AA4" s="1">
        <f>IFERROR('Laika grafiks'!AA23,"")</f>
        <v>0</v>
      </c>
      <c r="AB4" s="1">
        <f>IFERROR('Laika grafiks'!AB23,"")</f>
        <v>0</v>
      </c>
      <c r="AC4" s="1">
        <f>IFERROR('Laika grafiks'!AC23,"")</f>
        <v>0</v>
      </c>
      <c r="AD4" s="1">
        <f>IFERROR('Laika grafiks'!AD23,"")</f>
        <v>0</v>
      </c>
      <c r="AE4" s="1">
        <f>IFERROR('Laika grafiks'!AE23,"")</f>
        <v>0</v>
      </c>
      <c r="AF4" s="1">
        <f>IFERROR('Laika grafiks'!AF23,"")</f>
        <v>0</v>
      </c>
      <c r="AG4" s="1">
        <f>IFERROR('Laika grafiks'!AG23,"")</f>
        <v>0</v>
      </c>
      <c r="AH4" s="1">
        <f>IFERROR('Laika grafiks'!AH23,"")</f>
        <v>0</v>
      </c>
      <c r="AI4" s="1">
        <f>IFERROR('Laika grafiks'!AI23,"")</f>
        <v>0</v>
      </c>
      <c r="AJ4" s="1">
        <f>IFERROR('Laika grafiks'!AJ23,"")</f>
        <v>0</v>
      </c>
      <c r="AK4" s="1">
        <f>IFERROR('Laika grafiks'!AK23,"")</f>
        <v>0</v>
      </c>
      <c r="AL4" s="1">
        <f>IFERROR('Laika grafiks'!AL23,"")</f>
        <v>0</v>
      </c>
      <c r="AM4" s="1">
        <f>IFERROR('Laika grafiks'!AM23,"")</f>
        <v>0</v>
      </c>
      <c r="AN4" s="1">
        <f>IFERROR('Laika grafiks'!AN23,"")</f>
        <v>0</v>
      </c>
      <c r="AO4" s="1">
        <f>IFERROR('Laika grafiks'!AO23,"")</f>
        <v>0</v>
      </c>
      <c r="AP4" s="1">
        <f>IFERROR('Laika grafiks'!AP23,"")</f>
        <v>0</v>
      </c>
      <c r="AQ4" s="1">
        <f>IFERROR('Laika grafiks'!AQ23,"")</f>
        <v>0</v>
      </c>
      <c r="AR4" s="1">
        <f>IFERROR('Laika grafiks'!AR23,"")</f>
        <v>0</v>
      </c>
      <c r="AS4" s="1">
        <f>IFERROR('Laika grafiks'!AS23,"")</f>
        <v>0</v>
      </c>
      <c r="AT4" s="1">
        <f>IFERROR('Laika grafiks'!AT23,"")</f>
        <v>0</v>
      </c>
      <c r="AU4" s="1">
        <f>IFERROR('Laika grafiks'!AU23,"")</f>
        <v>0</v>
      </c>
      <c r="AV4" s="1">
        <f>IFERROR('Laika grafiks'!AV23,"")</f>
        <v>0</v>
      </c>
      <c r="AW4" s="1">
        <f>IFERROR('Laika grafiks'!AW23,"")</f>
        <v>0</v>
      </c>
      <c r="AX4" s="1">
        <f>IFERROR('Laika grafiks'!AX23,"")</f>
        <v>0</v>
      </c>
      <c r="AY4" s="1">
        <f>IFERROR('Laika grafiks'!AY23,"")</f>
        <v>0</v>
      </c>
      <c r="AZ4" s="1">
        <f>IFERROR('Laika grafiks'!AZ23,"")</f>
        <v>0</v>
      </c>
      <c r="BA4" s="1">
        <f>IFERROR('Laika grafiks'!BA23,"")</f>
        <v>0</v>
      </c>
      <c r="BB4" s="1">
        <f>IFERROR('Laika grafiks'!BB23,"")</f>
        <v>0</v>
      </c>
      <c r="BC4" s="1">
        <f>IFERROR('Laika grafiks'!BC23,"")</f>
        <v>0</v>
      </c>
      <c r="BD4" s="1">
        <f>IFERROR('Laika grafiks'!BD23,"")</f>
        <v>0</v>
      </c>
      <c r="BE4" s="1">
        <f>IFERROR('Laika grafiks'!BE23,"")</f>
        <v>0</v>
      </c>
      <c r="BF4" s="1">
        <f>IFERROR('Laika grafiks'!BF23,"")</f>
        <v>0</v>
      </c>
      <c r="BG4" s="1">
        <f>IFERROR('Laika grafiks'!BG23,"")</f>
        <v>0</v>
      </c>
      <c r="BH4" s="1">
        <f>IFERROR('Laika grafiks'!BH23,"")</f>
        <v>0</v>
      </c>
      <c r="BI4" s="1">
        <f>IFERROR('Laika grafiks'!BI23,"")</f>
        <v>0</v>
      </c>
      <c r="BJ4" s="1">
        <f>IFERROR('Laika grafiks'!BJ23,"")</f>
        <v>0</v>
      </c>
      <c r="BK4" s="1">
        <f>IFERROR('Laika grafiks'!BK23,"")</f>
        <v>0</v>
      </c>
      <c r="BL4" s="1">
        <f>IFERROR('Laika grafiks'!BL23,"")</f>
        <v>0</v>
      </c>
      <c r="BM4" s="1">
        <f>IFERROR('Laika grafiks'!BM23,"")</f>
        <v>0</v>
      </c>
      <c r="BN4" s="1">
        <f>IFERROR('Laika grafiks'!BN23,"")</f>
        <v>0</v>
      </c>
      <c r="BO4" s="1">
        <f>IFERROR('Laika grafiks'!BO23,"")</f>
        <v>0</v>
      </c>
      <c r="BP4" s="1">
        <f>IFERROR('Laika grafiks'!BP23,"")</f>
        <v>0</v>
      </c>
      <c r="BQ4" s="1">
        <f>IFERROR('Laika grafiks'!BQ23,"")</f>
        <v>0</v>
      </c>
      <c r="BR4" s="1">
        <f>IFERROR('Laika grafiks'!BR23,"")</f>
        <v>0</v>
      </c>
      <c r="BS4" s="1">
        <f>IFERROR('Laika grafiks'!BS23,"")</f>
        <v>0</v>
      </c>
      <c r="BT4" s="1">
        <f>IFERROR('Laika grafiks'!BT23,"")</f>
        <v>0</v>
      </c>
      <c r="BU4" s="1">
        <f>IFERROR('Laika grafiks'!BU23,"")</f>
        <v>0</v>
      </c>
      <c r="BV4" s="1">
        <f>IFERROR('Laika grafiks'!BV23,"")</f>
        <v>0</v>
      </c>
      <c r="BW4" s="1">
        <f>IFERROR('Laika grafiks'!BW23,"")</f>
        <v>0</v>
      </c>
      <c r="BX4" s="1">
        <f>IFERROR('Laika grafiks'!BX23,"")</f>
        <v>0</v>
      </c>
      <c r="BY4" s="1">
        <f>IFERROR('Laika grafiks'!BY23,"")</f>
        <v>0</v>
      </c>
      <c r="BZ4" s="1">
        <f>IFERROR('Laika grafiks'!BZ23,"")</f>
        <v>0</v>
      </c>
      <c r="CA4" s="1">
        <f>IFERROR('Laika grafiks'!CA23,"")</f>
        <v>0</v>
      </c>
      <c r="CB4" s="1">
        <f>IFERROR('Laika grafiks'!CB23,"")</f>
        <v>0</v>
      </c>
      <c r="CC4" s="1">
        <f>IFERROR('Laika grafiks'!CC23,"")</f>
        <v>0</v>
      </c>
      <c r="CD4" s="1">
        <f>IFERROR('Laika grafiks'!CD23,"")</f>
        <v>0</v>
      </c>
      <c r="CE4" s="1">
        <f>IFERROR('Laika grafiks'!CE23,"")</f>
        <v>0</v>
      </c>
      <c r="CF4" s="1">
        <f>IFERROR('Laika grafiks'!CF23,"")</f>
        <v>0</v>
      </c>
      <c r="CG4" s="1">
        <f>IFERROR('Laika grafiks'!CG23,"")</f>
        <v>0</v>
      </c>
      <c r="CH4" s="1">
        <f>IFERROR('Laika grafiks'!CH23,"")</f>
        <v>0</v>
      </c>
      <c r="CI4" s="1">
        <f>IFERROR('Laika grafiks'!CI23,"")</f>
        <v>0</v>
      </c>
      <c r="CJ4" s="1">
        <f>IFERROR('Laika grafiks'!CJ23,"")</f>
        <v>0</v>
      </c>
      <c r="CK4" s="1">
        <f>IFERROR('Laika grafiks'!CK23,"")</f>
        <v>0</v>
      </c>
      <c r="CL4" s="1">
        <f>IFERROR('Laika grafiks'!CL23,"")</f>
        <v>0</v>
      </c>
      <c r="CM4" s="1">
        <f>IFERROR('Laika grafiks'!CM23,"")</f>
        <v>0</v>
      </c>
      <c r="CN4" s="1">
        <f>IFERROR('Laika grafiks'!CN23,"")</f>
        <v>0</v>
      </c>
      <c r="CO4" s="1">
        <f>IFERROR('Laika grafiks'!CO23,"")</f>
        <v>0</v>
      </c>
      <c r="CP4" s="1">
        <f>IFERROR('Laika grafiks'!CP23,"")</f>
        <v>0</v>
      </c>
      <c r="CQ4" s="1">
        <f>IFERROR('Laika grafiks'!CQ23,"")</f>
        <v>0</v>
      </c>
      <c r="CR4" s="1">
        <f>IFERROR('Laika grafiks'!CR23,"")</f>
        <v>0</v>
      </c>
      <c r="CS4" s="1">
        <f>IFERROR('Laika grafiks'!CS23,"")</f>
        <v>0</v>
      </c>
      <c r="CT4" s="1">
        <f>IFERROR('Laika grafiks'!CT23,"")</f>
        <v>0</v>
      </c>
      <c r="CU4" s="1">
        <f>IFERROR('Laika grafiks'!CU23,"")</f>
        <v>0</v>
      </c>
      <c r="CV4" s="1">
        <f>IFERROR('Laika grafiks'!CV23,"")</f>
        <v>0</v>
      </c>
      <c r="CW4" s="1">
        <f>IFERROR('Laika grafiks'!CW23,"")</f>
        <v>0</v>
      </c>
      <c r="CX4" s="1">
        <f>IFERROR('Laika grafiks'!CX23,"")</f>
        <v>0</v>
      </c>
      <c r="CY4" s="1">
        <f>IFERROR('Laika grafiks'!CY23,"")</f>
        <v>0</v>
      </c>
      <c r="CZ4" s="1">
        <f>IFERROR('Laika grafiks'!CZ23,"")</f>
        <v>0</v>
      </c>
      <c r="DA4" s="1">
        <f>IFERROR('Laika grafiks'!DA23,"")</f>
        <v>0</v>
      </c>
      <c r="DB4" s="1">
        <f>IFERROR('Laika grafiks'!DB23,"")</f>
        <v>0</v>
      </c>
      <c r="DC4" s="1">
        <f>IFERROR('Laika grafiks'!DC23,"")</f>
        <v>0</v>
      </c>
      <c r="DD4" s="1">
        <f>IFERROR('Laika grafiks'!DD23,"")</f>
        <v>0</v>
      </c>
      <c r="DE4" s="1">
        <f>IFERROR('Laika grafiks'!DE23,"")</f>
        <v>0</v>
      </c>
      <c r="DF4" s="1">
        <f>IFERROR('Laika grafiks'!DF23,"")</f>
        <v>0</v>
      </c>
      <c r="DG4" s="1">
        <f>IFERROR('Laika grafiks'!DG23,"")</f>
        <v>0</v>
      </c>
      <c r="DH4" s="1">
        <f>IFERROR('Laika grafiks'!DH23,"")</f>
        <v>0</v>
      </c>
      <c r="DI4" s="1">
        <f>IFERROR('Laika grafiks'!DI23,"")</f>
        <v>0</v>
      </c>
      <c r="DJ4" s="1">
        <f>IFERROR('Laika grafiks'!DJ23,"")</f>
        <v>0</v>
      </c>
      <c r="DK4" s="1">
        <f>IFERROR('Laika grafiks'!DK23,"")</f>
        <v>0</v>
      </c>
      <c r="DL4" s="1">
        <f>IFERROR('Laika grafiks'!DL23,"")</f>
        <v>0</v>
      </c>
      <c r="DM4" s="1">
        <f>IFERROR('Laika grafiks'!DM23,"")</f>
        <v>0</v>
      </c>
      <c r="DN4" s="1">
        <f>IFERROR('Laika grafiks'!DN23,"")</f>
        <v>0</v>
      </c>
      <c r="DO4" s="1">
        <f>IFERROR('Laika grafiks'!DO23,"")</f>
        <v>0</v>
      </c>
      <c r="DP4" s="1">
        <f>IFERROR('Laika grafiks'!DP23,"")</f>
        <v>0</v>
      </c>
      <c r="DQ4" s="1">
        <f>IFERROR('Laika grafiks'!DQ23,"")</f>
        <v>0</v>
      </c>
      <c r="DR4" s="1">
        <f>IFERROR('Laika grafiks'!DR23,"")</f>
        <v>0</v>
      </c>
      <c r="DS4" s="1">
        <f>IFERROR('Laika grafiks'!DS23,"")</f>
        <v>0</v>
      </c>
      <c r="DT4" s="1">
        <f>IFERROR('Laika grafiks'!DT23,"")</f>
        <v>0</v>
      </c>
      <c r="DU4" s="1">
        <f>IFERROR('Laika grafiks'!DU23,"")</f>
        <v>0</v>
      </c>
    </row>
    <row r="5" spans="1:125" x14ac:dyDescent="0.35">
      <c r="A5" s="2"/>
      <c r="B5" s="3" t="s">
        <v>103</v>
      </c>
      <c r="C5" s="3" t="s">
        <v>363</v>
      </c>
      <c r="D5" s="72"/>
      <c r="E5" s="73" t="str">
        <f>IFERROR('Laika grafiks'!E27,"")</f>
        <v>-</v>
      </c>
      <c r="F5" s="73" t="str">
        <f>IFERROR('Laika grafiks'!F27,"")</f>
        <v>-</v>
      </c>
      <c r="G5" s="73" t="str">
        <f>IFERROR('Laika grafiks'!G27,"")</f>
        <v>-</v>
      </c>
      <c r="H5" s="73" t="str">
        <f>IFERROR('Laika grafiks'!H27,"")</f>
        <v>-</v>
      </c>
      <c r="I5" s="73" t="str">
        <f>IFERROR('Laika grafiks'!I27,"")</f>
        <v>-</v>
      </c>
      <c r="J5" s="73" t="str">
        <f>IFERROR('Laika grafiks'!J27,"")</f>
        <v>-</v>
      </c>
      <c r="K5" s="73" t="str">
        <f>IFERROR('Laika grafiks'!K27,"")</f>
        <v>-</v>
      </c>
      <c r="L5" s="73" t="str">
        <f>IFERROR('Laika grafiks'!L27,"")</f>
        <v>-</v>
      </c>
      <c r="M5" s="73" t="str">
        <f>IFERROR('Laika grafiks'!M27,"")</f>
        <v>-</v>
      </c>
      <c r="N5" s="73" t="str">
        <f>IFERROR('Laika grafiks'!N27,"")</f>
        <v>-</v>
      </c>
      <c r="O5" s="73" t="str">
        <f>IFERROR('Laika grafiks'!O27,"")</f>
        <v>-</v>
      </c>
      <c r="P5" s="73" t="str">
        <f>IFERROR('Laika grafiks'!P27,"")</f>
        <v>-</v>
      </c>
      <c r="Q5" s="73" t="str">
        <f>IFERROR('Laika grafiks'!Q27,"")</f>
        <v>-</v>
      </c>
      <c r="R5" s="73" t="str">
        <f>IFERROR('Laika grafiks'!R27,"")</f>
        <v>-</v>
      </c>
      <c r="S5" s="73" t="str">
        <f>IFERROR('Laika grafiks'!S27,"")</f>
        <v>-</v>
      </c>
      <c r="T5" s="73" t="str">
        <f>IFERROR('Laika grafiks'!T27,"")</f>
        <v>-</v>
      </c>
      <c r="U5" s="73" t="str">
        <f>IFERROR('Laika grafiks'!U27,"")</f>
        <v>-</v>
      </c>
      <c r="V5" s="73" t="str">
        <f>IFERROR('Laika grafiks'!V27,"")</f>
        <v>-</v>
      </c>
      <c r="W5" s="73" t="str">
        <f>IFERROR('Laika grafiks'!W27,"")</f>
        <v>-</v>
      </c>
      <c r="X5" s="73" t="str">
        <f>IFERROR('Laika grafiks'!X27,"")</f>
        <v>-</v>
      </c>
      <c r="Y5" s="73" t="str">
        <f>IFERROR('Laika grafiks'!Y27,"")</f>
        <v>-</v>
      </c>
      <c r="Z5" s="73" t="str">
        <f>IFERROR('Laika grafiks'!Z27,"")</f>
        <v>-</v>
      </c>
      <c r="AA5" s="73" t="str">
        <f>IFERROR('Laika grafiks'!AA27,"")</f>
        <v>-</v>
      </c>
      <c r="AB5" s="73" t="str">
        <f>IFERROR('Laika grafiks'!AB27,"")</f>
        <v>-</v>
      </c>
      <c r="AC5" s="73" t="str">
        <f>IFERROR('Laika grafiks'!AC27,"")</f>
        <v>-</v>
      </c>
      <c r="AD5" s="73" t="str">
        <f>IFERROR('Laika grafiks'!AD27,"")</f>
        <v>-</v>
      </c>
      <c r="AE5" s="73" t="str">
        <f>IFERROR('Laika grafiks'!AE27,"")</f>
        <v>-</v>
      </c>
      <c r="AF5" s="73" t="str">
        <f>IFERROR('Laika grafiks'!AF27,"")</f>
        <v>-</v>
      </c>
      <c r="AG5" s="73" t="str">
        <f>IFERROR('Laika grafiks'!AG27,"")</f>
        <v>-</v>
      </c>
      <c r="AH5" s="73" t="str">
        <f>IFERROR('Laika grafiks'!AH27,"")</f>
        <v>-</v>
      </c>
      <c r="AI5" s="73" t="str">
        <f>IFERROR('Laika grafiks'!AI27,"")</f>
        <v>-</v>
      </c>
      <c r="AJ5" s="73" t="str">
        <f>IFERROR('Laika grafiks'!AJ27,"")</f>
        <v>-</v>
      </c>
      <c r="AK5" s="73" t="str">
        <f>IFERROR('Laika grafiks'!AK27,"")</f>
        <v>-</v>
      </c>
      <c r="AL5" s="73" t="str">
        <f>IFERROR('Laika grafiks'!AL27,"")</f>
        <v>-</v>
      </c>
      <c r="AM5" s="73" t="str">
        <f>IFERROR('Laika grafiks'!AM27,"")</f>
        <v>-</v>
      </c>
      <c r="AN5" s="73" t="str">
        <f>IFERROR('Laika grafiks'!AN27,"")</f>
        <v>-</v>
      </c>
      <c r="AO5" s="73" t="str">
        <f>IFERROR('Laika grafiks'!AO27,"")</f>
        <v>-</v>
      </c>
      <c r="AP5" s="73" t="str">
        <f>IFERROR('Laika grafiks'!AP27,"")</f>
        <v>-</v>
      </c>
      <c r="AQ5" s="73" t="str">
        <f>IFERROR('Laika grafiks'!AQ27,"")</f>
        <v>-</v>
      </c>
      <c r="AR5" s="73" t="str">
        <f>IFERROR('Laika grafiks'!AR27,"")</f>
        <v>-</v>
      </c>
      <c r="AS5" s="73" t="str">
        <f>IFERROR('Laika grafiks'!AS27,"")</f>
        <v>-</v>
      </c>
      <c r="AT5" s="73" t="str">
        <f>IFERROR('Laika grafiks'!AT27,"")</f>
        <v>-</v>
      </c>
      <c r="AU5" s="73" t="str">
        <f>IFERROR('Laika grafiks'!AU27,"")</f>
        <v>-</v>
      </c>
      <c r="AV5" s="73" t="str">
        <f>IFERROR('Laika grafiks'!AV27,"")</f>
        <v>-</v>
      </c>
      <c r="AW5" s="73" t="str">
        <f>IFERROR('Laika grafiks'!AW27,"")</f>
        <v>-</v>
      </c>
      <c r="AX5" s="73" t="str">
        <f>IFERROR('Laika grafiks'!AX27,"")</f>
        <v>-</v>
      </c>
      <c r="AY5" s="73" t="str">
        <f>IFERROR('Laika grafiks'!AY27,"")</f>
        <v>-</v>
      </c>
      <c r="AZ5" s="73" t="str">
        <f>IFERROR('Laika grafiks'!AZ27,"")</f>
        <v>-</v>
      </c>
      <c r="BA5" s="73" t="str">
        <f>IFERROR('Laika grafiks'!BA27,"")</f>
        <v>-</v>
      </c>
      <c r="BB5" s="73" t="str">
        <f>IFERROR('Laika grafiks'!BB27,"")</f>
        <v>-</v>
      </c>
      <c r="BC5" s="73" t="str">
        <f>IFERROR('Laika grafiks'!BC27,"")</f>
        <v>-</v>
      </c>
      <c r="BD5" s="73" t="str">
        <f>IFERROR('Laika grafiks'!BD27,"")</f>
        <v>-</v>
      </c>
      <c r="BE5" s="73" t="str">
        <f>IFERROR('Laika grafiks'!BE27,"")</f>
        <v>-</v>
      </c>
      <c r="BF5" s="73" t="str">
        <f>IFERROR('Laika grafiks'!BF27,"")</f>
        <v>-</v>
      </c>
      <c r="BG5" s="73" t="str">
        <f>IFERROR('Laika grafiks'!BG27,"")</f>
        <v>-</v>
      </c>
      <c r="BH5" s="73" t="str">
        <f>IFERROR('Laika grafiks'!BH27,"")</f>
        <v>-</v>
      </c>
      <c r="BI5" s="73" t="str">
        <f>IFERROR('Laika grafiks'!BI27,"")</f>
        <v>-</v>
      </c>
      <c r="BJ5" s="73" t="str">
        <f>IFERROR('Laika grafiks'!BJ27,"")</f>
        <v>-</v>
      </c>
      <c r="BK5" s="73" t="str">
        <f>IFERROR('Laika grafiks'!BK27,"")</f>
        <v>-</v>
      </c>
      <c r="BL5" s="73" t="str">
        <f>IFERROR('Laika grafiks'!BL27,"")</f>
        <v>-</v>
      </c>
      <c r="BM5" s="73" t="str">
        <f>IFERROR('Laika grafiks'!BM27,"")</f>
        <v>-</v>
      </c>
      <c r="BN5" s="73" t="str">
        <f>IFERROR('Laika grafiks'!BN27,"")</f>
        <v>-</v>
      </c>
      <c r="BO5" s="73" t="str">
        <f>IFERROR('Laika grafiks'!BO27,"")</f>
        <v>-</v>
      </c>
      <c r="BP5" s="73" t="str">
        <f>IFERROR('Laika grafiks'!BP27,"")</f>
        <v>-</v>
      </c>
      <c r="BQ5" s="73" t="str">
        <f>IFERROR('Laika grafiks'!BQ27,"")</f>
        <v>-</v>
      </c>
      <c r="BR5" s="73" t="str">
        <f>IFERROR('Laika grafiks'!BR27,"")</f>
        <v>-</v>
      </c>
      <c r="BS5" s="73" t="str">
        <f>IFERROR('Laika grafiks'!BS27,"")</f>
        <v>-</v>
      </c>
      <c r="BT5" s="73" t="str">
        <f>IFERROR('Laika grafiks'!BT27,"")</f>
        <v>-</v>
      </c>
      <c r="BU5" s="73" t="str">
        <f>IFERROR('Laika grafiks'!BU27,"")</f>
        <v>-</v>
      </c>
      <c r="BV5" s="73" t="str">
        <f>IFERROR('Laika grafiks'!BV27,"")</f>
        <v>-</v>
      </c>
      <c r="BW5" s="73" t="str">
        <f>IFERROR('Laika grafiks'!BW27,"")</f>
        <v>-</v>
      </c>
      <c r="BX5" s="73" t="str">
        <f>IFERROR('Laika grafiks'!BX27,"")</f>
        <v>-</v>
      </c>
      <c r="BY5" s="73" t="str">
        <f>IFERROR('Laika grafiks'!BY27,"")</f>
        <v>-</v>
      </c>
      <c r="BZ5" s="73" t="str">
        <f>IFERROR('Laika grafiks'!BZ27,"")</f>
        <v>-</v>
      </c>
      <c r="CA5" s="73" t="str">
        <f>IFERROR('Laika grafiks'!CA27,"")</f>
        <v>-</v>
      </c>
      <c r="CB5" s="73" t="str">
        <f>IFERROR('Laika grafiks'!CB27,"")</f>
        <v>-</v>
      </c>
      <c r="CC5" s="73" t="str">
        <f>IFERROR('Laika grafiks'!CC27,"")</f>
        <v>-</v>
      </c>
      <c r="CD5" s="73" t="str">
        <f>IFERROR('Laika grafiks'!CD27,"")</f>
        <v>-</v>
      </c>
      <c r="CE5" s="73" t="str">
        <f>IFERROR('Laika grafiks'!CE27,"")</f>
        <v>-</v>
      </c>
      <c r="CF5" s="73" t="str">
        <f>IFERROR('Laika grafiks'!CF27,"")</f>
        <v>-</v>
      </c>
      <c r="CG5" s="73" t="str">
        <f>IFERROR('Laika grafiks'!CG27,"")</f>
        <v>-</v>
      </c>
      <c r="CH5" s="73" t="str">
        <f>IFERROR('Laika grafiks'!CH27,"")</f>
        <v>-</v>
      </c>
      <c r="CI5" s="73" t="str">
        <f>IFERROR('Laika grafiks'!CI27,"")</f>
        <v>-</v>
      </c>
      <c r="CJ5" s="73" t="str">
        <f>IFERROR('Laika grafiks'!CJ27,"")</f>
        <v>-</v>
      </c>
      <c r="CK5" s="73" t="str">
        <f>IFERROR('Laika grafiks'!CK27,"")</f>
        <v>-</v>
      </c>
      <c r="CL5" s="73" t="str">
        <f>IFERROR('Laika grafiks'!CL27,"")</f>
        <v>-</v>
      </c>
      <c r="CM5" s="73" t="str">
        <f>IFERROR('Laika grafiks'!CM27,"")</f>
        <v>-</v>
      </c>
      <c r="CN5" s="73" t="str">
        <f>IFERROR('Laika grafiks'!CN27,"")</f>
        <v>-</v>
      </c>
      <c r="CO5" s="73" t="str">
        <f>IFERROR('Laika grafiks'!CO27,"")</f>
        <v>-</v>
      </c>
      <c r="CP5" s="73" t="str">
        <f>IFERROR('Laika grafiks'!CP27,"")</f>
        <v>-</v>
      </c>
      <c r="CQ5" s="73" t="str">
        <f>IFERROR('Laika grafiks'!CQ27,"")</f>
        <v>-</v>
      </c>
      <c r="CR5" s="73" t="str">
        <f>IFERROR('Laika grafiks'!CR27,"")</f>
        <v>-</v>
      </c>
      <c r="CS5" s="73" t="str">
        <f>IFERROR('Laika grafiks'!CS27,"")</f>
        <v>-</v>
      </c>
      <c r="CT5" s="73" t="str">
        <f>IFERROR('Laika grafiks'!CT27,"")</f>
        <v>-</v>
      </c>
      <c r="CU5" s="73" t="str">
        <f>IFERROR('Laika grafiks'!CU27,"")</f>
        <v>-</v>
      </c>
      <c r="CV5" s="73" t="str">
        <f>IFERROR('Laika grafiks'!CV27,"")</f>
        <v>-</v>
      </c>
      <c r="CW5" s="73" t="str">
        <f>IFERROR('Laika grafiks'!CW27,"")</f>
        <v>-</v>
      </c>
      <c r="CX5" s="73" t="str">
        <f>IFERROR('Laika grafiks'!CX27,"")</f>
        <v>-</v>
      </c>
      <c r="CY5" s="73" t="str">
        <f>IFERROR('Laika grafiks'!CY27,"")</f>
        <v>-</v>
      </c>
      <c r="CZ5" s="73" t="str">
        <f>IFERROR('Laika grafiks'!CZ27,"")</f>
        <v>-</v>
      </c>
      <c r="DA5" s="73" t="str">
        <f>IFERROR('Laika grafiks'!DA27,"")</f>
        <v>-</v>
      </c>
      <c r="DB5" s="73" t="str">
        <f>IFERROR('Laika grafiks'!DB27,"")</f>
        <v>-</v>
      </c>
      <c r="DC5" s="73" t="str">
        <f>IFERROR('Laika grafiks'!DC27,"")</f>
        <v>-</v>
      </c>
      <c r="DD5" s="73" t="str">
        <f>IFERROR('Laika grafiks'!DD27,"")</f>
        <v>-</v>
      </c>
      <c r="DE5" s="73" t="str">
        <f>IFERROR('Laika grafiks'!DE27,"")</f>
        <v>-</v>
      </c>
      <c r="DF5" s="73" t="str">
        <f>IFERROR('Laika grafiks'!DF27,"")</f>
        <v>-</v>
      </c>
      <c r="DG5" s="73" t="str">
        <f>IFERROR('Laika grafiks'!DG27,"")</f>
        <v>-</v>
      </c>
      <c r="DH5" s="73" t="str">
        <f>IFERROR('Laika grafiks'!DH27,"")</f>
        <v>-</v>
      </c>
      <c r="DI5" s="73" t="str">
        <f>IFERROR('Laika grafiks'!DI27,"")</f>
        <v>-</v>
      </c>
      <c r="DJ5" s="73" t="str">
        <f>IFERROR('Laika grafiks'!DJ27,"")</f>
        <v>-</v>
      </c>
      <c r="DK5" s="73" t="str">
        <f>IFERROR('Laika grafiks'!DK27,"")</f>
        <v>-</v>
      </c>
      <c r="DL5" s="73" t="str">
        <f>IFERROR('Laika grafiks'!DL27,"")</f>
        <v>-</v>
      </c>
      <c r="DM5" s="73" t="str">
        <f>IFERROR('Laika grafiks'!DM27,"")</f>
        <v>-</v>
      </c>
      <c r="DN5" s="73" t="str">
        <f>IFERROR('Laika grafiks'!DN27,"")</f>
        <v>-</v>
      </c>
      <c r="DO5" s="73" t="str">
        <f>IFERROR('Laika grafiks'!DO27,"")</f>
        <v>-</v>
      </c>
      <c r="DP5" s="73" t="str">
        <f>IFERROR('Laika grafiks'!DP27,"")</f>
        <v>-</v>
      </c>
      <c r="DQ5" s="73" t="str">
        <f>IFERROR('Laika grafiks'!DQ27,"")</f>
        <v>-</v>
      </c>
      <c r="DR5" s="73" t="str">
        <f>IFERROR('Laika grafiks'!DR27,"")</f>
        <v>-</v>
      </c>
      <c r="DS5" s="73" t="str">
        <f>IFERROR('Laika grafiks'!DS27,"")</f>
        <v>-</v>
      </c>
      <c r="DT5" s="73" t="str">
        <f>IFERROR('Laika grafiks'!DT27,"")</f>
        <v>-</v>
      </c>
      <c r="DU5" s="73" t="str">
        <f>IFERROR('Laika grafiks'!DU27,"")</f>
        <v>-</v>
      </c>
    </row>
    <row r="6" spans="1:125" x14ac:dyDescent="0.35">
      <c r="A6" s="1"/>
      <c r="B6" s="1"/>
      <c r="C6" s="1"/>
      <c r="D6" s="1"/>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row>
    <row r="7" spans="1:125" x14ac:dyDescent="0.35">
      <c r="A7" s="2"/>
      <c r="B7" s="1"/>
      <c r="C7" s="1"/>
      <c r="D7" s="1"/>
      <c r="E7" s="2"/>
      <c r="F7" s="2"/>
      <c r="G7" s="2"/>
      <c r="H7" s="2"/>
      <c r="I7" s="2"/>
      <c r="J7" s="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row>
    <row r="8" spans="1:125" x14ac:dyDescent="0.35">
      <c r="A8" s="2" t="s">
        <v>364</v>
      </c>
      <c r="B8" s="2"/>
      <c r="C8" s="2"/>
      <c r="D8" s="1">
        <f>SUM(E8:XFD8)</f>
        <v>0</v>
      </c>
      <c r="E8" s="40" t="str">
        <f>IFERROR(Kapitālieguldījumi!E41,"")</f>
        <v/>
      </c>
      <c r="F8" s="40" t="str">
        <f>IFERROR(Kapitālieguldījumi!F41,"")</f>
        <v/>
      </c>
      <c r="G8" s="40" t="str">
        <f>IFERROR(Kapitālieguldījumi!G41,"")</f>
        <v/>
      </c>
      <c r="H8" s="40" t="str">
        <f>IFERROR(Kapitālieguldījumi!H41,"")</f>
        <v/>
      </c>
      <c r="I8" s="40" t="str">
        <f>IFERROR(Kapitālieguldījumi!I41,"")</f>
        <v/>
      </c>
      <c r="J8" s="40" t="str">
        <f>IFERROR(Kapitālieguldījumi!J41,"")</f>
        <v/>
      </c>
      <c r="K8" s="40" t="str">
        <f>IFERROR(Kapitālieguldījumi!K41,"")</f>
        <v/>
      </c>
      <c r="L8" s="40" t="str">
        <f>IFERROR(Kapitālieguldījumi!L41,"")</f>
        <v/>
      </c>
      <c r="M8" s="40" t="str">
        <f>IFERROR(Kapitālieguldījumi!M41,"")</f>
        <v/>
      </c>
      <c r="N8" s="40" t="str">
        <f>IFERROR(Kapitālieguldījumi!N41,"")</f>
        <v/>
      </c>
      <c r="O8" s="40" t="str">
        <f>IFERROR(Kapitālieguldījumi!O41,"")</f>
        <v/>
      </c>
      <c r="P8" s="40" t="str">
        <f>IFERROR(Kapitālieguldījumi!P41,"")</f>
        <v/>
      </c>
      <c r="Q8" s="40" t="str">
        <f>IFERROR(Kapitālieguldījumi!Q41,"")</f>
        <v/>
      </c>
      <c r="R8" s="40" t="str">
        <f>IFERROR(Kapitālieguldījumi!R41,"")</f>
        <v/>
      </c>
      <c r="S8" s="40" t="str">
        <f>IFERROR(Kapitālieguldījumi!S41,"")</f>
        <v/>
      </c>
      <c r="T8" s="40" t="str">
        <f>IFERROR(Kapitālieguldījumi!T41,"")</f>
        <v/>
      </c>
      <c r="U8" s="40" t="str">
        <f>IFERROR(Kapitālieguldījumi!U41,"")</f>
        <v/>
      </c>
      <c r="V8" s="40" t="str">
        <f>IFERROR(Kapitālieguldījumi!V41,"")</f>
        <v/>
      </c>
      <c r="W8" s="40" t="str">
        <f>IFERROR(Kapitālieguldījumi!W41,"")</f>
        <v/>
      </c>
      <c r="X8" s="40" t="str">
        <f>IFERROR(Kapitālieguldījumi!X41,"")</f>
        <v/>
      </c>
      <c r="Y8" s="40" t="str">
        <f>IFERROR(Kapitālieguldījumi!Y41,"")</f>
        <v/>
      </c>
      <c r="Z8" s="40" t="str">
        <f>IFERROR(Kapitālieguldījumi!Z41,"")</f>
        <v/>
      </c>
      <c r="AA8" s="40" t="str">
        <f>IFERROR(Kapitālieguldījumi!AA41,"")</f>
        <v/>
      </c>
      <c r="AB8" s="40" t="str">
        <f>IFERROR(Kapitālieguldījumi!AB41,"")</f>
        <v/>
      </c>
      <c r="AC8" s="40" t="str">
        <f>IFERROR(Kapitālieguldījumi!AC41,"")</f>
        <v/>
      </c>
      <c r="AD8" s="40" t="str">
        <f>IFERROR(Kapitālieguldījumi!AD41,"")</f>
        <v/>
      </c>
      <c r="AE8" s="40" t="str">
        <f>IFERROR(Kapitālieguldījumi!AE41,"")</f>
        <v/>
      </c>
      <c r="AF8" s="40" t="str">
        <f>IFERROR(Kapitālieguldījumi!AF41,"")</f>
        <v/>
      </c>
      <c r="AG8" s="40" t="str">
        <f>IFERROR(Kapitālieguldījumi!AG41,"")</f>
        <v/>
      </c>
      <c r="AH8" s="40" t="str">
        <f>IFERROR(Kapitālieguldījumi!AH41,"")</f>
        <v/>
      </c>
      <c r="AI8" s="40" t="str">
        <f>IFERROR(Kapitālieguldījumi!AI41,"")</f>
        <v/>
      </c>
      <c r="AJ8" s="40" t="str">
        <f>IFERROR(Kapitālieguldījumi!AJ41,"")</f>
        <v/>
      </c>
      <c r="AK8" s="40" t="str">
        <f>IFERROR(Kapitālieguldījumi!AK41,"")</f>
        <v/>
      </c>
      <c r="AL8" s="40" t="str">
        <f>IFERROR(Kapitālieguldījumi!AL41,"")</f>
        <v/>
      </c>
      <c r="AM8" s="40" t="str">
        <f>IFERROR(Kapitālieguldījumi!AM41,"")</f>
        <v/>
      </c>
      <c r="AN8" s="40" t="str">
        <f>IFERROR(Kapitālieguldījumi!AN41,"")</f>
        <v/>
      </c>
      <c r="AO8" s="40" t="str">
        <f>IFERROR(Kapitālieguldījumi!AO41,"")</f>
        <v/>
      </c>
      <c r="AP8" s="40" t="str">
        <f>IFERROR(Kapitālieguldījumi!AP41,"")</f>
        <v/>
      </c>
      <c r="AQ8" s="40" t="str">
        <f>IFERROR(Kapitālieguldījumi!AQ41,"")</f>
        <v/>
      </c>
      <c r="AR8" s="40" t="str">
        <f>IFERROR(Kapitālieguldījumi!AR41,"")</f>
        <v/>
      </c>
      <c r="AS8" s="40" t="str">
        <f>IFERROR(Kapitālieguldījumi!AS41,"")</f>
        <v/>
      </c>
      <c r="AT8" s="40" t="str">
        <f>IFERROR(Kapitālieguldījumi!AT41,"")</f>
        <v/>
      </c>
      <c r="AU8" s="40" t="str">
        <f>IFERROR(Kapitālieguldījumi!AU41,"")</f>
        <v/>
      </c>
      <c r="AV8" s="40" t="str">
        <f>IFERROR(Kapitālieguldījumi!AV41,"")</f>
        <v/>
      </c>
      <c r="AW8" s="40" t="str">
        <f>IFERROR(Kapitālieguldījumi!AW41,"")</f>
        <v/>
      </c>
      <c r="AX8" s="40" t="str">
        <f>IFERROR(Kapitālieguldījumi!AX41,"")</f>
        <v/>
      </c>
      <c r="AY8" s="40" t="str">
        <f>IFERROR(Kapitālieguldījumi!AY41,"")</f>
        <v/>
      </c>
      <c r="AZ8" s="40" t="str">
        <f>IFERROR(Kapitālieguldījumi!AZ41,"")</f>
        <v/>
      </c>
      <c r="BA8" s="40" t="str">
        <f>IFERROR(Kapitālieguldījumi!BA41,"")</f>
        <v/>
      </c>
      <c r="BB8" s="40" t="str">
        <f>IFERROR(Kapitālieguldījumi!BB41,"")</f>
        <v/>
      </c>
      <c r="BC8" s="40" t="str">
        <f>IFERROR(Kapitālieguldījumi!BC41,"")</f>
        <v/>
      </c>
      <c r="BD8" s="40" t="str">
        <f>IFERROR(Kapitālieguldījumi!BD41,"")</f>
        <v/>
      </c>
      <c r="BE8" s="40" t="str">
        <f>IFERROR(Kapitālieguldījumi!BE41,"")</f>
        <v/>
      </c>
      <c r="BF8" s="40" t="str">
        <f>IFERROR(Kapitālieguldījumi!BF41,"")</f>
        <v/>
      </c>
      <c r="BG8" s="40" t="str">
        <f>IFERROR(Kapitālieguldījumi!BG41,"")</f>
        <v/>
      </c>
      <c r="BH8" s="40" t="str">
        <f>IFERROR(Kapitālieguldījumi!BH41,"")</f>
        <v/>
      </c>
      <c r="BI8" s="40" t="str">
        <f>IFERROR(Kapitālieguldījumi!BI41,"")</f>
        <v/>
      </c>
      <c r="BJ8" s="40" t="str">
        <f>IFERROR(Kapitālieguldījumi!BJ41,"")</f>
        <v/>
      </c>
      <c r="BK8" s="40" t="str">
        <f>IFERROR(Kapitālieguldījumi!BK41,"")</f>
        <v/>
      </c>
      <c r="BL8" s="40" t="str">
        <f>IFERROR(Kapitālieguldījumi!BL41,"")</f>
        <v/>
      </c>
      <c r="BM8" s="40" t="str">
        <f>IFERROR(Kapitālieguldījumi!BM41,"")</f>
        <v/>
      </c>
      <c r="BN8" s="40" t="str">
        <f>IFERROR(Kapitālieguldījumi!BN41,"")</f>
        <v/>
      </c>
      <c r="BO8" s="40" t="str">
        <f>IFERROR(Kapitālieguldījumi!BO41,"")</f>
        <v/>
      </c>
      <c r="BP8" s="40" t="str">
        <f>IFERROR(Kapitālieguldījumi!BP41,"")</f>
        <v/>
      </c>
      <c r="BQ8" s="40" t="str">
        <f>IFERROR(Kapitālieguldījumi!BQ41,"")</f>
        <v/>
      </c>
      <c r="BR8" s="40" t="str">
        <f>IFERROR(Kapitālieguldījumi!BR41,"")</f>
        <v/>
      </c>
      <c r="BS8" s="40" t="str">
        <f>IFERROR(Kapitālieguldījumi!BS41,"")</f>
        <v/>
      </c>
      <c r="BT8" s="40" t="str">
        <f>IFERROR(Kapitālieguldījumi!BT41,"")</f>
        <v/>
      </c>
      <c r="BU8" s="40" t="str">
        <f>IFERROR(Kapitālieguldījumi!BU41,"")</f>
        <v/>
      </c>
      <c r="BV8" s="40" t="str">
        <f>IFERROR(Kapitālieguldījumi!BV41,"")</f>
        <v/>
      </c>
      <c r="BW8" s="40" t="str">
        <f>IFERROR(Kapitālieguldījumi!BW41,"")</f>
        <v/>
      </c>
      <c r="BX8" s="40" t="str">
        <f>IFERROR(Kapitālieguldījumi!BX41,"")</f>
        <v/>
      </c>
      <c r="BY8" s="40" t="str">
        <f>IFERROR(Kapitālieguldījumi!BY41,"")</f>
        <v/>
      </c>
      <c r="BZ8" s="40" t="str">
        <f>IFERROR(Kapitālieguldījumi!BZ41,"")</f>
        <v/>
      </c>
      <c r="CA8" s="40" t="str">
        <f>IFERROR(Kapitālieguldījumi!CA41,"")</f>
        <v/>
      </c>
      <c r="CB8" s="40" t="str">
        <f>IFERROR(Kapitālieguldījumi!CB41,"")</f>
        <v/>
      </c>
      <c r="CC8" s="40" t="str">
        <f>IFERROR(Kapitālieguldījumi!CC41,"")</f>
        <v/>
      </c>
      <c r="CD8" s="40" t="str">
        <f>IFERROR(Kapitālieguldījumi!CD41,"")</f>
        <v/>
      </c>
      <c r="CE8" s="40" t="str">
        <f>IFERROR(Kapitālieguldījumi!CE41,"")</f>
        <v/>
      </c>
      <c r="CF8" s="40" t="str">
        <f>IFERROR(Kapitālieguldījumi!CF41,"")</f>
        <v/>
      </c>
      <c r="CG8" s="40" t="str">
        <f>IFERROR(Kapitālieguldījumi!CG41,"")</f>
        <v/>
      </c>
      <c r="CH8" s="40" t="str">
        <f>IFERROR(Kapitālieguldījumi!CH41,"")</f>
        <v/>
      </c>
      <c r="CI8" s="40" t="str">
        <f>IFERROR(Kapitālieguldījumi!CI41,"")</f>
        <v/>
      </c>
      <c r="CJ8" s="40" t="str">
        <f>IFERROR(Kapitālieguldījumi!CJ41,"")</f>
        <v/>
      </c>
      <c r="CK8" s="40" t="str">
        <f>IFERROR(Kapitālieguldījumi!CK41,"")</f>
        <v/>
      </c>
      <c r="CL8" s="40" t="str">
        <f>IFERROR(Kapitālieguldījumi!CL41,"")</f>
        <v/>
      </c>
      <c r="CM8" s="40" t="str">
        <f>IFERROR(Kapitālieguldījumi!CM41,"")</f>
        <v/>
      </c>
      <c r="CN8" s="40" t="str">
        <f>IFERROR(Kapitālieguldījumi!CN41,"")</f>
        <v/>
      </c>
      <c r="CO8" s="40" t="str">
        <f>IFERROR(Kapitālieguldījumi!CO41,"")</f>
        <v/>
      </c>
      <c r="CP8" s="40" t="str">
        <f>IFERROR(Kapitālieguldījumi!CP41,"")</f>
        <v/>
      </c>
      <c r="CQ8" s="40" t="str">
        <f>IFERROR(Kapitālieguldījumi!CQ41,"")</f>
        <v/>
      </c>
      <c r="CR8" s="40" t="str">
        <f>IFERROR(Kapitālieguldījumi!CR41,"")</f>
        <v/>
      </c>
      <c r="CS8" s="40" t="str">
        <f>IFERROR(Kapitālieguldījumi!CS41,"")</f>
        <v/>
      </c>
      <c r="CT8" s="40" t="str">
        <f>IFERROR(Kapitālieguldījumi!CT41,"")</f>
        <v/>
      </c>
      <c r="CU8" s="40" t="str">
        <f>IFERROR(Kapitālieguldījumi!CU41,"")</f>
        <v/>
      </c>
      <c r="CV8" s="40" t="str">
        <f>IFERROR(Kapitālieguldījumi!CV41,"")</f>
        <v/>
      </c>
      <c r="CW8" s="40" t="str">
        <f>IFERROR(Kapitālieguldījumi!CW41,"")</f>
        <v/>
      </c>
      <c r="CX8" s="40" t="str">
        <f>IFERROR(Kapitālieguldījumi!CX41,"")</f>
        <v/>
      </c>
      <c r="CY8" s="40" t="str">
        <f>IFERROR(Kapitālieguldījumi!CY41,"")</f>
        <v/>
      </c>
      <c r="CZ8" s="40" t="str">
        <f>IFERROR(Kapitālieguldījumi!CZ41,"")</f>
        <v/>
      </c>
      <c r="DA8" s="40" t="str">
        <f>IFERROR(Kapitālieguldījumi!DA41,"")</f>
        <v/>
      </c>
      <c r="DB8" s="40" t="str">
        <f>IFERROR(Kapitālieguldījumi!DB41,"")</f>
        <v/>
      </c>
      <c r="DC8" s="40" t="str">
        <f>IFERROR(Kapitālieguldījumi!DC41,"")</f>
        <v/>
      </c>
      <c r="DD8" s="40" t="str">
        <f>IFERROR(Kapitālieguldījumi!DD41,"")</f>
        <v/>
      </c>
      <c r="DE8" s="40" t="str">
        <f>IFERROR(Kapitālieguldījumi!DE41,"")</f>
        <v/>
      </c>
      <c r="DF8" s="40" t="str">
        <f>IFERROR(Kapitālieguldījumi!DF41,"")</f>
        <v/>
      </c>
      <c r="DG8" s="40" t="str">
        <f>IFERROR(Kapitālieguldījumi!DG41,"")</f>
        <v/>
      </c>
      <c r="DH8" s="40" t="str">
        <f>IFERROR(Kapitālieguldījumi!DH41,"")</f>
        <v/>
      </c>
      <c r="DI8" s="40" t="str">
        <f>IFERROR(Kapitālieguldījumi!DI41,"")</f>
        <v/>
      </c>
      <c r="DJ8" s="40" t="str">
        <f>IFERROR(Kapitālieguldījumi!DJ41,"")</f>
        <v/>
      </c>
      <c r="DK8" s="40" t="str">
        <f>IFERROR(Kapitālieguldījumi!DK41,"")</f>
        <v/>
      </c>
      <c r="DL8" s="40" t="str">
        <f>IFERROR(Kapitālieguldījumi!DL41,"")</f>
        <v/>
      </c>
      <c r="DM8" s="40" t="str">
        <f>IFERROR(Kapitālieguldījumi!DM41,"")</f>
        <v/>
      </c>
      <c r="DN8" s="40" t="str">
        <f>IFERROR(Kapitālieguldījumi!DN41,"")</f>
        <v/>
      </c>
      <c r="DO8" s="40" t="str">
        <f>IFERROR(Kapitālieguldījumi!DO41,"")</f>
        <v/>
      </c>
      <c r="DP8" s="40" t="str">
        <f>IFERROR(Kapitālieguldījumi!DP41,"")</f>
        <v/>
      </c>
      <c r="DQ8" s="40" t="str">
        <f>IFERROR(Kapitālieguldījumi!DQ41,"")</f>
        <v/>
      </c>
      <c r="DR8" s="40" t="str">
        <f>IFERROR(Kapitālieguldījumi!DR41,"")</f>
        <v/>
      </c>
      <c r="DS8" s="40" t="str">
        <f>IFERROR(Kapitālieguldījumi!DS41,"")</f>
        <v/>
      </c>
      <c r="DT8" s="40" t="str">
        <f>IFERROR(Kapitālieguldījumi!DT41,"")</f>
        <v/>
      </c>
      <c r="DU8" s="40" t="str">
        <f>IFERROR(Kapitālieguldījumi!DU41,"")</f>
        <v/>
      </c>
    </row>
    <row r="9" spans="1:125" x14ac:dyDescent="0.35">
      <c r="A9" s="2" t="s">
        <v>365</v>
      </c>
      <c r="B9" s="2"/>
      <c r="C9" s="2"/>
      <c r="D9" s="79">
        <f>SUM(E9:DU9)</f>
        <v>0</v>
      </c>
      <c r="E9" s="79">
        <f>IFERROR(IF(E8&lt;&gt;0,Izmaksas!E184,0),"")</f>
        <v>0</v>
      </c>
      <c r="F9" s="79">
        <f>IFERROR(IF(F8&lt;&gt;0,Izmaksas!F184,0),"")</f>
        <v>0</v>
      </c>
      <c r="G9" s="79">
        <f>IFERROR(IF(G8&lt;&gt;0,Izmaksas!G184,0),"")</f>
        <v>0</v>
      </c>
      <c r="H9" s="79">
        <f>IFERROR(IF(H8&lt;&gt;0,Izmaksas!H184,0),"")</f>
        <v>0</v>
      </c>
      <c r="I9" s="79">
        <f>IFERROR(IF(I8&lt;&gt;0,Izmaksas!I184,0),"")</f>
        <v>0</v>
      </c>
      <c r="J9" s="79">
        <f>IFERROR(IF(J8&lt;&gt;0,Izmaksas!J184,0),"")</f>
        <v>0</v>
      </c>
      <c r="K9" s="79">
        <f>IFERROR(IF(K8&lt;&gt;0,Izmaksas!K184,0),"")</f>
        <v>0</v>
      </c>
      <c r="L9" s="79">
        <f>IFERROR(IF(L8&lt;&gt;0,Izmaksas!L184,0),"")</f>
        <v>0</v>
      </c>
      <c r="M9" s="79">
        <f>IFERROR(IF(M8&lt;&gt;0,Izmaksas!M184,0),"")</f>
        <v>0</v>
      </c>
      <c r="N9" s="79">
        <f>IFERROR(IF(N8&lt;&gt;0,Izmaksas!N184,0),"")</f>
        <v>0</v>
      </c>
      <c r="O9" s="79">
        <f>IFERROR(IF(O8&lt;&gt;0,Izmaksas!O184,0),"")</f>
        <v>0</v>
      </c>
      <c r="P9" s="79">
        <f>IFERROR(IF(P8&lt;&gt;0,Izmaksas!P184,0),"")</f>
        <v>0</v>
      </c>
      <c r="Q9" s="79">
        <f>IFERROR(IF(Q8&lt;&gt;0,Izmaksas!Q184,0),"")</f>
        <v>0</v>
      </c>
      <c r="R9" s="79">
        <f>IFERROR(IF(R8&lt;&gt;0,Izmaksas!R184,0),"")</f>
        <v>0</v>
      </c>
      <c r="S9" s="79">
        <f>IFERROR(IF(S8&lt;&gt;0,Izmaksas!S184,0),"")</f>
        <v>0</v>
      </c>
      <c r="T9" s="79">
        <f>IFERROR(IF(T8&lt;&gt;0,Izmaksas!T184,0),"")</f>
        <v>0</v>
      </c>
      <c r="U9" s="79">
        <f>IFERROR(IF(U8&lt;&gt;0,Izmaksas!U184,0),"")</f>
        <v>0</v>
      </c>
      <c r="V9" s="79">
        <f>IFERROR(IF(V8&lt;&gt;0,Izmaksas!V184,0),"")</f>
        <v>0</v>
      </c>
      <c r="W9" s="79">
        <f>IFERROR(IF(W8&lt;&gt;0,Izmaksas!W184,0),"")</f>
        <v>0</v>
      </c>
      <c r="X9" s="79">
        <f>IFERROR(IF(X8&lt;&gt;0,Izmaksas!X184,0),"")</f>
        <v>0</v>
      </c>
      <c r="Y9" s="79">
        <f>IFERROR(IF(Y8&lt;&gt;0,Izmaksas!Y184,0),"")</f>
        <v>0</v>
      </c>
      <c r="Z9" s="79">
        <f>IFERROR(IF(Z8&lt;&gt;0,Izmaksas!Z184,0),"")</f>
        <v>0</v>
      </c>
      <c r="AA9" s="79">
        <f>IFERROR(IF(AA8&lt;&gt;0,Izmaksas!AA184,0),"")</f>
        <v>0</v>
      </c>
      <c r="AB9" s="79">
        <f>IFERROR(IF(AB8&lt;&gt;0,Izmaksas!AB184,0),"")</f>
        <v>0</v>
      </c>
      <c r="AC9" s="79">
        <f>IFERROR(IF(AC8&lt;&gt;0,Izmaksas!AC184,0),"")</f>
        <v>0</v>
      </c>
      <c r="AD9" s="79">
        <f>IFERROR(IF(AD8&lt;&gt;0,Izmaksas!AD184,0),"")</f>
        <v>0</v>
      </c>
      <c r="AE9" s="79">
        <f>IFERROR(IF(AE8&lt;&gt;0,Izmaksas!AE184,0),"")</f>
        <v>0</v>
      </c>
      <c r="AF9" s="79">
        <f>IFERROR(IF(AF8&lt;&gt;0,Izmaksas!AF184,0),"")</f>
        <v>0</v>
      </c>
      <c r="AG9" s="79">
        <f>IFERROR(IF(AG8&lt;&gt;0,Izmaksas!AG184,0),"")</f>
        <v>0</v>
      </c>
      <c r="AH9" s="79">
        <f>IFERROR(IF(AH8&lt;&gt;0,Izmaksas!AH184,0),"")</f>
        <v>0</v>
      </c>
      <c r="AI9" s="79">
        <f>IFERROR(IF(AI8&lt;&gt;0,Izmaksas!AI184,0),"")</f>
        <v>0</v>
      </c>
      <c r="AJ9" s="79">
        <f>IFERROR(IF(AJ8&lt;&gt;0,Izmaksas!AJ184,0),"")</f>
        <v>0</v>
      </c>
      <c r="AK9" s="79">
        <f>IFERROR(IF(AK8&lt;&gt;0,Izmaksas!AK184,0),"")</f>
        <v>0</v>
      </c>
      <c r="AL9" s="79">
        <f>IFERROR(IF(AL8&lt;&gt;0,Izmaksas!AL184,0),"")</f>
        <v>0</v>
      </c>
      <c r="AM9" s="79">
        <f>IFERROR(IF(AM8&lt;&gt;0,Izmaksas!AM184,0),"")</f>
        <v>0</v>
      </c>
      <c r="AN9" s="79">
        <f>IFERROR(IF(AN8&lt;&gt;0,Izmaksas!AN184,0),"")</f>
        <v>0</v>
      </c>
      <c r="AO9" s="79">
        <f>IFERROR(IF(AO8&lt;&gt;0,Izmaksas!AO184,0),"")</f>
        <v>0</v>
      </c>
      <c r="AP9" s="79">
        <f>IFERROR(IF(AP8&lt;&gt;0,Izmaksas!AP184,0),"")</f>
        <v>0</v>
      </c>
      <c r="AQ9" s="79">
        <f>IFERROR(IF(AQ8&lt;&gt;0,Izmaksas!AQ184,0),"")</f>
        <v>0</v>
      </c>
      <c r="AR9" s="79">
        <f>IFERROR(IF(AR8&lt;&gt;0,Izmaksas!AR184,0),"")</f>
        <v>0</v>
      </c>
      <c r="AS9" s="79">
        <f>IFERROR(IF(AS8&lt;&gt;0,Izmaksas!AS184,0),"")</f>
        <v>0</v>
      </c>
      <c r="AT9" s="79">
        <f>IFERROR(IF(AT8&lt;&gt;0,Izmaksas!AT184,0),"")</f>
        <v>0</v>
      </c>
      <c r="AU9" s="79">
        <f>IFERROR(IF(AU8&lt;&gt;0,Izmaksas!AU184,0),"")</f>
        <v>0</v>
      </c>
      <c r="AV9" s="79">
        <f>IFERROR(IF(AV8&lt;&gt;0,Izmaksas!AV184,0),"")</f>
        <v>0</v>
      </c>
      <c r="AW9" s="79">
        <f>IFERROR(IF(AW8&lt;&gt;0,Izmaksas!AW184,0),"")</f>
        <v>0</v>
      </c>
      <c r="AX9" s="79">
        <f>IFERROR(IF(AX8&lt;&gt;0,Izmaksas!AX184,0),"")</f>
        <v>0</v>
      </c>
      <c r="AY9" s="79">
        <f>IFERROR(IF(AY8&lt;&gt;0,Izmaksas!AY184,0),"")</f>
        <v>0</v>
      </c>
      <c r="AZ9" s="79">
        <f>IFERROR(IF(AZ8&lt;&gt;0,Izmaksas!AZ184,0),"")</f>
        <v>0</v>
      </c>
      <c r="BA9" s="79">
        <f>IFERROR(IF(BA8&lt;&gt;0,Izmaksas!BA184,0),"")</f>
        <v>0</v>
      </c>
      <c r="BB9" s="79">
        <f>IFERROR(IF(BB8&lt;&gt;0,Izmaksas!BB184,0),"")</f>
        <v>0</v>
      </c>
      <c r="BC9" s="79">
        <f>IFERROR(IF(BC8&lt;&gt;0,Izmaksas!BC184,0),"")</f>
        <v>0</v>
      </c>
      <c r="BD9" s="79">
        <f>IFERROR(IF(BD8&lt;&gt;0,Izmaksas!BD184,0),"")</f>
        <v>0</v>
      </c>
      <c r="BE9" s="79">
        <f>IFERROR(IF(BE8&lt;&gt;0,Izmaksas!BE184,0),"")</f>
        <v>0</v>
      </c>
      <c r="BF9" s="79">
        <f>IFERROR(IF(BF8&lt;&gt;0,Izmaksas!BF184,0),"")</f>
        <v>0</v>
      </c>
      <c r="BG9" s="79">
        <f>IFERROR(IF(BG8&lt;&gt;0,Izmaksas!BG184,0),"")</f>
        <v>0</v>
      </c>
      <c r="BH9" s="79">
        <f>IFERROR(IF(BH8&lt;&gt;0,Izmaksas!BH184,0),"")</f>
        <v>0</v>
      </c>
      <c r="BI9" s="79">
        <f>IFERROR(IF(BI8&lt;&gt;0,Izmaksas!BI184,0),"")</f>
        <v>0</v>
      </c>
      <c r="BJ9" s="79">
        <f>IFERROR(IF(BJ8&lt;&gt;0,Izmaksas!BJ184,0),"")</f>
        <v>0</v>
      </c>
      <c r="BK9" s="79">
        <f>IFERROR(IF(BK8&lt;&gt;0,Izmaksas!BK184,0),"")</f>
        <v>0</v>
      </c>
      <c r="BL9" s="79">
        <f>IFERROR(IF(BL8&lt;&gt;0,Izmaksas!BL184,0),"")</f>
        <v>0</v>
      </c>
      <c r="BM9" s="79">
        <f>IFERROR(IF(BM8&lt;&gt;0,Izmaksas!BM184,0),"")</f>
        <v>0</v>
      </c>
      <c r="BN9" s="79">
        <f>IFERROR(IF(BN8&lt;&gt;0,Izmaksas!BN184,0),"")</f>
        <v>0</v>
      </c>
      <c r="BO9" s="79">
        <f>IFERROR(IF(BO8&lt;&gt;0,Izmaksas!BO184,0),"")</f>
        <v>0</v>
      </c>
      <c r="BP9" s="79">
        <f>IFERROR(IF(BP8&lt;&gt;0,Izmaksas!BP184,0),"")</f>
        <v>0</v>
      </c>
      <c r="BQ9" s="79">
        <f>IFERROR(IF(BQ8&lt;&gt;0,Izmaksas!BQ184,0),"")</f>
        <v>0</v>
      </c>
      <c r="BR9" s="79">
        <f>IFERROR(IF(BR8&lt;&gt;0,Izmaksas!BR184,0),"")</f>
        <v>0</v>
      </c>
      <c r="BS9" s="79">
        <f>IFERROR(IF(BS8&lt;&gt;0,Izmaksas!BS184,0),"")</f>
        <v>0</v>
      </c>
      <c r="BT9" s="79">
        <f>IFERROR(IF(BT8&lt;&gt;0,Izmaksas!BT184,0),"")</f>
        <v>0</v>
      </c>
      <c r="BU9" s="79">
        <f>IFERROR(IF(BU8&lt;&gt;0,Izmaksas!BU184,0),"")</f>
        <v>0</v>
      </c>
      <c r="BV9" s="79">
        <f>IFERROR(IF(BV8&lt;&gt;0,Izmaksas!BV184,0),"")</f>
        <v>0</v>
      </c>
      <c r="BW9" s="79">
        <f>IFERROR(IF(BW8&lt;&gt;0,Izmaksas!BW184,0),"")</f>
        <v>0</v>
      </c>
      <c r="BX9" s="79">
        <f>IFERROR(IF(BX8&lt;&gt;0,Izmaksas!BX184,0),"")</f>
        <v>0</v>
      </c>
      <c r="BY9" s="79">
        <f>IFERROR(IF(BY8&lt;&gt;0,Izmaksas!BY184,0),"")</f>
        <v>0</v>
      </c>
      <c r="BZ9" s="79">
        <f>IFERROR(IF(BZ8&lt;&gt;0,Izmaksas!BZ184,0),"")</f>
        <v>0</v>
      </c>
      <c r="CA9" s="79">
        <f>IFERROR(IF(CA8&lt;&gt;0,Izmaksas!CA184,0),"")</f>
        <v>0</v>
      </c>
      <c r="CB9" s="79">
        <f>IFERROR(IF(CB8&lt;&gt;0,Izmaksas!CB184,0),"")</f>
        <v>0</v>
      </c>
      <c r="CC9" s="79">
        <f>IFERROR(IF(CC8&lt;&gt;0,Izmaksas!CC184,0),"")</f>
        <v>0</v>
      </c>
      <c r="CD9" s="79">
        <f>IFERROR(IF(CD8&lt;&gt;0,Izmaksas!CD184,0),"")</f>
        <v>0</v>
      </c>
      <c r="CE9" s="79">
        <f>IFERROR(IF(CE8&lt;&gt;0,Izmaksas!CE184,0),"")</f>
        <v>0</v>
      </c>
      <c r="CF9" s="79">
        <f>IFERROR(IF(CF8&lt;&gt;0,Izmaksas!CF184,0),"")</f>
        <v>0</v>
      </c>
      <c r="CG9" s="79">
        <f>IFERROR(IF(CG8&lt;&gt;0,Izmaksas!CG184,0),"")</f>
        <v>0</v>
      </c>
      <c r="CH9" s="79">
        <f>IFERROR(IF(CH8&lt;&gt;0,Izmaksas!CH184,0),"")</f>
        <v>0</v>
      </c>
      <c r="CI9" s="79">
        <f>IFERROR(IF(CI8&lt;&gt;0,Izmaksas!CI184,0),"")</f>
        <v>0</v>
      </c>
      <c r="CJ9" s="79">
        <f>IFERROR(IF(CJ8&lt;&gt;0,Izmaksas!CJ184,0),"")</f>
        <v>0</v>
      </c>
      <c r="CK9" s="79">
        <f>IFERROR(IF(CK8&lt;&gt;0,Izmaksas!CK184,0),"")</f>
        <v>0</v>
      </c>
      <c r="CL9" s="79">
        <f>IFERROR(IF(CL8&lt;&gt;0,Izmaksas!CL184,0),"")</f>
        <v>0</v>
      </c>
      <c r="CM9" s="79">
        <f>IFERROR(IF(CM8&lt;&gt;0,Izmaksas!CM184,0),"")</f>
        <v>0</v>
      </c>
      <c r="CN9" s="79">
        <f>IFERROR(IF(CN8&lt;&gt;0,Izmaksas!CN184,0),"")</f>
        <v>0</v>
      </c>
      <c r="CO9" s="79">
        <f>IFERROR(IF(CO8&lt;&gt;0,Izmaksas!CO184,0),"")</f>
        <v>0</v>
      </c>
      <c r="CP9" s="79">
        <f>IFERROR(IF(CP8&lt;&gt;0,Izmaksas!CP184,0),"")</f>
        <v>0</v>
      </c>
      <c r="CQ9" s="79">
        <f>IFERROR(IF(CQ8&lt;&gt;0,Izmaksas!CQ184,0),"")</f>
        <v>0</v>
      </c>
      <c r="CR9" s="79">
        <f>IFERROR(IF(CR8&lt;&gt;0,Izmaksas!CR184,0),"")</f>
        <v>0</v>
      </c>
      <c r="CS9" s="79">
        <f>IFERROR(IF(CS8&lt;&gt;0,Izmaksas!CS184,0),"")</f>
        <v>0</v>
      </c>
      <c r="CT9" s="79">
        <f>IFERROR(IF(CT8&lt;&gt;0,Izmaksas!CT184,0),"")</f>
        <v>0</v>
      </c>
      <c r="CU9" s="79">
        <f>IFERROR(IF(CU8&lt;&gt;0,Izmaksas!CU184,0),"")</f>
        <v>0</v>
      </c>
      <c r="CV9" s="79">
        <f>IFERROR(IF(CV8&lt;&gt;0,Izmaksas!CV184,0),"")</f>
        <v>0</v>
      </c>
      <c r="CW9" s="79">
        <f>IFERROR(IF(CW8&lt;&gt;0,Izmaksas!CW184,0),"")</f>
        <v>0</v>
      </c>
      <c r="CX9" s="79">
        <f>IFERROR(IF(CX8&lt;&gt;0,Izmaksas!CX184,0),"")</f>
        <v>0</v>
      </c>
      <c r="CY9" s="79">
        <f>IFERROR(IF(CY8&lt;&gt;0,Izmaksas!CY184,0),"")</f>
        <v>0</v>
      </c>
      <c r="CZ9" s="79">
        <f>IFERROR(IF(CZ8&lt;&gt;0,Izmaksas!CZ184,0),"")</f>
        <v>0</v>
      </c>
      <c r="DA9" s="79">
        <f>IFERROR(IF(DA8&lt;&gt;0,Izmaksas!DA184,0),"")</f>
        <v>0</v>
      </c>
      <c r="DB9" s="79">
        <f>IFERROR(IF(DB8&lt;&gt;0,Izmaksas!DB184,0),"")</f>
        <v>0</v>
      </c>
      <c r="DC9" s="79">
        <f>IFERROR(IF(DC8&lt;&gt;0,Izmaksas!DC184,0),"")</f>
        <v>0</v>
      </c>
      <c r="DD9" s="79">
        <f>IFERROR(IF(DD8&lt;&gt;0,Izmaksas!DD184,0),"")</f>
        <v>0</v>
      </c>
      <c r="DE9" s="79">
        <f>IFERROR(IF(DE8&lt;&gt;0,Izmaksas!DE184,0),"")</f>
        <v>0</v>
      </c>
      <c r="DF9" s="79">
        <f>IFERROR(IF(DF8&lt;&gt;0,Izmaksas!DF184,0),"")</f>
        <v>0</v>
      </c>
      <c r="DG9" s="79">
        <f>IFERROR(IF(DG8&lt;&gt;0,Izmaksas!DG184,0),"")</f>
        <v>0</v>
      </c>
      <c r="DH9" s="79">
        <f>IFERROR(IF(DH8&lt;&gt;0,Izmaksas!DH184,0),"")</f>
        <v>0</v>
      </c>
      <c r="DI9" s="79">
        <f>IFERROR(IF(DI8&lt;&gt;0,Izmaksas!DI184,0),"")</f>
        <v>0</v>
      </c>
      <c r="DJ9" s="79">
        <f>IFERROR(IF(DJ8&lt;&gt;0,Izmaksas!DJ184,0),"")</f>
        <v>0</v>
      </c>
      <c r="DK9" s="79">
        <f>IFERROR(IF(DK8&lt;&gt;0,Izmaksas!DK184,0),"")</f>
        <v>0</v>
      </c>
      <c r="DL9" s="79">
        <f>IFERROR(IF(DL8&lt;&gt;0,Izmaksas!DL184,0),"")</f>
        <v>0</v>
      </c>
      <c r="DM9" s="79">
        <f>IFERROR(IF(DM8&lt;&gt;0,Izmaksas!DM184,0),"")</f>
        <v>0</v>
      </c>
      <c r="DN9" s="79">
        <f>IFERROR(IF(DN8&lt;&gt;0,Izmaksas!DN184,0),"")</f>
        <v>0</v>
      </c>
      <c r="DO9" s="79">
        <f>IFERROR(IF(DO8&lt;&gt;0,Izmaksas!DO184,0),"")</f>
        <v>0</v>
      </c>
      <c r="DP9" s="79">
        <f>IFERROR(IF(DP8&lt;&gt;0,Izmaksas!DP184,0),"")</f>
        <v>0</v>
      </c>
      <c r="DQ9" s="79">
        <f>IFERROR(IF(DQ8&lt;&gt;0,Izmaksas!DQ184,0),"")</f>
        <v>0</v>
      </c>
      <c r="DR9" s="79">
        <f>IFERROR(IF(DR8&lt;&gt;0,Izmaksas!DR184,0),"")</f>
        <v>0</v>
      </c>
      <c r="DS9" s="79">
        <f>IFERROR(IF(DS8&lt;&gt;0,Izmaksas!DS184,0),"")</f>
        <v>0</v>
      </c>
      <c r="DT9" s="79">
        <f>IFERROR(IF(DT8&lt;&gt;0,Izmaksas!DT184,0),"")</f>
        <v>0</v>
      </c>
      <c r="DU9" s="79">
        <f>IFERROR(IF(DU8&lt;&gt;0,Izmaksas!DU184,0),"")</f>
        <v>0</v>
      </c>
    </row>
    <row r="10" spans="1:125" x14ac:dyDescent="0.35">
      <c r="A10" s="2"/>
      <c r="B10" s="2"/>
      <c r="C10" s="2"/>
      <c r="D10" s="1"/>
      <c r="E10" s="2"/>
      <c r="F10" s="2"/>
      <c r="G10" s="2"/>
      <c r="H10" s="2"/>
      <c r="I10" s="2"/>
      <c r="J10" s="2"/>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x14ac:dyDescent="0.35">
      <c r="A11" s="16" t="s">
        <v>366</v>
      </c>
      <c r="B11" s="16"/>
      <c r="C11" s="16"/>
      <c r="D11" s="16"/>
      <c r="E11" s="2"/>
      <c r="F11" s="2"/>
      <c r="G11" s="2"/>
      <c r="H11" s="2"/>
      <c r="I11" s="2"/>
      <c r="J11" s="2"/>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x14ac:dyDescent="0.35">
      <c r="A12" s="2"/>
      <c r="B12" s="2"/>
      <c r="C12" s="2"/>
      <c r="D12" s="1"/>
      <c r="E12" s="2"/>
      <c r="F12" s="2"/>
      <c r="G12" s="2"/>
      <c r="H12" s="2"/>
      <c r="I12" s="2"/>
      <c r="J12" s="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row>
    <row r="13" spans="1:125" x14ac:dyDescent="0.35">
      <c r="A13" s="80" t="str">
        <f>Pieņēmumi!B31</f>
        <v>Privātā partnera pamatkapitāla īpatsvars kopējā finansēšanas struktūrā</v>
      </c>
      <c r="B13" s="81" t="str">
        <f>Pieņēmumi!C31</f>
        <v>%</v>
      </c>
      <c r="C13" s="2"/>
      <c r="D13" s="82">
        <f>Pieņēmumi!E31</f>
        <v>0</v>
      </c>
      <c r="E13" s="2"/>
      <c r="F13" s="2"/>
      <c r="G13" s="2"/>
      <c r="H13" s="2"/>
      <c r="I13" s="2"/>
      <c r="J13" s="2"/>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row>
    <row r="14" spans="1:125" x14ac:dyDescent="0.35">
      <c r="A14" s="83" t="str">
        <f>Pieņēmumi!B36</f>
        <v>Publiskā partnera pamatkapitāla īpatsvars kopējā finansēšanas struktūrā</v>
      </c>
      <c r="B14" s="84" t="str">
        <f>Pieņēmumi!C36</f>
        <v>%</v>
      </c>
      <c r="C14" s="2"/>
      <c r="D14" s="82">
        <f>Pieņēmumi!E36</f>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x14ac:dyDescent="0.35">
      <c r="A15" s="83" t="str">
        <f>Pieņēmumi!B40</f>
        <v>SUBORDINĒTĀ KAPITĀLA īpatsvars kopējā finansēšanas struktūrā</v>
      </c>
      <c r="B15" s="84" t="str">
        <f>Pieņēmumi!C40</f>
        <v>%</v>
      </c>
      <c r="C15" s="2"/>
      <c r="D15" s="82">
        <f>Pieņēmumi!E40</f>
        <v>0</v>
      </c>
      <c r="E15" s="2"/>
      <c r="F15" s="2"/>
      <c r="G15" s="2"/>
      <c r="H15" s="2"/>
      <c r="I15" s="2"/>
      <c r="J15" s="2"/>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row>
    <row r="16" spans="1:125" x14ac:dyDescent="0.35">
      <c r="A16" s="83" t="str">
        <f>Pieņēmumi!B49</f>
        <v>Eiropas fondu finansējuma īpatsvars kopējā finansēšanas struktūrā</v>
      </c>
      <c r="B16" s="84" t="str">
        <f>Pieņēmumi!C49</f>
        <v>%</v>
      </c>
      <c r="C16" s="2"/>
      <c r="D16" s="82">
        <f>Pieņēmumi!E49</f>
        <v>0</v>
      </c>
      <c r="E16" s="2"/>
      <c r="F16" s="2"/>
      <c r="G16" s="2"/>
      <c r="H16" s="2"/>
      <c r="I16" s="2"/>
      <c r="J16" s="2"/>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row>
    <row r="17" spans="1:125" x14ac:dyDescent="0.35">
      <c r="A17" s="1"/>
      <c r="B17" s="1"/>
      <c r="C17" s="1"/>
      <c r="D17" s="1"/>
      <c r="E17" s="2"/>
      <c r="F17" s="2"/>
      <c r="G17" s="2"/>
      <c r="H17" s="2"/>
      <c r="I17" s="2"/>
      <c r="J17" s="2"/>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row>
    <row r="18" spans="1:125" x14ac:dyDescent="0.35">
      <c r="A18" s="85" t="s">
        <v>367</v>
      </c>
      <c r="B18" s="10"/>
      <c r="C18" s="2"/>
      <c r="D18" s="60">
        <f>SUM(D13:D16)</f>
        <v>0</v>
      </c>
      <c r="E18" s="2"/>
      <c r="F18" s="2"/>
      <c r="G18" s="2"/>
      <c r="H18" s="2"/>
      <c r="I18" s="2"/>
      <c r="J18" s="2"/>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x14ac:dyDescent="0.35">
      <c r="A19" s="2"/>
      <c r="B19" s="2"/>
      <c r="C19" s="2"/>
      <c r="D19" s="1"/>
      <c r="E19" s="2"/>
      <c r="F19" s="2"/>
      <c r="G19" s="2"/>
      <c r="H19" s="2"/>
      <c r="I19" s="2"/>
      <c r="J19" s="2"/>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5" x14ac:dyDescent="0.35">
      <c r="A20" s="2" t="s">
        <v>368</v>
      </c>
      <c r="B20" s="10" t="s">
        <v>200</v>
      </c>
      <c r="C20" s="2"/>
      <c r="D20" s="1">
        <f>D18*SUM(D8,D9)</f>
        <v>0</v>
      </c>
      <c r="E20" s="86">
        <f>IFERROR(D21,"")</f>
        <v>0</v>
      </c>
      <c r="F20" s="86">
        <f t="shared" ref="F20:BQ20" si="0">IFERROR(E20,"")</f>
        <v>0</v>
      </c>
      <c r="G20" s="86">
        <f t="shared" si="0"/>
        <v>0</v>
      </c>
      <c r="H20" s="86">
        <f t="shared" si="0"/>
        <v>0</v>
      </c>
      <c r="I20" s="86">
        <f t="shared" si="0"/>
        <v>0</v>
      </c>
      <c r="J20" s="86">
        <f t="shared" si="0"/>
        <v>0</v>
      </c>
      <c r="K20" s="86">
        <f t="shared" si="0"/>
        <v>0</v>
      </c>
      <c r="L20" s="86">
        <f t="shared" si="0"/>
        <v>0</v>
      </c>
      <c r="M20" s="86">
        <f t="shared" si="0"/>
        <v>0</v>
      </c>
      <c r="N20" s="86">
        <f t="shared" si="0"/>
        <v>0</v>
      </c>
      <c r="O20" s="86">
        <f t="shared" si="0"/>
        <v>0</v>
      </c>
      <c r="P20" s="86">
        <f t="shared" si="0"/>
        <v>0</v>
      </c>
      <c r="Q20" s="86">
        <f t="shared" si="0"/>
        <v>0</v>
      </c>
      <c r="R20" s="86">
        <f t="shared" si="0"/>
        <v>0</v>
      </c>
      <c r="S20" s="86">
        <f t="shared" si="0"/>
        <v>0</v>
      </c>
      <c r="T20" s="86">
        <f t="shared" si="0"/>
        <v>0</v>
      </c>
      <c r="U20" s="86">
        <f t="shared" si="0"/>
        <v>0</v>
      </c>
      <c r="V20" s="86">
        <f t="shared" si="0"/>
        <v>0</v>
      </c>
      <c r="W20" s="86">
        <f t="shared" si="0"/>
        <v>0</v>
      </c>
      <c r="X20" s="86">
        <f t="shared" si="0"/>
        <v>0</v>
      </c>
      <c r="Y20" s="86">
        <f t="shared" si="0"/>
        <v>0</v>
      </c>
      <c r="Z20" s="86">
        <f t="shared" si="0"/>
        <v>0</v>
      </c>
      <c r="AA20" s="86">
        <f t="shared" si="0"/>
        <v>0</v>
      </c>
      <c r="AB20" s="86">
        <f t="shared" si="0"/>
        <v>0</v>
      </c>
      <c r="AC20" s="86">
        <f t="shared" si="0"/>
        <v>0</v>
      </c>
      <c r="AD20" s="86">
        <f t="shared" si="0"/>
        <v>0</v>
      </c>
      <c r="AE20" s="86">
        <f t="shared" si="0"/>
        <v>0</v>
      </c>
      <c r="AF20" s="86">
        <f t="shared" si="0"/>
        <v>0</v>
      </c>
      <c r="AG20" s="86">
        <f t="shared" si="0"/>
        <v>0</v>
      </c>
      <c r="AH20" s="86">
        <f t="shared" si="0"/>
        <v>0</v>
      </c>
      <c r="AI20" s="86">
        <f t="shared" si="0"/>
        <v>0</v>
      </c>
      <c r="AJ20" s="86">
        <f t="shared" si="0"/>
        <v>0</v>
      </c>
      <c r="AK20" s="86">
        <f t="shared" si="0"/>
        <v>0</v>
      </c>
      <c r="AL20" s="86">
        <f t="shared" si="0"/>
        <v>0</v>
      </c>
      <c r="AM20" s="86">
        <f t="shared" si="0"/>
        <v>0</v>
      </c>
      <c r="AN20" s="86">
        <f t="shared" si="0"/>
        <v>0</v>
      </c>
      <c r="AO20" s="86">
        <f t="shared" si="0"/>
        <v>0</v>
      </c>
      <c r="AP20" s="86">
        <f t="shared" si="0"/>
        <v>0</v>
      </c>
      <c r="AQ20" s="86">
        <f t="shared" si="0"/>
        <v>0</v>
      </c>
      <c r="AR20" s="86">
        <f t="shared" si="0"/>
        <v>0</v>
      </c>
      <c r="AS20" s="86">
        <f t="shared" si="0"/>
        <v>0</v>
      </c>
      <c r="AT20" s="86">
        <f t="shared" si="0"/>
        <v>0</v>
      </c>
      <c r="AU20" s="86">
        <f t="shared" si="0"/>
        <v>0</v>
      </c>
      <c r="AV20" s="86">
        <f t="shared" si="0"/>
        <v>0</v>
      </c>
      <c r="AW20" s="86">
        <f t="shared" si="0"/>
        <v>0</v>
      </c>
      <c r="AX20" s="86">
        <f t="shared" si="0"/>
        <v>0</v>
      </c>
      <c r="AY20" s="86">
        <f t="shared" si="0"/>
        <v>0</v>
      </c>
      <c r="AZ20" s="86">
        <f t="shared" si="0"/>
        <v>0</v>
      </c>
      <c r="BA20" s="86">
        <f t="shared" si="0"/>
        <v>0</v>
      </c>
      <c r="BB20" s="86">
        <f t="shared" si="0"/>
        <v>0</v>
      </c>
      <c r="BC20" s="86">
        <f t="shared" si="0"/>
        <v>0</v>
      </c>
      <c r="BD20" s="86">
        <f t="shared" si="0"/>
        <v>0</v>
      </c>
      <c r="BE20" s="86">
        <f t="shared" si="0"/>
        <v>0</v>
      </c>
      <c r="BF20" s="86">
        <f t="shared" si="0"/>
        <v>0</v>
      </c>
      <c r="BG20" s="86">
        <f t="shared" si="0"/>
        <v>0</v>
      </c>
      <c r="BH20" s="86">
        <f t="shared" si="0"/>
        <v>0</v>
      </c>
      <c r="BI20" s="86">
        <f t="shared" si="0"/>
        <v>0</v>
      </c>
      <c r="BJ20" s="86">
        <f t="shared" si="0"/>
        <v>0</v>
      </c>
      <c r="BK20" s="86">
        <f t="shared" si="0"/>
        <v>0</v>
      </c>
      <c r="BL20" s="86">
        <f t="shared" si="0"/>
        <v>0</v>
      </c>
      <c r="BM20" s="86">
        <f t="shared" si="0"/>
        <v>0</v>
      </c>
      <c r="BN20" s="86">
        <f t="shared" si="0"/>
        <v>0</v>
      </c>
      <c r="BO20" s="86">
        <f t="shared" si="0"/>
        <v>0</v>
      </c>
      <c r="BP20" s="86">
        <f t="shared" si="0"/>
        <v>0</v>
      </c>
      <c r="BQ20" s="86">
        <f t="shared" si="0"/>
        <v>0</v>
      </c>
      <c r="BR20" s="86">
        <f t="shared" ref="BR20:DU20" si="1">IFERROR(BQ20,"")</f>
        <v>0</v>
      </c>
      <c r="BS20" s="86">
        <f t="shared" si="1"/>
        <v>0</v>
      </c>
      <c r="BT20" s="86">
        <f t="shared" si="1"/>
        <v>0</v>
      </c>
      <c r="BU20" s="86">
        <f t="shared" si="1"/>
        <v>0</v>
      </c>
      <c r="BV20" s="86">
        <f t="shared" si="1"/>
        <v>0</v>
      </c>
      <c r="BW20" s="86">
        <f t="shared" si="1"/>
        <v>0</v>
      </c>
      <c r="BX20" s="86">
        <f t="shared" si="1"/>
        <v>0</v>
      </c>
      <c r="BY20" s="86">
        <f t="shared" si="1"/>
        <v>0</v>
      </c>
      <c r="BZ20" s="86">
        <f t="shared" si="1"/>
        <v>0</v>
      </c>
      <c r="CA20" s="86">
        <f t="shared" si="1"/>
        <v>0</v>
      </c>
      <c r="CB20" s="86">
        <f t="shared" si="1"/>
        <v>0</v>
      </c>
      <c r="CC20" s="86">
        <f t="shared" si="1"/>
        <v>0</v>
      </c>
      <c r="CD20" s="86">
        <f t="shared" si="1"/>
        <v>0</v>
      </c>
      <c r="CE20" s="86">
        <f t="shared" si="1"/>
        <v>0</v>
      </c>
      <c r="CF20" s="86">
        <f t="shared" si="1"/>
        <v>0</v>
      </c>
      <c r="CG20" s="86">
        <f t="shared" si="1"/>
        <v>0</v>
      </c>
      <c r="CH20" s="86">
        <f t="shared" si="1"/>
        <v>0</v>
      </c>
      <c r="CI20" s="86">
        <f t="shared" si="1"/>
        <v>0</v>
      </c>
      <c r="CJ20" s="86">
        <f t="shared" si="1"/>
        <v>0</v>
      </c>
      <c r="CK20" s="86">
        <f t="shared" si="1"/>
        <v>0</v>
      </c>
      <c r="CL20" s="86">
        <f t="shared" si="1"/>
        <v>0</v>
      </c>
      <c r="CM20" s="86">
        <f t="shared" si="1"/>
        <v>0</v>
      </c>
      <c r="CN20" s="86">
        <f t="shared" si="1"/>
        <v>0</v>
      </c>
      <c r="CO20" s="86">
        <f t="shared" si="1"/>
        <v>0</v>
      </c>
      <c r="CP20" s="86">
        <f t="shared" si="1"/>
        <v>0</v>
      </c>
      <c r="CQ20" s="86">
        <f t="shared" si="1"/>
        <v>0</v>
      </c>
      <c r="CR20" s="86">
        <f t="shared" si="1"/>
        <v>0</v>
      </c>
      <c r="CS20" s="86">
        <f t="shared" si="1"/>
        <v>0</v>
      </c>
      <c r="CT20" s="86">
        <f t="shared" si="1"/>
        <v>0</v>
      </c>
      <c r="CU20" s="86">
        <f t="shared" si="1"/>
        <v>0</v>
      </c>
      <c r="CV20" s="86">
        <f t="shared" si="1"/>
        <v>0</v>
      </c>
      <c r="CW20" s="86">
        <f t="shared" si="1"/>
        <v>0</v>
      </c>
      <c r="CX20" s="86">
        <f t="shared" si="1"/>
        <v>0</v>
      </c>
      <c r="CY20" s="86">
        <f t="shared" si="1"/>
        <v>0</v>
      </c>
      <c r="CZ20" s="86">
        <f t="shared" si="1"/>
        <v>0</v>
      </c>
      <c r="DA20" s="86">
        <f t="shared" si="1"/>
        <v>0</v>
      </c>
      <c r="DB20" s="86">
        <f t="shared" si="1"/>
        <v>0</v>
      </c>
      <c r="DC20" s="86">
        <f t="shared" si="1"/>
        <v>0</v>
      </c>
      <c r="DD20" s="86">
        <f t="shared" si="1"/>
        <v>0</v>
      </c>
      <c r="DE20" s="86">
        <f t="shared" si="1"/>
        <v>0</v>
      </c>
      <c r="DF20" s="86">
        <f t="shared" si="1"/>
        <v>0</v>
      </c>
      <c r="DG20" s="86">
        <f t="shared" si="1"/>
        <v>0</v>
      </c>
      <c r="DH20" s="86">
        <f t="shared" si="1"/>
        <v>0</v>
      </c>
      <c r="DI20" s="86">
        <f t="shared" si="1"/>
        <v>0</v>
      </c>
      <c r="DJ20" s="86">
        <f t="shared" si="1"/>
        <v>0</v>
      </c>
      <c r="DK20" s="86">
        <f t="shared" si="1"/>
        <v>0</v>
      </c>
      <c r="DL20" s="86">
        <f t="shared" si="1"/>
        <v>0</v>
      </c>
      <c r="DM20" s="86">
        <f t="shared" si="1"/>
        <v>0</v>
      </c>
      <c r="DN20" s="86">
        <f t="shared" si="1"/>
        <v>0</v>
      </c>
      <c r="DO20" s="86">
        <f t="shared" si="1"/>
        <v>0</v>
      </c>
      <c r="DP20" s="86">
        <f t="shared" si="1"/>
        <v>0</v>
      </c>
      <c r="DQ20" s="86">
        <f t="shared" si="1"/>
        <v>0</v>
      </c>
      <c r="DR20" s="86">
        <f t="shared" si="1"/>
        <v>0</v>
      </c>
      <c r="DS20" s="86">
        <f t="shared" si="1"/>
        <v>0</v>
      </c>
      <c r="DT20" s="86">
        <f t="shared" si="1"/>
        <v>0</v>
      </c>
      <c r="DU20" s="86">
        <f t="shared" si="1"/>
        <v>0</v>
      </c>
    </row>
    <row r="21" spans="1:125" x14ac:dyDescent="0.35">
      <c r="A21" s="2" t="s">
        <v>369</v>
      </c>
      <c r="B21" s="10" t="s">
        <v>200</v>
      </c>
      <c r="C21" s="2"/>
      <c r="D21" s="1">
        <f>D20</f>
        <v>0</v>
      </c>
      <c r="E21" s="86">
        <f>IFERROR(D21,"")</f>
        <v>0</v>
      </c>
      <c r="F21" s="86">
        <f t="shared" ref="F21:BQ21" si="2">IFERROR(F20-E29,"")</f>
        <v>0</v>
      </c>
      <c r="G21" s="86">
        <f t="shared" si="2"/>
        <v>0</v>
      </c>
      <c r="H21" s="86">
        <f t="shared" si="2"/>
        <v>0</v>
      </c>
      <c r="I21" s="86">
        <f t="shared" si="2"/>
        <v>0</v>
      </c>
      <c r="J21" s="86">
        <f t="shared" si="2"/>
        <v>0</v>
      </c>
      <c r="K21" s="86">
        <f t="shared" si="2"/>
        <v>0</v>
      </c>
      <c r="L21" s="86">
        <f t="shared" si="2"/>
        <v>0</v>
      </c>
      <c r="M21" s="86">
        <f t="shared" si="2"/>
        <v>0</v>
      </c>
      <c r="N21" s="86">
        <f t="shared" si="2"/>
        <v>0</v>
      </c>
      <c r="O21" s="86">
        <f t="shared" si="2"/>
        <v>0</v>
      </c>
      <c r="P21" s="86">
        <f t="shared" si="2"/>
        <v>0</v>
      </c>
      <c r="Q21" s="86">
        <f t="shared" si="2"/>
        <v>0</v>
      </c>
      <c r="R21" s="86">
        <f t="shared" si="2"/>
        <v>0</v>
      </c>
      <c r="S21" s="86">
        <f t="shared" si="2"/>
        <v>0</v>
      </c>
      <c r="T21" s="92">
        <f t="shared" si="2"/>
        <v>0</v>
      </c>
      <c r="U21" s="86">
        <f t="shared" si="2"/>
        <v>0</v>
      </c>
      <c r="V21" s="86">
        <f t="shared" si="2"/>
        <v>0</v>
      </c>
      <c r="W21" s="86">
        <f t="shared" si="2"/>
        <v>0</v>
      </c>
      <c r="X21" s="86">
        <f t="shared" si="2"/>
        <v>0</v>
      </c>
      <c r="Y21" s="86">
        <f t="shared" si="2"/>
        <v>0</v>
      </c>
      <c r="Z21" s="86">
        <f t="shared" si="2"/>
        <v>0</v>
      </c>
      <c r="AA21" s="86">
        <f t="shared" si="2"/>
        <v>0</v>
      </c>
      <c r="AB21" s="86">
        <f t="shared" si="2"/>
        <v>0</v>
      </c>
      <c r="AC21" s="86">
        <f t="shared" si="2"/>
        <v>0</v>
      </c>
      <c r="AD21" s="86">
        <f t="shared" si="2"/>
        <v>0</v>
      </c>
      <c r="AE21" s="86">
        <f t="shared" si="2"/>
        <v>0</v>
      </c>
      <c r="AF21" s="86">
        <f t="shared" si="2"/>
        <v>0</v>
      </c>
      <c r="AG21" s="86">
        <f t="shared" si="2"/>
        <v>0</v>
      </c>
      <c r="AH21" s="86">
        <f t="shared" si="2"/>
        <v>0</v>
      </c>
      <c r="AI21" s="86">
        <f t="shared" si="2"/>
        <v>0</v>
      </c>
      <c r="AJ21" s="86">
        <f t="shared" si="2"/>
        <v>0</v>
      </c>
      <c r="AK21" s="86">
        <f t="shared" si="2"/>
        <v>0</v>
      </c>
      <c r="AL21" s="86">
        <f t="shared" si="2"/>
        <v>0</v>
      </c>
      <c r="AM21" s="86">
        <f t="shared" si="2"/>
        <v>0</v>
      </c>
      <c r="AN21" s="86">
        <f t="shared" si="2"/>
        <v>0</v>
      </c>
      <c r="AO21" s="86">
        <f t="shared" si="2"/>
        <v>0</v>
      </c>
      <c r="AP21" s="86">
        <f t="shared" si="2"/>
        <v>0</v>
      </c>
      <c r="AQ21" s="86">
        <f t="shared" si="2"/>
        <v>0</v>
      </c>
      <c r="AR21" s="86">
        <f t="shared" si="2"/>
        <v>0</v>
      </c>
      <c r="AS21" s="86">
        <f t="shared" si="2"/>
        <v>0</v>
      </c>
      <c r="AT21" s="86">
        <f t="shared" si="2"/>
        <v>0</v>
      </c>
      <c r="AU21" s="86">
        <f t="shared" si="2"/>
        <v>0</v>
      </c>
      <c r="AV21" s="86">
        <f t="shared" si="2"/>
        <v>0</v>
      </c>
      <c r="AW21" s="86">
        <f t="shared" si="2"/>
        <v>0</v>
      </c>
      <c r="AX21" s="86">
        <f t="shared" si="2"/>
        <v>0</v>
      </c>
      <c r="AY21" s="86">
        <f t="shared" si="2"/>
        <v>0</v>
      </c>
      <c r="AZ21" s="86">
        <f t="shared" si="2"/>
        <v>0</v>
      </c>
      <c r="BA21" s="86">
        <f t="shared" si="2"/>
        <v>0</v>
      </c>
      <c r="BB21" s="86">
        <f t="shared" si="2"/>
        <v>0</v>
      </c>
      <c r="BC21" s="86">
        <f t="shared" si="2"/>
        <v>0</v>
      </c>
      <c r="BD21" s="86">
        <f t="shared" si="2"/>
        <v>0</v>
      </c>
      <c r="BE21" s="86">
        <f t="shared" si="2"/>
        <v>0</v>
      </c>
      <c r="BF21" s="86">
        <f t="shared" si="2"/>
        <v>0</v>
      </c>
      <c r="BG21" s="86">
        <f t="shared" si="2"/>
        <v>0</v>
      </c>
      <c r="BH21" s="86">
        <f t="shared" si="2"/>
        <v>0</v>
      </c>
      <c r="BI21" s="86">
        <f t="shared" si="2"/>
        <v>0</v>
      </c>
      <c r="BJ21" s="86">
        <f t="shared" si="2"/>
        <v>0</v>
      </c>
      <c r="BK21" s="86">
        <f t="shared" si="2"/>
        <v>0</v>
      </c>
      <c r="BL21" s="86">
        <f t="shared" si="2"/>
        <v>0</v>
      </c>
      <c r="BM21" s="86">
        <f t="shared" si="2"/>
        <v>0</v>
      </c>
      <c r="BN21" s="86">
        <f t="shared" si="2"/>
        <v>0</v>
      </c>
      <c r="BO21" s="86">
        <f t="shared" si="2"/>
        <v>0</v>
      </c>
      <c r="BP21" s="86">
        <f t="shared" si="2"/>
        <v>0</v>
      </c>
      <c r="BQ21" s="86">
        <f t="shared" si="2"/>
        <v>0</v>
      </c>
      <c r="BR21" s="86">
        <f t="shared" ref="BR21:DU21" si="3">IFERROR(BR20-BQ29,"")</f>
        <v>0</v>
      </c>
      <c r="BS21" s="86">
        <f t="shared" si="3"/>
        <v>0</v>
      </c>
      <c r="BT21" s="86">
        <f t="shared" si="3"/>
        <v>0</v>
      </c>
      <c r="BU21" s="86">
        <f t="shared" si="3"/>
        <v>0</v>
      </c>
      <c r="BV21" s="86">
        <f t="shared" si="3"/>
        <v>0</v>
      </c>
      <c r="BW21" s="86">
        <f t="shared" si="3"/>
        <v>0</v>
      </c>
      <c r="BX21" s="86">
        <f t="shared" si="3"/>
        <v>0</v>
      </c>
      <c r="BY21" s="86">
        <f t="shared" si="3"/>
        <v>0</v>
      </c>
      <c r="BZ21" s="86">
        <f t="shared" si="3"/>
        <v>0</v>
      </c>
      <c r="CA21" s="86">
        <f t="shared" si="3"/>
        <v>0</v>
      </c>
      <c r="CB21" s="86">
        <f t="shared" si="3"/>
        <v>0</v>
      </c>
      <c r="CC21" s="86">
        <f t="shared" si="3"/>
        <v>0</v>
      </c>
      <c r="CD21" s="86">
        <f t="shared" si="3"/>
        <v>0</v>
      </c>
      <c r="CE21" s="86">
        <f t="shared" si="3"/>
        <v>0</v>
      </c>
      <c r="CF21" s="86">
        <f t="shared" si="3"/>
        <v>0</v>
      </c>
      <c r="CG21" s="86">
        <f t="shared" si="3"/>
        <v>0</v>
      </c>
      <c r="CH21" s="86">
        <f t="shared" si="3"/>
        <v>0</v>
      </c>
      <c r="CI21" s="86">
        <f t="shared" si="3"/>
        <v>0</v>
      </c>
      <c r="CJ21" s="86">
        <f t="shared" si="3"/>
        <v>0</v>
      </c>
      <c r="CK21" s="86">
        <f t="shared" si="3"/>
        <v>0</v>
      </c>
      <c r="CL21" s="86">
        <f t="shared" si="3"/>
        <v>0</v>
      </c>
      <c r="CM21" s="86">
        <f t="shared" si="3"/>
        <v>0</v>
      </c>
      <c r="CN21" s="86">
        <f t="shared" si="3"/>
        <v>0</v>
      </c>
      <c r="CO21" s="86">
        <f t="shared" si="3"/>
        <v>0</v>
      </c>
      <c r="CP21" s="86">
        <f t="shared" si="3"/>
        <v>0</v>
      </c>
      <c r="CQ21" s="86">
        <f t="shared" si="3"/>
        <v>0</v>
      </c>
      <c r="CR21" s="86">
        <f t="shared" si="3"/>
        <v>0</v>
      </c>
      <c r="CS21" s="86">
        <f t="shared" si="3"/>
        <v>0</v>
      </c>
      <c r="CT21" s="86">
        <f t="shared" si="3"/>
        <v>0</v>
      </c>
      <c r="CU21" s="86">
        <f t="shared" si="3"/>
        <v>0</v>
      </c>
      <c r="CV21" s="86">
        <f t="shared" si="3"/>
        <v>0</v>
      </c>
      <c r="CW21" s="86">
        <f t="shared" si="3"/>
        <v>0</v>
      </c>
      <c r="CX21" s="86">
        <f t="shared" si="3"/>
        <v>0</v>
      </c>
      <c r="CY21" s="86">
        <f t="shared" si="3"/>
        <v>0</v>
      </c>
      <c r="CZ21" s="86">
        <f t="shared" si="3"/>
        <v>0</v>
      </c>
      <c r="DA21" s="86">
        <f t="shared" si="3"/>
        <v>0</v>
      </c>
      <c r="DB21" s="86">
        <f t="shared" si="3"/>
        <v>0</v>
      </c>
      <c r="DC21" s="86">
        <f t="shared" si="3"/>
        <v>0</v>
      </c>
      <c r="DD21" s="86">
        <f t="shared" si="3"/>
        <v>0</v>
      </c>
      <c r="DE21" s="86">
        <f t="shared" si="3"/>
        <v>0</v>
      </c>
      <c r="DF21" s="86">
        <f t="shared" si="3"/>
        <v>0</v>
      </c>
      <c r="DG21" s="86">
        <f t="shared" si="3"/>
        <v>0</v>
      </c>
      <c r="DH21" s="86">
        <f t="shared" si="3"/>
        <v>0</v>
      </c>
      <c r="DI21" s="86">
        <f t="shared" si="3"/>
        <v>0</v>
      </c>
      <c r="DJ21" s="86">
        <f t="shared" si="3"/>
        <v>0</v>
      </c>
      <c r="DK21" s="86">
        <f t="shared" si="3"/>
        <v>0</v>
      </c>
      <c r="DL21" s="86">
        <f t="shared" si="3"/>
        <v>0</v>
      </c>
      <c r="DM21" s="86">
        <f t="shared" si="3"/>
        <v>0</v>
      </c>
      <c r="DN21" s="86">
        <f t="shared" si="3"/>
        <v>0</v>
      </c>
      <c r="DO21" s="86">
        <f t="shared" si="3"/>
        <v>0</v>
      </c>
      <c r="DP21" s="86">
        <f t="shared" si="3"/>
        <v>0</v>
      </c>
      <c r="DQ21" s="86">
        <f t="shared" si="3"/>
        <v>0</v>
      </c>
      <c r="DR21" s="86">
        <f t="shared" si="3"/>
        <v>0</v>
      </c>
      <c r="DS21" s="86">
        <f t="shared" si="3"/>
        <v>0</v>
      </c>
      <c r="DT21" s="86">
        <f t="shared" si="3"/>
        <v>0</v>
      </c>
      <c r="DU21" s="86">
        <f t="shared" si="3"/>
        <v>0</v>
      </c>
    </row>
    <row r="22" spans="1:125" x14ac:dyDescent="0.35">
      <c r="A22" s="2" t="s">
        <v>370</v>
      </c>
      <c r="B22" s="10" t="s">
        <v>200</v>
      </c>
      <c r="C22" s="2"/>
      <c r="D22" s="87"/>
      <c r="E22" s="79" t="str">
        <f t="shared" ref="E22:BP23" si="4">IFERROR(E8,"")</f>
        <v/>
      </c>
      <c r="F22" s="86" t="str">
        <f t="shared" si="4"/>
        <v/>
      </c>
      <c r="G22" s="86" t="str">
        <f t="shared" si="4"/>
        <v/>
      </c>
      <c r="H22" s="86" t="str">
        <f t="shared" si="4"/>
        <v/>
      </c>
      <c r="I22" s="86" t="str">
        <f t="shared" si="4"/>
        <v/>
      </c>
      <c r="J22" s="86" t="str">
        <f t="shared" si="4"/>
        <v/>
      </c>
      <c r="K22" s="86" t="str">
        <f t="shared" si="4"/>
        <v/>
      </c>
      <c r="L22" s="86" t="str">
        <f t="shared" si="4"/>
        <v/>
      </c>
      <c r="M22" s="86" t="str">
        <f t="shared" si="4"/>
        <v/>
      </c>
      <c r="N22" s="86" t="str">
        <f t="shared" si="4"/>
        <v/>
      </c>
      <c r="O22" s="86" t="str">
        <f t="shared" si="4"/>
        <v/>
      </c>
      <c r="P22" s="86" t="str">
        <f t="shared" si="4"/>
        <v/>
      </c>
      <c r="Q22" s="86" t="str">
        <f t="shared" si="4"/>
        <v/>
      </c>
      <c r="R22" s="86" t="str">
        <f t="shared" si="4"/>
        <v/>
      </c>
      <c r="S22" s="86" t="str">
        <f t="shared" si="4"/>
        <v/>
      </c>
      <c r="T22" s="92" t="str">
        <f t="shared" si="4"/>
        <v/>
      </c>
      <c r="U22" s="86" t="str">
        <f t="shared" si="4"/>
        <v/>
      </c>
      <c r="V22" s="86" t="str">
        <f t="shared" si="4"/>
        <v/>
      </c>
      <c r="W22" s="86" t="str">
        <f t="shared" si="4"/>
        <v/>
      </c>
      <c r="X22" s="86" t="str">
        <f t="shared" si="4"/>
        <v/>
      </c>
      <c r="Y22" s="86" t="str">
        <f t="shared" si="4"/>
        <v/>
      </c>
      <c r="Z22" s="86" t="str">
        <f t="shared" si="4"/>
        <v/>
      </c>
      <c r="AA22" s="86" t="str">
        <f t="shared" si="4"/>
        <v/>
      </c>
      <c r="AB22" s="86" t="str">
        <f t="shared" si="4"/>
        <v/>
      </c>
      <c r="AC22" s="86" t="str">
        <f t="shared" si="4"/>
        <v/>
      </c>
      <c r="AD22" s="86" t="str">
        <f t="shared" si="4"/>
        <v/>
      </c>
      <c r="AE22" s="86" t="str">
        <f t="shared" si="4"/>
        <v/>
      </c>
      <c r="AF22" s="86" t="str">
        <f t="shared" si="4"/>
        <v/>
      </c>
      <c r="AG22" s="86" t="str">
        <f t="shared" si="4"/>
        <v/>
      </c>
      <c r="AH22" s="86" t="str">
        <f t="shared" si="4"/>
        <v/>
      </c>
      <c r="AI22" s="86" t="str">
        <f t="shared" si="4"/>
        <v/>
      </c>
      <c r="AJ22" s="86" t="str">
        <f t="shared" si="4"/>
        <v/>
      </c>
      <c r="AK22" s="86" t="str">
        <f t="shared" si="4"/>
        <v/>
      </c>
      <c r="AL22" s="86" t="str">
        <f t="shared" si="4"/>
        <v/>
      </c>
      <c r="AM22" s="86" t="str">
        <f t="shared" si="4"/>
        <v/>
      </c>
      <c r="AN22" s="86" t="str">
        <f t="shared" si="4"/>
        <v/>
      </c>
      <c r="AO22" s="86" t="str">
        <f t="shared" si="4"/>
        <v/>
      </c>
      <c r="AP22" s="86" t="str">
        <f t="shared" si="4"/>
        <v/>
      </c>
      <c r="AQ22" s="86" t="str">
        <f t="shared" si="4"/>
        <v/>
      </c>
      <c r="AR22" s="86" t="str">
        <f t="shared" si="4"/>
        <v/>
      </c>
      <c r="AS22" s="86" t="str">
        <f t="shared" si="4"/>
        <v/>
      </c>
      <c r="AT22" s="86" t="str">
        <f t="shared" si="4"/>
        <v/>
      </c>
      <c r="AU22" s="86" t="str">
        <f t="shared" si="4"/>
        <v/>
      </c>
      <c r="AV22" s="86" t="str">
        <f t="shared" si="4"/>
        <v/>
      </c>
      <c r="AW22" s="86" t="str">
        <f t="shared" si="4"/>
        <v/>
      </c>
      <c r="AX22" s="86" t="str">
        <f t="shared" si="4"/>
        <v/>
      </c>
      <c r="AY22" s="86" t="str">
        <f t="shared" si="4"/>
        <v/>
      </c>
      <c r="AZ22" s="86" t="str">
        <f t="shared" si="4"/>
        <v/>
      </c>
      <c r="BA22" s="86" t="str">
        <f t="shared" si="4"/>
        <v/>
      </c>
      <c r="BB22" s="86" t="str">
        <f t="shared" si="4"/>
        <v/>
      </c>
      <c r="BC22" s="86" t="str">
        <f t="shared" si="4"/>
        <v/>
      </c>
      <c r="BD22" s="86" t="str">
        <f t="shared" si="4"/>
        <v/>
      </c>
      <c r="BE22" s="86" t="str">
        <f t="shared" si="4"/>
        <v/>
      </c>
      <c r="BF22" s="86" t="str">
        <f t="shared" si="4"/>
        <v/>
      </c>
      <c r="BG22" s="86" t="str">
        <f t="shared" si="4"/>
        <v/>
      </c>
      <c r="BH22" s="86" t="str">
        <f t="shared" si="4"/>
        <v/>
      </c>
      <c r="BI22" s="86" t="str">
        <f t="shared" si="4"/>
        <v/>
      </c>
      <c r="BJ22" s="86" t="str">
        <f t="shared" si="4"/>
        <v/>
      </c>
      <c r="BK22" s="86" t="str">
        <f t="shared" si="4"/>
        <v/>
      </c>
      <c r="BL22" s="86" t="str">
        <f t="shared" si="4"/>
        <v/>
      </c>
      <c r="BM22" s="86" t="str">
        <f t="shared" si="4"/>
        <v/>
      </c>
      <c r="BN22" s="86" t="str">
        <f t="shared" si="4"/>
        <v/>
      </c>
      <c r="BO22" s="86" t="str">
        <f t="shared" si="4"/>
        <v/>
      </c>
      <c r="BP22" s="86" t="str">
        <f t="shared" si="4"/>
        <v/>
      </c>
      <c r="BQ22" s="86" t="str">
        <f t="shared" ref="BQ22:DU23" si="5">IFERROR(BQ8,"")</f>
        <v/>
      </c>
      <c r="BR22" s="86" t="str">
        <f t="shared" si="5"/>
        <v/>
      </c>
      <c r="BS22" s="86" t="str">
        <f t="shared" si="5"/>
        <v/>
      </c>
      <c r="BT22" s="86" t="str">
        <f t="shared" si="5"/>
        <v/>
      </c>
      <c r="BU22" s="86" t="str">
        <f t="shared" si="5"/>
        <v/>
      </c>
      <c r="BV22" s="86" t="str">
        <f t="shared" si="5"/>
        <v/>
      </c>
      <c r="BW22" s="86" t="str">
        <f t="shared" si="5"/>
        <v/>
      </c>
      <c r="BX22" s="86" t="str">
        <f t="shared" si="5"/>
        <v/>
      </c>
      <c r="BY22" s="86" t="str">
        <f t="shared" si="5"/>
        <v/>
      </c>
      <c r="BZ22" s="86" t="str">
        <f t="shared" si="5"/>
        <v/>
      </c>
      <c r="CA22" s="86" t="str">
        <f t="shared" si="5"/>
        <v/>
      </c>
      <c r="CB22" s="86" t="str">
        <f t="shared" si="5"/>
        <v/>
      </c>
      <c r="CC22" s="86" t="str">
        <f t="shared" si="5"/>
        <v/>
      </c>
      <c r="CD22" s="86" t="str">
        <f t="shared" si="5"/>
        <v/>
      </c>
      <c r="CE22" s="86" t="str">
        <f t="shared" si="5"/>
        <v/>
      </c>
      <c r="CF22" s="86" t="str">
        <f t="shared" si="5"/>
        <v/>
      </c>
      <c r="CG22" s="86" t="str">
        <f t="shared" si="5"/>
        <v/>
      </c>
      <c r="CH22" s="86" t="str">
        <f t="shared" si="5"/>
        <v/>
      </c>
      <c r="CI22" s="86" t="str">
        <f t="shared" si="5"/>
        <v/>
      </c>
      <c r="CJ22" s="86" t="str">
        <f t="shared" si="5"/>
        <v/>
      </c>
      <c r="CK22" s="86" t="str">
        <f t="shared" si="5"/>
        <v/>
      </c>
      <c r="CL22" s="86" t="str">
        <f t="shared" si="5"/>
        <v/>
      </c>
      <c r="CM22" s="86" t="str">
        <f t="shared" si="5"/>
        <v/>
      </c>
      <c r="CN22" s="86" t="str">
        <f t="shared" si="5"/>
        <v/>
      </c>
      <c r="CO22" s="86" t="str">
        <f t="shared" si="5"/>
        <v/>
      </c>
      <c r="CP22" s="86" t="str">
        <f t="shared" si="5"/>
        <v/>
      </c>
      <c r="CQ22" s="86" t="str">
        <f t="shared" si="5"/>
        <v/>
      </c>
      <c r="CR22" s="86" t="str">
        <f t="shared" si="5"/>
        <v/>
      </c>
      <c r="CS22" s="86" t="str">
        <f t="shared" si="5"/>
        <v/>
      </c>
      <c r="CT22" s="86" t="str">
        <f t="shared" si="5"/>
        <v/>
      </c>
      <c r="CU22" s="86" t="str">
        <f t="shared" si="5"/>
        <v/>
      </c>
      <c r="CV22" s="86" t="str">
        <f t="shared" si="5"/>
        <v/>
      </c>
      <c r="CW22" s="86" t="str">
        <f t="shared" si="5"/>
        <v/>
      </c>
      <c r="CX22" s="86" t="str">
        <f t="shared" si="5"/>
        <v/>
      </c>
      <c r="CY22" s="86" t="str">
        <f t="shared" si="5"/>
        <v/>
      </c>
      <c r="CZ22" s="86" t="str">
        <f t="shared" si="5"/>
        <v/>
      </c>
      <c r="DA22" s="86" t="str">
        <f t="shared" si="5"/>
        <v/>
      </c>
      <c r="DB22" s="86" t="str">
        <f t="shared" si="5"/>
        <v/>
      </c>
      <c r="DC22" s="86" t="str">
        <f t="shared" si="5"/>
        <v/>
      </c>
      <c r="DD22" s="86" t="str">
        <f t="shared" si="5"/>
        <v/>
      </c>
      <c r="DE22" s="86" t="str">
        <f t="shared" si="5"/>
        <v/>
      </c>
      <c r="DF22" s="86" t="str">
        <f t="shared" si="5"/>
        <v/>
      </c>
      <c r="DG22" s="86" t="str">
        <f t="shared" si="5"/>
        <v/>
      </c>
      <c r="DH22" s="86" t="str">
        <f t="shared" si="5"/>
        <v/>
      </c>
      <c r="DI22" s="86" t="str">
        <f t="shared" si="5"/>
        <v/>
      </c>
      <c r="DJ22" s="86" t="str">
        <f t="shared" si="5"/>
        <v/>
      </c>
      <c r="DK22" s="86" t="str">
        <f t="shared" si="5"/>
        <v/>
      </c>
      <c r="DL22" s="86" t="str">
        <f t="shared" si="5"/>
        <v/>
      </c>
      <c r="DM22" s="86" t="str">
        <f t="shared" si="5"/>
        <v/>
      </c>
      <c r="DN22" s="86" t="str">
        <f t="shared" si="5"/>
        <v/>
      </c>
      <c r="DO22" s="86" t="str">
        <f t="shared" si="5"/>
        <v/>
      </c>
      <c r="DP22" s="86" t="str">
        <f t="shared" si="5"/>
        <v/>
      </c>
      <c r="DQ22" s="86" t="str">
        <f t="shared" si="5"/>
        <v/>
      </c>
      <c r="DR22" s="86" t="str">
        <f t="shared" si="5"/>
        <v/>
      </c>
      <c r="DS22" s="86" t="str">
        <f t="shared" si="5"/>
        <v/>
      </c>
      <c r="DT22" s="86" t="str">
        <f t="shared" si="5"/>
        <v/>
      </c>
      <c r="DU22" s="86" t="str">
        <f t="shared" si="5"/>
        <v/>
      </c>
    </row>
    <row r="23" spans="1:125" x14ac:dyDescent="0.35">
      <c r="A23" s="2" t="s">
        <v>90</v>
      </c>
      <c r="B23" s="10" t="s">
        <v>200</v>
      </c>
      <c r="C23" s="2"/>
      <c r="D23" s="87"/>
      <c r="E23" s="79">
        <f t="shared" si="4"/>
        <v>0</v>
      </c>
      <c r="F23" s="79">
        <f t="shared" si="4"/>
        <v>0</v>
      </c>
      <c r="G23" s="79">
        <f t="shared" si="4"/>
        <v>0</v>
      </c>
      <c r="H23" s="79">
        <f t="shared" si="4"/>
        <v>0</v>
      </c>
      <c r="I23" s="79">
        <f t="shared" si="4"/>
        <v>0</v>
      </c>
      <c r="J23" s="79">
        <f t="shared" si="4"/>
        <v>0</v>
      </c>
      <c r="K23" s="79">
        <f t="shared" si="4"/>
        <v>0</v>
      </c>
      <c r="L23" s="79">
        <f t="shared" si="4"/>
        <v>0</v>
      </c>
      <c r="M23" s="79">
        <f t="shared" si="4"/>
        <v>0</v>
      </c>
      <c r="N23" s="79">
        <f t="shared" si="4"/>
        <v>0</v>
      </c>
      <c r="O23" s="79">
        <f t="shared" si="4"/>
        <v>0</v>
      </c>
      <c r="P23" s="79">
        <f t="shared" si="4"/>
        <v>0</v>
      </c>
      <c r="Q23" s="79">
        <f t="shared" si="4"/>
        <v>0</v>
      </c>
      <c r="R23" s="79">
        <f t="shared" si="4"/>
        <v>0</v>
      </c>
      <c r="S23" s="79">
        <f t="shared" si="4"/>
        <v>0</v>
      </c>
      <c r="T23" s="310">
        <f t="shared" si="4"/>
        <v>0</v>
      </c>
      <c r="U23" s="79">
        <f t="shared" si="4"/>
        <v>0</v>
      </c>
      <c r="V23" s="79">
        <f t="shared" si="4"/>
        <v>0</v>
      </c>
      <c r="W23" s="79">
        <f t="shared" si="4"/>
        <v>0</v>
      </c>
      <c r="X23" s="79">
        <f t="shared" si="4"/>
        <v>0</v>
      </c>
      <c r="Y23" s="79">
        <f t="shared" si="4"/>
        <v>0</v>
      </c>
      <c r="Z23" s="79">
        <f t="shared" si="4"/>
        <v>0</v>
      </c>
      <c r="AA23" s="79">
        <f t="shared" si="4"/>
        <v>0</v>
      </c>
      <c r="AB23" s="79">
        <f t="shared" si="4"/>
        <v>0</v>
      </c>
      <c r="AC23" s="79">
        <f t="shared" si="4"/>
        <v>0</v>
      </c>
      <c r="AD23" s="79">
        <f t="shared" si="4"/>
        <v>0</v>
      </c>
      <c r="AE23" s="79">
        <f t="shared" si="4"/>
        <v>0</v>
      </c>
      <c r="AF23" s="79">
        <f t="shared" si="4"/>
        <v>0</v>
      </c>
      <c r="AG23" s="79">
        <f t="shared" si="4"/>
        <v>0</v>
      </c>
      <c r="AH23" s="79">
        <f t="shared" si="4"/>
        <v>0</v>
      </c>
      <c r="AI23" s="79">
        <f t="shared" si="4"/>
        <v>0</v>
      </c>
      <c r="AJ23" s="79">
        <f t="shared" si="4"/>
        <v>0</v>
      </c>
      <c r="AK23" s="79">
        <f t="shared" si="4"/>
        <v>0</v>
      </c>
      <c r="AL23" s="79">
        <f t="shared" si="4"/>
        <v>0</v>
      </c>
      <c r="AM23" s="79">
        <f t="shared" si="4"/>
        <v>0</v>
      </c>
      <c r="AN23" s="79">
        <f t="shared" si="4"/>
        <v>0</v>
      </c>
      <c r="AO23" s="79">
        <f t="shared" si="4"/>
        <v>0</v>
      </c>
      <c r="AP23" s="79">
        <f t="shared" si="4"/>
        <v>0</v>
      </c>
      <c r="AQ23" s="79">
        <f t="shared" si="4"/>
        <v>0</v>
      </c>
      <c r="AR23" s="79">
        <f t="shared" si="4"/>
        <v>0</v>
      </c>
      <c r="AS23" s="79">
        <f t="shared" si="4"/>
        <v>0</v>
      </c>
      <c r="AT23" s="79">
        <f t="shared" si="4"/>
        <v>0</v>
      </c>
      <c r="AU23" s="79">
        <f t="shared" si="4"/>
        <v>0</v>
      </c>
      <c r="AV23" s="79">
        <f t="shared" si="4"/>
        <v>0</v>
      </c>
      <c r="AW23" s="79">
        <f t="shared" si="4"/>
        <v>0</v>
      </c>
      <c r="AX23" s="79">
        <f t="shared" si="4"/>
        <v>0</v>
      </c>
      <c r="AY23" s="79">
        <f t="shared" si="4"/>
        <v>0</v>
      </c>
      <c r="AZ23" s="79">
        <f t="shared" si="4"/>
        <v>0</v>
      </c>
      <c r="BA23" s="79">
        <f t="shared" si="4"/>
        <v>0</v>
      </c>
      <c r="BB23" s="79">
        <f t="shared" si="4"/>
        <v>0</v>
      </c>
      <c r="BC23" s="79">
        <f t="shared" si="4"/>
        <v>0</v>
      </c>
      <c r="BD23" s="79">
        <f t="shared" si="4"/>
        <v>0</v>
      </c>
      <c r="BE23" s="79">
        <f t="shared" si="4"/>
        <v>0</v>
      </c>
      <c r="BF23" s="79">
        <f t="shared" si="4"/>
        <v>0</v>
      </c>
      <c r="BG23" s="79">
        <f t="shared" si="4"/>
        <v>0</v>
      </c>
      <c r="BH23" s="79">
        <f t="shared" si="4"/>
        <v>0</v>
      </c>
      <c r="BI23" s="79">
        <f t="shared" si="4"/>
        <v>0</v>
      </c>
      <c r="BJ23" s="79">
        <f t="shared" si="4"/>
        <v>0</v>
      </c>
      <c r="BK23" s="79">
        <f t="shared" si="4"/>
        <v>0</v>
      </c>
      <c r="BL23" s="79">
        <f t="shared" si="4"/>
        <v>0</v>
      </c>
      <c r="BM23" s="79">
        <f t="shared" si="4"/>
        <v>0</v>
      </c>
      <c r="BN23" s="79">
        <f t="shared" si="4"/>
        <v>0</v>
      </c>
      <c r="BO23" s="79">
        <f t="shared" si="4"/>
        <v>0</v>
      </c>
      <c r="BP23" s="79">
        <f t="shared" si="4"/>
        <v>0</v>
      </c>
      <c r="BQ23" s="79">
        <f t="shared" si="5"/>
        <v>0</v>
      </c>
      <c r="BR23" s="79">
        <f t="shared" si="5"/>
        <v>0</v>
      </c>
      <c r="BS23" s="79">
        <f t="shared" si="5"/>
        <v>0</v>
      </c>
      <c r="BT23" s="79">
        <f t="shared" si="5"/>
        <v>0</v>
      </c>
      <c r="BU23" s="79">
        <f t="shared" si="5"/>
        <v>0</v>
      </c>
      <c r="BV23" s="79">
        <f t="shared" si="5"/>
        <v>0</v>
      </c>
      <c r="BW23" s="79">
        <f t="shared" si="5"/>
        <v>0</v>
      </c>
      <c r="BX23" s="79">
        <f t="shared" si="5"/>
        <v>0</v>
      </c>
      <c r="BY23" s="79">
        <f t="shared" si="5"/>
        <v>0</v>
      </c>
      <c r="BZ23" s="79">
        <f t="shared" si="5"/>
        <v>0</v>
      </c>
      <c r="CA23" s="79">
        <f t="shared" si="5"/>
        <v>0</v>
      </c>
      <c r="CB23" s="79">
        <f t="shared" si="5"/>
        <v>0</v>
      </c>
      <c r="CC23" s="79">
        <f t="shared" si="5"/>
        <v>0</v>
      </c>
      <c r="CD23" s="79">
        <f t="shared" si="5"/>
        <v>0</v>
      </c>
      <c r="CE23" s="79">
        <f t="shared" si="5"/>
        <v>0</v>
      </c>
      <c r="CF23" s="79">
        <f t="shared" si="5"/>
        <v>0</v>
      </c>
      <c r="CG23" s="79">
        <f t="shared" si="5"/>
        <v>0</v>
      </c>
      <c r="CH23" s="79">
        <f t="shared" si="5"/>
        <v>0</v>
      </c>
      <c r="CI23" s="79">
        <f t="shared" si="5"/>
        <v>0</v>
      </c>
      <c r="CJ23" s="79">
        <f t="shared" si="5"/>
        <v>0</v>
      </c>
      <c r="CK23" s="79">
        <f t="shared" si="5"/>
        <v>0</v>
      </c>
      <c r="CL23" s="79">
        <f t="shared" si="5"/>
        <v>0</v>
      </c>
      <c r="CM23" s="79">
        <f t="shared" si="5"/>
        <v>0</v>
      </c>
      <c r="CN23" s="79">
        <f t="shared" si="5"/>
        <v>0</v>
      </c>
      <c r="CO23" s="79">
        <f t="shared" si="5"/>
        <v>0</v>
      </c>
      <c r="CP23" s="79">
        <f t="shared" si="5"/>
        <v>0</v>
      </c>
      <c r="CQ23" s="79">
        <f t="shared" si="5"/>
        <v>0</v>
      </c>
      <c r="CR23" s="79">
        <f t="shared" si="5"/>
        <v>0</v>
      </c>
      <c r="CS23" s="79">
        <f t="shared" si="5"/>
        <v>0</v>
      </c>
      <c r="CT23" s="79">
        <f t="shared" si="5"/>
        <v>0</v>
      </c>
      <c r="CU23" s="79">
        <f t="shared" si="5"/>
        <v>0</v>
      </c>
      <c r="CV23" s="79">
        <f t="shared" si="5"/>
        <v>0</v>
      </c>
      <c r="CW23" s="79">
        <f t="shared" si="5"/>
        <v>0</v>
      </c>
      <c r="CX23" s="79">
        <f t="shared" si="5"/>
        <v>0</v>
      </c>
      <c r="CY23" s="79">
        <f t="shared" si="5"/>
        <v>0</v>
      </c>
      <c r="CZ23" s="79">
        <f t="shared" si="5"/>
        <v>0</v>
      </c>
      <c r="DA23" s="79">
        <f t="shared" si="5"/>
        <v>0</v>
      </c>
      <c r="DB23" s="79">
        <f t="shared" si="5"/>
        <v>0</v>
      </c>
      <c r="DC23" s="79">
        <f t="shared" si="5"/>
        <v>0</v>
      </c>
      <c r="DD23" s="79">
        <f t="shared" si="5"/>
        <v>0</v>
      </c>
      <c r="DE23" s="79">
        <f t="shared" si="5"/>
        <v>0</v>
      </c>
      <c r="DF23" s="79">
        <f t="shared" si="5"/>
        <v>0</v>
      </c>
      <c r="DG23" s="79">
        <f t="shared" si="5"/>
        <v>0</v>
      </c>
      <c r="DH23" s="79">
        <f t="shared" si="5"/>
        <v>0</v>
      </c>
      <c r="DI23" s="79">
        <f t="shared" si="5"/>
        <v>0</v>
      </c>
      <c r="DJ23" s="79">
        <f t="shared" si="5"/>
        <v>0</v>
      </c>
      <c r="DK23" s="79">
        <f t="shared" si="5"/>
        <v>0</v>
      </c>
      <c r="DL23" s="79">
        <f t="shared" si="5"/>
        <v>0</v>
      </c>
      <c r="DM23" s="79">
        <f t="shared" si="5"/>
        <v>0</v>
      </c>
      <c r="DN23" s="79">
        <f t="shared" si="5"/>
        <v>0</v>
      </c>
      <c r="DO23" s="79">
        <f t="shared" si="5"/>
        <v>0</v>
      </c>
      <c r="DP23" s="79">
        <f t="shared" si="5"/>
        <v>0</v>
      </c>
      <c r="DQ23" s="79">
        <f t="shared" si="5"/>
        <v>0</v>
      </c>
      <c r="DR23" s="79">
        <f t="shared" si="5"/>
        <v>0</v>
      </c>
      <c r="DS23" s="79">
        <f t="shared" si="5"/>
        <v>0</v>
      </c>
      <c r="DT23" s="79">
        <f t="shared" si="5"/>
        <v>0</v>
      </c>
      <c r="DU23" s="79">
        <f t="shared" si="5"/>
        <v>0</v>
      </c>
    </row>
    <row r="24" spans="1:125" x14ac:dyDescent="0.35">
      <c r="A24" s="2" t="s">
        <v>371</v>
      </c>
      <c r="B24" s="10" t="s">
        <v>200</v>
      </c>
      <c r="C24" s="79"/>
      <c r="D24" s="87">
        <f>SUM(E24:XFD24)</f>
        <v>0</v>
      </c>
      <c r="E24" s="86">
        <f t="shared" ref="E24:AJ24" si="6">IFERROR(MIN(E21,SUM(E22:E23)),"")</f>
        <v>0</v>
      </c>
      <c r="F24" s="86">
        <f t="shared" si="6"/>
        <v>0</v>
      </c>
      <c r="G24" s="86">
        <f t="shared" si="6"/>
        <v>0</v>
      </c>
      <c r="H24" s="86">
        <f t="shared" si="6"/>
        <v>0</v>
      </c>
      <c r="I24" s="86">
        <f t="shared" si="6"/>
        <v>0</v>
      </c>
      <c r="J24" s="86">
        <f t="shared" si="6"/>
        <v>0</v>
      </c>
      <c r="K24" s="86">
        <f t="shared" si="6"/>
        <v>0</v>
      </c>
      <c r="L24" s="86">
        <f t="shared" si="6"/>
        <v>0</v>
      </c>
      <c r="M24" s="86">
        <f t="shared" si="6"/>
        <v>0</v>
      </c>
      <c r="N24" s="86">
        <f t="shared" si="6"/>
        <v>0</v>
      </c>
      <c r="O24" s="86">
        <f t="shared" si="6"/>
        <v>0</v>
      </c>
      <c r="P24" s="86">
        <f t="shared" si="6"/>
        <v>0</v>
      </c>
      <c r="Q24" s="86">
        <f t="shared" si="6"/>
        <v>0</v>
      </c>
      <c r="R24" s="86">
        <f t="shared" si="6"/>
        <v>0</v>
      </c>
      <c r="S24" s="86">
        <f t="shared" si="6"/>
        <v>0</v>
      </c>
      <c r="T24" s="86">
        <f t="shared" si="6"/>
        <v>0</v>
      </c>
      <c r="U24" s="86">
        <f t="shared" si="6"/>
        <v>0</v>
      </c>
      <c r="V24" s="86">
        <f t="shared" si="6"/>
        <v>0</v>
      </c>
      <c r="W24" s="86">
        <f t="shared" si="6"/>
        <v>0</v>
      </c>
      <c r="X24" s="86">
        <f t="shared" si="6"/>
        <v>0</v>
      </c>
      <c r="Y24" s="86">
        <f t="shared" si="6"/>
        <v>0</v>
      </c>
      <c r="Z24" s="86">
        <f t="shared" si="6"/>
        <v>0</v>
      </c>
      <c r="AA24" s="86">
        <f t="shared" si="6"/>
        <v>0</v>
      </c>
      <c r="AB24" s="86">
        <f t="shared" si="6"/>
        <v>0</v>
      </c>
      <c r="AC24" s="86">
        <f t="shared" si="6"/>
        <v>0</v>
      </c>
      <c r="AD24" s="86">
        <f t="shared" si="6"/>
        <v>0</v>
      </c>
      <c r="AE24" s="86">
        <f t="shared" si="6"/>
        <v>0</v>
      </c>
      <c r="AF24" s="86">
        <f t="shared" si="6"/>
        <v>0</v>
      </c>
      <c r="AG24" s="86">
        <f t="shared" si="6"/>
        <v>0</v>
      </c>
      <c r="AH24" s="86">
        <f t="shared" si="6"/>
        <v>0</v>
      </c>
      <c r="AI24" s="86">
        <f t="shared" si="6"/>
        <v>0</v>
      </c>
      <c r="AJ24" s="86">
        <f t="shared" si="6"/>
        <v>0</v>
      </c>
      <c r="AK24" s="86">
        <f t="shared" ref="AK24:CV24" si="7">IFERROR(MIN(AK21,SUM(AK22:AK23)),"")</f>
        <v>0</v>
      </c>
      <c r="AL24" s="86">
        <f t="shared" si="7"/>
        <v>0</v>
      </c>
      <c r="AM24" s="86">
        <f t="shared" si="7"/>
        <v>0</v>
      </c>
      <c r="AN24" s="86">
        <f t="shared" si="7"/>
        <v>0</v>
      </c>
      <c r="AO24" s="86">
        <f t="shared" si="7"/>
        <v>0</v>
      </c>
      <c r="AP24" s="86">
        <f t="shared" si="7"/>
        <v>0</v>
      </c>
      <c r="AQ24" s="86">
        <f t="shared" si="7"/>
        <v>0</v>
      </c>
      <c r="AR24" s="86">
        <f t="shared" si="7"/>
        <v>0</v>
      </c>
      <c r="AS24" s="86">
        <f t="shared" si="7"/>
        <v>0</v>
      </c>
      <c r="AT24" s="86">
        <f t="shared" si="7"/>
        <v>0</v>
      </c>
      <c r="AU24" s="86">
        <f t="shared" si="7"/>
        <v>0</v>
      </c>
      <c r="AV24" s="86">
        <f t="shared" si="7"/>
        <v>0</v>
      </c>
      <c r="AW24" s="86">
        <f t="shared" si="7"/>
        <v>0</v>
      </c>
      <c r="AX24" s="86">
        <f t="shared" si="7"/>
        <v>0</v>
      </c>
      <c r="AY24" s="86">
        <f t="shared" si="7"/>
        <v>0</v>
      </c>
      <c r="AZ24" s="86">
        <f t="shared" si="7"/>
        <v>0</v>
      </c>
      <c r="BA24" s="86">
        <f t="shared" si="7"/>
        <v>0</v>
      </c>
      <c r="BB24" s="86">
        <f t="shared" si="7"/>
        <v>0</v>
      </c>
      <c r="BC24" s="86">
        <f t="shared" si="7"/>
        <v>0</v>
      </c>
      <c r="BD24" s="86">
        <f t="shared" si="7"/>
        <v>0</v>
      </c>
      <c r="BE24" s="86">
        <f t="shared" si="7"/>
        <v>0</v>
      </c>
      <c r="BF24" s="86">
        <f t="shared" si="7"/>
        <v>0</v>
      </c>
      <c r="BG24" s="86">
        <f t="shared" si="7"/>
        <v>0</v>
      </c>
      <c r="BH24" s="86">
        <f t="shared" si="7"/>
        <v>0</v>
      </c>
      <c r="BI24" s="86">
        <f t="shared" si="7"/>
        <v>0</v>
      </c>
      <c r="BJ24" s="86">
        <f t="shared" si="7"/>
        <v>0</v>
      </c>
      <c r="BK24" s="86">
        <f t="shared" si="7"/>
        <v>0</v>
      </c>
      <c r="BL24" s="86">
        <f t="shared" si="7"/>
        <v>0</v>
      </c>
      <c r="BM24" s="86">
        <f t="shared" si="7"/>
        <v>0</v>
      </c>
      <c r="BN24" s="86">
        <f t="shared" si="7"/>
        <v>0</v>
      </c>
      <c r="BO24" s="86">
        <f t="shared" si="7"/>
        <v>0</v>
      </c>
      <c r="BP24" s="86">
        <f t="shared" si="7"/>
        <v>0</v>
      </c>
      <c r="BQ24" s="86">
        <f t="shared" si="7"/>
        <v>0</v>
      </c>
      <c r="BR24" s="86">
        <f t="shared" si="7"/>
        <v>0</v>
      </c>
      <c r="BS24" s="86">
        <f t="shared" si="7"/>
        <v>0</v>
      </c>
      <c r="BT24" s="86">
        <f t="shared" si="7"/>
        <v>0</v>
      </c>
      <c r="BU24" s="86">
        <f t="shared" si="7"/>
        <v>0</v>
      </c>
      <c r="BV24" s="86">
        <f t="shared" si="7"/>
        <v>0</v>
      </c>
      <c r="BW24" s="86">
        <f t="shared" si="7"/>
        <v>0</v>
      </c>
      <c r="BX24" s="86">
        <f t="shared" si="7"/>
        <v>0</v>
      </c>
      <c r="BY24" s="86">
        <f t="shared" si="7"/>
        <v>0</v>
      </c>
      <c r="BZ24" s="86">
        <f t="shared" si="7"/>
        <v>0</v>
      </c>
      <c r="CA24" s="86">
        <f t="shared" si="7"/>
        <v>0</v>
      </c>
      <c r="CB24" s="86">
        <f t="shared" si="7"/>
        <v>0</v>
      </c>
      <c r="CC24" s="86">
        <f t="shared" si="7"/>
        <v>0</v>
      </c>
      <c r="CD24" s="86">
        <f t="shared" si="7"/>
        <v>0</v>
      </c>
      <c r="CE24" s="86">
        <f t="shared" si="7"/>
        <v>0</v>
      </c>
      <c r="CF24" s="86">
        <f t="shared" si="7"/>
        <v>0</v>
      </c>
      <c r="CG24" s="86">
        <f t="shared" si="7"/>
        <v>0</v>
      </c>
      <c r="CH24" s="86">
        <f t="shared" si="7"/>
        <v>0</v>
      </c>
      <c r="CI24" s="86">
        <f t="shared" si="7"/>
        <v>0</v>
      </c>
      <c r="CJ24" s="86">
        <f t="shared" si="7"/>
        <v>0</v>
      </c>
      <c r="CK24" s="86">
        <f t="shared" si="7"/>
        <v>0</v>
      </c>
      <c r="CL24" s="86">
        <f t="shared" si="7"/>
        <v>0</v>
      </c>
      <c r="CM24" s="86">
        <f t="shared" si="7"/>
        <v>0</v>
      </c>
      <c r="CN24" s="86">
        <f t="shared" si="7"/>
        <v>0</v>
      </c>
      <c r="CO24" s="86">
        <f t="shared" si="7"/>
        <v>0</v>
      </c>
      <c r="CP24" s="86">
        <f t="shared" si="7"/>
        <v>0</v>
      </c>
      <c r="CQ24" s="86">
        <f t="shared" si="7"/>
        <v>0</v>
      </c>
      <c r="CR24" s="86">
        <f t="shared" si="7"/>
        <v>0</v>
      </c>
      <c r="CS24" s="86">
        <f t="shared" si="7"/>
        <v>0</v>
      </c>
      <c r="CT24" s="86">
        <f t="shared" si="7"/>
        <v>0</v>
      </c>
      <c r="CU24" s="86">
        <f t="shared" si="7"/>
        <v>0</v>
      </c>
      <c r="CV24" s="86">
        <f t="shared" si="7"/>
        <v>0</v>
      </c>
      <c r="CW24" s="86">
        <f t="shared" ref="CW24:DU24" si="8">IFERROR(MIN(CW21,SUM(CW22:CW23)),"")</f>
        <v>0</v>
      </c>
      <c r="CX24" s="86">
        <f t="shared" si="8"/>
        <v>0</v>
      </c>
      <c r="CY24" s="86">
        <f t="shared" si="8"/>
        <v>0</v>
      </c>
      <c r="CZ24" s="86">
        <f t="shared" si="8"/>
        <v>0</v>
      </c>
      <c r="DA24" s="86">
        <f t="shared" si="8"/>
        <v>0</v>
      </c>
      <c r="DB24" s="86">
        <f t="shared" si="8"/>
        <v>0</v>
      </c>
      <c r="DC24" s="86">
        <f t="shared" si="8"/>
        <v>0</v>
      </c>
      <c r="DD24" s="86">
        <f t="shared" si="8"/>
        <v>0</v>
      </c>
      <c r="DE24" s="86">
        <f t="shared" si="8"/>
        <v>0</v>
      </c>
      <c r="DF24" s="86">
        <f t="shared" si="8"/>
        <v>0</v>
      </c>
      <c r="DG24" s="86">
        <f t="shared" si="8"/>
        <v>0</v>
      </c>
      <c r="DH24" s="86">
        <f t="shared" si="8"/>
        <v>0</v>
      </c>
      <c r="DI24" s="86">
        <f t="shared" si="8"/>
        <v>0</v>
      </c>
      <c r="DJ24" s="86">
        <f t="shared" si="8"/>
        <v>0</v>
      </c>
      <c r="DK24" s="86">
        <f t="shared" si="8"/>
        <v>0</v>
      </c>
      <c r="DL24" s="86">
        <f t="shared" si="8"/>
        <v>0</v>
      </c>
      <c r="DM24" s="86">
        <f t="shared" si="8"/>
        <v>0</v>
      </c>
      <c r="DN24" s="86">
        <f t="shared" si="8"/>
        <v>0</v>
      </c>
      <c r="DO24" s="86">
        <f t="shared" si="8"/>
        <v>0</v>
      </c>
      <c r="DP24" s="86">
        <f t="shared" si="8"/>
        <v>0</v>
      </c>
      <c r="DQ24" s="86">
        <f t="shared" si="8"/>
        <v>0</v>
      </c>
      <c r="DR24" s="86">
        <f t="shared" si="8"/>
        <v>0</v>
      </c>
      <c r="DS24" s="86">
        <f t="shared" si="8"/>
        <v>0</v>
      </c>
      <c r="DT24" s="86">
        <f t="shared" si="8"/>
        <v>0</v>
      </c>
      <c r="DU24" s="86">
        <f t="shared" si="8"/>
        <v>0</v>
      </c>
    </row>
    <row r="25" spans="1:125" x14ac:dyDescent="0.35">
      <c r="A25" s="2" t="s">
        <v>372</v>
      </c>
      <c r="B25" s="10" t="s">
        <v>200</v>
      </c>
      <c r="C25" s="2"/>
      <c r="D25" s="87">
        <f>SUM(E25:XFD25)</f>
        <v>0</v>
      </c>
      <c r="E25" s="1" t="str">
        <f t="shared" ref="E25:BP28" si="9">IFERROR(E$24*$D13/$D$18,"")</f>
        <v/>
      </c>
      <c r="F25" s="1" t="str">
        <f t="shared" si="9"/>
        <v/>
      </c>
      <c r="G25" s="1" t="str">
        <f t="shared" si="9"/>
        <v/>
      </c>
      <c r="H25" s="1" t="str">
        <f t="shared" si="9"/>
        <v/>
      </c>
      <c r="I25" s="1" t="str">
        <f t="shared" si="9"/>
        <v/>
      </c>
      <c r="J25" s="1" t="str">
        <f t="shared" si="9"/>
        <v/>
      </c>
      <c r="K25" s="1" t="str">
        <f t="shared" si="9"/>
        <v/>
      </c>
      <c r="L25" s="1" t="str">
        <f t="shared" si="9"/>
        <v/>
      </c>
      <c r="M25" s="1" t="str">
        <f t="shared" si="9"/>
        <v/>
      </c>
      <c r="N25" s="1" t="str">
        <f t="shared" si="9"/>
        <v/>
      </c>
      <c r="O25" s="1" t="str">
        <f t="shared" si="9"/>
        <v/>
      </c>
      <c r="P25" s="1" t="str">
        <f t="shared" si="9"/>
        <v/>
      </c>
      <c r="Q25" s="1" t="str">
        <f t="shared" si="9"/>
        <v/>
      </c>
      <c r="R25" s="1" t="str">
        <f t="shared" si="9"/>
        <v/>
      </c>
      <c r="S25" s="1" t="str">
        <f t="shared" si="9"/>
        <v/>
      </c>
      <c r="T25" s="87" t="str">
        <f t="shared" si="9"/>
        <v/>
      </c>
      <c r="U25" s="1" t="str">
        <f t="shared" si="9"/>
        <v/>
      </c>
      <c r="V25" s="1" t="str">
        <f t="shared" si="9"/>
        <v/>
      </c>
      <c r="W25" s="1" t="str">
        <f t="shared" si="9"/>
        <v/>
      </c>
      <c r="X25" s="1" t="str">
        <f t="shared" si="9"/>
        <v/>
      </c>
      <c r="Y25" s="1" t="str">
        <f t="shared" si="9"/>
        <v/>
      </c>
      <c r="Z25" s="1" t="str">
        <f t="shared" si="9"/>
        <v/>
      </c>
      <c r="AA25" s="1" t="str">
        <f t="shared" si="9"/>
        <v/>
      </c>
      <c r="AB25" s="1" t="str">
        <f t="shared" si="9"/>
        <v/>
      </c>
      <c r="AC25" s="1" t="str">
        <f t="shared" si="9"/>
        <v/>
      </c>
      <c r="AD25" s="1" t="str">
        <f t="shared" si="9"/>
        <v/>
      </c>
      <c r="AE25" s="1" t="str">
        <f t="shared" si="9"/>
        <v/>
      </c>
      <c r="AF25" s="1" t="str">
        <f t="shared" si="9"/>
        <v/>
      </c>
      <c r="AG25" s="1" t="str">
        <f t="shared" si="9"/>
        <v/>
      </c>
      <c r="AH25" s="1" t="str">
        <f t="shared" si="9"/>
        <v/>
      </c>
      <c r="AI25" s="1" t="str">
        <f t="shared" si="9"/>
        <v/>
      </c>
      <c r="AJ25" s="1" t="str">
        <f t="shared" si="9"/>
        <v/>
      </c>
      <c r="AK25" s="1" t="str">
        <f t="shared" si="9"/>
        <v/>
      </c>
      <c r="AL25" s="1" t="str">
        <f t="shared" si="9"/>
        <v/>
      </c>
      <c r="AM25" s="1" t="str">
        <f t="shared" si="9"/>
        <v/>
      </c>
      <c r="AN25" s="1" t="str">
        <f t="shared" si="9"/>
        <v/>
      </c>
      <c r="AO25" s="1" t="str">
        <f t="shared" si="9"/>
        <v/>
      </c>
      <c r="AP25" s="1" t="str">
        <f t="shared" si="9"/>
        <v/>
      </c>
      <c r="AQ25" s="1" t="str">
        <f t="shared" si="9"/>
        <v/>
      </c>
      <c r="AR25" s="1" t="str">
        <f t="shared" si="9"/>
        <v/>
      </c>
      <c r="AS25" s="1" t="str">
        <f t="shared" si="9"/>
        <v/>
      </c>
      <c r="AT25" s="1" t="str">
        <f t="shared" si="9"/>
        <v/>
      </c>
      <c r="AU25" s="1" t="str">
        <f t="shared" si="9"/>
        <v/>
      </c>
      <c r="AV25" s="1" t="str">
        <f t="shared" si="9"/>
        <v/>
      </c>
      <c r="AW25" s="1" t="str">
        <f t="shared" si="9"/>
        <v/>
      </c>
      <c r="AX25" s="1" t="str">
        <f t="shared" si="9"/>
        <v/>
      </c>
      <c r="AY25" s="1" t="str">
        <f t="shared" si="9"/>
        <v/>
      </c>
      <c r="AZ25" s="1" t="str">
        <f t="shared" si="9"/>
        <v/>
      </c>
      <c r="BA25" s="1" t="str">
        <f t="shared" si="9"/>
        <v/>
      </c>
      <c r="BB25" s="1" t="str">
        <f t="shared" si="9"/>
        <v/>
      </c>
      <c r="BC25" s="1" t="str">
        <f t="shared" si="9"/>
        <v/>
      </c>
      <c r="BD25" s="1" t="str">
        <f t="shared" si="9"/>
        <v/>
      </c>
      <c r="BE25" s="1" t="str">
        <f t="shared" si="9"/>
        <v/>
      </c>
      <c r="BF25" s="1" t="str">
        <f t="shared" si="9"/>
        <v/>
      </c>
      <c r="BG25" s="1" t="str">
        <f t="shared" si="9"/>
        <v/>
      </c>
      <c r="BH25" s="1" t="str">
        <f t="shared" si="9"/>
        <v/>
      </c>
      <c r="BI25" s="1" t="str">
        <f t="shared" si="9"/>
        <v/>
      </c>
      <c r="BJ25" s="1" t="str">
        <f t="shared" si="9"/>
        <v/>
      </c>
      <c r="BK25" s="1" t="str">
        <f t="shared" si="9"/>
        <v/>
      </c>
      <c r="BL25" s="1" t="str">
        <f t="shared" si="9"/>
        <v/>
      </c>
      <c r="BM25" s="1" t="str">
        <f t="shared" si="9"/>
        <v/>
      </c>
      <c r="BN25" s="1" t="str">
        <f t="shared" si="9"/>
        <v/>
      </c>
      <c r="BO25" s="1" t="str">
        <f t="shared" si="9"/>
        <v/>
      </c>
      <c r="BP25" s="1" t="str">
        <f t="shared" si="9"/>
        <v/>
      </c>
      <c r="BQ25" s="1" t="str">
        <f t="shared" ref="BQ25:DU28" si="10">IFERROR(BQ$24*$D13/$D$18,"")</f>
        <v/>
      </c>
      <c r="BR25" s="1" t="str">
        <f t="shared" si="10"/>
        <v/>
      </c>
      <c r="BS25" s="1" t="str">
        <f t="shared" si="10"/>
        <v/>
      </c>
      <c r="BT25" s="1" t="str">
        <f t="shared" si="10"/>
        <v/>
      </c>
      <c r="BU25" s="1" t="str">
        <f t="shared" si="10"/>
        <v/>
      </c>
      <c r="BV25" s="1" t="str">
        <f t="shared" si="10"/>
        <v/>
      </c>
      <c r="BW25" s="1" t="str">
        <f t="shared" si="10"/>
        <v/>
      </c>
      <c r="BX25" s="1" t="str">
        <f t="shared" si="10"/>
        <v/>
      </c>
      <c r="BY25" s="1" t="str">
        <f t="shared" si="10"/>
        <v/>
      </c>
      <c r="BZ25" s="1" t="str">
        <f t="shared" si="10"/>
        <v/>
      </c>
      <c r="CA25" s="1" t="str">
        <f t="shared" si="10"/>
        <v/>
      </c>
      <c r="CB25" s="1" t="str">
        <f t="shared" si="10"/>
        <v/>
      </c>
      <c r="CC25" s="1" t="str">
        <f t="shared" si="10"/>
        <v/>
      </c>
      <c r="CD25" s="1" t="str">
        <f t="shared" si="10"/>
        <v/>
      </c>
      <c r="CE25" s="1" t="str">
        <f t="shared" si="10"/>
        <v/>
      </c>
      <c r="CF25" s="1" t="str">
        <f t="shared" si="10"/>
        <v/>
      </c>
      <c r="CG25" s="1" t="str">
        <f t="shared" si="10"/>
        <v/>
      </c>
      <c r="CH25" s="1" t="str">
        <f t="shared" si="10"/>
        <v/>
      </c>
      <c r="CI25" s="1" t="str">
        <f t="shared" si="10"/>
        <v/>
      </c>
      <c r="CJ25" s="1" t="str">
        <f t="shared" si="10"/>
        <v/>
      </c>
      <c r="CK25" s="1" t="str">
        <f t="shared" si="10"/>
        <v/>
      </c>
      <c r="CL25" s="1" t="str">
        <f t="shared" si="10"/>
        <v/>
      </c>
      <c r="CM25" s="1" t="str">
        <f t="shared" si="10"/>
        <v/>
      </c>
      <c r="CN25" s="1" t="str">
        <f t="shared" si="10"/>
        <v/>
      </c>
      <c r="CO25" s="1" t="str">
        <f t="shared" si="10"/>
        <v/>
      </c>
      <c r="CP25" s="1" t="str">
        <f t="shared" si="10"/>
        <v/>
      </c>
      <c r="CQ25" s="1" t="str">
        <f t="shared" si="10"/>
        <v/>
      </c>
      <c r="CR25" s="1" t="str">
        <f t="shared" si="10"/>
        <v/>
      </c>
      <c r="CS25" s="1" t="str">
        <f t="shared" si="10"/>
        <v/>
      </c>
      <c r="CT25" s="1" t="str">
        <f t="shared" si="10"/>
        <v/>
      </c>
      <c r="CU25" s="1" t="str">
        <f t="shared" si="10"/>
        <v/>
      </c>
      <c r="CV25" s="1" t="str">
        <f t="shared" si="10"/>
        <v/>
      </c>
      <c r="CW25" s="1" t="str">
        <f t="shared" si="10"/>
        <v/>
      </c>
      <c r="CX25" s="1" t="str">
        <f t="shared" si="10"/>
        <v/>
      </c>
      <c r="CY25" s="1" t="str">
        <f t="shared" si="10"/>
        <v/>
      </c>
      <c r="CZ25" s="1" t="str">
        <f t="shared" si="10"/>
        <v/>
      </c>
      <c r="DA25" s="1" t="str">
        <f t="shared" si="10"/>
        <v/>
      </c>
      <c r="DB25" s="1" t="str">
        <f t="shared" si="10"/>
        <v/>
      </c>
      <c r="DC25" s="1" t="str">
        <f t="shared" si="10"/>
        <v/>
      </c>
      <c r="DD25" s="1" t="str">
        <f t="shared" si="10"/>
        <v/>
      </c>
      <c r="DE25" s="1" t="str">
        <f t="shared" si="10"/>
        <v/>
      </c>
      <c r="DF25" s="1" t="str">
        <f t="shared" si="10"/>
        <v/>
      </c>
      <c r="DG25" s="1" t="str">
        <f t="shared" si="10"/>
        <v/>
      </c>
      <c r="DH25" s="1" t="str">
        <f t="shared" si="10"/>
        <v/>
      </c>
      <c r="DI25" s="1" t="str">
        <f t="shared" si="10"/>
        <v/>
      </c>
      <c r="DJ25" s="1" t="str">
        <f t="shared" si="10"/>
        <v/>
      </c>
      <c r="DK25" s="1" t="str">
        <f t="shared" si="10"/>
        <v/>
      </c>
      <c r="DL25" s="1" t="str">
        <f t="shared" si="10"/>
        <v/>
      </c>
      <c r="DM25" s="1" t="str">
        <f t="shared" si="10"/>
        <v/>
      </c>
      <c r="DN25" s="1" t="str">
        <f t="shared" si="10"/>
        <v/>
      </c>
      <c r="DO25" s="1" t="str">
        <f t="shared" si="10"/>
        <v/>
      </c>
      <c r="DP25" s="1" t="str">
        <f t="shared" si="10"/>
        <v/>
      </c>
      <c r="DQ25" s="1" t="str">
        <f t="shared" si="10"/>
        <v/>
      </c>
      <c r="DR25" s="1" t="str">
        <f t="shared" si="10"/>
        <v/>
      </c>
      <c r="DS25" s="1" t="str">
        <f t="shared" si="10"/>
        <v/>
      </c>
      <c r="DT25" s="1" t="str">
        <f t="shared" si="10"/>
        <v/>
      </c>
      <c r="DU25" s="1" t="str">
        <f t="shared" si="10"/>
        <v/>
      </c>
    </row>
    <row r="26" spans="1:125" x14ac:dyDescent="0.35">
      <c r="A26" s="2" t="s">
        <v>373</v>
      </c>
      <c r="B26" s="10" t="s">
        <v>200</v>
      </c>
      <c r="C26" s="2"/>
      <c r="D26" s="87">
        <f>SUM(E26:XFD26)</f>
        <v>0</v>
      </c>
      <c r="E26" s="1" t="str">
        <f t="shared" si="9"/>
        <v/>
      </c>
      <c r="F26" s="1" t="str">
        <f t="shared" si="9"/>
        <v/>
      </c>
      <c r="G26" s="1" t="str">
        <f t="shared" si="9"/>
        <v/>
      </c>
      <c r="H26" s="1" t="str">
        <f t="shared" si="9"/>
        <v/>
      </c>
      <c r="I26" s="1" t="str">
        <f t="shared" si="9"/>
        <v/>
      </c>
      <c r="J26" s="1" t="str">
        <f t="shared" si="9"/>
        <v/>
      </c>
      <c r="K26" s="1" t="str">
        <f t="shared" si="9"/>
        <v/>
      </c>
      <c r="L26" s="1" t="str">
        <f t="shared" si="9"/>
        <v/>
      </c>
      <c r="M26" s="1" t="str">
        <f t="shared" si="9"/>
        <v/>
      </c>
      <c r="N26" s="1" t="str">
        <f t="shared" si="9"/>
        <v/>
      </c>
      <c r="O26" s="1" t="str">
        <f t="shared" si="9"/>
        <v/>
      </c>
      <c r="P26" s="1" t="str">
        <f t="shared" si="9"/>
        <v/>
      </c>
      <c r="Q26" s="1" t="str">
        <f t="shared" si="9"/>
        <v/>
      </c>
      <c r="R26" s="1" t="str">
        <f t="shared" si="9"/>
        <v/>
      </c>
      <c r="S26" s="1" t="str">
        <f t="shared" si="9"/>
        <v/>
      </c>
      <c r="T26" s="87" t="str">
        <f t="shared" si="9"/>
        <v/>
      </c>
      <c r="U26" s="1" t="str">
        <f t="shared" si="9"/>
        <v/>
      </c>
      <c r="V26" s="1" t="str">
        <f t="shared" si="9"/>
        <v/>
      </c>
      <c r="W26" s="1" t="str">
        <f t="shared" si="9"/>
        <v/>
      </c>
      <c r="X26" s="1" t="str">
        <f t="shared" si="9"/>
        <v/>
      </c>
      <c r="Y26" s="1" t="str">
        <f t="shared" si="9"/>
        <v/>
      </c>
      <c r="Z26" s="1" t="str">
        <f t="shared" si="9"/>
        <v/>
      </c>
      <c r="AA26" s="1" t="str">
        <f t="shared" si="9"/>
        <v/>
      </c>
      <c r="AB26" s="1" t="str">
        <f t="shared" si="9"/>
        <v/>
      </c>
      <c r="AC26" s="1" t="str">
        <f t="shared" si="9"/>
        <v/>
      </c>
      <c r="AD26" s="1" t="str">
        <f t="shared" si="9"/>
        <v/>
      </c>
      <c r="AE26" s="1" t="str">
        <f t="shared" si="9"/>
        <v/>
      </c>
      <c r="AF26" s="1" t="str">
        <f t="shared" si="9"/>
        <v/>
      </c>
      <c r="AG26" s="1" t="str">
        <f t="shared" si="9"/>
        <v/>
      </c>
      <c r="AH26" s="1" t="str">
        <f t="shared" si="9"/>
        <v/>
      </c>
      <c r="AI26" s="1" t="str">
        <f t="shared" si="9"/>
        <v/>
      </c>
      <c r="AJ26" s="1" t="str">
        <f t="shared" si="9"/>
        <v/>
      </c>
      <c r="AK26" s="1" t="str">
        <f t="shared" si="9"/>
        <v/>
      </c>
      <c r="AL26" s="1" t="str">
        <f t="shared" si="9"/>
        <v/>
      </c>
      <c r="AM26" s="1" t="str">
        <f t="shared" si="9"/>
        <v/>
      </c>
      <c r="AN26" s="1" t="str">
        <f t="shared" si="9"/>
        <v/>
      </c>
      <c r="AO26" s="1" t="str">
        <f t="shared" si="9"/>
        <v/>
      </c>
      <c r="AP26" s="1" t="str">
        <f t="shared" si="9"/>
        <v/>
      </c>
      <c r="AQ26" s="1" t="str">
        <f t="shared" si="9"/>
        <v/>
      </c>
      <c r="AR26" s="1" t="str">
        <f t="shared" si="9"/>
        <v/>
      </c>
      <c r="AS26" s="1" t="str">
        <f t="shared" si="9"/>
        <v/>
      </c>
      <c r="AT26" s="1" t="str">
        <f t="shared" si="9"/>
        <v/>
      </c>
      <c r="AU26" s="1" t="str">
        <f t="shared" si="9"/>
        <v/>
      </c>
      <c r="AV26" s="1" t="str">
        <f t="shared" si="9"/>
        <v/>
      </c>
      <c r="AW26" s="1" t="str">
        <f t="shared" si="9"/>
        <v/>
      </c>
      <c r="AX26" s="1" t="str">
        <f t="shared" si="9"/>
        <v/>
      </c>
      <c r="AY26" s="1" t="str">
        <f t="shared" si="9"/>
        <v/>
      </c>
      <c r="AZ26" s="1" t="str">
        <f t="shared" si="9"/>
        <v/>
      </c>
      <c r="BA26" s="1" t="str">
        <f t="shared" si="9"/>
        <v/>
      </c>
      <c r="BB26" s="1" t="str">
        <f t="shared" si="9"/>
        <v/>
      </c>
      <c r="BC26" s="1" t="str">
        <f t="shared" si="9"/>
        <v/>
      </c>
      <c r="BD26" s="1" t="str">
        <f t="shared" si="9"/>
        <v/>
      </c>
      <c r="BE26" s="1" t="str">
        <f t="shared" si="9"/>
        <v/>
      </c>
      <c r="BF26" s="1" t="str">
        <f t="shared" si="9"/>
        <v/>
      </c>
      <c r="BG26" s="1" t="str">
        <f t="shared" si="9"/>
        <v/>
      </c>
      <c r="BH26" s="1" t="str">
        <f t="shared" si="9"/>
        <v/>
      </c>
      <c r="BI26" s="1" t="str">
        <f t="shared" si="9"/>
        <v/>
      </c>
      <c r="BJ26" s="1" t="str">
        <f t="shared" si="9"/>
        <v/>
      </c>
      <c r="BK26" s="1" t="str">
        <f t="shared" si="9"/>
        <v/>
      </c>
      <c r="BL26" s="1" t="str">
        <f t="shared" si="9"/>
        <v/>
      </c>
      <c r="BM26" s="1" t="str">
        <f t="shared" si="9"/>
        <v/>
      </c>
      <c r="BN26" s="1" t="str">
        <f t="shared" si="9"/>
        <v/>
      </c>
      <c r="BO26" s="1" t="str">
        <f t="shared" si="9"/>
        <v/>
      </c>
      <c r="BP26" s="1" t="str">
        <f t="shared" si="9"/>
        <v/>
      </c>
      <c r="BQ26" s="1" t="str">
        <f t="shared" si="10"/>
        <v/>
      </c>
      <c r="BR26" s="1" t="str">
        <f t="shared" si="10"/>
        <v/>
      </c>
      <c r="BS26" s="1" t="str">
        <f t="shared" si="10"/>
        <v/>
      </c>
      <c r="BT26" s="1" t="str">
        <f t="shared" si="10"/>
        <v/>
      </c>
      <c r="BU26" s="1" t="str">
        <f t="shared" si="10"/>
        <v/>
      </c>
      <c r="BV26" s="1" t="str">
        <f t="shared" si="10"/>
        <v/>
      </c>
      <c r="BW26" s="1" t="str">
        <f t="shared" si="10"/>
        <v/>
      </c>
      <c r="BX26" s="1" t="str">
        <f t="shared" si="10"/>
        <v/>
      </c>
      <c r="BY26" s="1" t="str">
        <f t="shared" si="10"/>
        <v/>
      </c>
      <c r="BZ26" s="1" t="str">
        <f t="shared" si="10"/>
        <v/>
      </c>
      <c r="CA26" s="1" t="str">
        <f t="shared" si="10"/>
        <v/>
      </c>
      <c r="CB26" s="1" t="str">
        <f t="shared" si="10"/>
        <v/>
      </c>
      <c r="CC26" s="1" t="str">
        <f t="shared" si="10"/>
        <v/>
      </c>
      <c r="CD26" s="1" t="str">
        <f t="shared" si="10"/>
        <v/>
      </c>
      <c r="CE26" s="1" t="str">
        <f t="shared" si="10"/>
        <v/>
      </c>
      <c r="CF26" s="1" t="str">
        <f t="shared" si="10"/>
        <v/>
      </c>
      <c r="CG26" s="1" t="str">
        <f t="shared" si="10"/>
        <v/>
      </c>
      <c r="CH26" s="1" t="str">
        <f t="shared" si="10"/>
        <v/>
      </c>
      <c r="CI26" s="1" t="str">
        <f t="shared" si="10"/>
        <v/>
      </c>
      <c r="CJ26" s="1" t="str">
        <f t="shared" si="10"/>
        <v/>
      </c>
      <c r="CK26" s="1" t="str">
        <f t="shared" si="10"/>
        <v/>
      </c>
      <c r="CL26" s="1" t="str">
        <f t="shared" si="10"/>
        <v/>
      </c>
      <c r="CM26" s="1" t="str">
        <f t="shared" si="10"/>
        <v/>
      </c>
      <c r="CN26" s="1" t="str">
        <f t="shared" si="10"/>
        <v/>
      </c>
      <c r="CO26" s="1" t="str">
        <f t="shared" si="10"/>
        <v/>
      </c>
      <c r="CP26" s="1" t="str">
        <f t="shared" si="10"/>
        <v/>
      </c>
      <c r="CQ26" s="1" t="str">
        <f t="shared" si="10"/>
        <v/>
      </c>
      <c r="CR26" s="1" t="str">
        <f t="shared" si="10"/>
        <v/>
      </c>
      <c r="CS26" s="1" t="str">
        <f t="shared" si="10"/>
        <v/>
      </c>
      <c r="CT26" s="1" t="str">
        <f t="shared" si="10"/>
        <v/>
      </c>
      <c r="CU26" s="1" t="str">
        <f t="shared" si="10"/>
        <v/>
      </c>
      <c r="CV26" s="1" t="str">
        <f t="shared" si="10"/>
        <v/>
      </c>
      <c r="CW26" s="1" t="str">
        <f t="shared" si="10"/>
        <v/>
      </c>
      <c r="CX26" s="1" t="str">
        <f t="shared" si="10"/>
        <v/>
      </c>
      <c r="CY26" s="1" t="str">
        <f t="shared" si="10"/>
        <v/>
      </c>
      <c r="CZ26" s="1" t="str">
        <f t="shared" si="10"/>
        <v/>
      </c>
      <c r="DA26" s="1" t="str">
        <f t="shared" si="10"/>
        <v/>
      </c>
      <c r="DB26" s="1" t="str">
        <f t="shared" si="10"/>
        <v/>
      </c>
      <c r="DC26" s="1" t="str">
        <f t="shared" si="10"/>
        <v/>
      </c>
      <c r="DD26" s="1" t="str">
        <f t="shared" si="10"/>
        <v/>
      </c>
      <c r="DE26" s="1" t="str">
        <f t="shared" si="10"/>
        <v/>
      </c>
      <c r="DF26" s="1" t="str">
        <f t="shared" si="10"/>
        <v/>
      </c>
      <c r="DG26" s="1" t="str">
        <f t="shared" si="10"/>
        <v/>
      </c>
      <c r="DH26" s="1" t="str">
        <f t="shared" si="10"/>
        <v/>
      </c>
      <c r="DI26" s="1" t="str">
        <f t="shared" si="10"/>
        <v/>
      </c>
      <c r="DJ26" s="1" t="str">
        <f t="shared" si="10"/>
        <v/>
      </c>
      <c r="DK26" s="1" t="str">
        <f t="shared" si="10"/>
        <v/>
      </c>
      <c r="DL26" s="1" t="str">
        <f t="shared" si="10"/>
        <v/>
      </c>
      <c r="DM26" s="1" t="str">
        <f t="shared" si="10"/>
        <v/>
      </c>
      <c r="DN26" s="1" t="str">
        <f t="shared" si="10"/>
        <v/>
      </c>
      <c r="DO26" s="1" t="str">
        <f t="shared" si="10"/>
        <v/>
      </c>
      <c r="DP26" s="1" t="str">
        <f t="shared" si="10"/>
        <v/>
      </c>
      <c r="DQ26" s="1" t="str">
        <f t="shared" si="10"/>
        <v/>
      </c>
      <c r="DR26" s="1" t="str">
        <f t="shared" si="10"/>
        <v/>
      </c>
      <c r="DS26" s="1" t="str">
        <f t="shared" si="10"/>
        <v/>
      </c>
      <c r="DT26" s="1" t="str">
        <f t="shared" si="10"/>
        <v/>
      </c>
      <c r="DU26" s="1" t="str">
        <f t="shared" si="10"/>
        <v/>
      </c>
    </row>
    <row r="27" spans="1:125" x14ac:dyDescent="0.35">
      <c r="A27" s="2" t="s">
        <v>374</v>
      </c>
      <c r="B27" s="10" t="s">
        <v>200</v>
      </c>
      <c r="C27" s="2"/>
      <c r="D27" s="87">
        <f>SUM(E27:XFD27)</f>
        <v>0</v>
      </c>
      <c r="E27" s="1" t="str">
        <f t="shared" si="9"/>
        <v/>
      </c>
      <c r="F27" s="1" t="str">
        <f t="shared" si="9"/>
        <v/>
      </c>
      <c r="G27" s="1" t="str">
        <f t="shared" si="9"/>
        <v/>
      </c>
      <c r="H27" s="1" t="str">
        <f t="shared" si="9"/>
        <v/>
      </c>
      <c r="I27" s="1" t="str">
        <f t="shared" si="9"/>
        <v/>
      </c>
      <c r="J27" s="1" t="str">
        <f t="shared" si="9"/>
        <v/>
      </c>
      <c r="K27" s="1" t="str">
        <f t="shared" si="9"/>
        <v/>
      </c>
      <c r="L27" s="1" t="str">
        <f t="shared" si="9"/>
        <v/>
      </c>
      <c r="M27" s="1" t="str">
        <f t="shared" si="9"/>
        <v/>
      </c>
      <c r="N27" s="1" t="str">
        <f t="shared" si="9"/>
        <v/>
      </c>
      <c r="O27" s="1" t="str">
        <f t="shared" si="9"/>
        <v/>
      </c>
      <c r="P27" s="1" t="str">
        <f t="shared" si="9"/>
        <v/>
      </c>
      <c r="Q27" s="1" t="str">
        <f t="shared" si="9"/>
        <v/>
      </c>
      <c r="R27" s="1" t="str">
        <f t="shared" si="9"/>
        <v/>
      </c>
      <c r="S27" s="1" t="str">
        <f t="shared" si="9"/>
        <v/>
      </c>
      <c r="T27" s="87" t="str">
        <f t="shared" si="9"/>
        <v/>
      </c>
      <c r="U27" s="1" t="str">
        <f t="shared" si="9"/>
        <v/>
      </c>
      <c r="V27" s="1" t="str">
        <f t="shared" si="9"/>
        <v/>
      </c>
      <c r="W27" s="1" t="str">
        <f t="shared" si="9"/>
        <v/>
      </c>
      <c r="X27" s="1" t="str">
        <f t="shared" si="9"/>
        <v/>
      </c>
      <c r="Y27" s="1" t="str">
        <f t="shared" si="9"/>
        <v/>
      </c>
      <c r="Z27" s="1" t="str">
        <f t="shared" si="9"/>
        <v/>
      </c>
      <c r="AA27" s="1" t="str">
        <f t="shared" si="9"/>
        <v/>
      </c>
      <c r="AB27" s="1" t="str">
        <f t="shared" si="9"/>
        <v/>
      </c>
      <c r="AC27" s="1" t="str">
        <f t="shared" si="9"/>
        <v/>
      </c>
      <c r="AD27" s="1" t="str">
        <f t="shared" si="9"/>
        <v/>
      </c>
      <c r="AE27" s="1" t="str">
        <f t="shared" si="9"/>
        <v/>
      </c>
      <c r="AF27" s="1" t="str">
        <f t="shared" si="9"/>
        <v/>
      </c>
      <c r="AG27" s="1" t="str">
        <f t="shared" si="9"/>
        <v/>
      </c>
      <c r="AH27" s="1" t="str">
        <f t="shared" si="9"/>
        <v/>
      </c>
      <c r="AI27" s="1" t="str">
        <f t="shared" si="9"/>
        <v/>
      </c>
      <c r="AJ27" s="1" t="str">
        <f t="shared" si="9"/>
        <v/>
      </c>
      <c r="AK27" s="1" t="str">
        <f t="shared" si="9"/>
        <v/>
      </c>
      <c r="AL27" s="1" t="str">
        <f t="shared" si="9"/>
        <v/>
      </c>
      <c r="AM27" s="1" t="str">
        <f t="shared" si="9"/>
        <v/>
      </c>
      <c r="AN27" s="1" t="str">
        <f t="shared" si="9"/>
        <v/>
      </c>
      <c r="AO27" s="1" t="str">
        <f t="shared" si="9"/>
        <v/>
      </c>
      <c r="AP27" s="1" t="str">
        <f t="shared" si="9"/>
        <v/>
      </c>
      <c r="AQ27" s="1" t="str">
        <f t="shared" si="9"/>
        <v/>
      </c>
      <c r="AR27" s="1" t="str">
        <f t="shared" si="9"/>
        <v/>
      </c>
      <c r="AS27" s="1" t="str">
        <f t="shared" si="9"/>
        <v/>
      </c>
      <c r="AT27" s="1" t="str">
        <f t="shared" si="9"/>
        <v/>
      </c>
      <c r="AU27" s="1" t="str">
        <f t="shared" si="9"/>
        <v/>
      </c>
      <c r="AV27" s="1" t="str">
        <f t="shared" si="9"/>
        <v/>
      </c>
      <c r="AW27" s="1" t="str">
        <f t="shared" si="9"/>
        <v/>
      </c>
      <c r="AX27" s="1" t="str">
        <f t="shared" si="9"/>
        <v/>
      </c>
      <c r="AY27" s="1" t="str">
        <f t="shared" si="9"/>
        <v/>
      </c>
      <c r="AZ27" s="1" t="str">
        <f t="shared" si="9"/>
        <v/>
      </c>
      <c r="BA27" s="1" t="str">
        <f t="shared" si="9"/>
        <v/>
      </c>
      <c r="BB27" s="1" t="str">
        <f t="shared" si="9"/>
        <v/>
      </c>
      <c r="BC27" s="1" t="str">
        <f t="shared" si="9"/>
        <v/>
      </c>
      <c r="BD27" s="1" t="str">
        <f t="shared" si="9"/>
        <v/>
      </c>
      <c r="BE27" s="1" t="str">
        <f t="shared" si="9"/>
        <v/>
      </c>
      <c r="BF27" s="1" t="str">
        <f t="shared" si="9"/>
        <v/>
      </c>
      <c r="BG27" s="1" t="str">
        <f t="shared" si="9"/>
        <v/>
      </c>
      <c r="BH27" s="1" t="str">
        <f t="shared" si="9"/>
        <v/>
      </c>
      <c r="BI27" s="1" t="str">
        <f t="shared" si="9"/>
        <v/>
      </c>
      <c r="BJ27" s="1" t="str">
        <f t="shared" si="9"/>
        <v/>
      </c>
      <c r="BK27" s="1" t="str">
        <f t="shared" si="9"/>
        <v/>
      </c>
      <c r="BL27" s="1" t="str">
        <f t="shared" si="9"/>
        <v/>
      </c>
      <c r="BM27" s="1" t="str">
        <f t="shared" si="9"/>
        <v/>
      </c>
      <c r="BN27" s="1" t="str">
        <f t="shared" si="9"/>
        <v/>
      </c>
      <c r="BO27" s="1" t="str">
        <f t="shared" si="9"/>
        <v/>
      </c>
      <c r="BP27" s="1" t="str">
        <f t="shared" si="9"/>
        <v/>
      </c>
      <c r="BQ27" s="1" t="str">
        <f t="shared" si="10"/>
        <v/>
      </c>
      <c r="BR27" s="1" t="str">
        <f t="shared" si="10"/>
        <v/>
      </c>
      <c r="BS27" s="1" t="str">
        <f t="shared" si="10"/>
        <v/>
      </c>
      <c r="BT27" s="1" t="str">
        <f t="shared" si="10"/>
        <v/>
      </c>
      <c r="BU27" s="1" t="str">
        <f t="shared" si="10"/>
        <v/>
      </c>
      <c r="BV27" s="1" t="str">
        <f t="shared" si="10"/>
        <v/>
      </c>
      <c r="BW27" s="1" t="str">
        <f t="shared" si="10"/>
        <v/>
      </c>
      <c r="BX27" s="1" t="str">
        <f t="shared" si="10"/>
        <v/>
      </c>
      <c r="BY27" s="1" t="str">
        <f t="shared" si="10"/>
        <v/>
      </c>
      <c r="BZ27" s="1" t="str">
        <f t="shared" si="10"/>
        <v/>
      </c>
      <c r="CA27" s="1" t="str">
        <f t="shared" si="10"/>
        <v/>
      </c>
      <c r="CB27" s="1" t="str">
        <f t="shared" si="10"/>
        <v/>
      </c>
      <c r="CC27" s="1" t="str">
        <f t="shared" si="10"/>
        <v/>
      </c>
      <c r="CD27" s="1" t="str">
        <f t="shared" si="10"/>
        <v/>
      </c>
      <c r="CE27" s="1" t="str">
        <f t="shared" si="10"/>
        <v/>
      </c>
      <c r="CF27" s="1" t="str">
        <f t="shared" si="10"/>
        <v/>
      </c>
      <c r="CG27" s="1" t="str">
        <f t="shared" si="10"/>
        <v/>
      </c>
      <c r="CH27" s="1" t="str">
        <f t="shared" si="10"/>
        <v/>
      </c>
      <c r="CI27" s="1" t="str">
        <f t="shared" si="10"/>
        <v/>
      </c>
      <c r="CJ27" s="1" t="str">
        <f t="shared" si="10"/>
        <v/>
      </c>
      <c r="CK27" s="1" t="str">
        <f t="shared" si="10"/>
        <v/>
      </c>
      <c r="CL27" s="1" t="str">
        <f t="shared" si="10"/>
        <v/>
      </c>
      <c r="CM27" s="1" t="str">
        <f t="shared" si="10"/>
        <v/>
      </c>
      <c r="CN27" s="1" t="str">
        <f t="shared" si="10"/>
        <v/>
      </c>
      <c r="CO27" s="1" t="str">
        <f t="shared" si="10"/>
        <v/>
      </c>
      <c r="CP27" s="1" t="str">
        <f t="shared" si="10"/>
        <v/>
      </c>
      <c r="CQ27" s="1" t="str">
        <f t="shared" si="10"/>
        <v/>
      </c>
      <c r="CR27" s="1" t="str">
        <f t="shared" si="10"/>
        <v/>
      </c>
      <c r="CS27" s="1" t="str">
        <f t="shared" si="10"/>
        <v/>
      </c>
      <c r="CT27" s="1" t="str">
        <f t="shared" si="10"/>
        <v/>
      </c>
      <c r="CU27" s="1" t="str">
        <f t="shared" si="10"/>
        <v/>
      </c>
      <c r="CV27" s="1" t="str">
        <f t="shared" si="10"/>
        <v/>
      </c>
      <c r="CW27" s="1" t="str">
        <f t="shared" si="10"/>
        <v/>
      </c>
      <c r="CX27" s="1" t="str">
        <f t="shared" si="10"/>
        <v/>
      </c>
      <c r="CY27" s="1" t="str">
        <f t="shared" si="10"/>
        <v/>
      </c>
      <c r="CZ27" s="1" t="str">
        <f t="shared" si="10"/>
        <v/>
      </c>
      <c r="DA27" s="1" t="str">
        <f t="shared" si="10"/>
        <v/>
      </c>
      <c r="DB27" s="1" t="str">
        <f t="shared" si="10"/>
        <v/>
      </c>
      <c r="DC27" s="1" t="str">
        <f t="shared" si="10"/>
        <v/>
      </c>
      <c r="DD27" s="1" t="str">
        <f t="shared" si="10"/>
        <v/>
      </c>
      <c r="DE27" s="1" t="str">
        <f t="shared" si="10"/>
        <v/>
      </c>
      <c r="DF27" s="1" t="str">
        <f t="shared" si="10"/>
        <v/>
      </c>
      <c r="DG27" s="1" t="str">
        <f t="shared" si="10"/>
        <v/>
      </c>
      <c r="DH27" s="1" t="str">
        <f t="shared" si="10"/>
        <v/>
      </c>
      <c r="DI27" s="1" t="str">
        <f t="shared" si="10"/>
        <v/>
      </c>
      <c r="DJ27" s="1" t="str">
        <f t="shared" si="10"/>
        <v/>
      </c>
      <c r="DK27" s="1" t="str">
        <f t="shared" si="10"/>
        <v/>
      </c>
      <c r="DL27" s="1" t="str">
        <f t="shared" si="10"/>
        <v/>
      </c>
      <c r="DM27" s="1" t="str">
        <f t="shared" si="10"/>
        <v/>
      </c>
      <c r="DN27" s="1" t="str">
        <f t="shared" si="10"/>
        <v/>
      </c>
      <c r="DO27" s="1" t="str">
        <f t="shared" si="10"/>
        <v/>
      </c>
      <c r="DP27" s="1" t="str">
        <f t="shared" si="10"/>
        <v/>
      </c>
      <c r="DQ27" s="1" t="str">
        <f t="shared" si="10"/>
        <v/>
      </c>
      <c r="DR27" s="1" t="str">
        <f t="shared" si="10"/>
        <v/>
      </c>
      <c r="DS27" s="1" t="str">
        <f t="shared" si="10"/>
        <v/>
      </c>
      <c r="DT27" s="1" t="str">
        <f t="shared" si="10"/>
        <v/>
      </c>
      <c r="DU27" s="1" t="str">
        <f t="shared" si="10"/>
        <v/>
      </c>
    </row>
    <row r="28" spans="1:125" x14ac:dyDescent="0.35">
      <c r="A28" s="2" t="s">
        <v>169</v>
      </c>
      <c r="B28" s="10" t="s">
        <v>200</v>
      </c>
      <c r="C28" s="2"/>
      <c r="D28" s="87">
        <f>SUM(E28:XFD28)</f>
        <v>0</v>
      </c>
      <c r="E28" s="1" t="str">
        <f t="shared" si="9"/>
        <v/>
      </c>
      <c r="F28" s="1" t="str">
        <f t="shared" si="9"/>
        <v/>
      </c>
      <c r="G28" s="1" t="str">
        <f t="shared" si="9"/>
        <v/>
      </c>
      <c r="H28" s="1" t="str">
        <f t="shared" si="9"/>
        <v/>
      </c>
      <c r="I28" s="1" t="str">
        <f t="shared" si="9"/>
        <v/>
      </c>
      <c r="J28" s="1" t="str">
        <f t="shared" si="9"/>
        <v/>
      </c>
      <c r="K28" s="1" t="str">
        <f t="shared" si="9"/>
        <v/>
      </c>
      <c r="L28" s="1" t="str">
        <f t="shared" si="9"/>
        <v/>
      </c>
      <c r="M28" s="1" t="str">
        <f t="shared" si="9"/>
        <v/>
      </c>
      <c r="N28" s="1" t="str">
        <f t="shared" si="9"/>
        <v/>
      </c>
      <c r="O28" s="1" t="str">
        <f t="shared" si="9"/>
        <v/>
      </c>
      <c r="P28" s="1" t="str">
        <f t="shared" si="9"/>
        <v/>
      </c>
      <c r="Q28" s="1" t="str">
        <f t="shared" si="9"/>
        <v/>
      </c>
      <c r="R28" s="1" t="str">
        <f t="shared" si="9"/>
        <v/>
      </c>
      <c r="S28" s="1" t="str">
        <f t="shared" si="9"/>
        <v/>
      </c>
      <c r="T28" s="87" t="str">
        <f t="shared" si="9"/>
        <v/>
      </c>
      <c r="U28" s="1" t="str">
        <f t="shared" si="9"/>
        <v/>
      </c>
      <c r="V28" s="1" t="str">
        <f t="shared" si="9"/>
        <v/>
      </c>
      <c r="W28" s="1" t="str">
        <f t="shared" si="9"/>
        <v/>
      </c>
      <c r="X28" s="1" t="str">
        <f t="shared" si="9"/>
        <v/>
      </c>
      <c r="Y28" s="1" t="str">
        <f t="shared" si="9"/>
        <v/>
      </c>
      <c r="Z28" s="1" t="str">
        <f t="shared" si="9"/>
        <v/>
      </c>
      <c r="AA28" s="1" t="str">
        <f t="shared" si="9"/>
        <v/>
      </c>
      <c r="AB28" s="1" t="str">
        <f t="shared" si="9"/>
        <v/>
      </c>
      <c r="AC28" s="1" t="str">
        <f t="shared" si="9"/>
        <v/>
      </c>
      <c r="AD28" s="1" t="str">
        <f t="shared" si="9"/>
        <v/>
      </c>
      <c r="AE28" s="1" t="str">
        <f t="shared" si="9"/>
        <v/>
      </c>
      <c r="AF28" s="1" t="str">
        <f t="shared" si="9"/>
        <v/>
      </c>
      <c r="AG28" s="1" t="str">
        <f t="shared" si="9"/>
        <v/>
      </c>
      <c r="AH28" s="1" t="str">
        <f t="shared" si="9"/>
        <v/>
      </c>
      <c r="AI28" s="1" t="str">
        <f t="shared" si="9"/>
        <v/>
      </c>
      <c r="AJ28" s="1" t="str">
        <f t="shared" si="9"/>
        <v/>
      </c>
      <c r="AK28" s="1" t="str">
        <f t="shared" si="9"/>
        <v/>
      </c>
      <c r="AL28" s="1" t="str">
        <f t="shared" si="9"/>
        <v/>
      </c>
      <c r="AM28" s="1" t="str">
        <f t="shared" si="9"/>
        <v/>
      </c>
      <c r="AN28" s="1" t="str">
        <f t="shared" si="9"/>
        <v/>
      </c>
      <c r="AO28" s="1" t="str">
        <f t="shared" si="9"/>
        <v/>
      </c>
      <c r="AP28" s="1" t="str">
        <f t="shared" si="9"/>
        <v/>
      </c>
      <c r="AQ28" s="1" t="str">
        <f t="shared" si="9"/>
        <v/>
      </c>
      <c r="AR28" s="1" t="str">
        <f t="shared" si="9"/>
        <v/>
      </c>
      <c r="AS28" s="1" t="str">
        <f t="shared" si="9"/>
        <v/>
      </c>
      <c r="AT28" s="1" t="str">
        <f t="shared" si="9"/>
        <v/>
      </c>
      <c r="AU28" s="1" t="str">
        <f t="shared" si="9"/>
        <v/>
      </c>
      <c r="AV28" s="1" t="str">
        <f t="shared" si="9"/>
        <v/>
      </c>
      <c r="AW28" s="1" t="str">
        <f t="shared" si="9"/>
        <v/>
      </c>
      <c r="AX28" s="1" t="str">
        <f t="shared" si="9"/>
        <v/>
      </c>
      <c r="AY28" s="1" t="str">
        <f t="shared" si="9"/>
        <v/>
      </c>
      <c r="AZ28" s="1" t="str">
        <f t="shared" si="9"/>
        <v/>
      </c>
      <c r="BA28" s="1" t="str">
        <f t="shared" si="9"/>
        <v/>
      </c>
      <c r="BB28" s="1" t="str">
        <f t="shared" si="9"/>
        <v/>
      </c>
      <c r="BC28" s="1" t="str">
        <f t="shared" si="9"/>
        <v/>
      </c>
      <c r="BD28" s="1" t="str">
        <f t="shared" si="9"/>
        <v/>
      </c>
      <c r="BE28" s="1" t="str">
        <f t="shared" si="9"/>
        <v/>
      </c>
      <c r="BF28" s="1" t="str">
        <f t="shared" si="9"/>
        <v/>
      </c>
      <c r="BG28" s="1" t="str">
        <f t="shared" si="9"/>
        <v/>
      </c>
      <c r="BH28" s="1" t="str">
        <f t="shared" si="9"/>
        <v/>
      </c>
      <c r="BI28" s="1" t="str">
        <f t="shared" si="9"/>
        <v/>
      </c>
      <c r="BJ28" s="1" t="str">
        <f t="shared" si="9"/>
        <v/>
      </c>
      <c r="BK28" s="1" t="str">
        <f t="shared" si="9"/>
        <v/>
      </c>
      <c r="BL28" s="1" t="str">
        <f t="shared" si="9"/>
        <v/>
      </c>
      <c r="BM28" s="1" t="str">
        <f t="shared" si="9"/>
        <v/>
      </c>
      <c r="BN28" s="1" t="str">
        <f t="shared" si="9"/>
        <v/>
      </c>
      <c r="BO28" s="1" t="str">
        <f t="shared" si="9"/>
        <v/>
      </c>
      <c r="BP28" s="1" t="str">
        <f t="shared" ref="BP28" si="11">IFERROR(BP$24*$D16/$D$18,"")</f>
        <v/>
      </c>
      <c r="BQ28" s="1" t="str">
        <f t="shared" si="10"/>
        <v/>
      </c>
      <c r="BR28" s="1" t="str">
        <f t="shared" si="10"/>
        <v/>
      </c>
      <c r="BS28" s="1" t="str">
        <f t="shared" si="10"/>
        <v/>
      </c>
      <c r="BT28" s="1" t="str">
        <f t="shared" si="10"/>
        <v/>
      </c>
      <c r="BU28" s="1" t="str">
        <f t="shared" si="10"/>
        <v/>
      </c>
      <c r="BV28" s="1" t="str">
        <f t="shared" si="10"/>
        <v/>
      </c>
      <c r="BW28" s="1" t="str">
        <f t="shared" si="10"/>
        <v/>
      </c>
      <c r="BX28" s="1" t="str">
        <f t="shared" si="10"/>
        <v/>
      </c>
      <c r="BY28" s="1" t="str">
        <f t="shared" si="10"/>
        <v/>
      </c>
      <c r="BZ28" s="1" t="str">
        <f t="shared" si="10"/>
        <v/>
      </c>
      <c r="CA28" s="1" t="str">
        <f t="shared" si="10"/>
        <v/>
      </c>
      <c r="CB28" s="1" t="str">
        <f t="shared" si="10"/>
        <v/>
      </c>
      <c r="CC28" s="1" t="str">
        <f t="shared" si="10"/>
        <v/>
      </c>
      <c r="CD28" s="1" t="str">
        <f t="shared" si="10"/>
        <v/>
      </c>
      <c r="CE28" s="1" t="str">
        <f t="shared" si="10"/>
        <v/>
      </c>
      <c r="CF28" s="1" t="str">
        <f t="shared" si="10"/>
        <v/>
      </c>
      <c r="CG28" s="1" t="str">
        <f t="shared" si="10"/>
        <v/>
      </c>
      <c r="CH28" s="1" t="str">
        <f t="shared" si="10"/>
        <v/>
      </c>
      <c r="CI28" s="1" t="str">
        <f t="shared" si="10"/>
        <v/>
      </c>
      <c r="CJ28" s="1" t="str">
        <f t="shared" si="10"/>
        <v/>
      </c>
      <c r="CK28" s="1" t="str">
        <f t="shared" si="10"/>
        <v/>
      </c>
      <c r="CL28" s="1" t="str">
        <f t="shared" si="10"/>
        <v/>
      </c>
      <c r="CM28" s="1" t="str">
        <f t="shared" si="10"/>
        <v/>
      </c>
      <c r="CN28" s="1" t="str">
        <f t="shared" si="10"/>
        <v/>
      </c>
      <c r="CO28" s="1" t="str">
        <f t="shared" si="10"/>
        <v/>
      </c>
      <c r="CP28" s="1" t="str">
        <f t="shared" si="10"/>
        <v/>
      </c>
      <c r="CQ28" s="1" t="str">
        <f t="shared" si="10"/>
        <v/>
      </c>
      <c r="CR28" s="1" t="str">
        <f t="shared" si="10"/>
        <v/>
      </c>
      <c r="CS28" s="1" t="str">
        <f t="shared" si="10"/>
        <v/>
      </c>
      <c r="CT28" s="1" t="str">
        <f t="shared" si="10"/>
        <v/>
      </c>
      <c r="CU28" s="1" t="str">
        <f t="shared" si="10"/>
        <v/>
      </c>
      <c r="CV28" s="1" t="str">
        <f t="shared" si="10"/>
        <v/>
      </c>
      <c r="CW28" s="1" t="str">
        <f t="shared" si="10"/>
        <v/>
      </c>
      <c r="CX28" s="1" t="str">
        <f t="shared" si="10"/>
        <v/>
      </c>
      <c r="CY28" s="1" t="str">
        <f t="shared" si="10"/>
        <v/>
      </c>
      <c r="CZ28" s="1" t="str">
        <f t="shared" si="10"/>
        <v/>
      </c>
      <c r="DA28" s="1" t="str">
        <f t="shared" si="10"/>
        <v/>
      </c>
      <c r="DB28" s="1" t="str">
        <f t="shared" si="10"/>
        <v/>
      </c>
      <c r="DC28" s="1" t="str">
        <f t="shared" si="10"/>
        <v/>
      </c>
      <c r="DD28" s="1" t="str">
        <f t="shared" si="10"/>
        <v/>
      </c>
      <c r="DE28" s="1" t="str">
        <f t="shared" si="10"/>
        <v/>
      </c>
      <c r="DF28" s="1" t="str">
        <f t="shared" si="10"/>
        <v/>
      </c>
      <c r="DG28" s="1" t="str">
        <f t="shared" si="10"/>
        <v/>
      </c>
      <c r="DH28" s="1" t="str">
        <f t="shared" si="10"/>
        <v/>
      </c>
      <c r="DI28" s="1" t="str">
        <f t="shared" si="10"/>
        <v/>
      </c>
      <c r="DJ28" s="1" t="str">
        <f t="shared" si="10"/>
        <v/>
      </c>
      <c r="DK28" s="1" t="str">
        <f t="shared" si="10"/>
        <v/>
      </c>
      <c r="DL28" s="1" t="str">
        <f t="shared" si="10"/>
        <v/>
      </c>
      <c r="DM28" s="1" t="str">
        <f t="shared" si="10"/>
        <v/>
      </c>
      <c r="DN28" s="1" t="str">
        <f t="shared" si="10"/>
        <v/>
      </c>
      <c r="DO28" s="1" t="str">
        <f t="shared" si="10"/>
        <v/>
      </c>
      <c r="DP28" s="1" t="str">
        <f t="shared" si="10"/>
        <v/>
      </c>
      <c r="DQ28" s="1" t="str">
        <f t="shared" si="10"/>
        <v/>
      </c>
      <c r="DR28" s="1" t="str">
        <f t="shared" si="10"/>
        <v/>
      </c>
      <c r="DS28" s="1" t="str">
        <f t="shared" si="10"/>
        <v/>
      </c>
      <c r="DT28" s="1" t="str">
        <f t="shared" si="10"/>
        <v/>
      </c>
      <c r="DU28" s="1" t="str">
        <f t="shared" si="10"/>
        <v/>
      </c>
    </row>
    <row r="29" spans="1:125" x14ac:dyDescent="0.35">
      <c r="A29" s="25" t="s">
        <v>375</v>
      </c>
      <c r="B29" s="78" t="s">
        <v>200</v>
      </c>
      <c r="C29" s="25"/>
      <c r="D29" s="88"/>
      <c r="E29" s="88">
        <f>IFERROR(E24,"")</f>
        <v>0</v>
      </c>
      <c r="F29" s="88">
        <f t="shared" ref="F29:BQ29" si="12">IFERROR(E29+F24,"")</f>
        <v>0</v>
      </c>
      <c r="G29" s="88">
        <f t="shared" si="12"/>
        <v>0</v>
      </c>
      <c r="H29" s="88">
        <f t="shared" si="12"/>
        <v>0</v>
      </c>
      <c r="I29" s="88">
        <f t="shared" si="12"/>
        <v>0</v>
      </c>
      <c r="J29" s="88">
        <f t="shared" si="12"/>
        <v>0</v>
      </c>
      <c r="K29" s="88">
        <f t="shared" si="12"/>
        <v>0</v>
      </c>
      <c r="L29" s="88">
        <f t="shared" si="12"/>
        <v>0</v>
      </c>
      <c r="M29" s="88">
        <f t="shared" si="12"/>
        <v>0</v>
      </c>
      <c r="N29" s="88">
        <f t="shared" si="12"/>
        <v>0</v>
      </c>
      <c r="O29" s="88">
        <f t="shared" si="12"/>
        <v>0</v>
      </c>
      <c r="P29" s="88">
        <f t="shared" si="12"/>
        <v>0</v>
      </c>
      <c r="Q29" s="88">
        <f t="shared" si="12"/>
        <v>0</v>
      </c>
      <c r="R29" s="88">
        <f t="shared" si="12"/>
        <v>0</v>
      </c>
      <c r="S29" s="88">
        <f t="shared" si="12"/>
        <v>0</v>
      </c>
      <c r="T29" s="88">
        <f t="shared" si="12"/>
        <v>0</v>
      </c>
      <c r="U29" s="88">
        <f t="shared" si="12"/>
        <v>0</v>
      </c>
      <c r="V29" s="88">
        <f t="shared" si="12"/>
        <v>0</v>
      </c>
      <c r="W29" s="88">
        <f t="shared" si="12"/>
        <v>0</v>
      </c>
      <c r="X29" s="88">
        <f t="shared" si="12"/>
        <v>0</v>
      </c>
      <c r="Y29" s="88">
        <f t="shared" si="12"/>
        <v>0</v>
      </c>
      <c r="Z29" s="88">
        <f t="shared" si="12"/>
        <v>0</v>
      </c>
      <c r="AA29" s="88">
        <f t="shared" si="12"/>
        <v>0</v>
      </c>
      <c r="AB29" s="88">
        <f t="shared" si="12"/>
        <v>0</v>
      </c>
      <c r="AC29" s="88">
        <f t="shared" si="12"/>
        <v>0</v>
      </c>
      <c r="AD29" s="88">
        <f t="shared" si="12"/>
        <v>0</v>
      </c>
      <c r="AE29" s="88">
        <f t="shared" si="12"/>
        <v>0</v>
      </c>
      <c r="AF29" s="88">
        <f t="shared" si="12"/>
        <v>0</v>
      </c>
      <c r="AG29" s="88">
        <f t="shared" si="12"/>
        <v>0</v>
      </c>
      <c r="AH29" s="88">
        <f t="shared" si="12"/>
        <v>0</v>
      </c>
      <c r="AI29" s="88">
        <f t="shared" si="12"/>
        <v>0</v>
      </c>
      <c r="AJ29" s="88">
        <f t="shared" si="12"/>
        <v>0</v>
      </c>
      <c r="AK29" s="88">
        <f t="shared" si="12"/>
        <v>0</v>
      </c>
      <c r="AL29" s="88">
        <f t="shared" si="12"/>
        <v>0</v>
      </c>
      <c r="AM29" s="88">
        <f t="shared" si="12"/>
        <v>0</v>
      </c>
      <c r="AN29" s="88">
        <f t="shared" si="12"/>
        <v>0</v>
      </c>
      <c r="AO29" s="88">
        <f t="shared" si="12"/>
        <v>0</v>
      </c>
      <c r="AP29" s="88">
        <f t="shared" si="12"/>
        <v>0</v>
      </c>
      <c r="AQ29" s="88">
        <f t="shared" si="12"/>
        <v>0</v>
      </c>
      <c r="AR29" s="88">
        <f t="shared" si="12"/>
        <v>0</v>
      </c>
      <c r="AS29" s="88">
        <f t="shared" si="12"/>
        <v>0</v>
      </c>
      <c r="AT29" s="88">
        <f t="shared" si="12"/>
        <v>0</v>
      </c>
      <c r="AU29" s="88">
        <f t="shared" si="12"/>
        <v>0</v>
      </c>
      <c r="AV29" s="88">
        <f t="shared" si="12"/>
        <v>0</v>
      </c>
      <c r="AW29" s="88">
        <f t="shared" si="12"/>
        <v>0</v>
      </c>
      <c r="AX29" s="88">
        <f t="shared" si="12"/>
        <v>0</v>
      </c>
      <c r="AY29" s="88">
        <f t="shared" si="12"/>
        <v>0</v>
      </c>
      <c r="AZ29" s="88">
        <f t="shared" si="12"/>
        <v>0</v>
      </c>
      <c r="BA29" s="88">
        <f t="shared" si="12"/>
        <v>0</v>
      </c>
      <c r="BB29" s="88">
        <f t="shared" si="12"/>
        <v>0</v>
      </c>
      <c r="BC29" s="88">
        <f t="shared" si="12"/>
        <v>0</v>
      </c>
      <c r="BD29" s="88">
        <f t="shared" si="12"/>
        <v>0</v>
      </c>
      <c r="BE29" s="88">
        <f t="shared" si="12"/>
        <v>0</v>
      </c>
      <c r="BF29" s="88">
        <f t="shared" si="12"/>
        <v>0</v>
      </c>
      <c r="BG29" s="88">
        <f t="shared" si="12"/>
        <v>0</v>
      </c>
      <c r="BH29" s="88">
        <f t="shared" si="12"/>
        <v>0</v>
      </c>
      <c r="BI29" s="88">
        <f t="shared" si="12"/>
        <v>0</v>
      </c>
      <c r="BJ29" s="88">
        <f t="shared" si="12"/>
        <v>0</v>
      </c>
      <c r="BK29" s="88">
        <f t="shared" si="12"/>
        <v>0</v>
      </c>
      <c r="BL29" s="88">
        <f t="shared" si="12"/>
        <v>0</v>
      </c>
      <c r="BM29" s="88">
        <f t="shared" si="12"/>
        <v>0</v>
      </c>
      <c r="BN29" s="88">
        <f t="shared" si="12"/>
        <v>0</v>
      </c>
      <c r="BO29" s="88">
        <f t="shared" si="12"/>
        <v>0</v>
      </c>
      <c r="BP29" s="88">
        <f t="shared" si="12"/>
        <v>0</v>
      </c>
      <c r="BQ29" s="88">
        <f t="shared" si="12"/>
        <v>0</v>
      </c>
      <c r="BR29" s="88">
        <f t="shared" ref="BR29:DU29" si="13">IFERROR(BQ29+BR24,"")</f>
        <v>0</v>
      </c>
      <c r="BS29" s="88">
        <f t="shared" si="13"/>
        <v>0</v>
      </c>
      <c r="BT29" s="88">
        <f t="shared" si="13"/>
        <v>0</v>
      </c>
      <c r="BU29" s="88">
        <f t="shared" si="13"/>
        <v>0</v>
      </c>
      <c r="BV29" s="88">
        <f t="shared" si="13"/>
        <v>0</v>
      </c>
      <c r="BW29" s="88">
        <f t="shared" si="13"/>
        <v>0</v>
      </c>
      <c r="BX29" s="88">
        <f t="shared" si="13"/>
        <v>0</v>
      </c>
      <c r="BY29" s="88">
        <f t="shared" si="13"/>
        <v>0</v>
      </c>
      <c r="BZ29" s="88">
        <f t="shared" si="13"/>
        <v>0</v>
      </c>
      <c r="CA29" s="88">
        <f t="shared" si="13"/>
        <v>0</v>
      </c>
      <c r="CB29" s="88">
        <f t="shared" si="13"/>
        <v>0</v>
      </c>
      <c r="CC29" s="88">
        <f t="shared" si="13"/>
        <v>0</v>
      </c>
      <c r="CD29" s="88">
        <f t="shared" si="13"/>
        <v>0</v>
      </c>
      <c r="CE29" s="88">
        <f t="shared" si="13"/>
        <v>0</v>
      </c>
      <c r="CF29" s="88">
        <f t="shared" si="13"/>
        <v>0</v>
      </c>
      <c r="CG29" s="88">
        <f t="shared" si="13"/>
        <v>0</v>
      </c>
      <c r="CH29" s="88">
        <f t="shared" si="13"/>
        <v>0</v>
      </c>
      <c r="CI29" s="88">
        <f t="shared" si="13"/>
        <v>0</v>
      </c>
      <c r="CJ29" s="88">
        <f t="shared" si="13"/>
        <v>0</v>
      </c>
      <c r="CK29" s="88">
        <f t="shared" si="13"/>
        <v>0</v>
      </c>
      <c r="CL29" s="88">
        <f t="shared" si="13"/>
        <v>0</v>
      </c>
      <c r="CM29" s="88">
        <f t="shared" si="13"/>
        <v>0</v>
      </c>
      <c r="CN29" s="88">
        <f t="shared" si="13"/>
        <v>0</v>
      </c>
      <c r="CO29" s="88">
        <f t="shared" si="13"/>
        <v>0</v>
      </c>
      <c r="CP29" s="88">
        <f t="shared" si="13"/>
        <v>0</v>
      </c>
      <c r="CQ29" s="88">
        <f t="shared" si="13"/>
        <v>0</v>
      </c>
      <c r="CR29" s="88">
        <f t="shared" si="13"/>
        <v>0</v>
      </c>
      <c r="CS29" s="88">
        <f t="shared" si="13"/>
        <v>0</v>
      </c>
      <c r="CT29" s="88">
        <f t="shared" si="13"/>
        <v>0</v>
      </c>
      <c r="CU29" s="88">
        <f t="shared" si="13"/>
        <v>0</v>
      </c>
      <c r="CV29" s="88">
        <f t="shared" si="13"/>
        <v>0</v>
      </c>
      <c r="CW29" s="88">
        <f t="shared" si="13"/>
        <v>0</v>
      </c>
      <c r="CX29" s="88">
        <f t="shared" si="13"/>
        <v>0</v>
      </c>
      <c r="CY29" s="88">
        <f t="shared" si="13"/>
        <v>0</v>
      </c>
      <c r="CZ29" s="88">
        <f t="shared" si="13"/>
        <v>0</v>
      </c>
      <c r="DA29" s="88">
        <f t="shared" si="13"/>
        <v>0</v>
      </c>
      <c r="DB29" s="88">
        <f t="shared" si="13"/>
        <v>0</v>
      </c>
      <c r="DC29" s="88">
        <f t="shared" si="13"/>
        <v>0</v>
      </c>
      <c r="DD29" s="88">
        <f t="shared" si="13"/>
        <v>0</v>
      </c>
      <c r="DE29" s="88">
        <f t="shared" si="13"/>
        <v>0</v>
      </c>
      <c r="DF29" s="88">
        <f t="shared" si="13"/>
        <v>0</v>
      </c>
      <c r="DG29" s="88">
        <f t="shared" si="13"/>
        <v>0</v>
      </c>
      <c r="DH29" s="88">
        <f t="shared" si="13"/>
        <v>0</v>
      </c>
      <c r="DI29" s="88">
        <f t="shared" si="13"/>
        <v>0</v>
      </c>
      <c r="DJ29" s="88">
        <f t="shared" si="13"/>
        <v>0</v>
      </c>
      <c r="DK29" s="88">
        <f t="shared" si="13"/>
        <v>0</v>
      </c>
      <c r="DL29" s="88">
        <f t="shared" si="13"/>
        <v>0</v>
      </c>
      <c r="DM29" s="88">
        <f t="shared" si="13"/>
        <v>0</v>
      </c>
      <c r="DN29" s="88">
        <f t="shared" si="13"/>
        <v>0</v>
      </c>
      <c r="DO29" s="88">
        <f t="shared" si="13"/>
        <v>0</v>
      </c>
      <c r="DP29" s="88">
        <f t="shared" si="13"/>
        <v>0</v>
      </c>
      <c r="DQ29" s="88">
        <f t="shared" si="13"/>
        <v>0</v>
      </c>
      <c r="DR29" s="88">
        <f t="shared" si="13"/>
        <v>0</v>
      </c>
      <c r="DS29" s="88">
        <f t="shared" si="13"/>
        <v>0</v>
      </c>
      <c r="DT29" s="88">
        <f t="shared" si="13"/>
        <v>0</v>
      </c>
      <c r="DU29" s="88">
        <f t="shared" si="13"/>
        <v>0</v>
      </c>
    </row>
    <row r="30" spans="1:125" x14ac:dyDescent="0.35">
      <c r="A30" s="25" t="s">
        <v>376</v>
      </c>
      <c r="B30" s="78" t="s">
        <v>200</v>
      </c>
      <c r="C30" s="25"/>
      <c r="D30" s="88"/>
      <c r="E30" s="89">
        <f t="shared" ref="E30:AJ30" si="14">IFERROR(SUM(E22:E23)-E24,"")</f>
        <v>0</v>
      </c>
      <c r="F30" s="89">
        <f t="shared" si="14"/>
        <v>0</v>
      </c>
      <c r="G30" s="89">
        <f t="shared" si="14"/>
        <v>0</v>
      </c>
      <c r="H30" s="89">
        <f t="shared" si="14"/>
        <v>0</v>
      </c>
      <c r="I30" s="89">
        <f t="shared" si="14"/>
        <v>0</v>
      </c>
      <c r="J30" s="89">
        <f t="shared" si="14"/>
        <v>0</v>
      </c>
      <c r="K30" s="89">
        <f t="shared" si="14"/>
        <v>0</v>
      </c>
      <c r="L30" s="89">
        <f t="shared" si="14"/>
        <v>0</v>
      </c>
      <c r="M30" s="89">
        <f t="shared" si="14"/>
        <v>0</v>
      </c>
      <c r="N30" s="89">
        <f t="shared" si="14"/>
        <v>0</v>
      </c>
      <c r="O30" s="89">
        <f t="shared" si="14"/>
        <v>0</v>
      </c>
      <c r="P30" s="89">
        <f t="shared" si="14"/>
        <v>0</v>
      </c>
      <c r="Q30" s="89">
        <f t="shared" si="14"/>
        <v>0</v>
      </c>
      <c r="R30" s="89">
        <f t="shared" si="14"/>
        <v>0</v>
      </c>
      <c r="S30" s="89">
        <f t="shared" si="14"/>
        <v>0</v>
      </c>
      <c r="T30" s="89">
        <f t="shared" si="14"/>
        <v>0</v>
      </c>
      <c r="U30" s="89">
        <f t="shared" si="14"/>
        <v>0</v>
      </c>
      <c r="V30" s="89">
        <f t="shared" si="14"/>
        <v>0</v>
      </c>
      <c r="W30" s="89">
        <f t="shared" si="14"/>
        <v>0</v>
      </c>
      <c r="X30" s="89">
        <f t="shared" si="14"/>
        <v>0</v>
      </c>
      <c r="Y30" s="89">
        <f t="shared" si="14"/>
        <v>0</v>
      </c>
      <c r="Z30" s="89">
        <f t="shared" si="14"/>
        <v>0</v>
      </c>
      <c r="AA30" s="89">
        <f t="shared" si="14"/>
        <v>0</v>
      </c>
      <c r="AB30" s="89">
        <f t="shared" si="14"/>
        <v>0</v>
      </c>
      <c r="AC30" s="89">
        <f t="shared" si="14"/>
        <v>0</v>
      </c>
      <c r="AD30" s="89">
        <f t="shared" si="14"/>
        <v>0</v>
      </c>
      <c r="AE30" s="89">
        <f t="shared" si="14"/>
        <v>0</v>
      </c>
      <c r="AF30" s="89">
        <f t="shared" si="14"/>
        <v>0</v>
      </c>
      <c r="AG30" s="89">
        <f t="shared" si="14"/>
        <v>0</v>
      </c>
      <c r="AH30" s="89">
        <f t="shared" si="14"/>
        <v>0</v>
      </c>
      <c r="AI30" s="89">
        <f t="shared" si="14"/>
        <v>0</v>
      </c>
      <c r="AJ30" s="89">
        <f t="shared" si="14"/>
        <v>0</v>
      </c>
      <c r="AK30" s="89">
        <f t="shared" ref="AK30:CV30" si="15">IFERROR(SUM(AK22:AK23)-AK24,"")</f>
        <v>0</v>
      </c>
      <c r="AL30" s="89">
        <f t="shared" si="15"/>
        <v>0</v>
      </c>
      <c r="AM30" s="89">
        <f t="shared" si="15"/>
        <v>0</v>
      </c>
      <c r="AN30" s="89">
        <f t="shared" si="15"/>
        <v>0</v>
      </c>
      <c r="AO30" s="89">
        <f t="shared" si="15"/>
        <v>0</v>
      </c>
      <c r="AP30" s="89">
        <f t="shared" si="15"/>
        <v>0</v>
      </c>
      <c r="AQ30" s="89">
        <f t="shared" si="15"/>
        <v>0</v>
      </c>
      <c r="AR30" s="89">
        <f t="shared" si="15"/>
        <v>0</v>
      </c>
      <c r="AS30" s="89">
        <f t="shared" si="15"/>
        <v>0</v>
      </c>
      <c r="AT30" s="89">
        <f t="shared" si="15"/>
        <v>0</v>
      </c>
      <c r="AU30" s="89">
        <f t="shared" si="15"/>
        <v>0</v>
      </c>
      <c r="AV30" s="89">
        <f t="shared" si="15"/>
        <v>0</v>
      </c>
      <c r="AW30" s="89">
        <f t="shared" si="15"/>
        <v>0</v>
      </c>
      <c r="AX30" s="89">
        <f t="shared" si="15"/>
        <v>0</v>
      </c>
      <c r="AY30" s="89">
        <f t="shared" si="15"/>
        <v>0</v>
      </c>
      <c r="AZ30" s="89">
        <f t="shared" si="15"/>
        <v>0</v>
      </c>
      <c r="BA30" s="89">
        <f t="shared" si="15"/>
        <v>0</v>
      </c>
      <c r="BB30" s="89">
        <f t="shared" si="15"/>
        <v>0</v>
      </c>
      <c r="BC30" s="89">
        <f t="shared" si="15"/>
        <v>0</v>
      </c>
      <c r="BD30" s="89">
        <f t="shared" si="15"/>
        <v>0</v>
      </c>
      <c r="BE30" s="89">
        <f t="shared" si="15"/>
        <v>0</v>
      </c>
      <c r="BF30" s="89">
        <f t="shared" si="15"/>
        <v>0</v>
      </c>
      <c r="BG30" s="89">
        <f t="shared" si="15"/>
        <v>0</v>
      </c>
      <c r="BH30" s="89">
        <f t="shared" si="15"/>
        <v>0</v>
      </c>
      <c r="BI30" s="89">
        <f t="shared" si="15"/>
        <v>0</v>
      </c>
      <c r="BJ30" s="89">
        <f t="shared" si="15"/>
        <v>0</v>
      </c>
      <c r="BK30" s="89">
        <f t="shared" si="15"/>
        <v>0</v>
      </c>
      <c r="BL30" s="89">
        <f t="shared" si="15"/>
        <v>0</v>
      </c>
      <c r="BM30" s="89">
        <f t="shared" si="15"/>
        <v>0</v>
      </c>
      <c r="BN30" s="89">
        <f t="shared" si="15"/>
        <v>0</v>
      </c>
      <c r="BO30" s="89">
        <f t="shared" si="15"/>
        <v>0</v>
      </c>
      <c r="BP30" s="89">
        <f t="shared" si="15"/>
        <v>0</v>
      </c>
      <c r="BQ30" s="89">
        <f t="shared" si="15"/>
        <v>0</v>
      </c>
      <c r="BR30" s="89">
        <f t="shared" si="15"/>
        <v>0</v>
      </c>
      <c r="BS30" s="89">
        <f t="shared" si="15"/>
        <v>0</v>
      </c>
      <c r="BT30" s="89">
        <f t="shared" si="15"/>
        <v>0</v>
      </c>
      <c r="BU30" s="89">
        <f t="shared" si="15"/>
        <v>0</v>
      </c>
      <c r="BV30" s="89">
        <f t="shared" si="15"/>
        <v>0</v>
      </c>
      <c r="BW30" s="89">
        <f t="shared" si="15"/>
        <v>0</v>
      </c>
      <c r="BX30" s="89">
        <f t="shared" si="15"/>
        <v>0</v>
      </c>
      <c r="BY30" s="89">
        <f t="shared" si="15"/>
        <v>0</v>
      </c>
      <c r="BZ30" s="89">
        <f t="shared" si="15"/>
        <v>0</v>
      </c>
      <c r="CA30" s="89">
        <f t="shared" si="15"/>
        <v>0</v>
      </c>
      <c r="CB30" s="89">
        <f t="shared" si="15"/>
        <v>0</v>
      </c>
      <c r="CC30" s="89">
        <f t="shared" si="15"/>
        <v>0</v>
      </c>
      <c r="CD30" s="89">
        <f t="shared" si="15"/>
        <v>0</v>
      </c>
      <c r="CE30" s="89">
        <f t="shared" si="15"/>
        <v>0</v>
      </c>
      <c r="CF30" s="89">
        <f t="shared" si="15"/>
        <v>0</v>
      </c>
      <c r="CG30" s="89">
        <f t="shared" si="15"/>
        <v>0</v>
      </c>
      <c r="CH30" s="89">
        <f t="shared" si="15"/>
        <v>0</v>
      </c>
      <c r="CI30" s="89">
        <f t="shared" si="15"/>
        <v>0</v>
      </c>
      <c r="CJ30" s="89">
        <f t="shared" si="15"/>
        <v>0</v>
      </c>
      <c r="CK30" s="89">
        <f t="shared" si="15"/>
        <v>0</v>
      </c>
      <c r="CL30" s="89">
        <f t="shared" si="15"/>
        <v>0</v>
      </c>
      <c r="CM30" s="89">
        <f t="shared" si="15"/>
        <v>0</v>
      </c>
      <c r="CN30" s="89">
        <f t="shared" si="15"/>
        <v>0</v>
      </c>
      <c r="CO30" s="89">
        <f t="shared" si="15"/>
        <v>0</v>
      </c>
      <c r="CP30" s="89">
        <f t="shared" si="15"/>
        <v>0</v>
      </c>
      <c r="CQ30" s="89">
        <f t="shared" si="15"/>
        <v>0</v>
      </c>
      <c r="CR30" s="89">
        <f t="shared" si="15"/>
        <v>0</v>
      </c>
      <c r="CS30" s="89">
        <f t="shared" si="15"/>
        <v>0</v>
      </c>
      <c r="CT30" s="89">
        <f t="shared" si="15"/>
        <v>0</v>
      </c>
      <c r="CU30" s="89">
        <f t="shared" si="15"/>
        <v>0</v>
      </c>
      <c r="CV30" s="89">
        <f t="shared" si="15"/>
        <v>0</v>
      </c>
      <c r="CW30" s="89">
        <f t="shared" ref="CW30:DU30" si="16">IFERROR(SUM(CW22:CW23)-CW24,"")</f>
        <v>0</v>
      </c>
      <c r="CX30" s="89">
        <f t="shared" si="16"/>
        <v>0</v>
      </c>
      <c r="CY30" s="89">
        <f t="shared" si="16"/>
        <v>0</v>
      </c>
      <c r="CZ30" s="89">
        <f t="shared" si="16"/>
        <v>0</v>
      </c>
      <c r="DA30" s="89">
        <f t="shared" si="16"/>
        <v>0</v>
      </c>
      <c r="DB30" s="89">
        <f t="shared" si="16"/>
        <v>0</v>
      </c>
      <c r="DC30" s="89">
        <f t="shared" si="16"/>
        <v>0</v>
      </c>
      <c r="DD30" s="89">
        <f t="shared" si="16"/>
        <v>0</v>
      </c>
      <c r="DE30" s="89">
        <f t="shared" si="16"/>
        <v>0</v>
      </c>
      <c r="DF30" s="89">
        <f t="shared" si="16"/>
        <v>0</v>
      </c>
      <c r="DG30" s="89">
        <f t="shared" si="16"/>
        <v>0</v>
      </c>
      <c r="DH30" s="89">
        <f t="shared" si="16"/>
        <v>0</v>
      </c>
      <c r="DI30" s="89">
        <f t="shared" si="16"/>
        <v>0</v>
      </c>
      <c r="DJ30" s="89">
        <f t="shared" si="16"/>
        <v>0</v>
      </c>
      <c r="DK30" s="89">
        <f t="shared" si="16"/>
        <v>0</v>
      </c>
      <c r="DL30" s="89">
        <f t="shared" si="16"/>
        <v>0</v>
      </c>
      <c r="DM30" s="89">
        <f t="shared" si="16"/>
        <v>0</v>
      </c>
      <c r="DN30" s="89">
        <f t="shared" si="16"/>
        <v>0</v>
      </c>
      <c r="DO30" s="89">
        <f t="shared" si="16"/>
        <v>0</v>
      </c>
      <c r="DP30" s="89">
        <f t="shared" si="16"/>
        <v>0</v>
      </c>
      <c r="DQ30" s="89">
        <f t="shared" si="16"/>
        <v>0</v>
      </c>
      <c r="DR30" s="89">
        <f t="shared" si="16"/>
        <v>0</v>
      </c>
      <c r="DS30" s="89">
        <f t="shared" si="16"/>
        <v>0</v>
      </c>
      <c r="DT30" s="89">
        <f t="shared" si="16"/>
        <v>0</v>
      </c>
      <c r="DU30" s="89">
        <f t="shared" si="16"/>
        <v>0</v>
      </c>
    </row>
    <row r="31" spans="1:125" x14ac:dyDescent="0.35">
      <c r="A31" s="2"/>
      <c r="B31" s="2"/>
      <c r="C31" s="2"/>
      <c r="D31" s="1"/>
      <c r="E31" s="2"/>
      <c r="F31" s="2"/>
      <c r="G31" s="2"/>
      <c r="H31" s="2"/>
      <c r="I31" s="2"/>
      <c r="J31" s="2"/>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row>
    <row r="32" spans="1:125" x14ac:dyDescent="0.35">
      <c r="A32" s="2" t="s">
        <v>377</v>
      </c>
      <c r="B32" s="10" t="s">
        <v>200</v>
      </c>
      <c r="C32" s="2"/>
      <c r="D32" s="79"/>
      <c r="E32" s="79">
        <f t="shared" ref="E32:BP32" si="17">IFERROR(IF(E331&lt;0,-E331,0),"")</f>
        <v>0</v>
      </c>
      <c r="F32" s="79">
        <f t="shared" si="17"/>
        <v>0</v>
      </c>
      <c r="G32" s="79">
        <f t="shared" si="17"/>
        <v>0</v>
      </c>
      <c r="H32" s="79">
        <f t="shared" si="17"/>
        <v>0</v>
      </c>
      <c r="I32" s="79">
        <f t="shared" si="17"/>
        <v>0</v>
      </c>
      <c r="J32" s="79">
        <f t="shared" si="17"/>
        <v>0</v>
      </c>
      <c r="K32" s="79">
        <f t="shared" si="17"/>
        <v>0</v>
      </c>
      <c r="L32" s="79">
        <f t="shared" si="17"/>
        <v>0</v>
      </c>
      <c r="M32" s="79">
        <f t="shared" si="17"/>
        <v>0</v>
      </c>
      <c r="N32" s="79">
        <f t="shared" si="17"/>
        <v>0</v>
      </c>
      <c r="O32" s="79">
        <f t="shared" si="17"/>
        <v>0</v>
      </c>
      <c r="P32" s="79">
        <f t="shared" si="17"/>
        <v>0</v>
      </c>
      <c r="Q32" s="79">
        <f t="shared" si="17"/>
        <v>0</v>
      </c>
      <c r="R32" s="79">
        <f t="shared" si="17"/>
        <v>0</v>
      </c>
      <c r="S32" s="79">
        <f t="shared" si="17"/>
        <v>0</v>
      </c>
      <c r="T32" s="79">
        <f t="shared" si="17"/>
        <v>0</v>
      </c>
      <c r="U32" s="79">
        <f t="shared" si="17"/>
        <v>0</v>
      </c>
      <c r="V32" s="79">
        <f t="shared" si="17"/>
        <v>0</v>
      </c>
      <c r="W32" s="79">
        <f t="shared" si="17"/>
        <v>0</v>
      </c>
      <c r="X32" s="79">
        <f t="shared" si="17"/>
        <v>0</v>
      </c>
      <c r="Y32" s="79">
        <f t="shared" si="17"/>
        <v>0</v>
      </c>
      <c r="Z32" s="79">
        <f t="shared" si="17"/>
        <v>0</v>
      </c>
      <c r="AA32" s="79">
        <f t="shared" si="17"/>
        <v>0</v>
      </c>
      <c r="AB32" s="79">
        <f t="shared" si="17"/>
        <v>0</v>
      </c>
      <c r="AC32" s="79">
        <f t="shared" si="17"/>
        <v>0</v>
      </c>
      <c r="AD32" s="79">
        <f t="shared" si="17"/>
        <v>0</v>
      </c>
      <c r="AE32" s="79">
        <f t="shared" si="17"/>
        <v>0</v>
      </c>
      <c r="AF32" s="79">
        <f t="shared" si="17"/>
        <v>0</v>
      </c>
      <c r="AG32" s="79">
        <f t="shared" si="17"/>
        <v>0</v>
      </c>
      <c r="AH32" s="79">
        <f t="shared" si="17"/>
        <v>0</v>
      </c>
      <c r="AI32" s="79">
        <f t="shared" si="17"/>
        <v>0</v>
      </c>
      <c r="AJ32" s="79">
        <f t="shared" si="17"/>
        <v>0</v>
      </c>
      <c r="AK32" s="79">
        <f t="shared" si="17"/>
        <v>0</v>
      </c>
      <c r="AL32" s="79">
        <f t="shared" si="17"/>
        <v>0</v>
      </c>
      <c r="AM32" s="79">
        <f t="shared" si="17"/>
        <v>0</v>
      </c>
      <c r="AN32" s="79">
        <f t="shared" si="17"/>
        <v>0</v>
      </c>
      <c r="AO32" s="79">
        <f t="shared" si="17"/>
        <v>0</v>
      </c>
      <c r="AP32" s="79">
        <f t="shared" si="17"/>
        <v>0</v>
      </c>
      <c r="AQ32" s="79">
        <f t="shared" si="17"/>
        <v>0</v>
      </c>
      <c r="AR32" s="79">
        <f t="shared" si="17"/>
        <v>0</v>
      </c>
      <c r="AS32" s="79">
        <f t="shared" si="17"/>
        <v>0</v>
      </c>
      <c r="AT32" s="79">
        <f t="shared" si="17"/>
        <v>0</v>
      </c>
      <c r="AU32" s="79">
        <f t="shared" si="17"/>
        <v>0</v>
      </c>
      <c r="AV32" s="79">
        <f t="shared" si="17"/>
        <v>0</v>
      </c>
      <c r="AW32" s="79">
        <f t="shared" si="17"/>
        <v>0</v>
      </c>
      <c r="AX32" s="79">
        <f t="shared" si="17"/>
        <v>0</v>
      </c>
      <c r="AY32" s="79">
        <f t="shared" si="17"/>
        <v>0</v>
      </c>
      <c r="AZ32" s="79">
        <f t="shared" si="17"/>
        <v>0</v>
      </c>
      <c r="BA32" s="79">
        <f t="shared" si="17"/>
        <v>0</v>
      </c>
      <c r="BB32" s="79">
        <f t="shared" si="17"/>
        <v>0</v>
      </c>
      <c r="BC32" s="79">
        <f t="shared" si="17"/>
        <v>0</v>
      </c>
      <c r="BD32" s="79">
        <f t="shared" si="17"/>
        <v>0</v>
      </c>
      <c r="BE32" s="79">
        <f t="shared" si="17"/>
        <v>0</v>
      </c>
      <c r="BF32" s="79">
        <f t="shared" si="17"/>
        <v>0</v>
      </c>
      <c r="BG32" s="79">
        <f t="shared" si="17"/>
        <v>0</v>
      </c>
      <c r="BH32" s="79">
        <f t="shared" si="17"/>
        <v>0</v>
      </c>
      <c r="BI32" s="79">
        <f t="shared" si="17"/>
        <v>0</v>
      </c>
      <c r="BJ32" s="79">
        <f t="shared" si="17"/>
        <v>0</v>
      </c>
      <c r="BK32" s="79">
        <f t="shared" si="17"/>
        <v>0</v>
      </c>
      <c r="BL32" s="79">
        <f t="shared" si="17"/>
        <v>0</v>
      </c>
      <c r="BM32" s="79">
        <f t="shared" si="17"/>
        <v>0</v>
      </c>
      <c r="BN32" s="79">
        <f t="shared" si="17"/>
        <v>0</v>
      </c>
      <c r="BO32" s="79">
        <f t="shared" si="17"/>
        <v>0</v>
      </c>
      <c r="BP32" s="79">
        <f t="shared" si="17"/>
        <v>0</v>
      </c>
      <c r="BQ32" s="79">
        <f t="shared" ref="BQ32:DU32" si="18">IFERROR(IF(BQ331&lt;0,-BQ331,0),"")</f>
        <v>0</v>
      </c>
      <c r="BR32" s="79">
        <f t="shared" si="18"/>
        <v>0</v>
      </c>
      <c r="BS32" s="79">
        <f t="shared" si="18"/>
        <v>0</v>
      </c>
      <c r="BT32" s="79">
        <f t="shared" si="18"/>
        <v>0</v>
      </c>
      <c r="BU32" s="79">
        <f t="shared" si="18"/>
        <v>0</v>
      </c>
      <c r="BV32" s="79">
        <f t="shared" si="18"/>
        <v>0</v>
      </c>
      <c r="BW32" s="79">
        <f t="shared" si="18"/>
        <v>0</v>
      </c>
      <c r="BX32" s="79">
        <f t="shared" si="18"/>
        <v>0</v>
      </c>
      <c r="BY32" s="79">
        <f t="shared" si="18"/>
        <v>0</v>
      </c>
      <c r="BZ32" s="79">
        <f t="shared" si="18"/>
        <v>0</v>
      </c>
      <c r="CA32" s="79">
        <f t="shared" si="18"/>
        <v>0</v>
      </c>
      <c r="CB32" s="79">
        <f t="shared" si="18"/>
        <v>0</v>
      </c>
      <c r="CC32" s="79">
        <f t="shared" si="18"/>
        <v>0</v>
      </c>
      <c r="CD32" s="79">
        <f t="shared" si="18"/>
        <v>0</v>
      </c>
      <c r="CE32" s="79">
        <f t="shared" si="18"/>
        <v>0</v>
      </c>
      <c r="CF32" s="79">
        <f t="shared" si="18"/>
        <v>0</v>
      </c>
      <c r="CG32" s="79">
        <f t="shared" si="18"/>
        <v>0</v>
      </c>
      <c r="CH32" s="79">
        <f t="shared" si="18"/>
        <v>0</v>
      </c>
      <c r="CI32" s="79">
        <f t="shared" si="18"/>
        <v>0</v>
      </c>
      <c r="CJ32" s="79">
        <f t="shared" si="18"/>
        <v>0</v>
      </c>
      <c r="CK32" s="79">
        <f t="shared" si="18"/>
        <v>0</v>
      </c>
      <c r="CL32" s="79">
        <f t="shared" si="18"/>
        <v>0</v>
      </c>
      <c r="CM32" s="79">
        <f t="shared" si="18"/>
        <v>0</v>
      </c>
      <c r="CN32" s="79">
        <f t="shared" si="18"/>
        <v>0</v>
      </c>
      <c r="CO32" s="79">
        <f t="shared" si="18"/>
        <v>0</v>
      </c>
      <c r="CP32" s="79">
        <f t="shared" si="18"/>
        <v>0</v>
      </c>
      <c r="CQ32" s="79">
        <f t="shared" si="18"/>
        <v>0</v>
      </c>
      <c r="CR32" s="79">
        <f t="shared" si="18"/>
        <v>0</v>
      </c>
      <c r="CS32" s="79">
        <f t="shared" si="18"/>
        <v>0</v>
      </c>
      <c r="CT32" s="79">
        <f t="shared" si="18"/>
        <v>0</v>
      </c>
      <c r="CU32" s="79">
        <f t="shared" si="18"/>
        <v>0</v>
      </c>
      <c r="CV32" s="79">
        <f t="shared" si="18"/>
        <v>0</v>
      </c>
      <c r="CW32" s="79">
        <f t="shared" si="18"/>
        <v>0</v>
      </c>
      <c r="CX32" s="79">
        <f t="shared" si="18"/>
        <v>0</v>
      </c>
      <c r="CY32" s="79">
        <f t="shared" si="18"/>
        <v>0</v>
      </c>
      <c r="CZ32" s="79">
        <f t="shared" si="18"/>
        <v>0</v>
      </c>
      <c r="DA32" s="79">
        <f t="shared" si="18"/>
        <v>0</v>
      </c>
      <c r="DB32" s="79">
        <f t="shared" si="18"/>
        <v>0</v>
      </c>
      <c r="DC32" s="79">
        <f t="shared" si="18"/>
        <v>0</v>
      </c>
      <c r="DD32" s="79">
        <f t="shared" si="18"/>
        <v>0</v>
      </c>
      <c r="DE32" s="79">
        <f t="shared" si="18"/>
        <v>0</v>
      </c>
      <c r="DF32" s="79">
        <f t="shared" si="18"/>
        <v>0</v>
      </c>
      <c r="DG32" s="79">
        <f t="shared" si="18"/>
        <v>0</v>
      </c>
      <c r="DH32" s="79">
        <f t="shared" si="18"/>
        <v>0</v>
      </c>
      <c r="DI32" s="79">
        <f t="shared" si="18"/>
        <v>0</v>
      </c>
      <c r="DJ32" s="79">
        <f t="shared" si="18"/>
        <v>0</v>
      </c>
      <c r="DK32" s="79">
        <f t="shared" si="18"/>
        <v>0</v>
      </c>
      <c r="DL32" s="79">
        <f t="shared" si="18"/>
        <v>0</v>
      </c>
      <c r="DM32" s="79">
        <f t="shared" si="18"/>
        <v>0</v>
      </c>
      <c r="DN32" s="79">
        <f t="shared" si="18"/>
        <v>0</v>
      </c>
      <c r="DO32" s="79">
        <f t="shared" si="18"/>
        <v>0</v>
      </c>
      <c r="DP32" s="79">
        <f t="shared" si="18"/>
        <v>0</v>
      </c>
      <c r="DQ32" s="79">
        <f t="shared" si="18"/>
        <v>0</v>
      </c>
      <c r="DR32" s="79">
        <f t="shared" si="18"/>
        <v>0</v>
      </c>
      <c r="DS32" s="79">
        <f t="shared" si="18"/>
        <v>0</v>
      </c>
      <c r="DT32" s="79">
        <f t="shared" si="18"/>
        <v>0</v>
      </c>
      <c r="DU32" s="79">
        <f t="shared" si="18"/>
        <v>0</v>
      </c>
    </row>
    <row r="33" spans="1:125" x14ac:dyDescent="0.35">
      <c r="A33" s="2"/>
      <c r="B33" s="10"/>
      <c r="C33" s="2"/>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c r="DA33" s="79"/>
      <c r="DB33" s="79"/>
      <c r="DC33" s="79"/>
      <c r="DD33" s="79"/>
      <c r="DE33" s="79"/>
      <c r="DF33" s="79"/>
      <c r="DG33" s="79"/>
      <c r="DH33" s="79"/>
      <c r="DI33" s="79"/>
      <c r="DJ33" s="79"/>
      <c r="DK33" s="79"/>
      <c r="DL33" s="79"/>
      <c r="DM33" s="79"/>
      <c r="DN33" s="79"/>
      <c r="DO33" s="79"/>
      <c r="DP33" s="79"/>
      <c r="DQ33" s="79"/>
      <c r="DR33" s="79"/>
      <c r="DS33" s="79"/>
      <c r="DT33" s="79"/>
      <c r="DU33" s="79"/>
    </row>
    <row r="34" spans="1:125" x14ac:dyDescent="0.35">
      <c r="A34" s="2"/>
      <c r="B34" s="2"/>
      <c r="C34" s="2"/>
      <c r="D34" s="1"/>
      <c r="E34" s="2"/>
      <c r="F34" s="2"/>
      <c r="G34" s="2"/>
      <c r="H34" s="2"/>
      <c r="I34" s="2"/>
      <c r="J34" s="2"/>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row>
    <row r="35" spans="1:125" x14ac:dyDescent="0.35">
      <c r="A35" s="16" t="s">
        <v>378</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row>
    <row r="36" spans="1:125" x14ac:dyDescent="0.35">
      <c r="A36" s="2"/>
      <c r="B36" s="2"/>
      <c r="C36" s="2"/>
      <c r="D36" s="1"/>
      <c r="E36" s="2"/>
      <c r="F36" s="2"/>
      <c r="G36" s="2"/>
      <c r="H36" s="2"/>
      <c r="I36" s="2"/>
      <c r="J36" s="2"/>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row>
    <row r="37" spans="1:125" x14ac:dyDescent="0.35">
      <c r="A37" s="2" t="s">
        <v>379</v>
      </c>
      <c r="B37" s="10" t="s">
        <v>144</v>
      </c>
      <c r="C37" s="2"/>
      <c r="D37" s="60">
        <f>100%-D13</f>
        <v>1</v>
      </c>
      <c r="E37" s="2"/>
      <c r="F37" s="2"/>
      <c r="G37" s="2"/>
      <c r="H37" s="2"/>
      <c r="I37" s="2"/>
      <c r="J37" s="2"/>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row>
    <row r="38" spans="1:125" x14ac:dyDescent="0.35">
      <c r="A38" s="2"/>
      <c r="B38" s="10"/>
      <c r="C38" s="2"/>
      <c r="D38" s="60"/>
      <c r="E38" s="2"/>
      <c r="F38" s="2"/>
      <c r="G38" s="2"/>
      <c r="H38" s="2"/>
      <c r="I38" s="2"/>
      <c r="J38" s="2"/>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row>
    <row r="39" spans="1:125" x14ac:dyDescent="0.35">
      <c r="A39" s="38" t="str">
        <f>Pieņēmumi!B53</f>
        <v>Aizdevēju īpatsvars kopējā prioritārajā aizņemtajā kapitālā</v>
      </c>
      <c r="B39" s="2"/>
      <c r="C39" s="2"/>
      <c r="D39" s="1"/>
      <c r="E39" s="2"/>
      <c r="F39" s="2"/>
      <c r="G39" s="2"/>
      <c r="H39" s="2"/>
      <c r="I39" s="2"/>
      <c r="J39" s="2"/>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row>
    <row r="40" spans="1:125" x14ac:dyDescent="0.35">
      <c r="A40" s="197" t="str">
        <f>Pieņēmumi!B54</f>
        <v>Banka1</v>
      </c>
      <c r="B40" s="44" t="str">
        <f>Pieņēmumi!C54</f>
        <v>%</v>
      </c>
      <c r="C40" s="2"/>
      <c r="D40" s="82">
        <f>Pieņēmumi!E54</f>
        <v>0</v>
      </c>
      <c r="E40" s="2"/>
      <c r="F40" s="2"/>
      <c r="G40" s="2"/>
      <c r="H40" s="2"/>
      <c r="I40" s="2"/>
      <c r="J40" s="2"/>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row>
    <row r="41" spans="1:125" x14ac:dyDescent="0.35">
      <c r="A41" s="197" t="str">
        <f>Pieņēmumi!B55</f>
        <v>Banka2</v>
      </c>
      <c r="B41" s="44" t="str">
        <f>Pieņēmumi!C55</f>
        <v>%</v>
      </c>
      <c r="C41" s="2"/>
      <c r="D41" s="82">
        <f>Pieņēmumi!E55</f>
        <v>0</v>
      </c>
      <c r="E41" s="2"/>
      <c r="F41" s="2"/>
      <c r="G41" s="2"/>
      <c r="H41" s="2"/>
      <c r="I41" s="2"/>
      <c r="J41" s="2"/>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row>
    <row r="42" spans="1:125" x14ac:dyDescent="0.35">
      <c r="A42" s="197" t="str">
        <f>Pieņēmumi!B56</f>
        <v>Banka3</v>
      </c>
      <c r="B42" s="44" t="str">
        <f>Pieņēmumi!C56</f>
        <v>%</v>
      </c>
      <c r="C42" s="2"/>
      <c r="D42" s="82">
        <f>Pieņēmumi!E56</f>
        <v>0</v>
      </c>
      <c r="E42" s="2"/>
      <c r="F42" s="2"/>
      <c r="G42" s="2"/>
      <c r="H42" s="2"/>
      <c r="I42" s="2"/>
      <c r="J42" s="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row>
    <row r="43" spans="1:125" x14ac:dyDescent="0.35">
      <c r="A43" s="2"/>
      <c r="B43" s="2"/>
      <c r="C43" s="2"/>
      <c r="D43" s="1"/>
      <c r="E43" s="2"/>
      <c r="F43" s="2"/>
      <c r="G43" s="2"/>
      <c r="H43" s="2"/>
      <c r="I43" s="2"/>
      <c r="J43" s="2"/>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row>
    <row r="44" spans="1:125" x14ac:dyDescent="0.35">
      <c r="A44" s="2" t="s">
        <v>380</v>
      </c>
      <c r="B44" s="2"/>
      <c r="C44" s="2"/>
      <c r="D44" s="1"/>
      <c r="E44" s="2"/>
      <c r="F44" s="2"/>
      <c r="G44" s="2"/>
      <c r="H44" s="2"/>
      <c r="I44" s="2"/>
      <c r="J44" s="2"/>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row>
    <row r="45" spans="1:125" x14ac:dyDescent="0.35">
      <c r="A45" s="90" t="str">
        <f>A40</f>
        <v>Banka1</v>
      </c>
      <c r="B45" s="10" t="s">
        <v>144</v>
      </c>
      <c r="C45" s="2"/>
      <c r="D45" s="91">
        <f>$D$37*D40</f>
        <v>0</v>
      </c>
      <c r="E45" s="2"/>
      <c r="F45" s="2"/>
      <c r="G45" s="2"/>
      <c r="H45" s="2"/>
      <c r="I45" s="2"/>
      <c r="J45" s="2"/>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row>
    <row r="46" spans="1:125" x14ac:dyDescent="0.35">
      <c r="A46" s="90" t="str">
        <f>A41</f>
        <v>Banka2</v>
      </c>
      <c r="B46" s="10" t="s">
        <v>144</v>
      </c>
      <c r="C46" s="2"/>
      <c r="D46" s="91">
        <f>$D$37*D41</f>
        <v>0</v>
      </c>
      <c r="E46" s="2"/>
      <c r="F46" s="2"/>
      <c r="G46" s="2"/>
      <c r="H46" s="2"/>
      <c r="I46" s="2"/>
      <c r="J46" s="2"/>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row>
    <row r="47" spans="1:125" x14ac:dyDescent="0.35">
      <c r="A47" s="90" t="str">
        <f>A42</f>
        <v>Banka3</v>
      </c>
      <c r="B47" s="10" t="s">
        <v>144</v>
      </c>
      <c r="C47" s="2"/>
      <c r="D47" s="91">
        <f>$D$37*D42</f>
        <v>0</v>
      </c>
      <c r="E47" s="2"/>
      <c r="F47" s="2"/>
      <c r="G47" s="2"/>
      <c r="H47" s="2"/>
      <c r="I47" s="2"/>
      <c r="J47" s="2"/>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row>
    <row r="48" spans="1:125" x14ac:dyDescent="0.35">
      <c r="A48" s="2"/>
      <c r="B48" s="2"/>
      <c r="C48" s="2"/>
      <c r="D48" s="1"/>
      <c r="E48" s="2"/>
      <c r="F48" s="2"/>
      <c r="G48" s="2"/>
      <c r="H48" s="2"/>
      <c r="I48" s="2"/>
      <c r="J48" s="2"/>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row>
    <row r="49" spans="1:125" x14ac:dyDescent="0.35">
      <c r="A49" s="2" t="s">
        <v>381</v>
      </c>
      <c r="B49" s="10" t="s">
        <v>200</v>
      </c>
      <c r="C49" s="2"/>
      <c r="D49" s="87">
        <f>D37*SUM(D8:D9)</f>
        <v>0</v>
      </c>
      <c r="E49" s="92">
        <f>IFERROR(D50,"")</f>
        <v>0</v>
      </c>
      <c r="F49" s="92">
        <f t="shared" ref="F49:BQ49" si="19">IFERROR(E49,"")</f>
        <v>0</v>
      </c>
      <c r="G49" s="92">
        <f t="shared" si="19"/>
        <v>0</v>
      </c>
      <c r="H49" s="92">
        <f t="shared" si="19"/>
        <v>0</v>
      </c>
      <c r="I49" s="92">
        <f t="shared" si="19"/>
        <v>0</v>
      </c>
      <c r="J49" s="92">
        <f t="shared" si="19"/>
        <v>0</v>
      </c>
      <c r="K49" s="92">
        <f t="shared" si="19"/>
        <v>0</v>
      </c>
      <c r="L49" s="92">
        <f t="shared" si="19"/>
        <v>0</v>
      </c>
      <c r="M49" s="92">
        <f t="shared" si="19"/>
        <v>0</v>
      </c>
      <c r="N49" s="92">
        <f t="shared" si="19"/>
        <v>0</v>
      </c>
      <c r="O49" s="92">
        <f t="shared" si="19"/>
        <v>0</v>
      </c>
      <c r="P49" s="92">
        <f t="shared" si="19"/>
        <v>0</v>
      </c>
      <c r="Q49" s="92">
        <f t="shared" si="19"/>
        <v>0</v>
      </c>
      <c r="R49" s="92">
        <f t="shared" si="19"/>
        <v>0</v>
      </c>
      <c r="S49" s="92">
        <f t="shared" si="19"/>
        <v>0</v>
      </c>
      <c r="T49" s="92">
        <f t="shared" si="19"/>
        <v>0</v>
      </c>
      <c r="U49" s="92">
        <f t="shared" si="19"/>
        <v>0</v>
      </c>
      <c r="V49" s="92">
        <f t="shared" si="19"/>
        <v>0</v>
      </c>
      <c r="W49" s="92">
        <f t="shared" si="19"/>
        <v>0</v>
      </c>
      <c r="X49" s="92">
        <f t="shared" si="19"/>
        <v>0</v>
      </c>
      <c r="Y49" s="92">
        <f t="shared" si="19"/>
        <v>0</v>
      </c>
      <c r="Z49" s="92">
        <f t="shared" si="19"/>
        <v>0</v>
      </c>
      <c r="AA49" s="92">
        <f t="shared" si="19"/>
        <v>0</v>
      </c>
      <c r="AB49" s="92">
        <f t="shared" si="19"/>
        <v>0</v>
      </c>
      <c r="AC49" s="92">
        <f t="shared" si="19"/>
        <v>0</v>
      </c>
      <c r="AD49" s="92">
        <f t="shared" si="19"/>
        <v>0</v>
      </c>
      <c r="AE49" s="92">
        <f t="shared" si="19"/>
        <v>0</v>
      </c>
      <c r="AF49" s="92">
        <f t="shared" si="19"/>
        <v>0</v>
      </c>
      <c r="AG49" s="92">
        <f t="shared" si="19"/>
        <v>0</v>
      </c>
      <c r="AH49" s="92">
        <f t="shared" si="19"/>
        <v>0</v>
      </c>
      <c r="AI49" s="92">
        <f t="shared" si="19"/>
        <v>0</v>
      </c>
      <c r="AJ49" s="92">
        <f t="shared" si="19"/>
        <v>0</v>
      </c>
      <c r="AK49" s="92">
        <f t="shared" si="19"/>
        <v>0</v>
      </c>
      <c r="AL49" s="92">
        <f t="shared" si="19"/>
        <v>0</v>
      </c>
      <c r="AM49" s="92">
        <f t="shared" si="19"/>
        <v>0</v>
      </c>
      <c r="AN49" s="92">
        <f t="shared" si="19"/>
        <v>0</v>
      </c>
      <c r="AO49" s="92">
        <f t="shared" si="19"/>
        <v>0</v>
      </c>
      <c r="AP49" s="92">
        <f t="shared" si="19"/>
        <v>0</v>
      </c>
      <c r="AQ49" s="92">
        <f t="shared" si="19"/>
        <v>0</v>
      </c>
      <c r="AR49" s="92">
        <f t="shared" si="19"/>
        <v>0</v>
      </c>
      <c r="AS49" s="92">
        <f t="shared" si="19"/>
        <v>0</v>
      </c>
      <c r="AT49" s="92">
        <f t="shared" si="19"/>
        <v>0</v>
      </c>
      <c r="AU49" s="92">
        <f t="shared" si="19"/>
        <v>0</v>
      </c>
      <c r="AV49" s="92">
        <f t="shared" si="19"/>
        <v>0</v>
      </c>
      <c r="AW49" s="92">
        <f t="shared" si="19"/>
        <v>0</v>
      </c>
      <c r="AX49" s="92">
        <f t="shared" si="19"/>
        <v>0</v>
      </c>
      <c r="AY49" s="92">
        <f t="shared" si="19"/>
        <v>0</v>
      </c>
      <c r="AZ49" s="92">
        <f t="shared" si="19"/>
        <v>0</v>
      </c>
      <c r="BA49" s="92">
        <f t="shared" si="19"/>
        <v>0</v>
      </c>
      <c r="BB49" s="92">
        <f t="shared" si="19"/>
        <v>0</v>
      </c>
      <c r="BC49" s="92">
        <f t="shared" si="19"/>
        <v>0</v>
      </c>
      <c r="BD49" s="92">
        <f t="shared" si="19"/>
        <v>0</v>
      </c>
      <c r="BE49" s="92">
        <f t="shared" si="19"/>
        <v>0</v>
      </c>
      <c r="BF49" s="92">
        <f t="shared" si="19"/>
        <v>0</v>
      </c>
      <c r="BG49" s="92">
        <f t="shared" si="19"/>
        <v>0</v>
      </c>
      <c r="BH49" s="92">
        <f t="shared" si="19"/>
        <v>0</v>
      </c>
      <c r="BI49" s="92">
        <f t="shared" si="19"/>
        <v>0</v>
      </c>
      <c r="BJ49" s="92">
        <f t="shared" si="19"/>
        <v>0</v>
      </c>
      <c r="BK49" s="92">
        <f t="shared" si="19"/>
        <v>0</v>
      </c>
      <c r="BL49" s="92">
        <f t="shared" si="19"/>
        <v>0</v>
      </c>
      <c r="BM49" s="92">
        <f t="shared" si="19"/>
        <v>0</v>
      </c>
      <c r="BN49" s="92">
        <f t="shared" si="19"/>
        <v>0</v>
      </c>
      <c r="BO49" s="92">
        <f t="shared" si="19"/>
        <v>0</v>
      </c>
      <c r="BP49" s="92">
        <f t="shared" si="19"/>
        <v>0</v>
      </c>
      <c r="BQ49" s="92">
        <f t="shared" si="19"/>
        <v>0</v>
      </c>
      <c r="BR49" s="92">
        <f t="shared" ref="BR49:DU49" si="20">IFERROR(BQ49,"")</f>
        <v>0</v>
      </c>
      <c r="BS49" s="92">
        <f t="shared" si="20"/>
        <v>0</v>
      </c>
      <c r="BT49" s="92">
        <f t="shared" si="20"/>
        <v>0</v>
      </c>
      <c r="BU49" s="92">
        <f t="shared" si="20"/>
        <v>0</v>
      </c>
      <c r="BV49" s="92">
        <f t="shared" si="20"/>
        <v>0</v>
      </c>
      <c r="BW49" s="92">
        <f t="shared" si="20"/>
        <v>0</v>
      </c>
      <c r="BX49" s="92">
        <f t="shared" si="20"/>
        <v>0</v>
      </c>
      <c r="BY49" s="92">
        <f t="shared" si="20"/>
        <v>0</v>
      </c>
      <c r="BZ49" s="92">
        <f t="shared" si="20"/>
        <v>0</v>
      </c>
      <c r="CA49" s="92">
        <f t="shared" si="20"/>
        <v>0</v>
      </c>
      <c r="CB49" s="92">
        <f t="shared" si="20"/>
        <v>0</v>
      </c>
      <c r="CC49" s="92">
        <f t="shared" si="20"/>
        <v>0</v>
      </c>
      <c r="CD49" s="92">
        <f t="shared" si="20"/>
        <v>0</v>
      </c>
      <c r="CE49" s="92">
        <f t="shared" si="20"/>
        <v>0</v>
      </c>
      <c r="CF49" s="92">
        <f t="shared" si="20"/>
        <v>0</v>
      </c>
      <c r="CG49" s="92">
        <f t="shared" si="20"/>
        <v>0</v>
      </c>
      <c r="CH49" s="92">
        <f t="shared" si="20"/>
        <v>0</v>
      </c>
      <c r="CI49" s="92">
        <f t="shared" si="20"/>
        <v>0</v>
      </c>
      <c r="CJ49" s="92">
        <f t="shared" si="20"/>
        <v>0</v>
      </c>
      <c r="CK49" s="92">
        <f t="shared" si="20"/>
        <v>0</v>
      </c>
      <c r="CL49" s="92">
        <f t="shared" si="20"/>
        <v>0</v>
      </c>
      <c r="CM49" s="92">
        <f t="shared" si="20"/>
        <v>0</v>
      </c>
      <c r="CN49" s="92">
        <f t="shared" si="20"/>
        <v>0</v>
      </c>
      <c r="CO49" s="92">
        <f t="shared" si="20"/>
        <v>0</v>
      </c>
      <c r="CP49" s="92">
        <f t="shared" si="20"/>
        <v>0</v>
      </c>
      <c r="CQ49" s="92">
        <f t="shared" si="20"/>
        <v>0</v>
      </c>
      <c r="CR49" s="92">
        <f t="shared" si="20"/>
        <v>0</v>
      </c>
      <c r="CS49" s="92">
        <f t="shared" si="20"/>
        <v>0</v>
      </c>
      <c r="CT49" s="92">
        <f t="shared" si="20"/>
        <v>0</v>
      </c>
      <c r="CU49" s="92">
        <f t="shared" si="20"/>
        <v>0</v>
      </c>
      <c r="CV49" s="92">
        <f t="shared" si="20"/>
        <v>0</v>
      </c>
      <c r="CW49" s="92">
        <f t="shared" si="20"/>
        <v>0</v>
      </c>
      <c r="CX49" s="92">
        <f t="shared" si="20"/>
        <v>0</v>
      </c>
      <c r="CY49" s="92">
        <f t="shared" si="20"/>
        <v>0</v>
      </c>
      <c r="CZ49" s="92">
        <f t="shared" si="20"/>
        <v>0</v>
      </c>
      <c r="DA49" s="92">
        <f t="shared" si="20"/>
        <v>0</v>
      </c>
      <c r="DB49" s="92">
        <f t="shared" si="20"/>
        <v>0</v>
      </c>
      <c r="DC49" s="92">
        <f t="shared" si="20"/>
        <v>0</v>
      </c>
      <c r="DD49" s="92">
        <f t="shared" si="20"/>
        <v>0</v>
      </c>
      <c r="DE49" s="92">
        <f t="shared" si="20"/>
        <v>0</v>
      </c>
      <c r="DF49" s="92">
        <f t="shared" si="20"/>
        <v>0</v>
      </c>
      <c r="DG49" s="92">
        <f t="shared" si="20"/>
        <v>0</v>
      </c>
      <c r="DH49" s="92">
        <f t="shared" si="20"/>
        <v>0</v>
      </c>
      <c r="DI49" s="92">
        <f t="shared" si="20"/>
        <v>0</v>
      </c>
      <c r="DJ49" s="92">
        <f t="shared" si="20"/>
        <v>0</v>
      </c>
      <c r="DK49" s="92">
        <f t="shared" si="20"/>
        <v>0</v>
      </c>
      <c r="DL49" s="92">
        <f t="shared" si="20"/>
        <v>0</v>
      </c>
      <c r="DM49" s="92">
        <f t="shared" si="20"/>
        <v>0</v>
      </c>
      <c r="DN49" s="92">
        <f t="shared" si="20"/>
        <v>0</v>
      </c>
      <c r="DO49" s="92">
        <f t="shared" si="20"/>
        <v>0</v>
      </c>
      <c r="DP49" s="92">
        <f t="shared" si="20"/>
        <v>0</v>
      </c>
      <c r="DQ49" s="92">
        <f t="shared" si="20"/>
        <v>0</v>
      </c>
      <c r="DR49" s="92">
        <f t="shared" si="20"/>
        <v>0</v>
      </c>
      <c r="DS49" s="92">
        <f t="shared" si="20"/>
        <v>0</v>
      </c>
      <c r="DT49" s="92">
        <f t="shared" si="20"/>
        <v>0</v>
      </c>
      <c r="DU49" s="92">
        <f t="shared" si="20"/>
        <v>0</v>
      </c>
    </row>
    <row r="50" spans="1:125" x14ac:dyDescent="0.35">
      <c r="A50" s="2" t="s">
        <v>382</v>
      </c>
      <c r="B50" s="2"/>
      <c r="C50" s="2"/>
      <c r="D50" s="87">
        <f>D49</f>
        <v>0</v>
      </c>
      <c r="E50" s="92">
        <f>IFERROR(D50,"")</f>
        <v>0</v>
      </c>
      <c r="F50" s="92">
        <f t="shared" ref="F50:BQ50" si="21">IFERROR(F49-E56,"")</f>
        <v>0</v>
      </c>
      <c r="G50" s="92">
        <f t="shared" si="21"/>
        <v>0</v>
      </c>
      <c r="H50" s="92">
        <f t="shared" si="21"/>
        <v>0</v>
      </c>
      <c r="I50" s="92">
        <f t="shared" si="21"/>
        <v>0</v>
      </c>
      <c r="J50" s="92">
        <f t="shared" si="21"/>
        <v>0</v>
      </c>
      <c r="K50" s="92">
        <f t="shared" si="21"/>
        <v>0</v>
      </c>
      <c r="L50" s="92">
        <f t="shared" si="21"/>
        <v>0</v>
      </c>
      <c r="M50" s="92">
        <f t="shared" si="21"/>
        <v>0</v>
      </c>
      <c r="N50" s="92">
        <f t="shared" si="21"/>
        <v>0</v>
      </c>
      <c r="O50" s="92">
        <f t="shared" si="21"/>
        <v>0</v>
      </c>
      <c r="P50" s="92">
        <f t="shared" si="21"/>
        <v>0</v>
      </c>
      <c r="Q50" s="92">
        <f t="shared" si="21"/>
        <v>0</v>
      </c>
      <c r="R50" s="92">
        <f t="shared" si="21"/>
        <v>0</v>
      </c>
      <c r="S50" s="92">
        <f t="shared" si="21"/>
        <v>0</v>
      </c>
      <c r="T50" s="92">
        <f t="shared" si="21"/>
        <v>0</v>
      </c>
      <c r="U50" s="92">
        <f t="shared" si="21"/>
        <v>0</v>
      </c>
      <c r="V50" s="92">
        <f t="shared" si="21"/>
        <v>0</v>
      </c>
      <c r="W50" s="92">
        <f t="shared" si="21"/>
        <v>0</v>
      </c>
      <c r="X50" s="92">
        <f t="shared" si="21"/>
        <v>0</v>
      </c>
      <c r="Y50" s="92">
        <f t="shared" si="21"/>
        <v>0</v>
      </c>
      <c r="Z50" s="92">
        <f t="shared" si="21"/>
        <v>0</v>
      </c>
      <c r="AA50" s="92">
        <f t="shared" si="21"/>
        <v>0</v>
      </c>
      <c r="AB50" s="92">
        <f t="shared" si="21"/>
        <v>0</v>
      </c>
      <c r="AC50" s="92">
        <f t="shared" si="21"/>
        <v>0</v>
      </c>
      <c r="AD50" s="92">
        <f t="shared" si="21"/>
        <v>0</v>
      </c>
      <c r="AE50" s="92">
        <f t="shared" si="21"/>
        <v>0</v>
      </c>
      <c r="AF50" s="92">
        <f t="shared" si="21"/>
        <v>0</v>
      </c>
      <c r="AG50" s="92">
        <f t="shared" si="21"/>
        <v>0</v>
      </c>
      <c r="AH50" s="92">
        <f t="shared" si="21"/>
        <v>0</v>
      </c>
      <c r="AI50" s="92">
        <f t="shared" si="21"/>
        <v>0</v>
      </c>
      <c r="AJ50" s="92">
        <f t="shared" si="21"/>
        <v>0</v>
      </c>
      <c r="AK50" s="92">
        <f t="shared" si="21"/>
        <v>0</v>
      </c>
      <c r="AL50" s="92">
        <f t="shared" si="21"/>
        <v>0</v>
      </c>
      <c r="AM50" s="92">
        <f t="shared" si="21"/>
        <v>0</v>
      </c>
      <c r="AN50" s="92">
        <f t="shared" si="21"/>
        <v>0</v>
      </c>
      <c r="AO50" s="92">
        <f t="shared" si="21"/>
        <v>0</v>
      </c>
      <c r="AP50" s="92">
        <f t="shared" si="21"/>
        <v>0</v>
      </c>
      <c r="AQ50" s="92">
        <f t="shared" si="21"/>
        <v>0</v>
      </c>
      <c r="AR50" s="92">
        <f t="shared" si="21"/>
        <v>0</v>
      </c>
      <c r="AS50" s="92">
        <f t="shared" si="21"/>
        <v>0</v>
      </c>
      <c r="AT50" s="92">
        <f t="shared" si="21"/>
        <v>0</v>
      </c>
      <c r="AU50" s="92">
        <f t="shared" si="21"/>
        <v>0</v>
      </c>
      <c r="AV50" s="92">
        <f t="shared" si="21"/>
        <v>0</v>
      </c>
      <c r="AW50" s="92">
        <f t="shared" si="21"/>
        <v>0</v>
      </c>
      <c r="AX50" s="92">
        <f t="shared" si="21"/>
        <v>0</v>
      </c>
      <c r="AY50" s="92">
        <f t="shared" si="21"/>
        <v>0</v>
      </c>
      <c r="AZ50" s="92">
        <f t="shared" si="21"/>
        <v>0</v>
      </c>
      <c r="BA50" s="92">
        <f t="shared" si="21"/>
        <v>0</v>
      </c>
      <c r="BB50" s="92">
        <f t="shared" si="21"/>
        <v>0</v>
      </c>
      <c r="BC50" s="92">
        <f t="shared" si="21"/>
        <v>0</v>
      </c>
      <c r="BD50" s="92">
        <f t="shared" si="21"/>
        <v>0</v>
      </c>
      <c r="BE50" s="92">
        <f t="shared" si="21"/>
        <v>0</v>
      </c>
      <c r="BF50" s="92">
        <f t="shared" si="21"/>
        <v>0</v>
      </c>
      <c r="BG50" s="92">
        <f t="shared" si="21"/>
        <v>0</v>
      </c>
      <c r="BH50" s="92">
        <f t="shared" si="21"/>
        <v>0</v>
      </c>
      <c r="BI50" s="92">
        <f t="shared" si="21"/>
        <v>0</v>
      </c>
      <c r="BJ50" s="92">
        <f t="shared" si="21"/>
        <v>0</v>
      </c>
      <c r="BK50" s="92">
        <f t="shared" si="21"/>
        <v>0</v>
      </c>
      <c r="BL50" s="92">
        <f t="shared" si="21"/>
        <v>0</v>
      </c>
      <c r="BM50" s="92">
        <f t="shared" si="21"/>
        <v>0</v>
      </c>
      <c r="BN50" s="92">
        <f t="shared" si="21"/>
        <v>0</v>
      </c>
      <c r="BO50" s="92">
        <f t="shared" si="21"/>
        <v>0</v>
      </c>
      <c r="BP50" s="92">
        <f t="shared" si="21"/>
        <v>0</v>
      </c>
      <c r="BQ50" s="92">
        <f t="shared" si="21"/>
        <v>0</v>
      </c>
      <c r="BR50" s="92">
        <f t="shared" ref="BR50:DU50" si="22">IFERROR(BR49-BQ56,"")</f>
        <v>0</v>
      </c>
      <c r="BS50" s="92">
        <f t="shared" si="22"/>
        <v>0</v>
      </c>
      <c r="BT50" s="92">
        <f t="shared" si="22"/>
        <v>0</v>
      </c>
      <c r="BU50" s="92">
        <f t="shared" si="22"/>
        <v>0</v>
      </c>
      <c r="BV50" s="92">
        <f t="shared" si="22"/>
        <v>0</v>
      </c>
      <c r="BW50" s="92">
        <f t="shared" si="22"/>
        <v>0</v>
      </c>
      <c r="BX50" s="92">
        <f t="shared" si="22"/>
        <v>0</v>
      </c>
      <c r="BY50" s="92">
        <f t="shared" si="22"/>
        <v>0</v>
      </c>
      <c r="BZ50" s="92">
        <f t="shared" si="22"/>
        <v>0</v>
      </c>
      <c r="CA50" s="92">
        <f t="shared" si="22"/>
        <v>0</v>
      </c>
      <c r="CB50" s="92">
        <f t="shared" si="22"/>
        <v>0</v>
      </c>
      <c r="CC50" s="92">
        <f t="shared" si="22"/>
        <v>0</v>
      </c>
      <c r="CD50" s="92">
        <f t="shared" si="22"/>
        <v>0</v>
      </c>
      <c r="CE50" s="92">
        <f t="shared" si="22"/>
        <v>0</v>
      </c>
      <c r="CF50" s="92">
        <f t="shared" si="22"/>
        <v>0</v>
      </c>
      <c r="CG50" s="92">
        <f t="shared" si="22"/>
        <v>0</v>
      </c>
      <c r="CH50" s="92">
        <f t="shared" si="22"/>
        <v>0</v>
      </c>
      <c r="CI50" s="92">
        <f t="shared" si="22"/>
        <v>0</v>
      </c>
      <c r="CJ50" s="92">
        <f t="shared" si="22"/>
        <v>0</v>
      </c>
      <c r="CK50" s="92">
        <f t="shared" si="22"/>
        <v>0</v>
      </c>
      <c r="CL50" s="92">
        <f t="shared" si="22"/>
        <v>0</v>
      </c>
      <c r="CM50" s="92">
        <f t="shared" si="22"/>
        <v>0</v>
      </c>
      <c r="CN50" s="92">
        <f t="shared" si="22"/>
        <v>0</v>
      </c>
      <c r="CO50" s="92">
        <f t="shared" si="22"/>
        <v>0</v>
      </c>
      <c r="CP50" s="92">
        <f t="shared" si="22"/>
        <v>0</v>
      </c>
      <c r="CQ50" s="92">
        <f t="shared" si="22"/>
        <v>0</v>
      </c>
      <c r="CR50" s="92">
        <f t="shared" si="22"/>
        <v>0</v>
      </c>
      <c r="CS50" s="92">
        <f t="shared" si="22"/>
        <v>0</v>
      </c>
      <c r="CT50" s="92">
        <f t="shared" si="22"/>
        <v>0</v>
      </c>
      <c r="CU50" s="92">
        <f t="shared" si="22"/>
        <v>0</v>
      </c>
      <c r="CV50" s="92">
        <f t="shared" si="22"/>
        <v>0</v>
      </c>
      <c r="CW50" s="92">
        <f t="shared" si="22"/>
        <v>0</v>
      </c>
      <c r="CX50" s="92">
        <f t="shared" si="22"/>
        <v>0</v>
      </c>
      <c r="CY50" s="92">
        <f t="shared" si="22"/>
        <v>0</v>
      </c>
      <c r="CZ50" s="92">
        <f t="shared" si="22"/>
        <v>0</v>
      </c>
      <c r="DA50" s="92">
        <f t="shared" si="22"/>
        <v>0</v>
      </c>
      <c r="DB50" s="92">
        <f t="shared" si="22"/>
        <v>0</v>
      </c>
      <c r="DC50" s="92">
        <f t="shared" si="22"/>
        <v>0</v>
      </c>
      <c r="DD50" s="92">
        <f t="shared" si="22"/>
        <v>0</v>
      </c>
      <c r="DE50" s="92">
        <f t="shared" si="22"/>
        <v>0</v>
      </c>
      <c r="DF50" s="92">
        <f t="shared" si="22"/>
        <v>0</v>
      </c>
      <c r="DG50" s="92">
        <f t="shared" si="22"/>
        <v>0</v>
      </c>
      <c r="DH50" s="92">
        <f t="shared" si="22"/>
        <v>0</v>
      </c>
      <c r="DI50" s="92">
        <f t="shared" si="22"/>
        <v>0</v>
      </c>
      <c r="DJ50" s="92">
        <f t="shared" si="22"/>
        <v>0</v>
      </c>
      <c r="DK50" s="92">
        <f t="shared" si="22"/>
        <v>0</v>
      </c>
      <c r="DL50" s="92">
        <f t="shared" si="22"/>
        <v>0</v>
      </c>
      <c r="DM50" s="92">
        <f t="shared" si="22"/>
        <v>0</v>
      </c>
      <c r="DN50" s="92">
        <f t="shared" si="22"/>
        <v>0</v>
      </c>
      <c r="DO50" s="92">
        <f t="shared" si="22"/>
        <v>0</v>
      </c>
      <c r="DP50" s="92">
        <f t="shared" si="22"/>
        <v>0</v>
      </c>
      <c r="DQ50" s="92">
        <f t="shared" si="22"/>
        <v>0</v>
      </c>
      <c r="DR50" s="92">
        <f t="shared" si="22"/>
        <v>0</v>
      </c>
      <c r="DS50" s="92">
        <f t="shared" si="22"/>
        <v>0</v>
      </c>
      <c r="DT50" s="92">
        <f t="shared" si="22"/>
        <v>0</v>
      </c>
      <c r="DU50" s="92">
        <f t="shared" si="22"/>
        <v>0</v>
      </c>
    </row>
    <row r="51" spans="1:125" x14ac:dyDescent="0.35">
      <c r="A51" s="25" t="s">
        <v>383</v>
      </c>
      <c r="B51" s="25"/>
      <c r="C51" s="25"/>
      <c r="D51" s="93"/>
      <c r="E51" s="89">
        <f t="shared" ref="E51:BP51" si="23">IFERROR(E30,"")</f>
        <v>0</v>
      </c>
      <c r="F51" s="89">
        <f t="shared" si="23"/>
        <v>0</v>
      </c>
      <c r="G51" s="89">
        <f t="shared" si="23"/>
        <v>0</v>
      </c>
      <c r="H51" s="89">
        <f t="shared" si="23"/>
        <v>0</v>
      </c>
      <c r="I51" s="89">
        <f t="shared" si="23"/>
        <v>0</v>
      </c>
      <c r="J51" s="89">
        <f t="shared" si="23"/>
        <v>0</v>
      </c>
      <c r="K51" s="89">
        <f t="shared" si="23"/>
        <v>0</v>
      </c>
      <c r="L51" s="89">
        <f t="shared" si="23"/>
        <v>0</v>
      </c>
      <c r="M51" s="89">
        <f t="shared" si="23"/>
        <v>0</v>
      </c>
      <c r="N51" s="89">
        <f t="shared" si="23"/>
        <v>0</v>
      </c>
      <c r="O51" s="89">
        <f t="shared" si="23"/>
        <v>0</v>
      </c>
      <c r="P51" s="89">
        <f t="shared" si="23"/>
        <v>0</v>
      </c>
      <c r="Q51" s="89">
        <f t="shared" si="23"/>
        <v>0</v>
      </c>
      <c r="R51" s="89">
        <f t="shared" si="23"/>
        <v>0</v>
      </c>
      <c r="S51" s="89">
        <f t="shared" si="23"/>
        <v>0</v>
      </c>
      <c r="T51" s="89">
        <f t="shared" si="23"/>
        <v>0</v>
      </c>
      <c r="U51" s="89">
        <f t="shared" si="23"/>
        <v>0</v>
      </c>
      <c r="V51" s="89">
        <f t="shared" si="23"/>
        <v>0</v>
      </c>
      <c r="W51" s="89">
        <f t="shared" si="23"/>
        <v>0</v>
      </c>
      <c r="X51" s="89">
        <f t="shared" si="23"/>
        <v>0</v>
      </c>
      <c r="Y51" s="89">
        <f t="shared" si="23"/>
        <v>0</v>
      </c>
      <c r="Z51" s="89">
        <f t="shared" si="23"/>
        <v>0</v>
      </c>
      <c r="AA51" s="89">
        <f t="shared" si="23"/>
        <v>0</v>
      </c>
      <c r="AB51" s="89">
        <f t="shared" si="23"/>
        <v>0</v>
      </c>
      <c r="AC51" s="89">
        <f t="shared" si="23"/>
        <v>0</v>
      </c>
      <c r="AD51" s="89">
        <f t="shared" si="23"/>
        <v>0</v>
      </c>
      <c r="AE51" s="89">
        <f t="shared" si="23"/>
        <v>0</v>
      </c>
      <c r="AF51" s="89">
        <f t="shared" si="23"/>
        <v>0</v>
      </c>
      <c r="AG51" s="89">
        <f t="shared" si="23"/>
        <v>0</v>
      </c>
      <c r="AH51" s="89">
        <f t="shared" si="23"/>
        <v>0</v>
      </c>
      <c r="AI51" s="89">
        <f t="shared" si="23"/>
        <v>0</v>
      </c>
      <c r="AJ51" s="89">
        <f t="shared" si="23"/>
        <v>0</v>
      </c>
      <c r="AK51" s="89">
        <f t="shared" si="23"/>
        <v>0</v>
      </c>
      <c r="AL51" s="89">
        <f t="shared" si="23"/>
        <v>0</v>
      </c>
      <c r="AM51" s="89">
        <f t="shared" si="23"/>
        <v>0</v>
      </c>
      <c r="AN51" s="89">
        <f t="shared" si="23"/>
        <v>0</v>
      </c>
      <c r="AO51" s="89">
        <f t="shared" si="23"/>
        <v>0</v>
      </c>
      <c r="AP51" s="89">
        <f t="shared" si="23"/>
        <v>0</v>
      </c>
      <c r="AQ51" s="89">
        <f t="shared" si="23"/>
        <v>0</v>
      </c>
      <c r="AR51" s="89">
        <f t="shared" si="23"/>
        <v>0</v>
      </c>
      <c r="AS51" s="89">
        <f t="shared" si="23"/>
        <v>0</v>
      </c>
      <c r="AT51" s="89">
        <f t="shared" si="23"/>
        <v>0</v>
      </c>
      <c r="AU51" s="89">
        <f t="shared" si="23"/>
        <v>0</v>
      </c>
      <c r="AV51" s="89">
        <f t="shared" si="23"/>
        <v>0</v>
      </c>
      <c r="AW51" s="89">
        <f t="shared" si="23"/>
        <v>0</v>
      </c>
      <c r="AX51" s="89">
        <f t="shared" si="23"/>
        <v>0</v>
      </c>
      <c r="AY51" s="89">
        <f t="shared" si="23"/>
        <v>0</v>
      </c>
      <c r="AZ51" s="89">
        <f t="shared" si="23"/>
        <v>0</v>
      </c>
      <c r="BA51" s="89">
        <f t="shared" si="23"/>
        <v>0</v>
      </c>
      <c r="BB51" s="89">
        <f t="shared" si="23"/>
        <v>0</v>
      </c>
      <c r="BC51" s="89">
        <f t="shared" si="23"/>
        <v>0</v>
      </c>
      <c r="BD51" s="89">
        <f t="shared" si="23"/>
        <v>0</v>
      </c>
      <c r="BE51" s="89">
        <f t="shared" si="23"/>
        <v>0</v>
      </c>
      <c r="BF51" s="89">
        <f t="shared" si="23"/>
        <v>0</v>
      </c>
      <c r="BG51" s="89">
        <f t="shared" si="23"/>
        <v>0</v>
      </c>
      <c r="BH51" s="89">
        <f t="shared" si="23"/>
        <v>0</v>
      </c>
      <c r="BI51" s="89">
        <f t="shared" si="23"/>
        <v>0</v>
      </c>
      <c r="BJ51" s="89">
        <f t="shared" si="23"/>
        <v>0</v>
      </c>
      <c r="BK51" s="89">
        <f t="shared" si="23"/>
        <v>0</v>
      </c>
      <c r="BL51" s="89">
        <f t="shared" si="23"/>
        <v>0</v>
      </c>
      <c r="BM51" s="89">
        <f t="shared" si="23"/>
        <v>0</v>
      </c>
      <c r="BN51" s="89">
        <f t="shared" si="23"/>
        <v>0</v>
      </c>
      <c r="BO51" s="89">
        <f t="shared" si="23"/>
        <v>0</v>
      </c>
      <c r="BP51" s="89">
        <f t="shared" si="23"/>
        <v>0</v>
      </c>
      <c r="BQ51" s="89">
        <f t="shared" ref="BQ51:DU51" si="24">IFERROR(BQ30,"")</f>
        <v>0</v>
      </c>
      <c r="BR51" s="89">
        <f t="shared" si="24"/>
        <v>0</v>
      </c>
      <c r="BS51" s="89">
        <f t="shared" si="24"/>
        <v>0</v>
      </c>
      <c r="BT51" s="89">
        <f t="shared" si="24"/>
        <v>0</v>
      </c>
      <c r="BU51" s="89">
        <f t="shared" si="24"/>
        <v>0</v>
      </c>
      <c r="BV51" s="89">
        <f t="shared" si="24"/>
        <v>0</v>
      </c>
      <c r="BW51" s="89">
        <f t="shared" si="24"/>
        <v>0</v>
      </c>
      <c r="BX51" s="89">
        <f t="shared" si="24"/>
        <v>0</v>
      </c>
      <c r="BY51" s="89">
        <f t="shared" si="24"/>
        <v>0</v>
      </c>
      <c r="BZ51" s="89">
        <f t="shared" si="24"/>
        <v>0</v>
      </c>
      <c r="CA51" s="89">
        <f t="shared" si="24"/>
        <v>0</v>
      </c>
      <c r="CB51" s="89">
        <f t="shared" si="24"/>
        <v>0</v>
      </c>
      <c r="CC51" s="89">
        <f t="shared" si="24"/>
        <v>0</v>
      </c>
      <c r="CD51" s="89">
        <f t="shared" si="24"/>
        <v>0</v>
      </c>
      <c r="CE51" s="89">
        <f t="shared" si="24"/>
        <v>0</v>
      </c>
      <c r="CF51" s="89">
        <f t="shared" si="24"/>
        <v>0</v>
      </c>
      <c r="CG51" s="89">
        <f t="shared" si="24"/>
        <v>0</v>
      </c>
      <c r="CH51" s="89">
        <f t="shared" si="24"/>
        <v>0</v>
      </c>
      <c r="CI51" s="89">
        <f t="shared" si="24"/>
        <v>0</v>
      </c>
      <c r="CJ51" s="89">
        <f t="shared" si="24"/>
        <v>0</v>
      </c>
      <c r="CK51" s="89">
        <f t="shared" si="24"/>
        <v>0</v>
      </c>
      <c r="CL51" s="89">
        <f t="shared" si="24"/>
        <v>0</v>
      </c>
      <c r="CM51" s="89">
        <f t="shared" si="24"/>
        <v>0</v>
      </c>
      <c r="CN51" s="89">
        <f t="shared" si="24"/>
        <v>0</v>
      </c>
      <c r="CO51" s="89">
        <f t="shared" si="24"/>
        <v>0</v>
      </c>
      <c r="CP51" s="89">
        <f t="shared" si="24"/>
        <v>0</v>
      </c>
      <c r="CQ51" s="89">
        <f t="shared" si="24"/>
        <v>0</v>
      </c>
      <c r="CR51" s="89">
        <f t="shared" si="24"/>
        <v>0</v>
      </c>
      <c r="CS51" s="89">
        <f t="shared" si="24"/>
        <v>0</v>
      </c>
      <c r="CT51" s="89">
        <f t="shared" si="24"/>
        <v>0</v>
      </c>
      <c r="CU51" s="89">
        <f t="shared" si="24"/>
        <v>0</v>
      </c>
      <c r="CV51" s="89">
        <f t="shared" si="24"/>
        <v>0</v>
      </c>
      <c r="CW51" s="89">
        <f t="shared" si="24"/>
        <v>0</v>
      </c>
      <c r="CX51" s="89">
        <f t="shared" si="24"/>
        <v>0</v>
      </c>
      <c r="CY51" s="89">
        <f t="shared" si="24"/>
        <v>0</v>
      </c>
      <c r="CZ51" s="89">
        <f t="shared" si="24"/>
        <v>0</v>
      </c>
      <c r="DA51" s="89">
        <f t="shared" si="24"/>
        <v>0</v>
      </c>
      <c r="DB51" s="89">
        <f t="shared" si="24"/>
        <v>0</v>
      </c>
      <c r="DC51" s="89">
        <f t="shared" si="24"/>
        <v>0</v>
      </c>
      <c r="DD51" s="89">
        <f t="shared" si="24"/>
        <v>0</v>
      </c>
      <c r="DE51" s="89">
        <f t="shared" si="24"/>
        <v>0</v>
      </c>
      <c r="DF51" s="89">
        <f t="shared" si="24"/>
        <v>0</v>
      </c>
      <c r="DG51" s="89">
        <f t="shared" si="24"/>
        <v>0</v>
      </c>
      <c r="DH51" s="89">
        <f t="shared" si="24"/>
        <v>0</v>
      </c>
      <c r="DI51" s="89">
        <f t="shared" si="24"/>
        <v>0</v>
      </c>
      <c r="DJ51" s="89">
        <f t="shared" si="24"/>
        <v>0</v>
      </c>
      <c r="DK51" s="89">
        <f t="shared" si="24"/>
        <v>0</v>
      </c>
      <c r="DL51" s="89">
        <f t="shared" si="24"/>
        <v>0</v>
      </c>
      <c r="DM51" s="89">
        <f t="shared" si="24"/>
        <v>0</v>
      </c>
      <c r="DN51" s="89">
        <f t="shared" si="24"/>
        <v>0</v>
      </c>
      <c r="DO51" s="89">
        <f t="shared" si="24"/>
        <v>0</v>
      </c>
      <c r="DP51" s="89">
        <f t="shared" si="24"/>
        <v>0</v>
      </c>
      <c r="DQ51" s="89">
        <f t="shared" si="24"/>
        <v>0</v>
      </c>
      <c r="DR51" s="89">
        <f t="shared" si="24"/>
        <v>0</v>
      </c>
      <c r="DS51" s="89">
        <f t="shared" si="24"/>
        <v>0</v>
      </c>
      <c r="DT51" s="89">
        <f t="shared" si="24"/>
        <v>0</v>
      </c>
      <c r="DU51" s="89">
        <f t="shared" si="24"/>
        <v>0</v>
      </c>
    </row>
    <row r="52" spans="1:125" x14ac:dyDescent="0.35">
      <c r="A52" s="2" t="s">
        <v>384</v>
      </c>
      <c r="B52" s="10" t="s">
        <v>200</v>
      </c>
      <c r="C52" s="79"/>
      <c r="D52" s="87">
        <f>SUM(E52:XFD52)</f>
        <v>0</v>
      </c>
      <c r="E52" s="92">
        <f t="shared" ref="E52:BP52" si="25">IFERROR(MIN(E50:E51),"")</f>
        <v>0</v>
      </c>
      <c r="F52" s="92">
        <f t="shared" si="25"/>
        <v>0</v>
      </c>
      <c r="G52" s="92">
        <f t="shared" si="25"/>
        <v>0</v>
      </c>
      <c r="H52" s="92">
        <f t="shared" si="25"/>
        <v>0</v>
      </c>
      <c r="I52" s="92">
        <f t="shared" si="25"/>
        <v>0</v>
      </c>
      <c r="J52" s="92">
        <f t="shared" si="25"/>
        <v>0</v>
      </c>
      <c r="K52" s="92">
        <f t="shared" si="25"/>
        <v>0</v>
      </c>
      <c r="L52" s="92">
        <f t="shared" si="25"/>
        <v>0</v>
      </c>
      <c r="M52" s="92">
        <f t="shared" si="25"/>
        <v>0</v>
      </c>
      <c r="N52" s="92">
        <f t="shared" si="25"/>
        <v>0</v>
      </c>
      <c r="O52" s="92">
        <f t="shared" si="25"/>
        <v>0</v>
      </c>
      <c r="P52" s="92">
        <f t="shared" si="25"/>
        <v>0</v>
      </c>
      <c r="Q52" s="92">
        <f t="shared" si="25"/>
        <v>0</v>
      </c>
      <c r="R52" s="92">
        <f t="shared" si="25"/>
        <v>0</v>
      </c>
      <c r="S52" s="92">
        <f t="shared" si="25"/>
        <v>0</v>
      </c>
      <c r="T52" s="92">
        <f t="shared" si="25"/>
        <v>0</v>
      </c>
      <c r="U52" s="92">
        <f t="shared" si="25"/>
        <v>0</v>
      </c>
      <c r="V52" s="92">
        <f t="shared" si="25"/>
        <v>0</v>
      </c>
      <c r="W52" s="92">
        <f t="shared" si="25"/>
        <v>0</v>
      </c>
      <c r="X52" s="92">
        <f t="shared" si="25"/>
        <v>0</v>
      </c>
      <c r="Y52" s="92">
        <f t="shared" si="25"/>
        <v>0</v>
      </c>
      <c r="Z52" s="92">
        <f t="shared" si="25"/>
        <v>0</v>
      </c>
      <c r="AA52" s="92">
        <f t="shared" si="25"/>
        <v>0</v>
      </c>
      <c r="AB52" s="92">
        <f t="shared" si="25"/>
        <v>0</v>
      </c>
      <c r="AC52" s="92">
        <f t="shared" si="25"/>
        <v>0</v>
      </c>
      <c r="AD52" s="92">
        <f t="shared" si="25"/>
        <v>0</v>
      </c>
      <c r="AE52" s="92">
        <f t="shared" si="25"/>
        <v>0</v>
      </c>
      <c r="AF52" s="92">
        <f t="shared" si="25"/>
        <v>0</v>
      </c>
      <c r="AG52" s="92">
        <f t="shared" si="25"/>
        <v>0</v>
      </c>
      <c r="AH52" s="92">
        <f t="shared" si="25"/>
        <v>0</v>
      </c>
      <c r="AI52" s="92">
        <f t="shared" si="25"/>
        <v>0</v>
      </c>
      <c r="AJ52" s="92">
        <f t="shared" si="25"/>
        <v>0</v>
      </c>
      <c r="AK52" s="92">
        <f t="shared" si="25"/>
        <v>0</v>
      </c>
      <c r="AL52" s="92">
        <f t="shared" si="25"/>
        <v>0</v>
      </c>
      <c r="AM52" s="92">
        <f t="shared" si="25"/>
        <v>0</v>
      </c>
      <c r="AN52" s="92">
        <f t="shared" si="25"/>
        <v>0</v>
      </c>
      <c r="AO52" s="92">
        <f t="shared" si="25"/>
        <v>0</v>
      </c>
      <c r="AP52" s="92">
        <f t="shared" si="25"/>
        <v>0</v>
      </c>
      <c r="AQ52" s="92">
        <f t="shared" si="25"/>
        <v>0</v>
      </c>
      <c r="AR52" s="92">
        <f t="shared" si="25"/>
        <v>0</v>
      </c>
      <c r="AS52" s="92">
        <f t="shared" si="25"/>
        <v>0</v>
      </c>
      <c r="AT52" s="92">
        <f t="shared" si="25"/>
        <v>0</v>
      </c>
      <c r="AU52" s="92">
        <f t="shared" si="25"/>
        <v>0</v>
      </c>
      <c r="AV52" s="92">
        <f t="shared" si="25"/>
        <v>0</v>
      </c>
      <c r="AW52" s="92">
        <f t="shared" si="25"/>
        <v>0</v>
      </c>
      <c r="AX52" s="92">
        <f t="shared" si="25"/>
        <v>0</v>
      </c>
      <c r="AY52" s="92">
        <f t="shared" si="25"/>
        <v>0</v>
      </c>
      <c r="AZ52" s="92">
        <f t="shared" si="25"/>
        <v>0</v>
      </c>
      <c r="BA52" s="92">
        <f t="shared" si="25"/>
        <v>0</v>
      </c>
      <c r="BB52" s="92">
        <f t="shared" si="25"/>
        <v>0</v>
      </c>
      <c r="BC52" s="92">
        <f t="shared" si="25"/>
        <v>0</v>
      </c>
      <c r="BD52" s="92">
        <f t="shared" si="25"/>
        <v>0</v>
      </c>
      <c r="BE52" s="92">
        <f t="shared" si="25"/>
        <v>0</v>
      </c>
      <c r="BF52" s="92">
        <f t="shared" si="25"/>
        <v>0</v>
      </c>
      <c r="BG52" s="92">
        <f t="shared" si="25"/>
        <v>0</v>
      </c>
      <c r="BH52" s="92">
        <f t="shared" si="25"/>
        <v>0</v>
      </c>
      <c r="BI52" s="92">
        <f t="shared" si="25"/>
        <v>0</v>
      </c>
      <c r="BJ52" s="92">
        <f t="shared" si="25"/>
        <v>0</v>
      </c>
      <c r="BK52" s="92">
        <f t="shared" si="25"/>
        <v>0</v>
      </c>
      <c r="BL52" s="92">
        <f t="shared" si="25"/>
        <v>0</v>
      </c>
      <c r="BM52" s="92">
        <f t="shared" si="25"/>
        <v>0</v>
      </c>
      <c r="BN52" s="92">
        <f t="shared" si="25"/>
        <v>0</v>
      </c>
      <c r="BO52" s="92">
        <f t="shared" si="25"/>
        <v>0</v>
      </c>
      <c r="BP52" s="92">
        <f t="shared" si="25"/>
        <v>0</v>
      </c>
      <c r="BQ52" s="92">
        <f t="shared" ref="BQ52:DU52" si="26">IFERROR(MIN(BQ50:BQ51),"")</f>
        <v>0</v>
      </c>
      <c r="BR52" s="92">
        <f t="shared" si="26"/>
        <v>0</v>
      </c>
      <c r="BS52" s="92">
        <f t="shared" si="26"/>
        <v>0</v>
      </c>
      <c r="BT52" s="92">
        <f t="shared" si="26"/>
        <v>0</v>
      </c>
      <c r="BU52" s="92">
        <f t="shared" si="26"/>
        <v>0</v>
      </c>
      <c r="BV52" s="92">
        <f t="shared" si="26"/>
        <v>0</v>
      </c>
      <c r="BW52" s="92">
        <f t="shared" si="26"/>
        <v>0</v>
      </c>
      <c r="BX52" s="92">
        <f t="shared" si="26"/>
        <v>0</v>
      </c>
      <c r="BY52" s="92">
        <f t="shared" si="26"/>
        <v>0</v>
      </c>
      <c r="BZ52" s="92">
        <f t="shared" si="26"/>
        <v>0</v>
      </c>
      <c r="CA52" s="92">
        <f t="shared" si="26"/>
        <v>0</v>
      </c>
      <c r="CB52" s="92">
        <f t="shared" si="26"/>
        <v>0</v>
      </c>
      <c r="CC52" s="92">
        <f t="shared" si="26"/>
        <v>0</v>
      </c>
      <c r="CD52" s="92">
        <f t="shared" si="26"/>
        <v>0</v>
      </c>
      <c r="CE52" s="92">
        <f t="shared" si="26"/>
        <v>0</v>
      </c>
      <c r="CF52" s="92">
        <f t="shared" si="26"/>
        <v>0</v>
      </c>
      <c r="CG52" s="92">
        <f t="shared" si="26"/>
        <v>0</v>
      </c>
      <c r="CH52" s="92">
        <f t="shared" si="26"/>
        <v>0</v>
      </c>
      <c r="CI52" s="92">
        <f t="shared" si="26"/>
        <v>0</v>
      </c>
      <c r="CJ52" s="92">
        <f t="shared" si="26"/>
        <v>0</v>
      </c>
      <c r="CK52" s="92">
        <f t="shared" si="26"/>
        <v>0</v>
      </c>
      <c r="CL52" s="92">
        <f t="shared" si="26"/>
        <v>0</v>
      </c>
      <c r="CM52" s="92">
        <f t="shared" si="26"/>
        <v>0</v>
      </c>
      <c r="CN52" s="92">
        <f t="shared" si="26"/>
        <v>0</v>
      </c>
      <c r="CO52" s="92">
        <f t="shared" si="26"/>
        <v>0</v>
      </c>
      <c r="CP52" s="92">
        <f t="shared" si="26"/>
        <v>0</v>
      </c>
      <c r="CQ52" s="92">
        <f t="shared" si="26"/>
        <v>0</v>
      </c>
      <c r="CR52" s="92">
        <f t="shared" si="26"/>
        <v>0</v>
      </c>
      <c r="CS52" s="92">
        <f t="shared" si="26"/>
        <v>0</v>
      </c>
      <c r="CT52" s="92">
        <f t="shared" si="26"/>
        <v>0</v>
      </c>
      <c r="CU52" s="92">
        <f t="shared" si="26"/>
        <v>0</v>
      </c>
      <c r="CV52" s="92">
        <f t="shared" si="26"/>
        <v>0</v>
      </c>
      <c r="CW52" s="92">
        <f t="shared" si="26"/>
        <v>0</v>
      </c>
      <c r="CX52" s="92">
        <f t="shared" si="26"/>
        <v>0</v>
      </c>
      <c r="CY52" s="92">
        <f t="shared" si="26"/>
        <v>0</v>
      </c>
      <c r="CZ52" s="92">
        <f t="shared" si="26"/>
        <v>0</v>
      </c>
      <c r="DA52" s="92">
        <f t="shared" si="26"/>
        <v>0</v>
      </c>
      <c r="DB52" s="92">
        <f t="shared" si="26"/>
        <v>0</v>
      </c>
      <c r="DC52" s="92">
        <f t="shared" si="26"/>
        <v>0</v>
      </c>
      <c r="DD52" s="92">
        <f t="shared" si="26"/>
        <v>0</v>
      </c>
      <c r="DE52" s="92">
        <f t="shared" si="26"/>
        <v>0</v>
      </c>
      <c r="DF52" s="92">
        <f t="shared" si="26"/>
        <v>0</v>
      </c>
      <c r="DG52" s="92">
        <f t="shared" si="26"/>
        <v>0</v>
      </c>
      <c r="DH52" s="92">
        <f t="shared" si="26"/>
        <v>0</v>
      </c>
      <c r="DI52" s="92">
        <f t="shared" si="26"/>
        <v>0</v>
      </c>
      <c r="DJ52" s="92">
        <f t="shared" si="26"/>
        <v>0</v>
      </c>
      <c r="DK52" s="92">
        <f t="shared" si="26"/>
        <v>0</v>
      </c>
      <c r="DL52" s="92">
        <f t="shared" si="26"/>
        <v>0</v>
      </c>
      <c r="DM52" s="92">
        <f t="shared" si="26"/>
        <v>0</v>
      </c>
      <c r="DN52" s="92">
        <f t="shared" si="26"/>
        <v>0</v>
      </c>
      <c r="DO52" s="92">
        <f t="shared" si="26"/>
        <v>0</v>
      </c>
      <c r="DP52" s="92">
        <f t="shared" si="26"/>
        <v>0</v>
      </c>
      <c r="DQ52" s="92">
        <f t="shared" si="26"/>
        <v>0</v>
      </c>
      <c r="DR52" s="92">
        <f t="shared" si="26"/>
        <v>0</v>
      </c>
      <c r="DS52" s="92">
        <f t="shared" si="26"/>
        <v>0</v>
      </c>
      <c r="DT52" s="92">
        <f t="shared" si="26"/>
        <v>0</v>
      </c>
      <c r="DU52" s="92">
        <f t="shared" si="26"/>
        <v>0</v>
      </c>
    </row>
    <row r="53" spans="1:125" x14ac:dyDescent="0.35">
      <c r="A53" s="197" t="str">
        <f>Pieņēmumi!B60</f>
        <v>Banka1</v>
      </c>
      <c r="B53" s="10" t="s">
        <v>200</v>
      </c>
      <c r="C53" s="2"/>
      <c r="D53" s="87">
        <f>SUM(E53:XFD53)</f>
        <v>0</v>
      </c>
      <c r="E53" s="87">
        <f t="shared" ref="E53:BP55" si="27">IFERROR(E$52*$D40,"")</f>
        <v>0</v>
      </c>
      <c r="F53" s="87">
        <f t="shared" si="27"/>
        <v>0</v>
      </c>
      <c r="G53" s="87">
        <f t="shared" si="27"/>
        <v>0</v>
      </c>
      <c r="H53" s="87">
        <f t="shared" si="27"/>
        <v>0</v>
      </c>
      <c r="I53" s="87">
        <f t="shared" si="27"/>
        <v>0</v>
      </c>
      <c r="J53" s="87">
        <f t="shared" si="27"/>
        <v>0</v>
      </c>
      <c r="K53" s="87">
        <f t="shared" si="27"/>
        <v>0</v>
      </c>
      <c r="L53" s="87">
        <f t="shared" si="27"/>
        <v>0</v>
      </c>
      <c r="M53" s="87">
        <f t="shared" si="27"/>
        <v>0</v>
      </c>
      <c r="N53" s="87">
        <f t="shared" si="27"/>
        <v>0</v>
      </c>
      <c r="O53" s="87">
        <f t="shared" si="27"/>
        <v>0</v>
      </c>
      <c r="P53" s="87">
        <f t="shared" si="27"/>
        <v>0</v>
      </c>
      <c r="Q53" s="87">
        <f t="shared" si="27"/>
        <v>0</v>
      </c>
      <c r="R53" s="87">
        <f t="shared" si="27"/>
        <v>0</v>
      </c>
      <c r="S53" s="87">
        <f t="shared" si="27"/>
        <v>0</v>
      </c>
      <c r="T53" s="87">
        <f t="shared" si="27"/>
        <v>0</v>
      </c>
      <c r="U53" s="87">
        <f t="shared" si="27"/>
        <v>0</v>
      </c>
      <c r="V53" s="87">
        <f t="shared" si="27"/>
        <v>0</v>
      </c>
      <c r="W53" s="87">
        <f t="shared" si="27"/>
        <v>0</v>
      </c>
      <c r="X53" s="87">
        <f t="shared" si="27"/>
        <v>0</v>
      </c>
      <c r="Y53" s="87">
        <f t="shared" si="27"/>
        <v>0</v>
      </c>
      <c r="Z53" s="87">
        <f t="shared" si="27"/>
        <v>0</v>
      </c>
      <c r="AA53" s="87">
        <f t="shared" si="27"/>
        <v>0</v>
      </c>
      <c r="AB53" s="87">
        <f t="shared" si="27"/>
        <v>0</v>
      </c>
      <c r="AC53" s="87">
        <f t="shared" si="27"/>
        <v>0</v>
      </c>
      <c r="AD53" s="87">
        <f t="shared" si="27"/>
        <v>0</v>
      </c>
      <c r="AE53" s="87">
        <f t="shared" si="27"/>
        <v>0</v>
      </c>
      <c r="AF53" s="87">
        <f t="shared" si="27"/>
        <v>0</v>
      </c>
      <c r="AG53" s="87">
        <f t="shared" si="27"/>
        <v>0</v>
      </c>
      <c r="AH53" s="87">
        <f t="shared" si="27"/>
        <v>0</v>
      </c>
      <c r="AI53" s="87">
        <f t="shared" si="27"/>
        <v>0</v>
      </c>
      <c r="AJ53" s="87">
        <f t="shared" si="27"/>
        <v>0</v>
      </c>
      <c r="AK53" s="87">
        <f t="shared" si="27"/>
        <v>0</v>
      </c>
      <c r="AL53" s="87">
        <f t="shared" si="27"/>
        <v>0</v>
      </c>
      <c r="AM53" s="87">
        <f t="shared" si="27"/>
        <v>0</v>
      </c>
      <c r="AN53" s="87">
        <f t="shared" si="27"/>
        <v>0</v>
      </c>
      <c r="AO53" s="87">
        <f t="shared" si="27"/>
        <v>0</v>
      </c>
      <c r="AP53" s="87">
        <f t="shared" si="27"/>
        <v>0</v>
      </c>
      <c r="AQ53" s="87">
        <f t="shared" si="27"/>
        <v>0</v>
      </c>
      <c r="AR53" s="87">
        <f t="shared" si="27"/>
        <v>0</v>
      </c>
      <c r="AS53" s="87">
        <f t="shared" si="27"/>
        <v>0</v>
      </c>
      <c r="AT53" s="87">
        <f t="shared" si="27"/>
        <v>0</v>
      </c>
      <c r="AU53" s="87">
        <f t="shared" si="27"/>
        <v>0</v>
      </c>
      <c r="AV53" s="87">
        <f t="shared" si="27"/>
        <v>0</v>
      </c>
      <c r="AW53" s="87">
        <f t="shared" si="27"/>
        <v>0</v>
      </c>
      <c r="AX53" s="87">
        <f t="shared" si="27"/>
        <v>0</v>
      </c>
      <c r="AY53" s="87">
        <f t="shared" si="27"/>
        <v>0</v>
      </c>
      <c r="AZ53" s="87">
        <f t="shared" si="27"/>
        <v>0</v>
      </c>
      <c r="BA53" s="87">
        <f t="shared" si="27"/>
        <v>0</v>
      </c>
      <c r="BB53" s="87">
        <f t="shared" si="27"/>
        <v>0</v>
      </c>
      <c r="BC53" s="87">
        <f t="shared" si="27"/>
        <v>0</v>
      </c>
      <c r="BD53" s="87">
        <f t="shared" si="27"/>
        <v>0</v>
      </c>
      <c r="BE53" s="87">
        <f t="shared" si="27"/>
        <v>0</v>
      </c>
      <c r="BF53" s="87">
        <f t="shared" si="27"/>
        <v>0</v>
      </c>
      <c r="BG53" s="87">
        <f t="shared" si="27"/>
        <v>0</v>
      </c>
      <c r="BH53" s="87">
        <f t="shared" si="27"/>
        <v>0</v>
      </c>
      <c r="BI53" s="87">
        <f t="shared" si="27"/>
        <v>0</v>
      </c>
      <c r="BJ53" s="87">
        <f t="shared" si="27"/>
        <v>0</v>
      </c>
      <c r="BK53" s="87">
        <f t="shared" si="27"/>
        <v>0</v>
      </c>
      <c r="BL53" s="87">
        <f t="shared" si="27"/>
        <v>0</v>
      </c>
      <c r="BM53" s="87">
        <f t="shared" si="27"/>
        <v>0</v>
      </c>
      <c r="BN53" s="87">
        <f t="shared" si="27"/>
        <v>0</v>
      </c>
      <c r="BO53" s="87">
        <f t="shared" si="27"/>
        <v>0</v>
      </c>
      <c r="BP53" s="87">
        <f t="shared" si="27"/>
        <v>0</v>
      </c>
      <c r="BQ53" s="87">
        <f t="shared" ref="BQ53:DU55" si="28">IFERROR(BQ$52*$D40,"")</f>
        <v>0</v>
      </c>
      <c r="BR53" s="87">
        <f t="shared" si="28"/>
        <v>0</v>
      </c>
      <c r="BS53" s="87">
        <f t="shared" si="28"/>
        <v>0</v>
      </c>
      <c r="BT53" s="87">
        <f t="shared" si="28"/>
        <v>0</v>
      </c>
      <c r="BU53" s="87">
        <f t="shared" si="28"/>
        <v>0</v>
      </c>
      <c r="BV53" s="87">
        <f t="shared" si="28"/>
        <v>0</v>
      </c>
      <c r="BW53" s="87">
        <f t="shared" si="28"/>
        <v>0</v>
      </c>
      <c r="BX53" s="87">
        <f t="shared" si="28"/>
        <v>0</v>
      </c>
      <c r="BY53" s="87">
        <f t="shared" si="28"/>
        <v>0</v>
      </c>
      <c r="BZ53" s="87">
        <f t="shared" si="28"/>
        <v>0</v>
      </c>
      <c r="CA53" s="87">
        <f t="shared" si="28"/>
        <v>0</v>
      </c>
      <c r="CB53" s="87">
        <f t="shared" si="28"/>
        <v>0</v>
      </c>
      <c r="CC53" s="87">
        <f t="shared" si="28"/>
        <v>0</v>
      </c>
      <c r="CD53" s="87">
        <f t="shared" si="28"/>
        <v>0</v>
      </c>
      <c r="CE53" s="87">
        <f t="shared" si="28"/>
        <v>0</v>
      </c>
      <c r="CF53" s="87">
        <f t="shared" si="28"/>
        <v>0</v>
      </c>
      <c r="CG53" s="87">
        <f t="shared" si="28"/>
        <v>0</v>
      </c>
      <c r="CH53" s="87">
        <f t="shared" si="28"/>
        <v>0</v>
      </c>
      <c r="CI53" s="87">
        <f t="shared" si="28"/>
        <v>0</v>
      </c>
      <c r="CJ53" s="87">
        <f t="shared" si="28"/>
        <v>0</v>
      </c>
      <c r="CK53" s="87">
        <f t="shared" si="28"/>
        <v>0</v>
      </c>
      <c r="CL53" s="87">
        <f t="shared" si="28"/>
        <v>0</v>
      </c>
      <c r="CM53" s="87">
        <f t="shared" si="28"/>
        <v>0</v>
      </c>
      <c r="CN53" s="87">
        <f t="shared" si="28"/>
        <v>0</v>
      </c>
      <c r="CO53" s="87">
        <f t="shared" si="28"/>
        <v>0</v>
      </c>
      <c r="CP53" s="87">
        <f t="shared" si="28"/>
        <v>0</v>
      </c>
      <c r="CQ53" s="87">
        <f t="shared" si="28"/>
        <v>0</v>
      </c>
      <c r="CR53" s="87">
        <f t="shared" si="28"/>
        <v>0</v>
      </c>
      <c r="CS53" s="87">
        <f t="shared" si="28"/>
        <v>0</v>
      </c>
      <c r="CT53" s="87">
        <f t="shared" si="28"/>
        <v>0</v>
      </c>
      <c r="CU53" s="87">
        <f t="shared" si="28"/>
        <v>0</v>
      </c>
      <c r="CV53" s="87">
        <f t="shared" si="28"/>
        <v>0</v>
      </c>
      <c r="CW53" s="87">
        <f t="shared" si="28"/>
        <v>0</v>
      </c>
      <c r="CX53" s="87">
        <f t="shared" si="28"/>
        <v>0</v>
      </c>
      <c r="CY53" s="87">
        <f t="shared" si="28"/>
        <v>0</v>
      </c>
      <c r="CZ53" s="87">
        <f t="shared" si="28"/>
        <v>0</v>
      </c>
      <c r="DA53" s="87">
        <f t="shared" si="28"/>
        <v>0</v>
      </c>
      <c r="DB53" s="87">
        <f t="shared" si="28"/>
        <v>0</v>
      </c>
      <c r="DC53" s="87">
        <f t="shared" si="28"/>
        <v>0</v>
      </c>
      <c r="DD53" s="87">
        <f t="shared" si="28"/>
        <v>0</v>
      </c>
      <c r="DE53" s="87">
        <f t="shared" si="28"/>
        <v>0</v>
      </c>
      <c r="DF53" s="87">
        <f t="shared" si="28"/>
        <v>0</v>
      </c>
      <c r="DG53" s="87">
        <f t="shared" si="28"/>
        <v>0</v>
      </c>
      <c r="DH53" s="87">
        <f t="shared" si="28"/>
        <v>0</v>
      </c>
      <c r="DI53" s="87">
        <f t="shared" si="28"/>
        <v>0</v>
      </c>
      <c r="DJ53" s="87">
        <f t="shared" si="28"/>
        <v>0</v>
      </c>
      <c r="DK53" s="87">
        <f t="shared" si="28"/>
        <v>0</v>
      </c>
      <c r="DL53" s="87">
        <f t="shared" si="28"/>
        <v>0</v>
      </c>
      <c r="DM53" s="87">
        <f t="shared" si="28"/>
        <v>0</v>
      </c>
      <c r="DN53" s="87">
        <f t="shared" si="28"/>
        <v>0</v>
      </c>
      <c r="DO53" s="87">
        <f t="shared" si="28"/>
        <v>0</v>
      </c>
      <c r="DP53" s="87">
        <f t="shared" si="28"/>
        <v>0</v>
      </c>
      <c r="DQ53" s="87">
        <f t="shared" si="28"/>
        <v>0</v>
      </c>
      <c r="DR53" s="87">
        <f t="shared" si="28"/>
        <v>0</v>
      </c>
      <c r="DS53" s="87">
        <f t="shared" si="28"/>
        <v>0</v>
      </c>
      <c r="DT53" s="87">
        <f t="shared" si="28"/>
        <v>0</v>
      </c>
      <c r="DU53" s="87">
        <f t="shared" si="28"/>
        <v>0</v>
      </c>
    </row>
    <row r="54" spans="1:125" x14ac:dyDescent="0.35">
      <c r="A54" s="197" t="str">
        <f>Pieņēmumi!B81</f>
        <v>Banka2</v>
      </c>
      <c r="B54" s="10" t="s">
        <v>200</v>
      </c>
      <c r="C54" s="2"/>
      <c r="D54" s="87">
        <f>SUM(E54:XFD54)</f>
        <v>0</v>
      </c>
      <c r="E54" s="87">
        <f t="shared" si="27"/>
        <v>0</v>
      </c>
      <c r="F54" s="87">
        <f t="shared" si="27"/>
        <v>0</v>
      </c>
      <c r="G54" s="87">
        <f t="shared" si="27"/>
        <v>0</v>
      </c>
      <c r="H54" s="87">
        <f t="shared" si="27"/>
        <v>0</v>
      </c>
      <c r="I54" s="87">
        <f t="shared" si="27"/>
        <v>0</v>
      </c>
      <c r="J54" s="87">
        <f t="shared" si="27"/>
        <v>0</v>
      </c>
      <c r="K54" s="87">
        <f t="shared" si="27"/>
        <v>0</v>
      </c>
      <c r="L54" s="87">
        <f t="shared" si="27"/>
        <v>0</v>
      </c>
      <c r="M54" s="87">
        <f t="shared" si="27"/>
        <v>0</v>
      </c>
      <c r="N54" s="87">
        <f t="shared" si="27"/>
        <v>0</v>
      </c>
      <c r="O54" s="87">
        <f t="shared" si="27"/>
        <v>0</v>
      </c>
      <c r="P54" s="87">
        <f t="shared" si="27"/>
        <v>0</v>
      </c>
      <c r="Q54" s="87">
        <f t="shared" si="27"/>
        <v>0</v>
      </c>
      <c r="R54" s="87">
        <f t="shared" si="27"/>
        <v>0</v>
      </c>
      <c r="S54" s="87">
        <f t="shared" si="27"/>
        <v>0</v>
      </c>
      <c r="T54" s="87">
        <f t="shared" si="27"/>
        <v>0</v>
      </c>
      <c r="U54" s="87">
        <f t="shared" si="27"/>
        <v>0</v>
      </c>
      <c r="V54" s="87">
        <f t="shared" si="27"/>
        <v>0</v>
      </c>
      <c r="W54" s="87">
        <f t="shared" si="27"/>
        <v>0</v>
      </c>
      <c r="X54" s="87">
        <f t="shared" si="27"/>
        <v>0</v>
      </c>
      <c r="Y54" s="87">
        <f t="shared" si="27"/>
        <v>0</v>
      </c>
      <c r="Z54" s="87">
        <f t="shared" si="27"/>
        <v>0</v>
      </c>
      <c r="AA54" s="87">
        <f t="shared" si="27"/>
        <v>0</v>
      </c>
      <c r="AB54" s="87">
        <f t="shared" si="27"/>
        <v>0</v>
      </c>
      <c r="AC54" s="87">
        <f t="shared" si="27"/>
        <v>0</v>
      </c>
      <c r="AD54" s="87">
        <f t="shared" si="27"/>
        <v>0</v>
      </c>
      <c r="AE54" s="87">
        <f t="shared" si="27"/>
        <v>0</v>
      </c>
      <c r="AF54" s="87">
        <f t="shared" si="27"/>
        <v>0</v>
      </c>
      <c r="AG54" s="87">
        <f t="shared" si="27"/>
        <v>0</v>
      </c>
      <c r="AH54" s="87">
        <f t="shared" si="27"/>
        <v>0</v>
      </c>
      <c r="AI54" s="87">
        <f t="shared" si="27"/>
        <v>0</v>
      </c>
      <c r="AJ54" s="87">
        <f t="shared" si="27"/>
        <v>0</v>
      </c>
      <c r="AK54" s="87">
        <f t="shared" si="27"/>
        <v>0</v>
      </c>
      <c r="AL54" s="87">
        <f t="shared" si="27"/>
        <v>0</v>
      </c>
      <c r="AM54" s="87">
        <f t="shared" si="27"/>
        <v>0</v>
      </c>
      <c r="AN54" s="87">
        <f t="shared" si="27"/>
        <v>0</v>
      </c>
      <c r="AO54" s="87">
        <f t="shared" si="27"/>
        <v>0</v>
      </c>
      <c r="AP54" s="87">
        <f t="shared" si="27"/>
        <v>0</v>
      </c>
      <c r="AQ54" s="87">
        <f t="shared" si="27"/>
        <v>0</v>
      </c>
      <c r="AR54" s="87">
        <f t="shared" si="27"/>
        <v>0</v>
      </c>
      <c r="AS54" s="87">
        <f t="shared" si="27"/>
        <v>0</v>
      </c>
      <c r="AT54" s="87">
        <f t="shared" si="27"/>
        <v>0</v>
      </c>
      <c r="AU54" s="87">
        <f t="shared" si="27"/>
        <v>0</v>
      </c>
      <c r="AV54" s="87">
        <f t="shared" si="27"/>
        <v>0</v>
      </c>
      <c r="AW54" s="87">
        <f t="shared" si="27"/>
        <v>0</v>
      </c>
      <c r="AX54" s="87">
        <f t="shared" si="27"/>
        <v>0</v>
      </c>
      <c r="AY54" s="87">
        <f t="shared" si="27"/>
        <v>0</v>
      </c>
      <c r="AZ54" s="87">
        <f t="shared" si="27"/>
        <v>0</v>
      </c>
      <c r="BA54" s="87">
        <f t="shared" si="27"/>
        <v>0</v>
      </c>
      <c r="BB54" s="87">
        <f t="shared" si="27"/>
        <v>0</v>
      </c>
      <c r="BC54" s="87">
        <f t="shared" si="27"/>
        <v>0</v>
      </c>
      <c r="BD54" s="87">
        <f t="shared" si="27"/>
        <v>0</v>
      </c>
      <c r="BE54" s="87">
        <f t="shared" si="27"/>
        <v>0</v>
      </c>
      <c r="BF54" s="87">
        <f t="shared" si="27"/>
        <v>0</v>
      </c>
      <c r="BG54" s="87">
        <f t="shared" si="27"/>
        <v>0</v>
      </c>
      <c r="BH54" s="87">
        <f t="shared" si="27"/>
        <v>0</v>
      </c>
      <c r="BI54" s="87">
        <f t="shared" si="27"/>
        <v>0</v>
      </c>
      <c r="BJ54" s="87">
        <f t="shared" si="27"/>
        <v>0</v>
      </c>
      <c r="BK54" s="87">
        <f t="shared" si="27"/>
        <v>0</v>
      </c>
      <c r="BL54" s="87">
        <f t="shared" si="27"/>
        <v>0</v>
      </c>
      <c r="BM54" s="87">
        <f t="shared" si="27"/>
        <v>0</v>
      </c>
      <c r="BN54" s="87">
        <f t="shared" si="27"/>
        <v>0</v>
      </c>
      <c r="BO54" s="87">
        <f t="shared" si="27"/>
        <v>0</v>
      </c>
      <c r="BP54" s="87">
        <f t="shared" si="27"/>
        <v>0</v>
      </c>
      <c r="BQ54" s="87">
        <f t="shared" si="28"/>
        <v>0</v>
      </c>
      <c r="BR54" s="87">
        <f t="shared" si="28"/>
        <v>0</v>
      </c>
      <c r="BS54" s="87">
        <f t="shared" si="28"/>
        <v>0</v>
      </c>
      <c r="BT54" s="87">
        <f t="shared" si="28"/>
        <v>0</v>
      </c>
      <c r="BU54" s="87">
        <f t="shared" si="28"/>
        <v>0</v>
      </c>
      <c r="BV54" s="87">
        <f t="shared" si="28"/>
        <v>0</v>
      </c>
      <c r="BW54" s="87">
        <f t="shared" si="28"/>
        <v>0</v>
      </c>
      <c r="BX54" s="87">
        <f t="shared" si="28"/>
        <v>0</v>
      </c>
      <c r="BY54" s="87">
        <f t="shared" si="28"/>
        <v>0</v>
      </c>
      <c r="BZ54" s="87">
        <f t="shared" si="28"/>
        <v>0</v>
      </c>
      <c r="CA54" s="87">
        <f t="shared" si="28"/>
        <v>0</v>
      </c>
      <c r="CB54" s="87">
        <f t="shared" si="28"/>
        <v>0</v>
      </c>
      <c r="CC54" s="87">
        <f t="shared" si="28"/>
        <v>0</v>
      </c>
      <c r="CD54" s="87">
        <f t="shared" si="28"/>
        <v>0</v>
      </c>
      <c r="CE54" s="87">
        <f t="shared" si="28"/>
        <v>0</v>
      </c>
      <c r="CF54" s="87">
        <f t="shared" si="28"/>
        <v>0</v>
      </c>
      <c r="CG54" s="87">
        <f t="shared" si="28"/>
        <v>0</v>
      </c>
      <c r="CH54" s="87">
        <f t="shared" si="28"/>
        <v>0</v>
      </c>
      <c r="CI54" s="87">
        <f t="shared" si="28"/>
        <v>0</v>
      </c>
      <c r="CJ54" s="87">
        <f t="shared" si="28"/>
        <v>0</v>
      </c>
      <c r="CK54" s="87">
        <f t="shared" si="28"/>
        <v>0</v>
      </c>
      <c r="CL54" s="87">
        <f t="shared" si="28"/>
        <v>0</v>
      </c>
      <c r="CM54" s="87">
        <f t="shared" si="28"/>
        <v>0</v>
      </c>
      <c r="CN54" s="87">
        <f t="shared" si="28"/>
        <v>0</v>
      </c>
      <c r="CO54" s="87">
        <f t="shared" si="28"/>
        <v>0</v>
      </c>
      <c r="CP54" s="87">
        <f t="shared" si="28"/>
        <v>0</v>
      </c>
      <c r="CQ54" s="87">
        <f t="shared" si="28"/>
        <v>0</v>
      </c>
      <c r="CR54" s="87">
        <f t="shared" si="28"/>
        <v>0</v>
      </c>
      <c r="CS54" s="87">
        <f t="shared" si="28"/>
        <v>0</v>
      </c>
      <c r="CT54" s="87">
        <f t="shared" si="28"/>
        <v>0</v>
      </c>
      <c r="CU54" s="87">
        <f t="shared" si="28"/>
        <v>0</v>
      </c>
      <c r="CV54" s="87">
        <f t="shared" si="28"/>
        <v>0</v>
      </c>
      <c r="CW54" s="87">
        <f t="shared" si="28"/>
        <v>0</v>
      </c>
      <c r="CX54" s="87">
        <f t="shared" si="28"/>
        <v>0</v>
      </c>
      <c r="CY54" s="87">
        <f t="shared" si="28"/>
        <v>0</v>
      </c>
      <c r="CZ54" s="87">
        <f t="shared" si="28"/>
        <v>0</v>
      </c>
      <c r="DA54" s="87">
        <f t="shared" si="28"/>
        <v>0</v>
      </c>
      <c r="DB54" s="87">
        <f t="shared" si="28"/>
        <v>0</v>
      </c>
      <c r="DC54" s="87">
        <f t="shared" si="28"/>
        <v>0</v>
      </c>
      <c r="DD54" s="87">
        <f t="shared" si="28"/>
        <v>0</v>
      </c>
      <c r="DE54" s="87">
        <f t="shared" si="28"/>
        <v>0</v>
      </c>
      <c r="DF54" s="87">
        <f t="shared" si="28"/>
        <v>0</v>
      </c>
      <c r="DG54" s="87">
        <f t="shared" si="28"/>
        <v>0</v>
      </c>
      <c r="DH54" s="87">
        <f t="shared" si="28"/>
        <v>0</v>
      </c>
      <c r="DI54" s="87">
        <f t="shared" si="28"/>
        <v>0</v>
      </c>
      <c r="DJ54" s="87">
        <f t="shared" si="28"/>
        <v>0</v>
      </c>
      <c r="DK54" s="87">
        <f t="shared" si="28"/>
        <v>0</v>
      </c>
      <c r="DL54" s="87">
        <f t="shared" si="28"/>
        <v>0</v>
      </c>
      <c r="DM54" s="87">
        <f t="shared" si="28"/>
        <v>0</v>
      </c>
      <c r="DN54" s="87">
        <f t="shared" si="28"/>
        <v>0</v>
      </c>
      <c r="DO54" s="87">
        <f t="shared" si="28"/>
        <v>0</v>
      </c>
      <c r="DP54" s="87">
        <f t="shared" si="28"/>
        <v>0</v>
      </c>
      <c r="DQ54" s="87">
        <f t="shared" si="28"/>
        <v>0</v>
      </c>
      <c r="DR54" s="87">
        <f t="shared" si="28"/>
        <v>0</v>
      </c>
      <c r="DS54" s="87">
        <f t="shared" si="28"/>
        <v>0</v>
      </c>
      <c r="DT54" s="87">
        <f t="shared" si="28"/>
        <v>0</v>
      </c>
      <c r="DU54" s="87">
        <f t="shared" si="28"/>
        <v>0</v>
      </c>
    </row>
    <row r="55" spans="1:125" x14ac:dyDescent="0.35">
      <c r="A55" s="197" t="str">
        <f>Pieņēmumi!B102</f>
        <v>Banka3</v>
      </c>
      <c r="B55" s="10" t="s">
        <v>200</v>
      </c>
      <c r="C55" s="2"/>
      <c r="D55" s="87">
        <f>SUM(E55:XFD55)</f>
        <v>0</v>
      </c>
      <c r="E55" s="87">
        <f t="shared" si="27"/>
        <v>0</v>
      </c>
      <c r="F55" s="87">
        <f t="shared" si="27"/>
        <v>0</v>
      </c>
      <c r="G55" s="87">
        <f t="shared" si="27"/>
        <v>0</v>
      </c>
      <c r="H55" s="87">
        <f t="shared" si="27"/>
        <v>0</v>
      </c>
      <c r="I55" s="87">
        <f t="shared" si="27"/>
        <v>0</v>
      </c>
      <c r="J55" s="87">
        <f t="shared" si="27"/>
        <v>0</v>
      </c>
      <c r="K55" s="87">
        <f t="shared" si="27"/>
        <v>0</v>
      </c>
      <c r="L55" s="87">
        <f t="shared" si="27"/>
        <v>0</v>
      </c>
      <c r="M55" s="87">
        <f t="shared" si="27"/>
        <v>0</v>
      </c>
      <c r="N55" s="87">
        <f t="shared" si="27"/>
        <v>0</v>
      </c>
      <c r="O55" s="87">
        <f t="shared" si="27"/>
        <v>0</v>
      </c>
      <c r="P55" s="87">
        <f t="shared" si="27"/>
        <v>0</v>
      </c>
      <c r="Q55" s="87">
        <f t="shared" si="27"/>
        <v>0</v>
      </c>
      <c r="R55" s="87">
        <f t="shared" si="27"/>
        <v>0</v>
      </c>
      <c r="S55" s="87">
        <f t="shared" si="27"/>
        <v>0</v>
      </c>
      <c r="T55" s="87">
        <f t="shared" si="27"/>
        <v>0</v>
      </c>
      <c r="U55" s="87">
        <f t="shared" si="27"/>
        <v>0</v>
      </c>
      <c r="V55" s="87">
        <f t="shared" si="27"/>
        <v>0</v>
      </c>
      <c r="W55" s="87">
        <f t="shared" si="27"/>
        <v>0</v>
      </c>
      <c r="X55" s="87">
        <f t="shared" si="27"/>
        <v>0</v>
      </c>
      <c r="Y55" s="87">
        <f t="shared" si="27"/>
        <v>0</v>
      </c>
      <c r="Z55" s="87">
        <f t="shared" si="27"/>
        <v>0</v>
      </c>
      <c r="AA55" s="87">
        <f t="shared" si="27"/>
        <v>0</v>
      </c>
      <c r="AB55" s="87">
        <f t="shared" si="27"/>
        <v>0</v>
      </c>
      <c r="AC55" s="87">
        <f t="shared" si="27"/>
        <v>0</v>
      </c>
      <c r="AD55" s="87">
        <f t="shared" si="27"/>
        <v>0</v>
      </c>
      <c r="AE55" s="87">
        <f t="shared" si="27"/>
        <v>0</v>
      </c>
      <c r="AF55" s="87">
        <f t="shared" si="27"/>
        <v>0</v>
      </c>
      <c r="AG55" s="87">
        <f t="shared" si="27"/>
        <v>0</v>
      </c>
      <c r="AH55" s="87">
        <f t="shared" si="27"/>
        <v>0</v>
      </c>
      <c r="AI55" s="87">
        <f t="shared" si="27"/>
        <v>0</v>
      </c>
      <c r="AJ55" s="87">
        <f t="shared" si="27"/>
        <v>0</v>
      </c>
      <c r="AK55" s="87">
        <f t="shared" si="27"/>
        <v>0</v>
      </c>
      <c r="AL55" s="87">
        <f t="shared" si="27"/>
        <v>0</v>
      </c>
      <c r="AM55" s="87">
        <f t="shared" si="27"/>
        <v>0</v>
      </c>
      <c r="AN55" s="87">
        <f t="shared" si="27"/>
        <v>0</v>
      </c>
      <c r="AO55" s="87">
        <f t="shared" si="27"/>
        <v>0</v>
      </c>
      <c r="AP55" s="87">
        <f t="shared" si="27"/>
        <v>0</v>
      </c>
      <c r="AQ55" s="87">
        <f t="shared" si="27"/>
        <v>0</v>
      </c>
      <c r="AR55" s="87">
        <f t="shared" si="27"/>
        <v>0</v>
      </c>
      <c r="AS55" s="87">
        <f t="shared" si="27"/>
        <v>0</v>
      </c>
      <c r="AT55" s="87">
        <f t="shared" si="27"/>
        <v>0</v>
      </c>
      <c r="AU55" s="87">
        <f t="shared" si="27"/>
        <v>0</v>
      </c>
      <c r="AV55" s="87">
        <f t="shared" si="27"/>
        <v>0</v>
      </c>
      <c r="AW55" s="87">
        <f t="shared" si="27"/>
        <v>0</v>
      </c>
      <c r="AX55" s="87">
        <f t="shared" si="27"/>
        <v>0</v>
      </c>
      <c r="AY55" s="87">
        <f t="shared" si="27"/>
        <v>0</v>
      </c>
      <c r="AZ55" s="87">
        <f t="shared" si="27"/>
        <v>0</v>
      </c>
      <c r="BA55" s="87">
        <f t="shared" si="27"/>
        <v>0</v>
      </c>
      <c r="BB55" s="87">
        <f t="shared" si="27"/>
        <v>0</v>
      </c>
      <c r="BC55" s="87">
        <f t="shared" si="27"/>
        <v>0</v>
      </c>
      <c r="BD55" s="87">
        <f t="shared" si="27"/>
        <v>0</v>
      </c>
      <c r="BE55" s="87">
        <f t="shared" si="27"/>
        <v>0</v>
      </c>
      <c r="BF55" s="87">
        <f t="shared" si="27"/>
        <v>0</v>
      </c>
      <c r="BG55" s="87">
        <f t="shared" si="27"/>
        <v>0</v>
      </c>
      <c r="BH55" s="87">
        <f t="shared" si="27"/>
        <v>0</v>
      </c>
      <c r="BI55" s="87">
        <f t="shared" si="27"/>
        <v>0</v>
      </c>
      <c r="BJ55" s="87">
        <f t="shared" si="27"/>
        <v>0</v>
      </c>
      <c r="BK55" s="87">
        <f t="shared" si="27"/>
        <v>0</v>
      </c>
      <c r="BL55" s="87">
        <f t="shared" si="27"/>
        <v>0</v>
      </c>
      <c r="BM55" s="87">
        <f t="shared" si="27"/>
        <v>0</v>
      </c>
      <c r="BN55" s="87">
        <f t="shared" si="27"/>
        <v>0</v>
      </c>
      <c r="BO55" s="87">
        <f t="shared" si="27"/>
        <v>0</v>
      </c>
      <c r="BP55" s="87">
        <f t="shared" si="27"/>
        <v>0</v>
      </c>
      <c r="BQ55" s="87">
        <f t="shared" si="28"/>
        <v>0</v>
      </c>
      <c r="BR55" s="87">
        <f t="shared" si="28"/>
        <v>0</v>
      </c>
      <c r="BS55" s="87">
        <f t="shared" si="28"/>
        <v>0</v>
      </c>
      <c r="BT55" s="87">
        <f t="shared" si="28"/>
        <v>0</v>
      </c>
      <c r="BU55" s="87">
        <f t="shared" si="28"/>
        <v>0</v>
      </c>
      <c r="BV55" s="87">
        <f t="shared" si="28"/>
        <v>0</v>
      </c>
      <c r="BW55" s="87">
        <f t="shared" si="28"/>
        <v>0</v>
      </c>
      <c r="BX55" s="87">
        <f t="shared" si="28"/>
        <v>0</v>
      </c>
      <c r="BY55" s="87">
        <f t="shared" si="28"/>
        <v>0</v>
      </c>
      <c r="BZ55" s="87">
        <f t="shared" si="28"/>
        <v>0</v>
      </c>
      <c r="CA55" s="87">
        <f t="shared" si="28"/>
        <v>0</v>
      </c>
      <c r="CB55" s="87">
        <f t="shared" si="28"/>
        <v>0</v>
      </c>
      <c r="CC55" s="87">
        <f t="shared" si="28"/>
        <v>0</v>
      </c>
      <c r="CD55" s="87">
        <f t="shared" si="28"/>
        <v>0</v>
      </c>
      <c r="CE55" s="87">
        <f t="shared" si="28"/>
        <v>0</v>
      </c>
      <c r="CF55" s="87">
        <f t="shared" si="28"/>
        <v>0</v>
      </c>
      <c r="CG55" s="87">
        <f t="shared" si="28"/>
        <v>0</v>
      </c>
      <c r="CH55" s="87">
        <f t="shared" si="28"/>
        <v>0</v>
      </c>
      <c r="CI55" s="87">
        <f t="shared" si="28"/>
        <v>0</v>
      </c>
      <c r="CJ55" s="87">
        <f t="shared" si="28"/>
        <v>0</v>
      </c>
      <c r="CK55" s="87">
        <f t="shared" si="28"/>
        <v>0</v>
      </c>
      <c r="CL55" s="87">
        <f t="shared" si="28"/>
        <v>0</v>
      </c>
      <c r="CM55" s="87">
        <f t="shared" si="28"/>
        <v>0</v>
      </c>
      <c r="CN55" s="87">
        <f t="shared" si="28"/>
        <v>0</v>
      </c>
      <c r="CO55" s="87">
        <f t="shared" si="28"/>
        <v>0</v>
      </c>
      <c r="CP55" s="87">
        <f t="shared" si="28"/>
        <v>0</v>
      </c>
      <c r="CQ55" s="87">
        <f t="shared" si="28"/>
        <v>0</v>
      </c>
      <c r="CR55" s="87">
        <f t="shared" si="28"/>
        <v>0</v>
      </c>
      <c r="CS55" s="87">
        <f t="shared" si="28"/>
        <v>0</v>
      </c>
      <c r="CT55" s="87">
        <f t="shared" si="28"/>
        <v>0</v>
      </c>
      <c r="CU55" s="87">
        <f t="shared" si="28"/>
        <v>0</v>
      </c>
      <c r="CV55" s="87">
        <f t="shared" si="28"/>
        <v>0</v>
      </c>
      <c r="CW55" s="87">
        <f t="shared" si="28"/>
        <v>0</v>
      </c>
      <c r="CX55" s="87">
        <f t="shared" si="28"/>
        <v>0</v>
      </c>
      <c r="CY55" s="87">
        <f t="shared" si="28"/>
        <v>0</v>
      </c>
      <c r="CZ55" s="87">
        <f t="shared" si="28"/>
        <v>0</v>
      </c>
      <c r="DA55" s="87">
        <f t="shared" si="28"/>
        <v>0</v>
      </c>
      <c r="DB55" s="87">
        <f t="shared" si="28"/>
        <v>0</v>
      </c>
      <c r="DC55" s="87">
        <f t="shared" si="28"/>
        <v>0</v>
      </c>
      <c r="DD55" s="87">
        <f t="shared" si="28"/>
        <v>0</v>
      </c>
      <c r="DE55" s="87">
        <f t="shared" si="28"/>
        <v>0</v>
      </c>
      <c r="DF55" s="87">
        <f t="shared" si="28"/>
        <v>0</v>
      </c>
      <c r="DG55" s="87">
        <f t="shared" si="28"/>
        <v>0</v>
      </c>
      <c r="DH55" s="87">
        <f t="shared" si="28"/>
        <v>0</v>
      </c>
      <c r="DI55" s="87">
        <f t="shared" si="28"/>
        <v>0</v>
      </c>
      <c r="DJ55" s="87">
        <f t="shared" si="28"/>
        <v>0</v>
      </c>
      <c r="DK55" s="87">
        <f t="shared" si="28"/>
        <v>0</v>
      </c>
      <c r="DL55" s="87">
        <f t="shared" si="28"/>
        <v>0</v>
      </c>
      <c r="DM55" s="87">
        <f t="shared" si="28"/>
        <v>0</v>
      </c>
      <c r="DN55" s="87">
        <f t="shared" si="28"/>
        <v>0</v>
      </c>
      <c r="DO55" s="87">
        <f t="shared" si="28"/>
        <v>0</v>
      </c>
      <c r="DP55" s="87">
        <f t="shared" si="28"/>
        <v>0</v>
      </c>
      <c r="DQ55" s="87">
        <f t="shared" si="28"/>
        <v>0</v>
      </c>
      <c r="DR55" s="87">
        <f t="shared" si="28"/>
        <v>0</v>
      </c>
      <c r="DS55" s="87">
        <f t="shared" si="28"/>
        <v>0</v>
      </c>
      <c r="DT55" s="87">
        <f t="shared" si="28"/>
        <v>0</v>
      </c>
      <c r="DU55" s="87">
        <f t="shared" si="28"/>
        <v>0</v>
      </c>
    </row>
    <row r="56" spans="1:125" x14ac:dyDescent="0.35">
      <c r="A56" s="25" t="s">
        <v>385</v>
      </c>
      <c r="B56" s="25"/>
      <c r="C56" s="25"/>
      <c r="D56" s="93"/>
      <c r="E56" s="93">
        <f>IFERROR(E52,"")</f>
        <v>0</v>
      </c>
      <c r="F56" s="93">
        <f t="shared" ref="F56:BQ56" si="29">IFERROR(E56+F52,"")</f>
        <v>0</v>
      </c>
      <c r="G56" s="93">
        <f t="shared" si="29"/>
        <v>0</v>
      </c>
      <c r="H56" s="93">
        <f t="shared" si="29"/>
        <v>0</v>
      </c>
      <c r="I56" s="93">
        <f t="shared" si="29"/>
        <v>0</v>
      </c>
      <c r="J56" s="93">
        <f t="shared" si="29"/>
        <v>0</v>
      </c>
      <c r="K56" s="93">
        <f t="shared" si="29"/>
        <v>0</v>
      </c>
      <c r="L56" s="93">
        <f t="shared" si="29"/>
        <v>0</v>
      </c>
      <c r="M56" s="93">
        <f t="shared" si="29"/>
        <v>0</v>
      </c>
      <c r="N56" s="93">
        <f t="shared" si="29"/>
        <v>0</v>
      </c>
      <c r="O56" s="93">
        <f t="shared" si="29"/>
        <v>0</v>
      </c>
      <c r="P56" s="93">
        <f t="shared" si="29"/>
        <v>0</v>
      </c>
      <c r="Q56" s="93">
        <f t="shared" si="29"/>
        <v>0</v>
      </c>
      <c r="R56" s="93">
        <f t="shared" si="29"/>
        <v>0</v>
      </c>
      <c r="S56" s="93">
        <f t="shared" si="29"/>
        <v>0</v>
      </c>
      <c r="T56" s="93">
        <f t="shared" si="29"/>
        <v>0</v>
      </c>
      <c r="U56" s="93">
        <f t="shared" si="29"/>
        <v>0</v>
      </c>
      <c r="V56" s="93">
        <f t="shared" si="29"/>
        <v>0</v>
      </c>
      <c r="W56" s="93">
        <f t="shared" si="29"/>
        <v>0</v>
      </c>
      <c r="X56" s="93">
        <f t="shared" si="29"/>
        <v>0</v>
      </c>
      <c r="Y56" s="93">
        <f t="shared" si="29"/>
        <v>0</v>
      </c>
      <c r="Z56" s="93">
        <f t="shared" si="29"/>
        <v>0</v>
      </c>
      <c r="AA56" s="93">
        <f t="shared" si="29"/>
        <v>0</v>
      </c>
      <c r="AB56" s="93">
        <f t="shared" si="29"/>
        <v>0</v>
      </c>
      <c r="AC56" s="93">
        <f t="shared" si="29"/>
        <v>0</v>
      </c>
      <c r="AD56" s="93">
        <f t="shared" si="29"/>
        <v>0</v>
      </c>
      <c r="AE56" s="93">
        <f t="shared" si="29"/>
        <v>0</v>
      </c>
      <c r="AF56" s="93">
        <f t="shared" si="29"/>
        <v>0</v>
      </c>
      <c r="AG56" s="93">
        <f t="shared" si="29"/>
        <v>0</v>
      </c>
      <c r="AH56" s="93">
        <f t="shared" si="29"/>
        <v>0</v>
      </c>
      <c r="AI56" s="93">
        <f t="shared" si="29"/>
        <v>0</v>
      </c>
      <c r="AJ56" s="93">
        <f t="shared" si="29"/>
        <v>0</v>
      </c>
      <c r="AK56" s="93">
        <f t="shared" si="29"/>
        <v>0</v>
      </c>
      <c r="AL56" s="93">
        <f t="shared" si="29"/>
        <v>0</v>
      </c>
      <c r="AM56" s="93">
        <f t="shared" si="29"/>
        <v>0</v>
      </c>
      <c r="AN56" s="93">
        <f t="shared" si="29"/>
        <v>0</v>
      </c>
      <c r="AO56" s="93">
        <f t="shared" si="29"/>
        <v>0</v>
      </c>
      <c r="AP56" s="93">
        <f t="shared" si="29"/>
        <v>0</v>
      </c>
      <c r="AQ56" s="93">
        <f t="shared" si="29"/>
        <v>0</v>
      </c>
      <c r="AR56" s="93">
        <f t="shared" si="29"/>
        <v>0</v>
      </c>
      <c r="AS56" s="93">
        <f t="shared" si="29"/>
        <v>0</v>
      </c>
      <c r="AT56" s="93">
        <f t="shared" si="29"/>
        <v>0</v>
      </c>
      <c r="AU56" s="93">
        <f t="shared" si="29"/>
        <v>0</v>
      </c>
      <c r="AV56" s="93">
        <f t="shared" si="29"/>
        <v>0</v>
      </c>
      <c r="AW56" s="93">
        <f t="shared" si="29"/>
        <v>0</v>
      </c>
      <c r="AX56" s="93">
        <f t="shared" si="29"/>
        <v>0</v>
      </c>
      <c r="AY56" s="93">
        <f t="shared" si="29"/>
        <v>0</v>
      </c>
      <c r="AZ56" s="93">
        <f t="shared" si="29"/>
        <v>0</v>
      </c>
      <c r="BA56" s="93">
        <f t="shared" si="29"/>
        <v>0</v>
      </c>
      <c r="BB56" s="93">
        <f t="shared" si="29"/>
        <v>0</v>
      </c>
      <c r="BC56" s="93">
        <f t="shared" si="29"/>
        <v>0</v>
      </c>
      <c r="BD56" s="93">
        <f t="shared" si="29"/>
        <v>0</v>
      </c>
      <c r="BE56" s="93">
        <f t="shared" si="29"/>
        <v>0</v>
      </c>
      <c r="BF56" s="93">
        <f t="shared" si="29"/>
        <v>0</v>
      </c>
      <c r="BG56" s="93">
        <f t="shared" si="29"/>
        <v>0</v>
      </c>
      <c r="BH56" s="93">
        <f t="shared" si="29"/>
        <v>0</v>
      </c>
      <c r="BI56" s="93">
        <f t="shared" si="29"/>
        <v>0</v>
      </c>
      <c r="BJ56" s="93">
        <f t="shared" si="29"/>
        <v>0</v>
      </c>
      <c r="BK56" s="93">
        <f t="shared" si="29"/>
        <v>0</v>
      </c>
      <c r="BL56" s="93">
        <f t="shared" si="29"/>
        <v>0</v>
      </c>
      <c r="BM56" s="93">
        <f t="shared" si="29"/>
        <v>0</v>
      </c>
      <c r="BN56" s="93">
        <f t="shared" si="29"/>
        <v>0</v>
      </c>
      <c r="BO56" s="93">
        <f t="shared" si="29"/>
        <v>0</v>
      </c>
      <c r="BP56" s="93">
        <f t="shared" si="29"/>
        <v>0</v>
      </c>
      <c r="BQ56" s="93">
        <f t="shared" si="29"/>
        <v>0</v>
      </c>
      <c r="BR56" s="93">
        <f t="shared" ref="BR56:DU56" si="30">IFERROR(BQ56+BR52,"")</f>
        <v>0</v>
      </c>
      <c r="BS56" s="93">
        <f t="shared" si="30"/>
        <v>0</v>
      </c>
      <c r="BT56" s="93">
        <f t="shared" si="30"/>
        <v>0</v>
      </c>
      <c r="BU56" s="93">
        <f t="shared" si="30"/>
        <v>0</v>
      </c>
      <c r="BV56" s="93">
        <f t="shared" si="30"/>
        <v>0</v>
      </c>
      <c r="BW56" s="93">
        <f t="shared" si="30"/>
        <v>0</v>
      </c>
      <c r="BX56" s="93">
        <f t="shared" si="30"/>
        <v>0</v>
      </c>
      <c r="BY56" s="93">
        <f t="shared" si="30"/>
        <v>0</v>
      </c>
      <c r="BZ56" s="93">
        <f t="shared" si="30"/>
        <v>0</v>
      </c>
      <c r="CA56" s="93">
        <f t="shared" si="30"/>
        <v>0</v>
      </c>
      <c r="CB56" s="93">
        <f t="shared" si="30"/>
        <v>0</v>
      </c>
      <c r="CC56" s="93">
        <f t="shared" si="30"/>
        <v>0</v>
      </c>
      <c r="CD56" s="93">
        <f t="shared" si="30"/>
        <v>0</v>
      </c>
      <c r="CE56" s="93">
        <f t="shared" si="30"/>
        <v>0</v>
      </c>
      <c r="CF56" s="93">
        <f t="shared" si="30"/>
        <v>0</v>
      </c>
      <c r="CG56" s="93">
        <f t="shared" si="30"/>
        <v>0</v>
      </c>
      <c r="CH56" s="93">
        <f t="shared" si="30"/>
        <v>0</v>
      </c>
      <c r="CI56" s="93">
        <f t="shared" si="30"/>
        <v>0</v>
      </c>
      <c r="CJ56" s="93">
        <f t="shared" si="30"/>
        <v>0</v>
      </c>
      <c r="CK56" s="93">
        <f t="shared" si="30"/>
        <v>0</v>
      </c>
      <c r="CL56" s="93">
        <f t="shared" si="30"/>
        <v>0</v>
      </c>
      <c r="CM56" s="93">
        <f t="shared" si="30"/>
        <v>0</v>
      </c>
      <c r="CN56" s="93">
        <f t="shared" si="30"/>
        <v>0</v>
      </c>
      <c r="CO56" s="93">
        <f t="shared" si="30"/>
        <v>0</v>
      </c>
      <c r="CP56" s="93">
        <f t="shared" si="30"/>
        <v>0</v>
      </c>
      <c r="CQ56" s="93">
        <f t="shared" si="30"/>
        <v>0</v>
      </c>
      <c r="CR56" s="93">
        <f t="shared" si="30"/>
        <v>0</v>
      </c>
      <c r="CS56" s="93">
        <f t="shared" si="30"/>
        <v>0</v>
      </c>
      <c r="CT56" s="93">
        <f t="shared" si="30"/>
        <v>0</v>
      </c>
      <c r="CU56" s="93">
        <f t="shared" si="30"/>
        <v>0</v>
      </c>
      <c r="CV56" s="93">
        <f t="shared" si="30"/>
        <v>0</v>
      </c>
      <c r="CW56" s="93">
        <f t="shared" si="30"/>
        <v>0</v>
      </c>
      <c r="CX56" s="93">
        <f t="shared" si="30"/>
        <v>0</v>
      </c>
      <c r="CY56" s="93">
        <f t="shared" si="30"/>
        <v>0</v>
      </c>
      <c r="CZ56" s="93">
        <f t="shared" si="30"/>
        <v>0</v>
      </c>
      <c r="DA56" s="93">
        <f t="shared" si="30"/>
        <v>0</v>
      </c>
      <c r="DB56" s="93">
        <f t="shared" si="30"/>
        <v>0</v>
      </c>
      <c r="DC56" s="93">
        <f t="shared" si="30"/>
        <v>0</v>
      </c>
      <c r="DD56" s="93">
        <f t="shared" si="30"/>
        <v>0</v>
      </c>
      <c r="DE56" s="93">
        <f t="shared" si="30"/>
        <v>0</v>
      </c>
      <c r="DF56" s="93">
        <f t="shared" si="30"/>
        <v>0</v>
      </c>
      <c r="DG56" s="93">
        <f t="shared" si="30"/>
        <v>0</v>
      </c>
      <c r="DH56" s="93">
        <f t="shared" si="30"/>
        <v>0</v>
      </c>
      <c r="DI56" s="93">
        <f t="shared" si="30"/>
        <v>0</v>
      </c>
      <c r="DJ56" s="93">
        <f t="shared" si="30"/>
        <v>0</v>
      </c>
      <c r="DK56" s="93">
        <f t="shared" si="30"/>
        <v>0</v>
      </c>
      <c r="DL56" s="93">
        <f t="shared" si="30"/>
        <v>0</v>
      </c>
      <c r="DM56" s="93">
        <f t="shared" si="30"/>
        <v>0</v>
      </c>
      <c r="DN56" s="93">
        <f t="shared" si="30"/>
        <v>0</v>
      </c>
      <c r="DO56" s="93">
        <f t="shared" si="30"/>
        <v>0</v>
      </c>
      <c r="DP56" s="93">
        <f t="shared" si="30"/>
        <v>0</v>
      </c>
      <c r="DQ56" s="93">
        <f t="shared" si="30"/>
        <v>0</v>
      </c>
      <c r="DR56" s="93">
        <f t="shared" si="30"/>
        <v>0</v>
      </c>
      <c r="DS56" s="93">
        <f t="shared" si="30"/>
        <v>0</v>
      </c>
      <c r="DT56" s="93">
        <f t="shared" si="30"/>
        <v>0</v>
      </c>
      <c r="DU56" s="93">
        <f t="shared" si="30"/>
        <v>0</v>
      </c>
    </row>
    <row r="57" spans="1:125" x14ac:dyDescent="0.35">
      <c r="A57" s="25" t="s">
        <v>383</v>
      </c>
      <c r="B57" s="25"/>
      <c r="C57" s="25"/>
      <c r="D57" s="93"/>
      <c r="E57" s="89">
        <f t="shared" ref="E57:BP57" si="31">IFERROR(E51-E52,"")</f>
        <v>0</v>
      </c>
      <c r="F57" s="89">
        <f t="shared" si="31"/>
        <v>0</v>
      </c>
      <c r="G57" s="89">
        <f t="shared" si="31"/>
        <v>0</v>
      </c>
      <c r="H57" s="89">
        <f t="shared" si="31"/>
        <v>0</v>
      </c>
      <c r="I57" s="89">
        <f t="shared" si="31"/>
        <v>0</v>
      </c>
      <c r="J57" s="89">
        <f t="shared" si="31"/>
        <v>0</v>
      </c>
      <c r="K57" s="89">
        <f t="shared" si="31"/>
        <v>0</v>
      </c>
      <c r="L57" s="89">
        <f t="shared" si="31"/>
        <v>0</v>
      </c>
      <c r="M57" s="89">
        <f t="shared" si="31"/>
        <v>0</v>
      </c>
      <c r="N57" s="89">
        <f t="shared" si="31"/>
        <v>0</v>
      </c>
      <c r="O57" s="89">
        <f t="shared" si="31"/>
        <v>0</v>
      </c>
      <c r="P57" s="89">
        <f t="shared" si="31"/>
        <v>0</v>
      </c>
      <c r="Q57" s="89">
        <f t="shared" si="31"/>
        <v>0</v>
      </c>
      <c r="R57" s="89">
        <f t="shared" si="31"/>
        <v>0</v>
      </c>
      <c r="S57" s="89">
        <f t="shared" si="31"/>
        <v>0</v>
      </c>
      <c r="T57" s="89">
        <f t="shared" si="31"/>
        <v>0</v>
      </c>
      <c r="U57" s="89">
        <f t="shared" si="31"/>
        <v>0</v>
      </c>
      <c r="V57" s="89">
        <f t="shared" si="31"/>
        <v>0</v>
      </c>
      <c r="W57" s="89">
        <f t="shared" si="31"/>
        <v>0</v>
      </c>
      <c r="X57" s="89">
        <f t="shared" si="31"/>
        <v>0</v>
      </c>
      <c r="Y57" s="89">
        <f t="shared" si="31"/>
        <v>0</v>
      </c>
      <c r="Z57" s="89">
        <f t="shared" si="31"/>
        <v>0</v>
      </c>
      <c r="AA57" s="89">
        <f t="shared" si="31"/>
        <v>0</v>
      </c>
      <c r="AB57" s="89">
        <f t="shared" si="31"/>
        <v>0</v>
      </c>
      <c r="AC57" s="89">
        <f t="shared" si="31"/>
        <v>0</v>
      </c>
      <c r="AD57" s="89">
        <f t="shared" si="31"/>
        <v>0</v>
      </c>
      <c r="AE57" s="89">
        <f t="shared" si="31"/>
        <v>0</v>
      </c>
      <c r="AF57" s="89">
        <f t="shared" si="31"/>
        <v>0</v>
      </c>
      <c r="AG57" s="89">
        <f t="shared" si="31"/>
        <v>0</v>
      </c>
      <c r="AH57" s="89">
        <f t="shared" si="31"/>
        <v>0</v>
      </c>
      <c r="AI57" s="89">
        <f t="shared" si="31"/>
        <v>0</v>
      </c>
      <c r="AJ57" s="89">
        <f t="shared" si="31"/>
        <v>0</v>
      </c>
      <c r="AK57" s="89">
        <f t="shared" si="31"/>
        <v>0</v>
      </c>
      <c r="AL57" s="89">
        <f t="shared" si="31"/>
        <v>0</v>
      </c>
      <c r="AM57" s="89">
        <f t="shared" si="31"/>
        <v>0</v>
      </c>
      <c r="AN57" s="89">
        <f t="shared" si="31"/>
        <v>0</v>
      </c>
      <c r="AO57" s="89">
        <f t="shared" si="31"/>
        <v>0</v>
      </c>
      <c r="AP57" s="89">
        <f t="shared" si="31"/>
        <v>0</v>
      </c>
      <c r="AQ57" s="89">
        <f t="shared" si="31"/>
        <v>0</v>
      </c>
      <c r="AR57" s="89">
        <f t="shared" si="31"/>
        <v>0</v>
      </c>
      <c r="AS57" s="89">
        <f t="shared" si="31"/>
        <v>0</v>
      </c>
      <c r="AT57" s="89">
        <f t="shared" si="31"/>
        <v>0</v>
      </c>
      <c r="AU57" s="89">
        <f t="shared" si="31"/>
        <v>0</v>
      </c>
      <c r="AV57" s="89">
        <f t="shared" si="31"/>
        <v>0</v>
      </c>
      <c r="AW57" s="89">
        <f t="shared" si="31"/>
        <v>0</v>
      </c>
      <c r="AX57" s="89">
        <f t="shared" si="31"/>
        <v>0</v>
      </c>
      <c r="AY57" s="89">
        <f t="shared" si="31"/>
        <v>0</v>
      </c>
      <c r="AZ57" s="89">
        <f t="shared" si="31"/>
        <v>0</v>
      </c>
      <c r="BA57" s="89">
        <f t="shared" si="31"/>
        <v>0</v>
      </c>
      <c r="BB57" s="89">
        <f t="shared" si="31"/>
        <v>0</v>
      </c>
      <c r="BC57" s="89">
        <f t="shared" si="31"/>
        <v>0</v>
      </c>
      <c r="BD57" s="89">
        <f t="shared" si="31"/>
        <v>0</v>
      </c>
      <c r="BE57" s="89">
        <f t="shared" si="31"/>
        <v>0</v>
      </c>
      <c r="BF57" s="89">
        <f t="shared" si="31"/>
        <v>0</v>
      </c>
      <c r="BG57" s="89">
        <f t="shared" si="31"/>
        <v>0</v>
      </c>
      <c r="BH57" s="89">
        <f t="shared" si="31"/>
        <v>0</v>
      </c>
      <c r="BI57" s="89">
        <f t="shared" si="31"/>
        <v>0</v>
      </c>
      <c r="BJ57" s="89">
        <f t="shared" si="31"/>
        <v>0</v>
      </c>
      <c r="BK57" s="89">
        <f t="shared" si="31"/>
        <v>0</v>
      </c>
      <c r="BL57" s="89">
        <f t="shared" si="31"/>
        <v>0</v>
      </c>
      <c r="BM57" s="89">
        <f t="shared" si="31"/>
        <v>0</v>
      </c>
      <c r="BN57" s="89">
        <f t="shared" si="31"/>
        <v>0</v>
      </c>
      <c r="BO57" s="89">
        <f t="shared" si="31"/>
        <v>0</v>
      </c>
      <c r="BP57" s="89">
        <f t="shared" si="31"/>
        <v>0</v>
      </c>
      <c r="BQ57" s="89">
        <f t="shared" ref="BQ57:DU57" si="32">IFERROR(BQ51-BQ52,"")</f>
        <v>0</v>
      </c>
      <c r="BR57" s="89">
        <f t="shared" si="32"/>
        <v>0</v>
      </c>
      <c r="BS57" s="89">
        <f t="shared" si="32"/>
        <v>0</v>
      </c>
      <c r="BT57" s="89">
        <f t="shared" si="32"/>
        <v>0</v>
      </c>
      <c r="BU57" s="89">
        <f t="shared" si="32"/>
        <v>0</v>
      </c>
      <c r="BV57" s="89">
        <f t="shared" si="32"/>
        <v>0</v>
      </c>
      <c r="BW57" s="89">
        <f t="shared" si="32"/>
        <v>0</v>
      </c>
      <c r="BX57" s="89">
        <f t="shared" si="32"/>
        <v>0</v>
      </c>
      <c r="BY57" s="89">
        <f t="shared" si="32"/>
        <v>0</v>
      </c>
      <c r="BZ57" s="89">
        <f t="shared" si="32"/>
        <v>0</v>
      </c>
      <c r="CA57" s="89">
        <f t="shared" si="32"/>
        <v>0</v>
      </c>
      <c r="CB57" s="89">
        <f t="shared" si="32"/>
        <v>0</v>
      </c>
      <c r="CC57" s="89">
        <f t="shared" si="32"/>
        <v>0</v>
      </c>
      <c r="CD57" s="89">
        <f t="shared" si="32"/>
        <v>0</v>
      </c>
      <c r="CE57" s="89">
        <f t="shared" si="32"/>
        <v>0</v>
      </c>
      <c r="CF57" s="89">
        <f t="shared" si="32"/>
        <v>0</v>
      </c>
      <c r="CG57" s="89">
        <f t="shared" si="32"/>
        <v>0</v>
      </c>
      <c r="CH57" s="89">
        <f t="shared" si="32"/>
        <v>0</v>
      </c>
      <c r="CI57" s="89">
        <f t="shared" si="32"/>
        <v>0</v>
      </c>
      <c r="CJ57" s="89">
        <f t="shared" si="32"/>
        <v>0</v>
      </c>
      <c r="CK57" s="89">
        <f t="shared" si="32"/>
        <v>0</v>
      </c>
      <c r="CL57" s="89">
        <f t="shared" si="32"/>
        <v>0</v>
      </c>
      <c r="CM57" s="89">
        <f t="shared" si="32"/>
        <v>0</v>
      </c>
      <c r="CN57" s="89">
        <f t="shared" si="32"/>
        <v>0</v>
      </c>
      <c r="CO57" s="89">
        <f t="shared" si="32"/>
        <v>0</v>
      </c>
      <c r="CP57" s="89">
        <f t="shared" si="32"/>
        <v>0</v>
      </c>
      <c r="CQ57" s="89">
        <f t="shared" si="32"/>
        <v>0</v>
      </c>
      <c r="CR57" s="89">
        <f t="shared" si="32"/>
        <v>0</v>
      </c>
      <c r="CS57" s="89">
        <f t="shared" si="32"/>
        <v>0</v>
      </c>
      <c r="CT57" s="89">
        <f t="shared" si="32"/>
        <v>0</v>
      </c>
      <c r="CU57" s="89">
        <f t="shared" si="32"/>
        <v>0</v>
      </c>
      <c r="CV57" s="89">
        <f t="shared" si="32"/>
        <v>0</v>
      </c>
      <c r="CW57" s="89">
        <f t="shared" si="32"/>
        <v>0</v>
      </c>
      <c r="CX57" s="89">
        <f t="shared" si="32"/>
        <v>0</v>
      </c>
      <c r="CY57" s="89">
        <f t="shared" si="32"/>
        <v>0</v>
      </c>
      <c r="CZ57" s="89">
        <f t="shared" si="32"/>
        <v>0</v>
      </c>
      <c r="DA57" s="89">
        <f t="shared" si="32"/>
        <v>0</v>
      </c>
      <c r="DB57" s="89">
        <f t="shared" si="32"/>
        <v>0</v>
      </c>
      <c r="DC57" s="89">
        <f t="shared" si="32"/>
        <v>0</v>
      </c>
      <c r="DD57" s="89">
        <f t="shared" si="32"/>
        <v>0</v>
      </c>
      <c r="DE57" s="89">
        <f t="shared" si="32"/>
        <v>0</v>
      </c>
      <c r="DF57" s="89">
        <f t="shared" si="32"/>
        <v>0</v>
      </c>
      <c r="DG57" s="89">
        <f t="shared" si="32"/>
        <v>0</v>
      </c>
      <c r="DH57" s="89">
        <f t="shared" si="32"/>
        <v>0</v>
      </c>
      <c r="DI57" s="89">
        <f t="shared" si="32"/>
        <v>0</v>
      </c>
      <c r="DJ57" s="89">
        <f t="shared" si="32"/>
        <v>0</v>
      </c>
      <c r="DK57" s="89">
        <f t="shared" si="32"/>
        <v>0</v>
      </c>
      <c r="DL57" s="89">
        <f t="shared" si="32"/>
        <v>0</v>
      </c>
      <c r="DM57" s="89">
        <f t="shared" si="32"/>
        <v>0</v>
      </c>
      <c r="DN57" s="89">
        <f t="shared" si="32"/>
        <v>0</v>
      </c>
      <c r="DO57" s="89">
        <f t="shared" si="32"/>
        <v>0</v>
      </c>
      <c r="DP57" s="89">
        <f t="shared" si="32"/>
        <v>0</v>
      </c>
      <c r="DQ57" s="89">
        <f t="shared" si="32"/>
        <v>0</v>
      </c>
      <c r="DR57" s="89">
        <f t="shared" si="32"/>
        <v>0</v>
      </c>
      <c r="DS57" s="89">
        <f t="shared" si="32"/>
        <v>0</v>
      </c>
      <c r="DT57" s="89">
        <f t="shared" si="32"/>
        <v>0</v>
      </c>
      <c r="DU57" s="89">
        <f t="shared" si="32"/>
        <v>0</v>
      </c>
    </row>
    <row r="58" spans="1:125" x14ac:dyDescent="0.35">
      <c r="A58" s="2"/>
      <c r="B58" s="2"/>
      <c r="C58" s="2"/>
      <c r="D58" s="1"/>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x14ac:dyDescent="0.35">
      <c r="A59" s="16" t="s">
        <v>386</v>
      </c>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row>
    <row r="60" spans="1:125" x14ac:dyDescent="0.35">
      <c r="A60" s="1"/>
      <c r="B60" s="2"/>
      <c r="C60" s="2"/>
      <c r="D60" s="1"/>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x14ac:dyDescent="0.35">
      <c r="A61" s="17" t="s">
        <v>387</v>
      </c>
      <c r="B61" s="10" t="s">
        <v>200</v>
      </c>
      <c r="C61" s="94" t="str">
        <f>IFERROR(SUM(E61:XFD61)/SUM($E$61:$XFD$67),"")</f>
        <v/>
      </c>
      <c r="D61" s="86">
        <f t="shared" ref="D61:D67" si="33">SUM(E61:XFD61)</f>
        <v>0</v>
      </c>
      <c r="E61" s="86" t="str">
        <f t="shared" ref="E61:BP64" si="34">IFERROR(E25,"")</f>
        <v/>
      </c>
      <c r="F61" s="86" t="str">
        <f t="shared" si="34"/>
        <v/>
      </c>
      <c r="G61" s="86" t="str">
        <f t="shared" si="34"/>
        <v/>
      </c>
      <c r="H61" s="86" t="str">
        <f t="shared" si="34"/>
        <v/>
      </c>
      <c r="I61" s="86" t="str">
        <f t="shared" si="34"/>
        <v/>
      </c>
      <c r="J61" s="86" t="str">
        <f t="shared" si="34"/>
        <v/>
      </c>
      <c r="K61" s="86" t="str">
        <f t="shared" si="34"/>
        <v/>
      </c>
      <c r="L61" s="86" t="str">
        <f t="shared" si="34"/>
        <v/>
      </c>
      <c r="M61" s="86" t="str">
        <f t="shared" si="34"/>
        <v/>
      </c>
      <c r="N61" s="86" t="str">
        <f t="shared" si="34"/>
        <v/>
      </c>
      <c r="O61" s="86" t="str">
        <f t="shared" si="34"/>
        <v/>
      </c>
      <c r="P61" s="86" t="str">
        <f t="shared" si="34"/>
        <v/>
      </c>
      <c r="Q61" s="86" t="str">
        <f t="shared" si="34"/>
        <v/>
      </c>
      <c r="R61" s="86" t="str">
        <f t="shared" si="34"/>
        <v/>
      </c>
      <c r="S61" s="86" t="str">
        <f t="shared" si="34"/>
        <v/>
      </c>
      <c r="T61" s="86" t="str">
        <f t="shared" si="34"/>
        <v/>
      </c>
      <c r="U61" s="86" t="str">
        <f t="shared" si="34"/>
        <v/>
      </c>
      <c r="V61" s="86" t="str">
        <f t="shared" si="34"/>
        <v/>
      </c>
      <c r="W61" s="86" t="str">
        <f t="shared" si="34"/>
        <v/>
      </c>
      <c r="X61" s="86" t="str">
        <f t="shared" si="34"/>
        <v/>
      </c>
      <c r="Y61" s="86" t="str">
        <f t="shared" si="34"/>
        <v/>
      </c>
      <c r="Z61" s="86" t="str">
        <f t="shared" si="34"/>
        <v/>
      </c>
      <c r="AA61" s="86" t="str">
        <f t="shared" si="34"/>
        <v/>
      </c>
      <c r="AB61" s="86" t="str">
        <f t="shared" si="34"/>
        <v/>
      </c>
      <c r="AC61" s="86" t="str">
        <f t="shared" si="34"/>
        <v/>
      </c>
      <c r="AD61" s="86" t="str">
        <f t="shared" si="34"/>
        <v/>
      </c>
      <c r="AE61" s="86" t="str">
        <f t="shared" si="34"/>
        <v/>
      </c>
      <c r="AF61" s="86" t="str">
        <f t="shared" si="34"/>
        <v/>
      </c>
      <c r="AG61" s="86" t="str">
        <f t="shared" si="34"/>
        <v/>
      </c>
      <c r="AH61" s="86" t="str">
        <f t="shared" si="34"/>
        <v/>
      </c>
      <c r="AI61" s="86" t="str">
        <f t="shared" si="34"/>
        <v/>
      </c>
      <c r="AJ61" s="86" t="str">
        <f t="shared" si="34"/>
        <v/>
      </c>
      <c r="AK61" s="86" t="str">
        <f t="shared" si="34"/>
        <v/>
      </c>
      <c r="AL61" s="86" t="str">
        <f t="shared" si="34"/>
        <v/>
      </c>
      <c r="AM61" s="86" t="str">
        <f t="shared" si="34"/>
        <v/>
      </c>
      <c r="AN61" s="86" t="str">
        <f t="shared" si="34"/>
        <v/>
      </c>
      <c r="AO61" s="86" t="str">
        <f t="shared" si="34"/>
        <v/>
      </c>
      <c r="AP61" s="86" t="str">
        <f t="shared" si="34"/>
        <v/>
      </c>
      <c r="AQ61" s="86" t="str">
        <f t="shared" si="34"/>
        <v/>
      </c>
      <c r="AR61" s="86" t="str">
        <f t="shared" si="34"/>
        <v/>
      </c>
      <c r="AS61" s="86" t="str">
        <f t="shared" si="34"/>
        <v/>
      </c>
      <c r="AT61" s="86" t="str">
        <f t="shared" si="34"/>
        <v/>
      </c>
      <c r="AU61" s="86" t="str">
        <f t="shared" si="34"/>
        <v/>
      </c>
      <c r="AV61" s="86" t="str">
        <f t="shared" si="34"/>
        <v/>
      </c>
      <c r="AW61" s="86" t="str">
        <f t="shared" si="34"/>
        <v/>
      </c>
      <c r="AX61" s="86" t="str">
        <f t="shared" si="34"/>
        <v/>
      </c>
      <c r="AY61" s="86" t="str">
        <f t="shared" si="34"/>
        <v/>
      </c>
      <c r="AZ61" s="86" t="str">
        <f t="shared" si="34"/>
        <v/>
      </c>
      <c r="BA61" s="86" t="str">
        <f t="shared" si="34"/>
        <v/>
      </c>
      <c r="BB61" s="86" t="str">
        <f t="shared" si="34"/>
        <v/>
      </c>
      <c r="BC61" s="86" t="str">
        <f t="shared" si="34"/>
        <v/>
      </c>
      <c r="BD61" s="86" t="str">
        <f t="shared" si="34"/>
        <v/>
      </c>
      <c r="BE61" s="86" t="str">
        <f t="shared" si="34"/>
        <v/>
      </c>
      <c r="BF61" s="86" t="str">
        <f t="shared" si="34"/>
        <v/>
      </c>
      <c r="BG61" s="86" t="str">
        <f t="shared" si="34"/>
        <v/>
      </c>
      <c r="BH61" s="86" t="str">
        <f t="shared" si="34"/>
        <v/>
      </c>
      <c r="BI61" s="86" t="str">
        <f t="shared" si="34"/>
        <v/>
      </c>
      <c r="BJ61" s="86" t="str">
        <f t="shared" si="34"/>
        <v/>
      </c>
      <c r="BK61" s="86" t="str">
        <f t="shared" si="34"/>
        <v/>
      </c>
      <c r="BL61" s="86" t="str">
        <f t="shared" si="34"/>
        <v/>
      </c>
      <c r="BM61" s="86" t="str">
        <f t="shared" si="34"/>
        <v/>
      </c>
      <c r="BN61" s="86" t="str">
        <f t="shared" si="34"/>
        <v/>
      </c>
      <c r="BO61" s="86" t="str">
        <f t="shared" si="34"/>
        <v/>
      </c>
      <c r="BP61" s="86" t="str">
        <f t="shared" si="34"/>
        <v/>
      </c>
      <c r="BQ61" s="86" t="str">
        <f t="shared" ref="BQ61:DU64" si="35">IFERROR(BQ25,"")</f>
        <v/>
      </c>
      <c r="BR61" s="86" t="str">
        <f t="shared" si="35"/>
        <v/>
      </c>
      <c r="BS61" s="86" t="str">
        <f t="shared" si="35"/>
        <v/>
      </c>
      <c r="BT61" s="86" t="str">
        <f t="shared" si="35"/>
        <v/>
      </c>
      <c r="BU61" s="86" t="str">
        <f t="shared" si="35"/>
        <v/>
      </c>
      <c r="BV61" s="86" t="str">
        <f t="shared" si="35"/>
        <v/>
      </c>
      <c r="BW61" s="86" t="str">
        <f t="shared" si="35"/>
        <v/>
      </c>
      <c r="BX61" s="86" t="str">
        <f t="shared" si="35"/>
        <v/>
      </c>
      <c r="BY61" s="86" t="str">
        <f t="shared" si="35"/>
        <v/>
      </c>
      <c r="BZ61" s="86" t="str">
        <f t="shared" si="35"/>
        <v/>
      </c>
      <c r="CA61" s="86" t="str">
        <f t="shared" si="35"/>
        <v/>
      </c>
      <c r="CB61" s="86" t="str">
        <f t="shared" si="35"/>
        <v/>
      </c>
      <c r="CC61" s="86" t="str">
        <f t="shared" si="35"/>
        <v/>
      </c>
      <c r="CD61" s="86" t="str">
        <f t="shared" si="35"/>
        <v/>
      </c>
      <c r="CE61" s="86" t="str">
        <f t="shared" si="35"/>
        <v/>
      </c>
      <c r="CF61" s="86" t="str">
        <f t="shared" si="35"/>
        <v/>
      </c>
      <c r="CG61" s="86" t="str">
        <f t="shared" si="35"/>
        <v/>
      </c>
      <c r="CH61" s="86" t="str">
        <f t="shared" si="35"/>
        <v/>
      </c>
      <c r="CI61" s="86" t="str">
        <f t="shared" si="35"/>
        <v/>
      </c>
      <c r="CJ61" s="86" t="str">
        <f t="shared" si="35"/>
        <v/>
      </c>
      <c r="CK61" s="86" t="str">
        <f t="shared" si="35"/>
        <v/>
      </c>
      <c r="CL61" s="86" t="str">
        <f t="shared" si="35"/>
        <v/>
      </c>
      <c r="CM61" s="86" t="str">
        <f t="shared" si="35"/>
        <v/>
      </c>
      <c r="CN61" s="86" t="str">
        <f t="shared" si="35"/>
        <v/>
      </c>
      <c r="CO61" s="86" t="str">
        <f t="shared" si="35"/>
        <v/>
      </c>
      <c r="CP61" s="86" t="str">
        <f t="shared" si="35"/>
        <v/>
      </c>
      <c r="CQ61" s="86" t="str">
        <f t="shared" si="35"/>
        <v/>
      </c>
      <c r="CR61" s="86" t="str">
        <f t="shared" si="35"/>
        <v/>
      </c>
      <c r="CS61" s="86" t="str">
        <f t="shared" si="35"/>
        <v/>
      </c>
      <c r="CT61" s="86" t="str">
        <f t="shared" si="35"/>
        <v/>
      </c>
      <c r="CU61" s="86" t="str">
        <f t="shared" si="35"/>
        <v/>
      </c>
      <c r="CV61" s="86" t="str">
        <f t="shared" si="35"/>
        <v/>
      </c>
      <c r="CW61" s="86" t="str">
        <f t="shared" si="35"/>
        <v/>
      </c>
      <c r="CX61" s="86" t="str">
        <f t="shared" si="35"/>
        <v/>
      </c>
      <c r="CY61" s="86" t="str">
        <f t="shared" si="35"/>
        <v/>
      </c>
      <c r="CZ61" s="86" t="str">
        <f t="shared" si="35"/>
        <v/>
      </c>
      <c r="DA61" s="86" t="str">
        <f t="shared" si="35"/>
        <v/>
      </c>
      <c r="DB61" s="86" t="str">
        <f t="shared" si="35"/>
        <v/>
      </c>
      <c r="DC61" s="86" t="str">
        <f t="shared" si="35"/>
        <v/>
      </c>
      <c r="DD61" s="86" t="str">
        <f t="shared" si="35"/>
        <v/>
      </c>
      <c r="DE61" s="86" t="str">
        <f t="shared" si="35"/>
        <v/>
      </c>
      <c r="DF61" s="86" t="str">
        <f t="shared" si="35"/>
        <v/>
      </c>
      <c r="DG61" s="86" t="str">
        <f t="shared" si="35"/>
        <v/>
      </c>
      <c r="DH61" s="86" t="str">
        <f t="shared" si="35"/>
        <v/>
      </c>
      <c r="DI61" s="86" t="str">
        <f t="shared" si="35"/>
        <v/>
      </c>
      <c r="DJ61" s="86" t="str">
        <f t="shared" si="35"/>
        <v/>
      </c>
      <c r="DK61" s="86" t="str">
        <f t="shared" si="35"/>
        <v/>
      </c>
      <c r="DL61" s="86" t="str">
        <f t="shared" si="35"/>
        <v/>
      </c>
      <c r="DM61" s="86" t="str">
        <f t="shared" si="35"/>
        <v/>
      </c>
      <c r="DN61" s="86" t="str">
        <f t="shared" si="35"/>
        <v/>
      </c>
      <c r="DO61" s="86" t="str">
        <f t="shared" si="35"/>
        <v/>
      </c>
      <c r="DP61" s="86" t="str">
        <f t="shared" si="35"/>
        <v/>
      </c>
      <c r="DQ61" s="86" t="str">
        <f t="shared" si="35"/>
        <v/>
      </c>
      <c r="DR61" s="86" t="str">
        <f t="shared" si="35"/>
        <v/>
      </c>
      <c r="DS61" s="86" t="str">
        <f t="shared" si="35"/>
        <v/>
      </c>
      <c r="DT61" s="86" t="str">
        <f t="shared" si="35"/>
        <v/>
      </c>
      <c r="DU61" s="86" t="str">
        <f t="shared" si="35"/>
        <v/>
      </c>
    </row>
    <row r="62" spans="1:125" x14ac:dyDescent="0.35">
      <c r="A62" s="17" t="s">
        <v>388</v>
      </c>
      <c r="B62" s="10" t="s">
        <v>200</v>
      </c>
      <c r="C62" s="94" t="str">
        <f t="shared" ref="C62:C67" si="36">IFERROR(SUM(E62:XFD62)/SUM($E$61:$XFD$67),"")</f>
        <v/>
      </c>
      <c r="D62" s="86">
        <f t="shared" si="33"/>
        <v>0</v>
      </c>
      <c r="E62" s="86" t="str">
        <f t="shared" si="34"/>
        <v/>
      </c>
      <c r="F62" s="86" t="str">
        <f t="shared" si="34"/>
        <v/>
      </c>
      <c r="G62" s="86" t="str">
        <f t="shared" si="34"/>
        <v/>
      </c>
      <c r="H62" s="86" t="str">
        <f t="shared" si="34"/>
        <v/>
      </c>
      <c r="I62" s="86" t="str">
        <f t="shared" si="34"/>
        <v/>
      </c>
      <c r="J62" s="86" t="str">
        <f t="shared" si="34"/>
        <v/>
      </c>
      <c r="K62" s="86" t="str">
        <f t="shared" si="34"/>
        <v/>
      </c>
      <c r="L62" s="86" t="str">
        <f t="shared" si="34"/>
        <v/>
      </c>
      <c r="M62" s="86" t="str">
        <f t="shared" si="34"/>
        <v/>
      </c>
      <c r="N62" s="86" t="str">
        <f t="shared" si="34"/>
        <v/>
      </c>
      <c r="O62" s="86" t="str">
        <f t="shared" si="34"/>
        <v/>
      </c>
      <c r="P62" s="86" t="str">
        <f t="shared" si="34"/>
        <v/>
      </c>
      <c r="Q62" s="86" t="str">
        <f t="shared" si="34"/>
        <v/>
      </c>
      <c r="R62" s="86" t="str">
        <f t="shared" si="34"/>
        <v/>
      </c>
      <c r="S62" s="86" t="str">
        <f t="shared" si="34"/>
        <v/>
      </c>
      <c r="T62" s="86" t="str">
        <f t="shared" si="34"/>
        <v/>
      </c>
      <c r="U62" s="86" t="str">
        <f t="shared" si="34"/>
        <v/>
      </c>
      <c r="V62" s="86" t="str">
        <f t="shared" si="34"/>
        <v/>
      </c>
      <c r="W62" s="86" t="str">
        <f t="shared" si="34"/>
        <v/>
      </c>
      <c r="X62" s="86" t="str">
        <f t="shared" si="34"/>
        <v/>
      </c>
      <c r="Y62" s="86" t="str">
        <f t="shared" si="34"/>
        <v/>
      </c>
      <c r="Z62" s="86" t="str">
        <f t="shared" si="34"/>
        <v/>
      </c>
      <c r="AA62" s="86" t="str">
        <f t="shared" si="34"/>
        <v/>
      </c>
      <c r="AB62" s="86" t="str">
        <f t="shared" si="34"/>
        <v/>
      </c>
      <c r="AC62" s="86" t="str">
        <f t="shared" si="34"/>
        <v/>
      </c>
      <c r="AD62" s="86" t="str">
        <f t="shared" si="34"/>
        <v/>
      </c>
      <c r="AE62" s="86" t="str">
        <f t="shared" si="34"/>
        <v/>
      </c>
      <c r="AF62" s="86" t="str">
        <f t="shared" si="34"/>
        <v/>
      </c>
      <c r="AG62" s="86" t="str">
        <f t="shared" si="34"/>
        <v/>
      </c>
      <c r="AH62" s="86" t="str">
        <f t="shared" si="34"/>
        <v/>
      </c>
      <c r="AI62" s="86" t="str">
        <f t="shared" si="34"/>
        <v/>
      </c>
      <c r="AJ62" s="86" t="str">
        <f t="shared" si="34"/>
        <v/>
      </c>
      <c r="AK62" s="86" t="str">
        <f t="shared" si="34"/>
        <v/>
      </c>
      <c r="AL62" s="86" t="str">
        <f t="shared" si="34"/>
        <v/>
      </c>
      <c r="AM62" s="86" t="str">
        <f t="shared" si="34"/>
        <v/>
      </c>
      <c r="AN62" s="86" t="str">
        <f t="shared" si="34"/>
        <v/>
      </c>
      <c r="AO62" s="86" t="str">
        <f t="shared" si="34"/>
        <v/>
      </c>
      <c r="AP62" s="86" t="str">
        <f t="shared" si="34"/>
        <v/>
      </c>
      <c r="AQ62" s="86" t="str">
        <f t="shared" si="34"/>
        <v/>
      </c>
      <c r="AR62" s="86" t="str">
        <f t="shared" si="34"/>
        <v/>
      </c>
      <c r="AS62" s="86" t="str">
        <f t="shared" si="34"/>
        <v/>
      </c>
      <c r="AT62" s="86" t="str">
        <f t="shared" si="34"/>
        <v/>
      </c>
      <c r="AU62" s="86" t="str">
        <f t="shared" si="34"/>
        <v/>
      </c>
      <c r="AV62" s="86" t="str">
        <f t="shared" si="34"/>
        <v/>
      </c>
      <c r="AW62" s="86" t="str">
        <f t="shared" si="34"/>
        <v/>
      </c>
      <c r="AX62" s="86" t="str">
        <f t="shared" si="34"/>
        <v/>
      </c>
      <c r="AY62" s="86" t="str">
        <f t="shared" si="34"/>
        <v/>
      </c>
      <c r="AZ62" s="86" t="str">
        <f t="shared" si="34"/>
        <v/>
      </c>
      <c r="BA62" s="86" t="str">
        <f t="shared" si="34"/>
        <v/>
      </c>
      <c r="BB62" s="86" t="str">
        <f t="shared" si="34"/>
        <v/>
      </c>
      <c r="BC62" s="86" t="str">
        <f t="shared" si="34"/>
        <v/>
      </c>
      <c r="BD62" s="86" t="str">
        <f t="shared" si="34"/>
        <v/>
      </c>
      <c r="BE62" s="86" t="str">
        <f t="shared" si="34"/>
        <v/>
      </c>
      <c r="BF62" s="86" t="str">
        <f t="shared" si="34"/>
        <v/>
      </c>
      <c r="BG62" s="86" t="str">
        <f t="shared" si="34"/>
        <v/>
      </c>
      <c r="BH62" s="86" t="str">
        <f t="shared" si="34"/>
        <v/>
      </c>
      <c r="BI62" s="86" t="str">
        <f t="shared" si="34"/>
        <v/>
      </c>
      <c r="BJ62" s="86" t="str">
        <f t="shared" si="34"/>
        <v/>
      </c>
      <c r="BK62" s="86" t="str">
        <f t="shared" si="34"/>
        <v/>
      </c>
      <c r="BL62" s="86" t="str">
        <f t="shared" si="34"/>
        <v/>
      </c>
      <c r="BM62" s="86" t="str">
        <f t="shared" si="34"/>
        <v/>
      </c>
      <c r="BN62" s="86" t="str">
        <f t="shared" si="34"/>
        <v/>
      </c>
      <c r="BO62" s="86" t="str">
        <f t="shared" si="34"/>
        <v/>
      </c>
      <c r="BP62" s="86" t="str">
        <f t="shared" si="34"/>
        <v/>
      </c>
      <c r="BQ62" s="86" t="str">
        <f t="shared" si="35"/>
        <v/>
      </c>
      <c r="BR62" s="86" t="str">
        <f t="shared" si="35"/>
        <v/>
      </c>
      <c r="BS62" s="86" t="str">
        <f t="shared" si="35"/>
        <v/>
      </c>
      <c r="BT62" s="86" t="str">
        <f t="shared" si="35"/>
        <v/>
      </c>
      <c r="BU62" s="86" t="str">
        <f t="shared" si="35"/>
        <v/>
      </c>
      <c r="BV62" s="86" t="str">
        <f t="shared" si="35"/>
        <v/>
      </c>
      <c r="BW62" s="86" t="str">
        <f t="shared" si="35"/>
        <v/>
      </c>
      <c r="BX62" s="86" t="str">
        <f t="shared" si="35"/>
        <v/>
      </c>
      <c r="BY62" s="86" t="str">
        <f t="shared" si="35"/>
        <v/>
      </c>
      <c r="BZ62" s="86" t="str">
        <f t="shared" si="35"/>
        <v/>
      </c>
      <c r="CA62" s="86" t="str">
        <f t="shared" si="35"/>
        <v/>
      </c>
      <c r="CB62" s="86" t="str">
        <f t="shared" si="35"/>
        <v/>
      </c>
      <c r="CC62" s="86" t="str">
        <f t="shared" si="35"/>
        <v/>
      </c>
      <c r="CD62" s="86" t="str">
        <f t="shared" si="35"/>
        <v/>
      </c>
      <c r="CE62" s="86" t="str">
        <f t="shared" si="35"/>
        <v/>
      </c>
      <c r="CF62" s="86" t="str">
        <f t="shared" si="35"/>
        <v/>
      </c>
      <c r="CG62" s="86" t="str">
        <f t="shared" si="35"/>
        <v/>
      </c>
      <c r="CH62" s="86" t="str">
        <f t="shared" si="35"/>
        <v/>
      </c>
      <c r="CI62" s="86" t="str">
        <f t="shared" si="35"/>
        <v/>
      </c>
      <c r="CJ62" s="86" t="str">
        <f t="shared" si="35"/>
        <v/>
      </c>
      <c r="CK62" s="86" t="str">
        <f t="shared" si="35"/>
        <v/>
      </c>
      <c r="CL62" s="86" t="str">
        <f t="shared" si="35"/>
        <v/>
      </c>
      <c r="CM62" s="86" t="str">
        <f t="shared" si="35"/>
        <v/>
      </c>
      <c r="CN62" s="86" t="str">
        <f t="shared" si="35"/>
        <v/>
      </c>
      <c r="CO62" s="86" t="str">
        <f t="shared" si="35"/>
        <v/>
      </c>
      <c r="CP62" s="86" t="str">
        <f t="shared" si="35"/>
        <v/>
      </c>
      <c r="CQ62" s="86" t="str">
        <f t="shared" si="35"/>
        <v/>
      </c>
      <c r="CR62" s="86" t="str">
        <f t="shared" si="35"/>
        <v/>
      </c>
      <c r="CS62" s="86" t="str">
        <f t="shared" si="35"/>
        <v/>
      </c>
      <c r="CT62" s="86" t="str">
        <f t="shared" si="35"/>
        <v/>
      </c>
      <c r="CU62" s="86" t="str">
        <f t="shared" si="35"/>
        <v/>
      </c>
      <c r="CV62" s="86" t="str">
        <f t="shared" si="35"/>
        <v/>
      </c>
      <c r="CW62" s="86" t="str">
        <f t="shared" si="35"/>
        <v/>
      </c>
      <c r="CX62" s="86" t="str">
        <f t="shared" si="35"/>
        <v/>
      </c>
      <c r="CY62" s="86" t="str">
        <f t="shared" si="35"/>
        <v/>
      </c>
      <c r="CZ62" s="86" t="str">
        <f t="shared" si="35"/>
        <v/>
      </c>
      <c r="DA62" s="86" t="str">
        <f t="shared" si="35"/>
        <v/>
      </c>
      <c r="DB62" s="86" t="str">
        <f t="shared" si="35"/>
        <v/>
      </c>
      <c r="DC62" s="86" t="str">
        <f t="shared" si="35"/>
        <v/>
      </c>
      <c r="DD62" s="86" t="str">
        <f t="shared" si="35"/>
        <v/>
      </c>
      <c r="DE62" s="86" t="str">
        <f t="shared" si="35"/>
        <v/>
      </c>
      <c r="DF62" s="86" t="str">
        <f t="shared" si="35"/>
        <v/>
      </c>
      <c r="DG62" s="86" t="str">
        <f t="shared" si="35"/>
        <v/>
      </c>
      <c r="DH62" s="86" t="str">
        <f t="shared" si="35"/>
        <v/>
      </c>
      <c r="DI62" s="86" t="str">
        <f t="shared" si="35"/>
        <v/>
      </c>
      <c r="DJ62" s="86" t="str">
        <f t="shared" si="35"/>
        <v/>
      </c>
      <c r="DK62" s="86" t="str">
        <f t="shared" si="35"/>
        <v/>
      </c>
      <c r="DL62" s="86" t="str">
        <f t="shared" si="35"/>
        <v/>
      </c>
      <c r="DM62" s="86" t="str">
        <f t="shared" si="35"/>
        <v/>
      </c>
      <c r="DN62" s="86" t="str">
        <f t="shared" si="35"/>
        <v/>
      </c>
      <c r="DO62" s="86" t="str">
        <f t="shared" si="35"/>
        <v/>
      </c>
      <c r="DP62" s="86" t="str">
        <f t="shared" si="35"/>
        <v/>
      </c>
      <c r="DQ62" s="86" t="str">
        <f t="shared" si="35"/>
        <v/>
      </c>
      <c r="DR62" s="86" t="str">
        <f t="shared" si="35"/>
        <v/>
      </c>
      <c r="DS62" s="86" t="str">
        <f t="shared" si="35"/>
        <v/>
      </c>
      <c r="DT62" s="86" t="str">
        <f t="shared" si="35"/>
        <v/>
      </c>
      <c r="DU62" s="86" t="str">
        <f t="shared" si="35"/>
        <v/>
      </c>
    </row>
    <row r="63" spans="1:125" x14ac:dyDescent="0.35">
      <c r="A63" s="17" t="s">
        <v>76</v>
      </c>
      <c r="B63" s="10" t="s">
        <v>200</v>
      </c>
      <c r="C63" s="94" t="str">
        <f t="shared" si="36"/>
        <v/>
      </c>
      <c r="D63" s="86">
        <f t="shared" si="33"/>
        <v>0</v>
      </c>
      <c r="E63" s="86" t="str">
        <f t="shared" si="34"/>
        <v/>
      </c>
      <c r="F63" s="86" t="str">
        <f t="shared" si="34"/>
        <v/>
      </c>
      <c r="G63" s="86" t="str">
        <f t="shared" si="34"/>
        <v/>
      </c>
      <c r="H63" s="86" t="str">
        <f t="shared" si="34"/>
        <v/>
      </c>
      <c r="I63" s="86" t="str">
        <f t="shared" si="34"/>
        <v/>
      </c>
      <c r="J63" s="86" t="str">
        <f t="shared" si="34"/>
        <v/>
      </c>
      <c r="K63" s="86" t="str">
        <f t="shared" si="34"/>
        <v/>
      </c>
      <c r="L63" s="86" t="str">
        <f t="shared" si="34"/>
        <v/>
      </c>
      <c r="M63" s="86" t="str">
        <f t="shared" si="34"/>
        <v/>
      </c>
      <c r="N63" s="86" t="str">
        <f t="shared" si="34"/>
        <v/>
      </c>
      <c r="O63" s="86" t="str">
        <f t="shared" si="34"/>
        <v/>
      </c>
      <c r="P63" s="86" t="str">
        <f t="shared" si="34"/>
        <v/>
      </c>
      <c r="Q63" s="86" t="str">
        <f t="shared" si="34"/>
        <v/>
      </c>
      <c r="R63" s="86" t="str">
        <f t="shared" si="34"/>
        <v/>
      </c>
      <c r="S63" s="86" t="str">
        <f t="shared" si="34"/>
        <v/>
      </c>
      <c r="T63" s="86" t="str">
        <f t="shared" si="34"/>
        <v/>
      </c>
      <c r="U63" s="86" t="str">
        <f t="shared" si="34"/>
        <v/>
      </c>
      <c r="V63" s="86" t="str">
        <f t="shared" si="34"/>
        <v/>
      </c>
      <c r="W63" s="86" t="str">
        <f t="shared" si="34"/>
        <v/>
      </c>
      <c r="X63" s="86" t="str">
        <f t="shared" si="34"/>
        <v/>
      </c>
      <c r="Y63" s="86" t="str">
        <f t="shared" si="34"/>
        <v/>
      </c>
      <c r="Z63" s="86" t="str">
        <f t="shared" si="34"/>
        <v/>
      </c>
      <c r="AA63" s="86" t="str">
        <f t="shared" si="34"/>
        <v/>
      </c>
      <c r="AB63" s="86" t="str">
        <f t="shared" si="34"/>
        <v/>
      </c>
      <c r="AC63" s="86" t="str">
        <f t="shared" si="34"/>
        <v/>
      </c>
      <c r="AD63" s="86" t="str">
        <f t="shared" si="34"/>
        <v/>
      </c>
      <c r="AE63" s="86" t="str">
        <f t="shared" si="34"/>
        <v/>
      </c>
      <c r="AF63" s="86" t="str">
        <f t="shared" si="34"/>
        <v/>
      </c>
      <c r="AG63" s="86" t="str">
        <f t="shared" si="34"/>
        <v/>
      </c>
      <c r="AH63" s="86" t="str">
        <f t="shared" si="34"/>
        <v/>
      </c>
      <c r="AI63" s="86" t="str">
        <f t="shared" si="34"/>
        <v/>
      </c>
      <c r="AJ63" s="86" t="str">
        <f t="shared" si="34"/>
        <v/>
      </c>
      <c r="AK63" s="86" t="str">
        <f t="shared" si="34"/>
        <v/>
      </c>
      <c r="AL63" s="86" t="str">
        <f t="shared" si="34"/>
        <v/>
      </c>
      <c r="AM63" s="86" t="str">
        <f t="shared" si="34"/>
        <v/>
      </c>
      <c r="AN63" s="86" t="str">
        <f t="shared" si="34"/>
        <v/>
      </c>
      <c r="AO63" s="86" t="str">
        <f t="shared" si="34"/>
        <v/>
      </c>
      <c r="AP63" s="86" t="str">
        <f t="shared" si="34"/>
        <v/>
      </c>
      <c r="AQ63" s="86" t="str">
        <f t="shared" si="34"/>
        <v/>
      </c>
      <c r="AR63" s="86" t="str">
        <f t="shared" si="34"/>
        <v/>
      </c>
      <c r="AS63" s="86" t="str">
        <f t="shared" si="34"/>
        <v/>
      </c>
      <c r="AT63" s="86" t="str">
        <f t="shared" si="34"/>
        <v/>
      </c>
      <c r="AU63" s="86" t="str">
        <f t="shared" si="34"/>
        <v/>
      </c>
      <c r="AV63" s="86" t="str">
        <f t="shared" si="34"/>
        <v/>
      </c>
      <c r="AW63" s="86" t="str">
        <f t="shared" si="34"/>
        <v/>
      </c>
      <c r="AX63" s="86" t="str">
        <f t="shared" si="34"/>
        <v/>
      </c>
      <c r="AY63" s="86" t="str">
        <f t="shared" si="34"/>
        <v/>
      </c>
      <c r="AZ63" s="86" t="str">
        <f t="shared" si="34"/>
        <v/>
      </c>
      <c r="BA63" s="86" t="str">
        <f t="shared" si="34"/>
        <v/>
      </c>
      <c r="BB63" s="86" t="str">
        <f t="shared" si="34"/>
        <v/>
      </c>
      <c r="BC63" s="86" t="str">
        <f t="shared" si="34"/>
        <v/>
      </c>
      <c r="BD63" s="86" t="str">
        <f t="shared" si="34"/>
        <v/>
      </c>
      <c r="BE63" s="86" t="str">
        <f t="shared" si="34"/>
        <v/>
      </c>
      <c r="BF63" s="86" t="str">
        <f t="shared" si="34"/>
        <v/>
      </c>
      <c r="BG63" s="86" t="str">
        <f t="shared" si="34"/>
        <v/>
      </c>
      <c r="BH63" s="86" t="str">
        <f t="shared" si="34"/>
        <v/>
      </c>
      <c r="BI63" s="86" t="str">
        <f t="shared" si="34"/>
        <v/>
      </c>
      <c r="BJ63" s="86" t="str">
        <f t="shared" si="34"/>
        <v/>
      </c>
      <c r="BK63" s="86" t="str">
        <f t="shared" si="34"/>
        <v/>
      </c>
      <c r="BL63" s="86" t="str">
        <f t="shared" si="34"/>
        <v/>
      </c>
      <c r="BM63" s="86" t="str">
        <f t="shared" si="34"/>
        <v/>
      </c>
      <c r="BN63" s="86" t="str">
        <f t="shared" si="34"/>
        <v/>
      </c>
      <c r="BO63" s="86" t="str">
        <f t="shared" si="34"/>
        <v/>
      </c>
      <c r="BP63" s="86" t="str">
        <f t="shared" si="34"/>
        <v/>
      </c>
      <c r="BQ63" s="86" t="str">
        <f t="shared" si="35"/>
        <v/>
      </c>
      <c r="BR63" s="86" t="str">
        <f t="shared" si="35"/>
        <v/>
      </c>
      <c r="BS63" s="86" t="str">
        <f t="shared" si="35"/>
        <v/>
      </c>
      <c r="BT63" s="86" t="str">
        <f t="shared" si="35"/>
        <v/>
      </c>
      <c r="BU63" s="86" t="str">
        <f t="shared" si="35"/>
        <v/>
      </c>
      <c r="BV63" s="86" t="str">
        <f t="shared" si="35"/>
        <v/>
      </c>
      <c r="BW63" s="86" t="str">
        <f t="shared" si="35"/>
        <v/>
      </c>
      <c r="BX63" s="86" t="str">
        <f t="shared" si="35"/>
        <v/>
      </c>
      <c r="BY63" s="86" t="str">
        <f t="shared" si="35"/>
        <v/>
      </c>
      <c r="BZ63" s="86" t="str">
        <f t="shared" si="35"/>
        <v/>
      </c>
      <c r="CA63" s="86" t="str">
        <f t="shared" si="35"/>
        <v/>
      </c>
      <c r="CB63" s="86" t="str">
        <f t="shared" si="35"/>
        <v/>
      </c>
      <c r="CC63" s="86" t="str">
        <f t="shared" si="35"/>
        <v/>
      </c>
      <c r="CD63" s="86" t="str">
        <f t="shared" si="35"/>
        <v/>
      </c>
      <c r="CE63" s="86" t="str">
        <f t="shared" si="35"/>
        <v/>
      </c>
      <c r="CF63" s="86" t="str">
        <f t="shared" si="35"/>
        <v/>
      </c>
      <c r="CG63" s="86" t="str">
        <f t="shared" si="35"/>
        <v/>
      </c>
      <c r="CH63" s="86" t="str">
        <f t="shared" si="35"/>
        <v/>
      </c>
      <c r="CI63" s="86" t="str">
        <f t="shared" si="35"/>
        <v/>
      </c>
      <c r="CJ63" s="86" t="str">
        <f t="shared" si="35"/>
        <v/>
      </c>
      <c r="CK63" s="86" t="str">
        <f t="shared" si="35"/>
        <v/>
      </c>
      <c r="CL63" s="86" t="str">
        <f t="shared" si="35"/>
        <v/>
      </c>
      <c r="CM63" s="86" t="str">
        <f t="shared" si="35"/>
        <v/>
      </c>
      <c r="CN63" s="86" t="str">
        <f t="shared" si="35"/>
        <v/>
      </c>
      <c r="CO63" s="86" t="str">
        <f t="shared" si="35"/>
        <v/>
      </c>
      <c r="CP63" s="86" t="str">
        <f t="shared" si="35"/>
        <v/>
      </c>
      <c r="CQ63" s="86" t="str">
        <f t="shared" si="35"/>
        <v/>
      </c>
      <c r="CR63" s="86" t="str">
        <f t="shared" si="35"/>
        <v/>
      </c>
      <c r="CS63" s="86" t="str">
        <f t="shared" si="35"/>
        <v/>
      </c>
      <c r="CT63" s="86" t="str">
        <f t="shared" si="35"/>
        <v/>
      </c>
      <c r="CU63" s="86" t="str">
        <f t="shared" si="35"/>
        <v/>
      </c>
      <c r="CV63" s="86" t="str">
        <f t="shared" si="35"/>
        <v/>
      </c>
      <c r="CW63" s="86" t="str">
        <f t="shared" si="35"/>
        <v/>
      </c>
      <c r="CX63" s="86" t="str">
        <f t="shared" si="35"/>
        <v/>
      </c>
      <c r="CY63" s="86" t="str">
        <f t="shared" si="35"/>
        <v/>
      </c>
      <c r="CZ63" s="86" t="str">
        <f t="shared" si="35"/>
        <v/>
      </c>
      <c r="DA63" s="86" t="str">
        <f t="shared" si="35"/>
        <v/>
      </c>
      <c r="DB63" s="86" t="str">
        <f t="shared" si="35"/>
        <v/>
      </c>
      <c r="DC63" s="86" t="str">
        <f t="shared" si="35"/>
        <v/>
      </c>
      <c r="DD63" s="86" t="str">
        <f t="shared" si="35"/>
        <v/>
      </c>
      <c r="DE63" s="86" t="str">
        <f t="shared" si="35"/>
        <v/>
      </c>
      <c r="DF63" s="86" t="str">
        <f t="shared" si="35"/>
        <v/>
      </c>
      <c r="DG63" s="86" t="str">
        <f t="shared" si="35"/>
        <v/>
      </c>
      <c r="DH63" s="86" t="str">
        <f t="shared" si="35"/>
        <v/>
      </c>
      <c r="DI63" s="86" t="str">
        <f t="shared" si="35"/>
        <v/>
      </c>
      <c r="DJ63" s="86" t="str">
        <f t="shared" si="35"/>
        <v/>
      </c>
      <c r="DK63" s="86" t="str">
        <f t="shared" si="35"/>
        <v/>
      </c>
      <c r="DL63" s="86" t="str">
        <f t="shared" si="35"/>
        <v/>
      </c>
      <c r="DM63" s="86" t="str">
        <f t="shared" si="35"/>
        <v/>
      </c>
      <c r="DN63" s="86" t="str">
        <f t="shared" si="35"/>
        <v/>
      </c>
      <c r="DO63" s="86" t="str">
        <f t="shared" si="35"/>
        <v/>
      </c>
      <c r="DP63" s="86" t="str">
        <f t="shared" si="35"/>
        <v/>
      </c>
      <c r="DQ63" s="86" t="str">
        <f t="shared" si="35"/>
        <v/>
      </c>
      <c r="DR63" s="86" t="str">
        <f t="shared" si="35"/>
        <v/>
      </c>
      <c r="DS63" s="86" t="str">
        <f t="shared" si="35"/>
        <v/>
      </c>
      <c r="DT63" s="86" t="str">
        <f t="shared" si="35"/>
        <v/>
      </c>
      <c r="DU63" s="86" t="str">
        <f t="shared" si="35"/>
        <v/>
      </c>
    </row>
    <row r="64" spans="1:125" x14ac:dyDescent="0.35">
      <c r="A64" s="17" t="s">
        <v>169</v>
      </c>
      <c r="B64" s="10" t="s">
        <v>200</v>
      </c>
      <c r="C64" s="94" t="str">
        <f t="shared" si="36"/>
        <v/>
      </c>
      <c r="D64" s="86">
        <f t="shared" si="33"/>
        <v>0</v>
      </c>
      <c r="E64" s="86" t="str">
        <f t="shared" si="34"/>
        <v/>
      </c>
      <c r="F64" s="86" t="str">
        <f t="shared" si="34"/>
        <v/>
      </c>
      <c r="G64" s="86" t="str">
        <f t="shared" si="34"/>
        <v/>
      </c>
      <c r="H64" s="86" t="str">
        <f t="shared" si="34"/>
        <v/>
      </c>
      <c r="I64" s="86" t="str">
        <f t="shared" si="34"/>
        <v/>
      </c>
      <c r="J64" s="86" t="str">
        <f t="shared" si="34"/>
        <v/>
      </c>
      <c r="K64" s="86" t="str">
        <f t="shared" si="34"/>
        <v/>
      </c>
      <c r="L64" s="86" t="str">
        <f t="shared" si="34"/>
        <v/>
      </c>
      <c r="M64" s="86" t="str">
        <f t="shared" si="34"/>
        <v/>
      </c>
      <c r="N64" s="86" t="str">
        <f t="shared" si="34"/>
        <v/>
      </c>
      <c r="O64" s="86" t="str">
        <f t="shared" si="34"/>
        <v/>
      </c>
      <c r="P64" s="86" t="str">
        <f t="shared" si="34"/>
        <v/>
      </c>
      <c r="Q64" s="86" t="str">
        <f t="shared" si="34"/>
        <v/>
      </c>
      <c r="R64" s="86" t="str">
        <f t="shared" si="34"/>
        <v/>
      </c>
      <c r="S64" s="86" t="str">
        <f t="shared" si="34"/>
        <v/>
      </c>
      <c r="T64" s="86" t="str">
        <f t="shared" si="34"/>
        <v/>
      </c>
      <c r="U64" s="86" t="str">
        <f t="shared" si="34"/>
        <v/>
      </c>
      <c r="V64" s="86" t="str">
        <f t="shared" si="34"/>
        <v/>
      </c>
      <c r="W64" s="86" t="str">
        <f t="shared" si="34"/>
        <v/>
      </c>
      <c r="X64" s="86" t="str">
        <f t="shared" si="34"/>
        <v/>
      </c>
      <c r="Y64" s="86" t="str">
        <f t="shared" si="34"/>
        <v/>
      </c>
      <c r="Z64" s="86" t="str">
        <f t="shared" si="34"/>
        <v/>
      </c>
      <c r="AA64" s="86" t="str">
        <f t="shared" si="34"/>
        <v/>
      </c>
      <c r="AB64" s="86" t="str">
        <f t="shared" si="34"/>
        <v/>
      </c>
      <c r="AC64" s="86" t="str">
        <f t="shared" si="34"/>
        <v/>
      </c>
      <c r="AD64" s="86" t="str">
        <f t="shared" si="34"/>
        <v/>
      </c>
      <c r="AE64" s="86" t="str">
        <f t="shared" si="34"/>
        <v/>
      </c>
      <c r="AF64" s="86" t="str">
        <f t="shared" si="34"/>
        <v/>
      </c>
      <c r="AG64" s="86" t="str">
        <f t="shared" si="34"/>
        <v/>
      </c>
      <c r="AH64" s="86" t="str">
        <f t="shared" si="34"/>
        <v/>
      </c>
      <c r="AI64" s="86" t="str">
        <f t="shared" si="34"/>
        <v/>
      </c>
      <c r="AJ64" s="86" t="str">
        <f t="shared" si="34"/>
        <v/>
      </c>
      <c r="AK64" s="86" t="str">
        <f t="shared" si="34"/>
        <v/>
      </c>
      <c r="AL64" s="86" t="str">
        <f t="shared" si="34"/>
        <v/>
      </c>
      <c r="AM64" s="86" t="str">
        <f t="shared" si="34"/>
        <v/>
      </c>
      <c r="AN64" s="86" t="str">
        <f t="shared" si="34"/>
        <v/>
      </c>
      <c r="AO64" s="86" t="str">
        <f t="shared" si="34"/>
        <v/>
      </c>
      <c r="AP64" s="86" t="str">
        <f t="shared" si="34"/>
        <v/>
      </c>
      <c r="AQ64" s="86" t="str">
        <f t="shared" si="34"/>
        <v/>
      </c>
      <c r="AR64" s="86" t="str">
        <f t="shared" si="34"/>
        <v/>
      </c>
      <c r="AS64" s="86" t="str">
        <f t="shared" si="34"/>
        <v/>
      </c>
      <c r="AT64" s="86" t="str">
        <f t="shared" si="34"/>
        <v/>
      </c>
      <c r="AU64" s="86" t="str">
        <f t="shared" si="34"/>
        <v/>
      </c>
      <c r="AV64" s="86" t="str">
        <f t="shared" si="34"/>
        <v/>
      </c>
      <c r="AW64" s="86" t="str">
        <f t="shared" si="34"/>
        <v/>
      </c>
      <c r="AX64" s="86" t="str">
        <f t="shared" si="34"/>
        <v/>
      </c>
      <c r="AY64" s="86" t="str">
        <f t="shared" si="34"/>
        <v/>
      </c>
      <c r="AZ64" s="86" t="str">
        <f t="shared" si="34"/>
        <v/>
      </c>
      <c r="BA64" s="86" t="str">
        <f t="shared" si="34"/>
        <v/>
      </c>
      <c r="BB64" s="86" t="str">
        <f t="shared" si="34"/>
        <v/>
      </c>
      <c r="BC64" s="86" t="str">
        <f t="shared" si="34"/>
        <v/>
      </c>
      <c r="BD64" s="86" t="str">
        <f t="shared" si="34"/>
        <v/>
      </c>
      <c r="BE64" s="86" t="str">
        <f t="shared" si="34"/>
        <v/>
      </c>
      <c r="BF64" s="86" t="str">
        <f t="shared" si="34"/>
        <v/>
      </c>
      <c r="BG64" s="86" t="str">
        <f t="shared" si="34"/>
        <v/>
      </c>
      <c r="BH64" s="86" t="str">
        <f t="shared" si="34"/>
        <v/>
      </c>
      <c r="BI64" s="86" t="str">
        <f t="shared" si="34"/>
        <v/>
      </c>
      <c r="BJ64" s="86" t="str">
        <f t="shared" si="34"/>
        <v/>
      </c>
      <c r="BK64" s="86" t="str">
        <f t="shared" si="34"/>
        <v/>
      </c>
      <c r="BL64" s="86" t="str">
        <f t="shared" si="34"/>
        <v/>
      </c>
      <c r="BM64" s="86" t="str">
        <f t="shared" si="34"/>
        <v/>
      </c>
      <c r="BN64" s="86" t="str">
        <f t="shared" si="34"/>
        <v/>
      </c>
      <c r="BO64" s="86" t="str">
        <f t="shared" si="34"/>
        <v/>
      </c>
      <c r="BP64" s="86" t="str">
        <f t="shared" ref="BP64" si="37">IFERROR(BP28,"")</f>
        <v/>
      </c>
      <c r="BQ64" s="86" t="str">
        <f t="shared" si="35"/>
        <v/>
      </c>
      <c r="BR64" s="86" t="str">
        <f t="shared" si="35"/>
        <v/>
      </c>
      <c r="BS64" s="86" t="str">
        <f t="shared" si="35"/>
        <v/>
      </c>
      <c r="BT64" s="86" t="str">
        <f t="shared" si="35"/>
        <v/>
      </c>
      <c r="BU64" s="86" t="str">
        <f t="shared" si="35"/>
        <v/>
      </c>
      <c r="BV64" s="86" t="str">
        <f t="shared" si="35"/>
        <v/>
      </c>
      <c r="BW64" s="86" t="str">
        <f t="shared" si="35"/>
        <v/>
      </c>
      <c r="BX64" s="86" t="str">
        <f t="shared" si="35"/>
        <v/>
      </c>
      <c r="BY64" s="86" t="str">
        <f t="shared" si="35"/>
        <v/>
      </c>
      <c r="BZ64" s="86" t="str">
        <f t="shared" si="35"/>
        <v/>
      </c>
      <c r="CA64" s="86" t="str">
        <f t="shared" si="35"/>
        <v/>
      </c>
      <c r="CB64" s="86" t="str">
        <f t="shared" si="35"/>
        <v/>
      </c>
      <c r="CC64" s="86" t="str">
        <f t="shared" si="35"/>
        <v/>
      </c>
      <c r="CD64" s="86" t="str">
        <f t="shared" si="35"/>
        <v/>
      </c>
      <c r="CE64" s="86" t="str">
        <f t="shared" si="35"/>
        <v/>
      </c>
      <c r="CF64" s="86" t="str">
        <f t="shared" si="35"/>
        <v/>
      </c>
      <c r="CG64" s="86" t="str">
        <f t="shared" si="35"/>
        <v/>
      </c>
      <c r="CH64" s="86" t="str">
        <f t="shared" si="35"/>
        <v/>
      </c>
      <c r="CI64" s="86" t="str">
        <f t="shared" si="35"/>
        <v/>
      </c>
      <c r="CJ64" s="86" t="str">
        <f t="shared" si="35"/>
        <v/>
      </c>
      <c r="CK64" s="86" t="str">
        <f t="shared" si="35"/>
        <v/>
      </c>
      <c r="CL64" s="86" t="str">
        <f t="shared" si="35"/>
        <v/>
      </c>
      <c r="CM64" s="86" t="str">
        <f t="shared" si="35"/>
        <v/>
      </c>
      <c r="CN64" s="86" t="str">
        <f t="shared" si="35"/>
        <v/>
      </c>
      <c r="CO64" s="86" t="str">
        <f t="shared" si="35"/>
        <v/>
      </c>
      <c r="CP64" s="86" t="str">
        <f t="shared" si="35"/>
        <v/>
      </c>
      <c r="CQ64" s="86" t="str">
        <f t="shared" si="35"/>
        <v/>
      </c>
      <c r="CR64" s="86" t="str">
        <f t="shared" si="35"/>
        <v/>
      </c>
      <c r="CS64" s="86" t="str">
        <f t="shared" si="35"/>
        <v/>
      </c>
      <c r="CT64" s="86" t="str">
        <f t="shared" si="35"/>
        <v/>
      </c>
      <c r="CU64" s="86" t="str">
        <f t="shared" si="35"/>
        <v/>
      </c>
      <c r="CV64" s="86" t="str">
        <f t="shared" si="35"/>
        <v/>
      </c>
      <c r="CW64" s="86" t="str">
        <f t="shared" si="35"/>
        <v/>
      </c>
      <c r="CX64" s="86" t="str">
        <f t="shared" si="35"/>
        <v/>
      </c>
      <c r="CY64" s="86" t="str">
        <f t="shared" si="35"/>
        <v/>
      </c>
      <c r="CZ64" s="86" t="str">
        <f t="shared" si="35"/>
        <v/>
      </c>
      <c r="DA64" s="86" t="str">
        <f t="shared" si="35"/>
        <v/>
      </c>
      <c r="DB64" s="86" t="str">
        <f t="shared" si="35"/>
        <v/>
      </c>
      <c r="DC64" s="86" t="str">
        <f t="shared" si="35"/>
        <v/>
      </c>
      <c r="DD64" s="86" t="str">
        <f t="shared" si="35"/>
        <v/>
      </c>
      <c r="DE64" s="86" t="str">
        <f t="shared" si="35"/>
        <v/>
      </c>
      <c r="DF64" s="86" t="str">
        <f t="shared" si="35"/>
        <v/>
      </c>
      <c r="DG64" s="86" t="str">
        <f t="shared" si="35"/>
        <v/>
      </c>
      <c r="DH64" s="86" t="str">
        <f t="shared" si="35"/>
        <v/>
      </c>
      <c r="DI64" s="86" t="str">
        <f t="shared" si="35"/>
        <v/>
      </c>
      <c r="DJ64" s="86" t="str">
        <f t="shared" si="35"/>
        <v/>
      </c>
      <c r="DK64" s="86" t="str">
        <f t="shared" si="35"/>
        <v/>
      </c>
      <c r="DL64" s="86" t="str">
        <f t="shared" si="35"/>
        <v/>
      </c>
      <c r="DM64" s="86" t="str">
        <f t="shared" si="35"/>
        <v/>
      </c>
      <c r="DN64" s="86" t="str">
        <f t="shared" si="35"/>
        <v/>
      </c>
      <c r="DO64" s="86" t="str">
        <f t="shared" si="35"/>
        <v/>
      </c>
      <c r="DP64" s="86" t="str">
        <f t="shared" si="35"/>
        <v/>
      </c>
      <c r="DQ64" s="86" t="str">
        <f t="shared" si="35"/>
        <v/>
      </c>
      <c r="DR64" s="86" t="str">
        <f t="shared" si="35"/>
        <v/>
      </c>
      <c r="DS64" s="86" t="str">
        <f t="shared" si="35"/>
        <v/>
      </c>
      <c r="DT64" s="86" t="str">
        <f t="shared" si="35"/>
        <v/>
      </c>
      <c r="DU64" s="86" t="str">
        <f t="shared" si="35"/>
        <v/>
      </c>
    </row>
    <row r="65" spans="1:125" x14ac:dyDescent="0.35">
      <c r="A65" s="90" t="str">
        <f>A53</f>
        <v>Banka1</v>
      </c>
      <c r="B65" s="10" t="s">
        <v>200</v>
      </c>
      <c r="C65" s="94" t="str">
        <f t="shared" si="36"/>
        <v/>
      </c>
      <c r="D65" s="86">
        <f t="shared" si="33"/>
        <v>0</v>
      </c>
      <c r="E65" s="86">
        <f t="shared" ref="E65:BP67" si="38">IFERROR(E53,"")</f>
        <v>0</v>
      </c>
      <c r="F65" s="86">
        <f t="shared" si="38"/>
        <v>0</v>
      </c>
      <c r="G65" s="86">
        <f t="shared" si="38"/>
        <v>0</v>
      </c>
      <c r="H65" s="86">
        <f t="shared" si="38"/>
        <v>0</v>
      </c>
      <c r="I65" s="86">
        <f t="shared" si="38"/>
        <v>0</v>
      </c>
      <c r="J65" s="86">
        <f t="shared" si="38"/>
        <v>0</v>
      </c>
      <c r="K65" s="86">
        <f t="shared" si="38"/>
        <v>0</v>
      </c>
      <c r="L65" s="86">
        <f t="shared" si="38"/>
        <v>0</v>
      </c>
      <c r="M65" s="86">
        <f t="shared" si="38"/>
        <v>0</v>
      </c>
      <c r="N65" s="86">
        <f t="shared" si="38"/>
        <v>0</v>
      </c>
      <c r="O65" s="86">
        <f t="shared" si="38"/>
        <v>0</v>
      </c>
      <c r="P65" s="86">
        <f t="shared" si="38"/>
        <v>0</v>
      </c>
      <c r="Q65" s="86">
        <f t="shared" si="38"/>
        <v>0</v>
      </c>
      <c r="R65" s="86">
        <f t="shared" si="38"/>
        <v>0</v>
      </c>
      <c r="S65" s="86">
        <f t="shared" si="38"/>
        <v>0</v>
      </c>
      <c r="T65" s="86">
        <f t="shared" si="38"/>
        <v>0</v>
      </c>
      <c r="U65" s="86">
        <f t="shared" si="38"/>
        <v>0</v>
      </c>
      <c r="V65" s="86">
        <f t="shared" si="38"/>
        <v>0</v>
      </c>
      <c r="W65" s="86">
        <f t="shared" si="38"/>
        <v>0</v>
      </c>
      <c r="X65" s="86">
        <f t="shared" si="38"/>
        <v>0</v>
      </c>
      <c r="Y65" s="86">
        <f t="shared" si="38"/>
        <v>0</v>
      </c>
      <c r="Z65" s="86">
        <f t="shared" si="38"/>
        <v>0</v>
      </c>
      <c r="AA65" s="86">
        <f t="shared" si="38"/>
        <v>0</v>
      </c>
      <c r="AB65" s="86">
        <f t="shared" si="38"/>
        <v>0</v>
      </c>
      <c r="AC65" s="86">
        <f t="shared" si="38"/>
        <v>0</v>
      </c>
      <c r="AD65" s="86">
        <f t="shared" si="38"/>
        <v>0</v>
      </c>
      <c r="AE65" s="86">
        <f t="shared" si="38"/>
        <v>0</v>
      </c>
      <c r="AF65" s="86">
        <f t="shared" si="38"/>
        <v>0</v>
      </c>
      <c r="AG65" s="86">
        <f t="shared" si="38"/>
        <v>0</v>
      </c>
      <c r="AH65" s="86">
        <f t="shared" si="38"/>
        <v>0</v>
      </c>
      <c r="AI65" s="86">
        <f t="shared" si="38"/>
        <v>0</v>
      </c>
      <c r="AJ65" s="86">
        <f t="shared" si="38"/>
        <v>0</v>
      </c>
      <c r="AK65" s="86">
        <f t="shared" si="38"/>
        <v>0</v>
      </c>
      <c r="AL65" s="86">
        <f t="shared" si="38"/>
        <v>0</v>
      </c>
      <c r="AM65" s="86">
        <f t="shared" si="38"/>
        <v>0</v>
      </c>
      <c r="AN65" s="86">
        <f t="shared" si="38"/>
        <v>0</v>
      </c>
      <c r="AO65" s="86">
        <f t="shared" si="38"/>
        <v>0</v>
      </c>
      <c r="AP65" s="86">
        <f t="shared" si="38"/>
        <v>0</v>
      </c>
      <c r="AQ65" s="86">
        <f t="shared" si="38"/>
        <v>0</v>
      </c>
      <c r="AR65" s="86">
        <f t="shared" si="38"/>
        <v>0</v>
      </c>
      <c r="AS65" s="86">
        <f t="shared" si="38"/>
        <v>0</v>
      </c>
      <c r="AT65" s="86">
        <f t="shared" si="38"/>
        <v>0</v>
      </c>
      <c r="AU65" s="86">
        <f t="shared" si="38"/>
        <v>0</v>
      </c>
      <c r="AV65" s="86">
        <f t="shared" si="38"/>
        <v>0</v>
      </c>
      <c r="AW65" s="86">
        <f t="shared" si="38"/>
        <v>0</v>
      </c>
      <c r="AX65" s="86">
        <f t="shared" si="38"/>
        <v>0</v>
      </c>
      <c r="AY65" s="86">
        <f t="shared" si="38"/>
        <v>0</v>
      </c>
      <c r="AZ65" s="86">
        <f t="shared" si="38"/>
        <v>0</v>
      </c>
      <c r="BA65" s="86">
        <f t="shared" si="38"/>
        <v>0</v>
      </c>
      <c r="BB65" s="86">
        <f t="shared" si="38"/>
        <v>0</v>
      </c>
      <c r="BC65" s="86">
        <f t="shared" si="38"/>
        <v>0</v>
      </c>
      <c r="BD65" s="86">
        <f t="shared" si="38"/>
        <v>0</v>
      </c>
      <c r="BE65" s="86">
        <f t="shared" si="38"/>
        <v>0</v>
      </c>
      <c r="BF65" s="86">
        <f t="shared" si="38"/>
        <v>0</v>
      </c>
      <c r="BG65" s="86">
        <f t="shared" si="38"/>
        <v>0</v>
      </c>
      <c r="BH65" s="86">
        <f t="shared" si="38"/>
        <v>0</v>
      </c>
      <c r="BI65" s="86">
        <f t="shared" si="38"/>
        <v>0</v>
      </c>
      <c r="BJ65" s="86">
        <f t="shared" si="38"/>
        <v>0</v>
      </c>
      <c r="BK65" s="86">
        <f t="shared" si="38"/>
        <v>0</v>
      </c>
      <c r="BL65" s="86">
        <f t="shared" si="38"/>
        <v>0</v>
      </c>
      <c r="BM65" s="86">
        <f t="shared" si="38"/>
        <v>0</v>
      </c>
      <c r="BN65" s="86">
        <f t="shared" si="38"/>
        <v>0</v>
      </c>
      <c r="BO65" s="86">
        <f t="shared" si="38"/>
        <v>0</v>
      </c>
      <c r="BP65" s="86">
        <f t="shared" si="38"/>
        <v>0</v>
      </c>
      <c r="BQ65" s="86">
        <f t="shared" ref="BQ65:DU67" si="39">IFERROR(BQ53,"")</f>
        <v>0</v>
      </c>
      <c r="BR65" s="86">
        <f t="shared" si="39"/>
        <v>0</v>
      </c>
      <c r="BS65" s="86">
        <f t="shared" si="39"/>
        <v>0</v>
      </c>
      <c r="BT65" s="86">
        <f t="shared" si="39"/>
        <v>0</v>
      </c>
      <c r="BU65" s="86">
        <f t="shared" si="39"/>
        <v>0</v>
      </c>
      <c r="BV65" s="86">
        <f t="shared" si="39"/>
        <v>0</v>
      </c>
      <c r="BW65" s="86">
        <f t="shared" si="39"/>
        <v>0</v>
      </c>
      <c r="BX65" s="86">
        <f t="shared" si="39"/>
        <v>0</v>
      </c>
      <c r="BY65" s="86">
        <f t="shared" si="39"/>
        <v>0</v>
      </c>
      <c r="BZ65" s="86">
        <f t="shared" si="39"/>
        <v>0</v>
      </c>
      <c r="CA65" s="86">
        <f t="shared" si="39"/>
        <v>0</v>
      </c>
      <c r="CB65" s="86">
        <f t="shared" si="39"/>
        <v>0</v>
      </c>
      <c r="CC65" s="86">
        <f t="shared" si="39"/>
        <v>0</v>
      </c>
      <c r="CD65" s="86">
        <f t="shared" si="39"/>
        <v>0</v>
      </c>
      <c r="CE65" s="86">
        <f t="shared" si="39"/>
        <v>0</v>
      </c>
      <c r="CF65" s="86">
        <f t="shared" si="39"/>
        <v>0</v>
      </c>
      <c r="CG65" s="86">
        <f t="shared" si="39"/>
        <v>0</v>
      </c>
      <c r="CH65" s="86">
        <f t="shared" si="39"/>
        <v>0</v>
      </c>
      <c r="CI65" s="86">
        <f t="shared" si="39"/>
        <v>0</v>
      </c>
      <c r="CJ65" s="86">
        <f t="shared" si="39"/>
        <v>0</v>
      </c>
      <c r="CK65" s="86">
        <f t="shared" si="39"/>
        <v>0</v>
      </c>
      <c r="CL65" s="86">
        <f t="shared" si="39"/>
        <v>0</v>
      </c>
      <c r="CM65" s="86">
        <f t="shared" si="39"/>
        <v>0</v>
      </c>
      <c r="CN65" s="86">
        <f t="shared" si="39"/>
        <v>0</v>
      </c>
      <c r="CO65" s="86">
        <f t="shared" si="39"/>
        <v>0</v>
      </c>
      <c r="CP65" s="86">
        <f t="shared" si="39"/>
        <v>0</v>
      </c>
      <c r="CQ65" s="86">
        <f t="shared" si="39"/>
        <v>0</v>
      </c>
      <c r="CR65" s="86">
        <f t="shared" si="39"/>
        <v>0</v>
      </c>
      <c r="CS65" s="86">
        <f t="shared" si="39"/>
        <v>0</v>
      </c>
      <c r="CT65" s="86">
        <f t="shared" si="39"/>
        <v>0</v>
      </c>
      <c r="CU65" s="86">
        <f t="shared" si="39"/>
        <v>0</v>
      </c>
      <c r="CV65" s="86">
        <f t="shared" si="39"/>
        <v>0</v>
      </c>
      <c r="CW65" s="86">
        <f t="shared" si="39"/>
        <v>0</v>
      </c>
      <c r="CX65" s="86">
        <f t="shared" si="39"/>
        <v>0</v>
      </c>
      <c r="CY65" s="86">
        <f t="shared" si="39"/>
        <v>0</v>
      </c>
      <c r="CZ65" s="86">
        <f t="shared" si="39"/>
        <v>0</v>
      </c>
      <c r="DA65" s="86">
        <f t="shared" si="39"/>
        <v>0</v>
      </c>
      <c r="DB65" s="86">
        <f t="shared" si="39"/>
        <v>0</v>
      </c>
      <c r="DC65" s="86">
        <f t="shared" si="39"/>
        <v>0</v>
      </c>
      <c r="DD65" s="86">
        <f t="shared" si="39"/>
        <v>0</v>
      </c>
      <c r="DE65" s="86">
        <f t="shared" si="39"/>
        <v>0</v>
      </c>
      <c r="DF65" s="86">
        <f t="shared" si="39"/>
        <v>0</v>
      </c>
      <c r="DG65" s="86">
        <f t="shared" si="39"/>
        <v>0</v>
      </c>
      <c r="DH65" s="86">
        <f t="shared" si="39"/>
        <v>0</v>
      </c>
      <c r="DI65" s="86">
        <f t="shared" si="39"/>
        <v>0</v>
      </c>
      <c r="DJ65" s="86">
        <f t="shared" si="39"/>
        <v>0</v>
      </c>
      <c r="DK65" s="86">
        <f t="shared" si="39"/>
        <v>0</v>
      </c>
      <c r="DL65" s="86">
        <f t="shared" si="39"/>
        <v>0</v>
      </c>
      <c r="DM65" s="86">
        <f t="shared" si="39"/>
        <v>0</v>
      </c>
      <c r="DN65" s="86">
        <f t="shared" si="39"/>
        <v>0</v>
      </c>
      <c r="DO65" s="86">
        <f t="shared" si="39"/>
        <v>0</v>
      </c>
      <c r="DP65" s="86">
        <f t="shared" si="39"/>
        <v>0</v>
      </c>
      <c r="DQ65" s="86">
        <f t="shared" si="39"/>
        <v>0</v>
      </c>
      <c r="DR65" s="86">
        <f t="shared" si="39"/>
        <v>0</v>
      </c>
      <c r="DS65" s="86">
        <f t="shared" si="39"/>
        <v>0</v>
      </c>
      <c r="DT65" s="86">
        <f t="shared" si="39"/>
        <v>0</v>
      </c>
      <c r="DU65" s="86">
        <f t="shared" si="39"/>
        <v>0</v>
      </c>
    </row>
    <row r="66" spans="1:125" x14ac:dyDescent="0.35">
      <c r="A66" s="90" t="str">
        <f>A54</f>
        <v>Banka2</v>
      </c>
      <c r="B66" s="10" t="s">
        <v>200</v>
      </c>
      <c r="C66" s="94" t="str">
        <f>IFERROR(SUM(E66:XFD66)/SUM($E$61:$XFD$67),"")</f>
        <v/>
      </c>
      <c r="D66" s="86">
        <f t="shared" si="33"/>
        <v>0</v>
      </c>
      <c r="E66" s="86">
        <f t="shared" si="38"/>
        <v>0</v>
      </c>
      <c r="F66" s="86">
        <f t="shared" si="38"/>
        <v>0</v>
      </c>
      <c r="G66" s="86">
        <f t="shared" si="38"/>
        <v>0</v>
      </c>
      <c r="H66" s="86">
        <f t="shared" si="38"/>
        <v>0</v>
      </c>
      <c r="I66" s="86">
        <f t="shared" si="38"/>
        <v>0</v>
      </c>
      <c r="J66" s="86">
        <f t="shared" si="38"/>
        <v>0</v>
      </c>
      <c r="K66" s="86">
        <f t="shared" si="38"/>
        <v>0</v>
      </c>
      <c r="L66" s="86">
        <f t="shared" si="38"/>
        <v>0</v>
      </c>
      <c r="M66" s="86">
        <f t="shared" si="38"/>
        <v>0</v>
      </c>
      <c r="N66" s="86">
        <f t="shared" si="38"/>
        <v>0</v>
      </c>
      <c r="O66" s="86">
        <f t="shared" si="38"/>
        <v>0</v>
      </c>
      <c r="P66" s="86">
        <f t="shared" si="38"/>
        <v>0</v>
      </c>
      <c r="Q66" s="86">
        <f t="shared" si="38"/>
        <v>0</v>
      </c>
      <c r="R66" s="86">
        <f t="shared" si="38"/>
        <v>0</v>
      </c>
      <c r="S66" s="86">
        <f t="shared" si="38"/>
        <v>0</v>
      </c>
      <c r="T66" s="86">
        <f t="shared" si="38"/>
        <v>0</v>
      </c>
      <c r="U66" s="86">
        <f t="shared" si="38"/>
        <v>0</v>
      </c>
      <c r="V66" s="86">
        <f t="shared" si="38"/>
        <v>0</v>
      </c>
      <c r="W66" s="86">
        <f t="shared" si="38"/>
        <v>0</v>
      </c>
      <c r="X66" s="86">
        <f t="shared" si="38"/>
        <v>0</v>
      </c>
      <c r="Y66" s="86">
        <f t="shared" si="38"/>
        <v>0</v>
      </c>
      <c r="Z66" s="86">
        <f t="shared" si="38"/>
        <v>0</v>
      </c>
      <c r="AA66" s="86">
        <f t="shared" si="38"/>
        <v>0</v>
      </c>
      <c r="AB66" s="86">
        <f t="shared" si="38"/>
        <v>0</v>
      </c>
      <c r="AC66" s="86">
        <f t="shared" si="38"/>
        <v>0</v>
      </c>
      <c r="AD66" s="86">
        <f t="shared" si="38"/>
        <v>0</v>
      </c>
      <c r="AE66" s="86">
        <f t="shared" si="38"/>
        <v>0</v>
      </c>
      <c r="AF66" s="86">
        <f t="shared" si="38"/>
        <v>0</v>
      </c>
      <c r="AG66" s="86">
        <f t="shared" si="38"/>
        <v>0</v>
      </c>
      <c r="AH66" s="86">
        <f t="shared" si="38"/>
        <v>0</v>
      </c>
      <c r="AI66" s="86">
        <f t="shared" si="38"/>
        <v>0</v>
      </c>
      <c r="AJ66" s="86">
        <f t="shared" si="38"/>
        <v>0</v>
      </c>
      <c r="AK66" s="86">
        <f t="shared" si="38"/>
        <v>0</v>
      </c>
      <c r="AL66" s="86">
        <f t="shared" si="38"/>
        <v>0</v>
      </c>
      <c r="AM66" s="86">
        <f t="shared" si="38"/>
        <v>0</v>
      </c>
      <c r="AN66" s="86">
        <f t="shared" si="38"/>
        <v>0</v>
      </c>
      <c r="AO66" s="86">
        <f t="shared" si="38"/>
        <v>0</v>
      </c>
      <c r="AP66" s="86">
        <f t="shared" si="38"/>
        <v>0</v>
      </c>
      <c r="AQ66" s="86">
        <f t="shared" si="38"/>
        <v>0</v>
      </c>
      <c r="AR66" s="86">
        <f t="shared" si="38"/>
        <v>0</v>
      </c>
      <c r="AS66" s="86">
        <f t="shared" si="38"/>
        <v>0</v>
      </c>
      <c r="AT66" s="86">
        <f t="shared" si="38"/>
        <v>0</v>
      </c>
      <c r="AU66" s="86">
        <f t="shared" si="38"/>
        <v>0</v>
      </c>
      <c r="AV66" s="86">
        <f t="shared" si="38"/>
        <v>0</v>
      </c>
      <c r="AW66" s="86">
        <f t="shared" si="38"/>
        <v>0</v>
      </c>
      <c r="AX66" s="86">
        <f t="shared" si="38"/>
        <v>0</v>
      </c>
      <c r="AY66" s="86">
        <f t="shared" si="38"/>
        <v>0</v>
      </c>
      <c r="AZ66" s="86">
        <f t="shared" si="38"/>
        <v>0</v>
      </c>
      <c r="BA66" s="86">
        <f t="shared" si="38"/>
        <v>0</v>
      </c>
      <c r="BB66" s="86">
        <f t="shared" si="38"/>
        <v>0</v>
      </c>
      <c r="BC66" s="86">
        <f t="shared" si="38"/>
        <v>0</v>
      </c>
      <c r="BD66" s="86">
        <f t="shared" si="38"/>
        <v>0</v>
      </c>
      <c r="BE66" s="86">
        <f t="shared" si="38"/>
        <v>0</v>
      </c>
      <c r="BF66" s="86">
        <f t="shared" si="38"/>
        <v>0</v>
      </c>
      <c r="BG66" s="86">
        <f t="shared" si="38"/>
        <v>0</v>
      </c>
      <c r="BH66" s="86">
        <f t="shared" si="38"/>
        <v>0</v>
      </c>
      <c r="BI66" s="86">
        <f t="shared" si="38"/>
        <v>0</v>
      </c>
      <c r="BJ66" s="86">
        <f t="shared" si="38"/>
        <v>0</v>
      </c>
      <c r="BK66" s="86">
        <f t="shared" si="38"/>
        <v>0</v>
      </c>
      <c r="BL66" s="86">
        <f t="shared" si="38"/>
        <v>0</v>
      </c>
      <c r="BM66" s="86">
        <f t="shared" si="38"/>
        <v>0</v>
      </c>
      <c r="BN66" s="86">
        <f t="shared" si="38"/>
        <v>0</v>
      </c>
      <c r="BO66" s="86">
        <f t="shared" si="38"/>
        <v>0</v>
      </c>
      <c r="BP66" s="86">
        <f t="shared" si="38"/>
        <v>0</v>
      </c>
      <c r="BQ66" s="86">
        <f t="shared" si="39"/>
        <v>0</v>
      </c>
      <c r="BR66" s="86">
        <f t="shared" si="39"/>
        <v>0</v>
      </c>
      <c r="BS66" s="86">
        <f t="shared" si="39"/>
        <v>0</v>
      </c>
      <c r="BT66" s="86">
        <f t="shared" si="39"/>
        <v>0</v>
      </c>
      <c r="BU66" s="86">
        <f t="shared" si="39"/>
        <v>0</v>
      </c>
      <c r="BV66" s="86">
        <f t="shared" si="39"/>
        <v>0</v>
      </c>
      <c r="BW66" s="86">
        <f t="shared" si="39"/>
        <v>0</v>
      </c>
      <c r="BX66" s="86">
        <f t="shared" si="39"/>
        <v>0</v>
      </c>
      <c r="BY66" s="86">
        <f t="shared" si="39"/>
        <v>0</v>
      </c>
      <c r="BZ66" s="86">
        <f t="shared" si="39"/>
        <v>0</v>
      </c>
      <c r="CA66" s="86">
        <f t="shared" si="39"/>
        <v>0</v>
      </c>
      <c r="CB66" s="86">
        <f t="shared" si="39"/>
        <v>0</v>
      </c>
      <c r="CC66" s="86">
        <f t="shared" si="39"/>
        <v>0</v>
      </c>
      <c r="CD66" s="86">
        <f t="shared" si="39"/>
        <v>0</v>
      </c>
      <c r="CE66" s="86">
        <f t="shared" si="39"/>
        <v>0</v>
      </c>
      <c r="CF66" s="86">
        <f t="shared" si="39"/>
        <v>0</v>
      </c>
      <c r="CG66" s="86">
        <f t="shared" si="39"/>
        <v>0</v>
      </c>
      <c r="CH66" s="86">
        <f t="shared" si="39"/>
        <v>0</v>
      </c>
      <c r="CI66" s="86">
        <f t="shared" si="39"/>
        <v>0</v>
      </c>
      <c r="CJ66" s="86">
        <f t="shared" si="39"/>
        <v>0</v>
      </c>
      <c r="CK66" s="86">
        <f t="shared" si="39"/>
        <v>0</v>
      </c>
      <c r="CL66" s="86">
        <f t="shared" si="39"/>
        <v>0</v>
      </c>
      <c r="CM66" s="86">
        <f t="shared" si="39"/>
        <v>0</v>
      </c>
      <c r="CN66" s="86">
        <f t="shared" si="39"/>
        <v>0</v>
      </c>
      <c r="CO66" s="86">
        <f t="shared" si="39"/>
        <v>0</v>
      </c>
      <c r="CP66" s="86">
        <f t="shared" si="39"/>
        <v>0</v>
      </c>
      <c r="CQ66" s="86">
        <f t="shared" si="39"/>
        <v>0</v>
      </c>
      <c r="CR66" s="86">
        <f t="shared" si="39"/>
        <v>0</v>
      </c>
      <c r="CS66" s="86">
        <f t="shared" si="39"/>
        <v>0</v>
      </c>
      <c r="CT66" s="86">
        <f t="shared" si="39"/>
        <v>0</v>
      </c>
      <c r="CU66" s="86">
        <f t="shared" si="39"/>
        <v>0</v>
      </c>
      <c r="CV66" s="86">
        <f t="shared" si="39"/>
        <v>0</v>
      </c>
      <c r="CW66" s="86">
        <f t="shared" si="39"/>
        <v>0</v>
      </c>
      <c r="CX66" s="86">
        <f t="shared" si="39"/>
        <v>0</v>
      </c>
      <c r="CY66" s="86">
        <f t="shared" si="39"/>
        <v>0</v>
      </c>
      <c r="CZ66" s="86">
        <f t="shared" si="39"/>
        <v>0</v>
      </c>
      <c r="DA66" s="86">
        <f t="shared" si="39"/>
        <v>0</v>
      </c>
      <c r="DB66" s="86">
        <f t="shared" si="39"/>
        <v>0</v>
      </c>
      <c r="DC66" s="86">
        <f t="shared" si="39"/>
        <v>0</v>
      </c>
      <c r="DD66" s="86">
        <f t="shared" si="39"/>
        <v>0</v>
      </c>
      <c r="DE66" s="86">
        <f t="shared" si="39"/>
        <v>0</v>
      </c>
      <c r="DF66" s="86">
        <f t="shared" si="39"/>
        <v>0</v>
      </c>
      <c r="DG66" s="86">
        <f t="shared" si="39"/>
        <v>0</v>
      </c>
      <c r="DH66" s="86">
        <f t="shared" si="39"/>
        <v>0</v>
      </c>
      <c r="DI66" s="86">
        <f t="shared" si="39"/>
        <v>0</v>
      </c>
      <c r="DJ66" s="86">
        <f t="shared" si="39"/>
        <v>0</v>
      </c>
      <c r="DK66" s="86">
        <f t="shared" si="39"/>
        <v>0</v>
      </c>
      <c r="DL66" s="86">
        <f t="shared" si="39"/>
        <v>0</v>
      </c>
      <c r="DM66" s="86">
        <f t="shared" si="39"/>
        <v>0</v>
      </c>
      <c r="DN66" s="86">
        <f t="shared" si="39"/>
        <v>0</v>
      </c>
      <c r="DO66" s="86">
        <f t="shared" si="39"/>
        <v>0</v>
      </c>
      <c r="DP66" s="86">
        <f t="shared" si="39"/>
        <v>0</v>
      </c>
      <c r="DQ66" s="86">
        <f t="shared" si="39"/>
        <v>0</v>
      </c>
      <c r="DR66" s="86">
        <f t="shared" si="39"/>
        <v>0</v>
      </c>
      <c r="DS66" s="86">
        <f t="shared" si="39"/>
        <v>0</v>
      </c>
      <c r="DT66" s="86">
        <f t="shared" si="39"/>
        <v>0</v>
      </c>
      <c r="DU66" s="86">
        <f t="shared" si="39"/>
        <v>0</v>
      </c>
    </row>
    <row r="67" spans="1:125" x14ac:dyDescent="0.35">
      <c r="A67" s="90" t="str">
        <f>A55</f>
        <v>Banka3</v>
      </c>
      <c r="B67" s="10" t="s">
        <v>200</v>
      </c>
      <c r="C67" s="94" t="str">
        <f t="shared" si="36"/>
        <v/>
      </c>
      <c r="D67" s="86">
        <f t="shared" si="33"/>
        <v>0</v>
      </c>
      <c r="E67" s="86">
        <f t="shared" si="38"/>
        <v>0</v>
      </c>
      <c r="F67" s="86">
        <f t="shared" si="38"/>
        <v>0</v>
      </c>
      <c r="G67" s="86">
        <f t="shared" si="38"/>
        <v>0</v>
      </c>
      <c r="H67" s="86">
        <f t="shared" si="38"/>
        <v>0</v>
      </c>
      <c r="I67" s="86">
        <f t="shared" si="38"/>
        <v>0</v>
      </c>
      <c r="J67" s="86">
        <f t="shared" si="38"/>
        <v>0</v>
      </c>
      <c r="K67" s="86">
        <f t="shared" si="38"/>
        <v>0</v>
      </c>
      <c r="L67" s="86">
        <f t="shared" si="38"/>
        <v>0</v>
      </c>
      <c r="M67" s="86">
        <f t="shared" si="38"/>
        <v>0</v>
      </c>
      <c r="N67" s="86">
        <f t="shared" si="38"/>
        <v>0</v>
      </c>
      <c r="O67" s="86">
        <f t="shared" si="38"/>
        <v>0</v>
      </c>
      <c r="P67" s="86">
        <f t="shared" si="38"/>
        <v>0</v>
      </c>
      <c r="Q67" s="86">
        <f t="shared" si="38"/>
        <v>0</v>
      </c>
      <c r="R67" s="86">
        <f t="shared" si="38"/>
        <v>0</v>
      </c>
      <c r="S67" s="86">
        <f t="shared" si="38"/>
        <v>0</v>
      </c>
      <c r="T67" s="86">
        <f t="shared" si="38"/>
        <v>0</v>
      </c>
      <c r="U67" s="86">
        <f t="shared" si="38"/>
        <v>0</v>
      </c>
      <c r="V67" s="86">
        <f t="shared" si="38"/>
        <v>0</v>
      </c>
      <c r="W67" s="86">
        <f t="shared" si="38"/>
        <v>0</v>
      </c>
      <c r="X67" s="86">
        <f t="shared" si="38"/>
        <v>0</v>
      </c>
      <c r="Y67" s="86">
        <f t="shared" si="38"/>
        <v>0</v>
      </c>
      <c r="Z67" s="86">
        <f t="shared" si="38"/>
        <v>0</v>
      </c>
      <c r="AA67" s="86">
        <f t="shared" si="38"/>
        <v>0</v>
      </c>
      <c r="AB67" s="86">
        <f t="shared" si="38"/>
        <v>0</v>
      </c>
      <c r="AC67" s="86">
        <f t="shared" si="38"/>
        <v>0</v>
      </c>
      <c r="AD67" s="86">
        <f t="shared" si="38"/>
        <v>0</v>
      </c>
      <c r="AE67" s="86">
        <f t="shared" si="38"/>
        <v>0</v>
      </c>
      <c r="AF67" s="86">
        <f t="shared" si="38"/>
        <v>0</v>
      </c>
      <c r="AG67" s="86">
        <f t="shared" si="38"/>
        <v>0</v>
      </c>
      <c r="AH67" s="86">
        <f t="shared" si="38"/>
        <v>0</v>
      </c>
      <c r="AI67" s="86">
        <f t="shared" si="38"/>
        <v>0</v>
      </c>
      <c r="AJ67" s="86">
        <f t="shared" si="38"/>
        <v>0</v>
      </c>
      <c r="AK67" s="86">
        <f t="shared" si="38"/>
        <v>0</v>
      </c>
      <c r="AL67" s="86">
        <f t="shared" si="38"/>
        <v>0</v>
      </c>
      <c r="AM67" s="86">
        <f t="shared" si="38"/>
        <v>0</v>
      </c>
      <c r="AN67" s="86">
        <f t="shared" si="38"/>
        <v>0</v>
      </c>
      <c r="AO67" s="86">
        <f t="shared" si="38"/>
        <v>0</v>
      </c>
      <c r="AP67" s="86">
        <f t="shared" si="38"/>
        <v>0</v>
      </c>
      <c r="AQ67" s="86">
        <f t="shared" si="38"/>
        <v>0</v>
      </c>
      <c r="AR67" s="86">
        <f t="shared" si="38"/>
        <v>0</v>
      </c>
      <c r="AS67" s="86">
        <f t="shared" si="38"/>
        <v>0</v>
      </c>
      <c r="AT67" s="86">
        <f t="shared" si="38"/>
        <v>0</v>
      </c>
      <c r="AU67" s="86">
        <f t="shared" si="38"/>
        <v>0</v>
      </c>
      <c r="AV67" s="86">
        <f t="shared" si="38"/>
        <v>0</v>
      </c>
      <c r="AW67" s="86">
        <f t="shared" si="38"/>
        <v>0</v>
      </c>
      <c r="AX67" s="86">
        <f t="shared" si="38"/>
        <v>0</v>
      </c>
      <c r="AY67" s="86">
        <f t="shared" si="38"/>
        <v>0</v>
      </c>
      <c r="AZ67" s="86">
        <f t="shared" si="38"/>
        <v>0</v>
      </c>
      <c r="BA67" s="86">
        <f t="shared" si="38"/>
        <v>0</v>
      </c>
      <c r="BB67" s="86">
        <f t="shared" si="38"/>
        <v>0</v>
      </c>
      <c r="BC67" s="86">
        <f t="shared" si="38"/>
        <v>0</v>
      </c>
      <c r="BD67" s="86">
        <f t="shared" si="38"/>
        <v>0</v>
      </c>
      <c r="BE67" s="86">
        <f t="shared" si="38"/>
        <v>0</v>
      </c>
      <c r="BF67" s="86">
        <f t="shared" si="38"/>
        <v>0</v>
      </c>
      <c r="BG67" s="86">
        <f t="shared" si="38"/>
        <v>0</v>
      </c>
      <c r="BH67" s="86">
        <f t="shared" si="38"/>
        <v>0</v>
      </c>
      <c r="BI67" s="86">
        <f t="shared" si="38"/>
        <v>0</v>
      </c>
      <c r="BJ67" s="86">
        <f t="shared" si="38"/>
        <v>0</v>
      </c>
      <c r="BK67" s="86">
        <f t="shared" si="38"/>
        <v>0</v>
      </c>
      <c r="BL67" s="86">
        <f t="shared" si="38"/>
        <v>0</v>
      </c>
      <c r="BM67" s="86">
        <f t="shared" si="38"/>
        <v>0</v>
      </c>
      <c r="BN67" s="86">
        <f t="shared" si="38"/>
        <v>0</v>
      </c>
      <c r="BO67" s="86">
        <f t="shared" si="38"/>
        <v>0</v>
      </c>
      <c r="BP67" s="86">
        <f t="shared" si="38"/>
        <v>0</v>
      </c>
      <c r="BQ67" s="86">
        <f t="shared" si="39"/>
        <v>0</v>
      </c>
      <c r="BR67" s="86">
        <f t="shared" si="39"/>
        <v>0</v>
      </c>
      <c r="BS67" s="86">
        <f t="shared" si="39"/>
        <v>0</v>
      </c>
      <c r="BT67" s="86">
        <f t="shared" si="39"/>
        <v>0</v>
      </c>
      <c r="BU67" s="86">
        <f t="shared" si="39"/>
        <v>0</v>
      </c>
      <c r="BV67" s="86">
        <f t="shared" si="39"/>
        <v>0</v>
      </c>
      <c r="BW67" s="86">
        <f t="shared" si="39"/>
        <v>0</v>
      </c>
      <c r="BX67" s="86">
        <f t="shared" si="39"/>
        <v>0</v>
      </c>
      <c r="BY67" s="86">
        <f t="shared" si="39"/>
        <v>0</v>
      </c>
      <c r="BZ67" s="86">
        <f t="shared" si="39"/>
        <v>0</v>
      </c>
      <c r="CA67" s="86">
        <f t="shared" si="39"/>
        <v>0</v>
      </c>
      <c r="CB67" s="86">
        <f t="shared" si="39"/>
        <v>0</v>
      </c>
      <c r="CC67" s="86">
        <f t="shared" si="39"/>
        <v>0</v>
      </c>
      <c r="CD67" s="86">
        <f t="shared" si="39"/>
        <v>0</v>
      </c>
      <c r="CE67" s="86">
        <f t="shared" si="39"/>
        <v>0</v>
      </c>
      <c r="CF67" s="86">
        <f t="shared" si="39"/>
        <v>0</v>
      </c>
      <c r="CG67" s="86">
        <f t="shared" si="39"/>
        <v>0</v>
      </c>
      <c r="CH67" s="86">
        <f t="shared" si="39"/>
        <v>0</v>
      </c>
      <c r="CI67" s="86">
        <f t="shared" si="39"/>
        <v>0</v>
      </c>
      <c r="CJ67" s="86">
        <f t="shared" si="39"/>
        <v>0</v>
      </c>
      <c r="CK67" s="86">
        <f t="shared" si="39"/>
        <v>0</v>
      </c>
      <c r="CL67" s="86">
        <f t="shared" si="39"/>
        <v>0</v>
      </c>
      <c r="CM67" s="86">
        <f t="shared" si="39"/>
        <v>0</v>
      </c>
      <c r="CN67" s="86">
        <f t="shared" si="39"/>
        <v>0</v>
      </c>
      <c r="CO67" s="86">
        <f t="shared" si="39"/>
        <v>0</v>
      </c>
      <c r="CP67" s="86">
        <f t="shared" si="39"/>
        <v>0</v>
      </c>
      <c r="CQ67" s="86">
        <f t="shared" si="39"/>
        <v>0</v>
      </c>
      <c r="CR67" s="86">
        <f t="shared" si="39"/>
        <v>0</v>
      </c>
      <c r="CS67" s="86">
        <f t="shared" si="39"/>
        <v>0</v>
      </c>
      <c r="CT67" s="86">
        <f t="shared" si="39"/>
        <v>0</v>
      </c>
      <c r="CU67" s="86">
        <f t="shared" si="39"/>
        <v>0</v>
      </c>
      <c r="CV67" s="86">
        <f t="shared" si="39"/>
        <v>0</v>
      </c>
      <c r="CW67" s="86">
        <f t="shared" si="39"/>
        <v>0</v>
      </c>
      <c r="CX67" s="86">
        <f t="shared" si="39"/>
        <v>0</v>
      </c>
      <c r="CY67" s="86">
        <f t="shared" si="39"/>
        <v>0</v>
      </c>
      <c r="CZ67" s="86">
        <f t="shared" si="39"/>
        <v>0</v>
      </c>
      <c r="DA67" s="86">
        <f t="shared" si="39"/>
        <v>0</v>
      </c>
      <c r="DB67" s="86">
        <f t="shared" si="39"/>
        <v>0</v>
      </c>
      <c r="DC67" s="86">
        <f t="shared" si="39"/>
        <v>0</v>
      </c>
      <c r="DD67" s="86">
        <f t="shared" si="39"/>
        <v>0</v>
      </c>
      <c r="DE67" s="86">
        <f t="shared" si="39"/>
        <v>0</v>
      </c>
      <c r="DF67" s="86">
        <f t="shared" si="39"/>
        <v>0</v>
      </c>
      <c r="DG67" s="86">
        <f t="shared" si="39"/>
        <v>0</v>
      </c>
      <c r="DH67" s="86">
        <f t="shared" si="39"/>
        <v>0</v>
      </c>
      <c r="DI67" s="86">
        <f t="shared" si="39"/>
        <v>0</v>
      </c>
      <c r="DJ67" s="86">
        <f t="shared" si="39"/>
        <v>0</v>
      </c>
      <c r="DK67" s="86">
        <f t="shared" si="39"/>
        <v>0</v>
      </c>
      <c r="DL67" s="86">
        <f t="shared" si="39"/>
        <v>0</v>
      </c>
      <c r="DM67" s="86">
        <f t="shared" si="39"/>
        <v>0</v>
      </c>
      <c r="DN67" s="86">
        <f t="shared" si="39"/>
        <v>0</v>
      </c>
      <c r="DO67" s="86">
        <f t="shared" si="39"/>
        <v>0</v>
      </c>
      <c r="DP67" s="86">
        <f t="shared" si="39"/>
        <v>0</v>
      </c>
      <c r="DQ67" s="86">
        <f t="shared" si="39"/>
        <v>0</v>
      </c>
      <c r="DR67" s="86">
        <f t="shared" si="39"/>
        <v>0</v>
      </c>
      <c r="DS67" s="86">
        <f t="shared" si="39"/>
        <v>0</v>
      </c>
      <c r="DT67" s="86">
        <f t="shared" si="39"/>
        <v>0</v>
      </c>
      <c r="DU67" s="86">
        <f t="shared" si="39"/>
        <v>0</v>
      </c>
    </row>
    <row r="68" spans="1:125" x14ac:dyDescent="0.35">
      <c r="A68" s="25"/>
      <c r="B68" s="88"/>
      <c r="C68" s="95">
        <f>SUM(C61:C67)</f>
        <v>0</v>
      </c>
      <c r="D68" s="96">
        <f>SUM(D61:D67)</f>
        <v>0</v>
      </c>
      <c r="E68" s="96">
        <f t="shared" ref="E68:AJ68" si="40">IFERROR(SUM(E61:E67),"")</f>
        <v>0</v>
      </c>
      <c r="F68" s="96">
        <f t="shared" si="40"/>
        <v>0</v>
      </c>
      <c r="G68" s="96">
        <f t="shared" si="40"/>
        <v>0</v>
      </c>
      <c r="H68" s="96">
        <f t="shared" si="40"/>
        <v>0</v>
      </c>
      <c r="I68" s="96">
        <f t="shared" si="40"/>
        <v>0</v>
      </c>
      <c r="J68" s="96">
        <f t="shared" si="40"/>
        <v>0</v>
      </c>
      <c r="K68" s="96">
        <f t="shared" si="40"/>
        <v>0</v>
      </c>
      <c r="L68" s="96">
        <f t="shared" si="40"/>
        <v>0</v>
      </c>
      <c r="M68" s="96">
        <f t="shared" si="40"/>
        <v>0</v>
      </c>
      <c r="N68" s="96">
        <f t="shared" si="40"/>
        <v>0</v>
      </c>
      <c r="O68" s="96">
        <f t="shared" si="40"/>
        <v>0</v>
      </c>
      <c r="P68" s="96">
        <f t="shared" si="40"/>
        <v>0</v>
      </c>
      <c r="Q68" s="96">
        <f t="shared" si="40"/>
        <v>0</v>
      </c>
      <c r="R68" s="96">
        <f t="shared" si="40"/>
        <v>0</v>
      </c>
      <c r="S68" s="96">
        <f t="shared" si="40"/>
        <v>0</v>
      </c>
      <c r="T68" s="96">
        <f t="shared" si="40"/>
        <v>0</v>
      </c>
      <c r="U68" s="96">
        <f t="shared" si="40"/>
        <v>0</v>
      </c>
      <c r="V68" s="96">
        <f t="shared" si="40"/>
        <v>0</v>
      </c>
      <c r="W68" s="96">
        <f t="shared" si="40"/>
        <v>0</v>
      </c>
      <c r="X68" s="96">
        <f t="shared" si="40"/>
        <v>0</v>
      </c>
      <c r="Y68" s="96">
        <f t="shared" si="40"/>
        <v>0</v>
      </c>
      <c r="Z68" s="96">
        <f t="shared" si="40"/>
        <v>0</v>
      </c>
      <c r="AA68" s="96">
        <f t="shared" si="40"/>
        <v>0</v>
      </c>
      <c r="AB68" s="96">
        <f t="shared" si="40"/>
        <v>0</v>
      </c>
      <c r="AC68" s="96">
        <f t="shared" si="40"/>
        <v>0</v>
      </c>
      <c r="AD68" s="96">
        <f t="shared" si="40"/>
        <v>0</v>
      </c>
      <c r="AE68" s="96">
        <f t="shared" si="40"/>
        <v>0</v>
      </c>
      <c r="AF68" s="96">
        <f t="shared" si="40"/>
        <v>0</v>
      </c>
      <c r="AG68" s="96">
        <f t="shared" si="40"/>
        <v>0</v>
      </c>
      <c r="AH68" s="96">
        <f t="shared" si="40"/>
        <v>0</v>
      </c>
      <c r="AI68" s="96">
        <f t="shared" si="40"/>
        <v>0</v>
      </c>
      <c r="AJ68" s="96">
        <f t="shared" si="40"/>
        <v>0</v>
      </c>
      <c r="AK68" s="96">
        <f t="shared" ref="AK68:CV68" si="41">IFERROR(SUM(AK61:AK67),"")</f>
        <v>0</v>
      </c>
      <c r="AL68" s="96">
        <f t="shared" si="41"/>
        <v>0</v>
      </c>
      <c r="AM68" s="96">
        <f t="shared" si="41"/>
        <v>0</v>
      </c>
      <c r="AN68" s="96">
        <f t="shared" si="41"/>
        <v>0</v>
      </c>
      <c r="AO68" s="96">
        <f t="shared" si="41"/>
        <v>0</v>
      </c>
      <c r="AP68" s="96">
        <f t="shared" si="41"/>
        <v>0</v>
      </c>
      <c r="AQ68" s="96">
        <f t="shared" si="41"/>
        <v>0</v>
      </c>
      <c r="AR68" s="96">
        <f t="shared" si="41"/>
        <v>0</v>
      </c>
      <c r="AS68" s="96">
        <f t="shared" si="41"/>
        <v>0</v>
      </c>
      <c r="AT68" s="96">
        <f t="shared" si="41"/>
        <v>0</v>
      </c>
      <c r="AU68" s="96">
        <f t="shared" si="41"/>
        <v>0</v>
      </c>
      <c r="AV68" s="96">
        <f t="shared" si="41"/>
        <v>0</v>
      </c>
      <c r="AW68" s="96">
        <f t="shared" si="41"/>
        <v>0</v>
      </c>
      <c r="AX68" s="96">
        <f t="shared" si="41"/>
        <v>0</v>
      </c>
      <c r="AY68" s="96">
        <f t="shared" si="41"/>
        <v>0</v>
      </c>
      <c r="AZ68" s="96">
        <f t="shared" si="41"/>
        <v>0</v>
      </c>
      <c r="BA68" s="96">
        <f t="shared" si="41"/>
        <v>0</v>
      </c>
      <c r="BB68" s="96">
        <f t="shared" si="41"/>
        <v>0</v>
      </c>
      <c r="BC68" s="96">
        <f t="shared" si="41"/>
        <v>0</v>
      </c>
      <c r="BD68" s="96">
        <f t="shared" si="41"/>
        <v>0</v>
      </c>
      <c r="BE68" s="96">
        <f t="shared" si="41"/>
        <v>0</v>
      </c>
      <c r="BF68" s="96">
        <f t="shared" si="41"/>
        <v>0</v>
      </c>
      <c r="BG68" s="96">
        <f t="shared" si="41"/>
        <v>0</v>
      </c>
      <c r="BH68" s="96">
        <f t="shared" si="41"/>
        <v>0</v>
      </c>
      <c r="BI68" s="96">
        <f t="shared" si="41"/>
        <v>0</v>
      </c>
      <c r="BJ68" s="96">
        <f t="shared" si="41"/>
        <v>0</v>
      </c>
      <c r="BK68" s="96">
        <f t="shared" si="41"/>
        <v>0</v>
      </c>
      <c r="BL68" s="96">
        <f t="shared" si="41"/>
        <v>0</v>
      </c>
      <c r="BM68" s="96">
        <f t="shared" si="41"/>
        <v>0</v>
      </c>
      <c r="BN68" s="96">
        <f t="shared" si="41"/>
        <v>0</v>
      </c>
      <c r="BO68" s="96">
        <f t="shared" si="41"/>
        <v>0</v>
      </c>
      <c r="BP68" s="96">
        <f t="shared" si="41"/>
        <v>0</v>
      </c>
      <c r="BQ68" s="96">
        <f t="shared" si="41"/>
        <v>0</v>
      </c>
      <c r="BR68" s="96">
        <f t="shared" si="41"/>
        <v>0</v>
      </c>
      <c r="BS68" s="96">
        <f t="shared" si="41"/>
        <v>0</v>
      </c>
      <c r="BT68" s="96">
        <f t="shared" si="41"/>
        <v>0</v>
      </c>
      <c r="BU68" s="96">
        <f t="shared" si="41"/>
        <v>0</v>
      </c>
      <c r="BV68" s="96">
        <f t="shared" si="41"/>
        <v>0</v>
      </c>
      <c r="BW68" s="96">
        <f t="shared" si="41"/>
        <v>0</v>
      </c>
      <c r="BX68" s="96">
        <f t="shared" si="41"/>
        <v>0</v>
      </c>
      <c r="BY68" s="96">
        <f t="shared" si="41"/>
        <v>0</v>
      </c>
      <c r="BZ68" s="96">
        <f t="shared" si="41"/>
        <v>0</v>
      </c>
      <c r="CA68" s="96">
        <f t="shared" si="41"/>
        <v>0</v>
      </c>
      <c r="CB68" s="96">
        <f t="shared" si="41"/>
        <v>0</v>
      </c>
      <c r="CC68" s="96">
        <f t="shared" si="41"/>
        <v>0</v>
      </c>
      <c r="CD68" s="96">
        <f t="shared" si="41"/>
        <v>0</v>
      </c>
      <c r="CE68" s="96">
        <f t="shared" si="41"/>
        <v>0</v>
      </c>
      <c r="CF68" s="96">
        <f t="shared" si="41"/>
        <v>0</v>
      </c>
      <c r="CG68" s="96">
        <f t="shared" si="41"/>
        <v>0</v>
      </c>
      <c r="CH68" s="96">
        <f t="shared" si="41"/>
        <v>0</v>
      </c>
      <c r="CI68" s="96">
        <f t="shared" si="41"/>
        <v>0</v>
      </c>
      <c r="CJ68" s="96">
        <f t="shared" si="41"/>
        <v>0</v>
      </c>
      <c r="CK68" s="96">
        <f t="shared" si="41"/>
        <v>0</v>
      </c>
      <c r="CL68" s="96">
        <f t="shared" si="41"/>
        <v>0</v>
      </c>
      <c r="CM68" s="96">
        <f t="shared" si="41"/>
        <v>0</v>
      </c>
      <c r="CN68" s="96">
        <f t="shared" si="41"/>
        <v>0</v>
      </c>
      <c r="CO68" s="96">
        <f t="shared" si="41"/>
        <v>0</v>
      </c>
      <c r="CP68" s="96">
        <f t="shared" si="41"/>
        <v>0</v>
      </c>
      <c r="CQ68" s="96">
        <f t="shared" si="41"/>
        <v>0</v>
      </c>
      <c r="CR68" s="96">
        <f t="shared" si="41"/>
        <v>0</v>
      </c>
      <c r="CS68" s="96">
        <f t="shared" si="41"/>
        <v>0</v>
      </c>
      <c r="CT68" s="96">
        <f t="shared" si="41"/>
        <v>0</v>
      </c>
      <c r="CU68" s="96">
        <f t="shared" si="41"/>
        <v>0</v>
      </c>
      <c r="CV68" s="96">
        <f t="shared" si="41"/>
        <v>0</v>
      </c>
      <c r="CW68" s="96">
        <f t="shared" ref="CW68:DU68" si="42">IFERROR(SUM(CW61:CW67),"")</f>
        <v>0</v>
      </c>
      <c r="CX68" s="96">
        <f t="shared" si="42"/>
        <v>0</v>
      </c>
      <c r="CY68" s="96">
        <f t="shared" si="42"/>
        <v>0</v>
      </c>
      <c r="CZ68" s="96">
        <f t="shared" si="42"/>
        <v>0</v>
      </c>
      <c r="DA68" s="96">
        <f t="shared" si="42"/>
        <v>0</v>
      </c>
      <c r="DB68" s="96">
        <f t="shared" si="42"/>
        <v>0</v>
      </c>
      <c r="DC68" s="96">
        <f t="shared" si="42"/>
        <v>0</v>
      </c>
      <c r="DD68" s="96">
        <f t="shared" si="42"/>
        <v>0</v>
      </c>
      <c r="DE68" s="96">
        <f t="shared" si="42"/>
        <v>0</v>
      </c>
      <c r="DF68" s="96">
        <f t="shared" si="42"/>
        <v>0</v>
      </c>
      <c r="DG68" s="96">
        <f t="shared" si="42"/>
        <v>0</v>
      </c>
      <c r="DH68" s="96">
        <f t="shared" si="42"/>
        <v>0</v>
      </c>
      <c r="DI68" s="96">
        <f t="shared" si="42"/>
        <v>0</v>
      </c>
      <c r="DJ68" s="96">
        <f t="shared" si="42"/>
        <v>0</v>
      </c>
      <c r="DK68" s="96">
        <f t="shared" si="42"/>
        <v>0</v>
      </c>
      <c r="DL68" s="96">
        <f t="shared" si="42"/>
        <v>0</v>
      </c>
      <c r="DM68" s="96">
        <f t="shared" si="42"/>
        <v>0</v>
      </c>
      <c r="DN68" s="96">
        <f t="shared" si="42"/>
        <v>0</v>
      </c>
      <c r="DO68" s="96">
        <f t="shared" si="42"/>
        <v>0</v>
      </c>
      <c r="DP68" s="96">
        <f t="shared" si="42"/>
        <v>0</v>
      </c>
      <c r="DQ68" s="96">
        <f t="shared" si="42"/>
        <v>0</v>
      </c>
      <c r="DR68" s="96">
        <f t="shared" si="42"/>
        <v>0</v>
      </c>
      <c r="DS68" s="96">
        <f t="shared" si="42"/>
        <v>0</v>
      </c>
      <c r="DT68" s="96">
        <f t="shared" si="42"/>
        <v>0</v>
      </c>
      <c r="DU68" s="96">
        <f t="shared" si="42"/>
        <v>0</v>
      </c>
    </row>
    <row r="69" spans="1:125" x14ac:dyDescent="0.35">
      <c r="A69" s="2"/>
      <c r="B69" s="2"/>
      <c r="C69" s="2"/>
      <c r="D69" s="1"/>
      <c r="E69" s="2"/>
      <c r="F69" s="2"/>
      <c r="G69" s="2"/>
      <c r="H69" s="2"/>
      <c r="I69" s="2"/>
      <c r="J69" s="2"/>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row>
    <row r="70" spans="1:125" x14ac:dyDescent="0.35">
      <c r="A70" s="16" t="s">
        <v>389</v>
      </c>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row>
    <row r="71" spans="1:125" x14ac:dyDescent="0.35">
      <c r="A71" s="2"/>
      <c r="B71" s="2"/>
      <c r="C71" s="2"/>
      <c r="D71" s="1"/>
      <c r="E71" s="2"/>
      <c r="F71" s="2"/>
      <c r="G71" s="2"/>
      <c r="H71" s="2"/>
      <c r="I71" s="2"/>
      <c r="J71" s="2"/>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row>
    <row r="72" spans="1:125" x14ac:dyDescent="0.35">
      <c r="A72" s="38" t="str">
        <f>'Laika grafiks'!A29</f>
        <v>Projekta īstenošanas laika marķieris</v>
      </c>
      <c r="B72" s="2"/>
      <c r="C72" s="2"/>
      <c r="D72" s="1"/>
      <c r="E72" s="142">
        <f>IFERROR('Laika grafiks'!E29,"")</f>
        <v>0</v>
      </c>
      <c r="F72" s="142">
        <f>IFERROR('Laika grafiks'!F29,"")</f>
        <v>0</v>
      </c>
      <c r="G72" s="142">
        <f>IFERROR('Laika grafiks'!G29,"")</f>
        <v>0</v>
      </c>
      <c r="H72" s="142">
        <f>IFERROR('Laika grafiks'!H29,"")</f>
        <v>0</v>
      </c>
      <c r="I72" s="142">
        <f>IFERROR('Laika grafiks'!I29,"")</f>
        <v>0</v>
      </c>
      <c r="J72" s="142">
        <f>IFERROR('Laika grafiks'!J29,"")</f>
        <v>0</v>
      </c>
      <c r="K72" s="142">
        <f>IFERROR('Laika grafiks'!K29,"")</f>
        <v>0</v>
      </c>
      <c r="L72" s="142">
        <f>IFERROR('Laika grafiks'!L29,"")</f>
        <v>0</v>
      </c>
      <c r="M72" s="142">
        <f>IFERROR('Laika grafiks'!M29,"")</f>
        <v>0</v>
      </c>
      <c r="N72" s="142">
        <f>IFERROR('Laika grafiks'!N29,"")</f>
        <v>0</v>
      </c>
      <c r="O72" s="142">
        <f>IFERROR('Laika grafiks'!O29,"")</f>
        <v>0</v>
      </c>
      <c r="P72" s="142">
        <f>IFERROR('Laika grafiks'!P29,"")</f>
        <v>0</v>
      </c>
      <c r="Q72" s="142">
        <f>IFERROR('Laika grafiks'!Q29,"")</f>
        <v>0</v>
      </c>
      <c r="R72" s="142">
        <f>IFERROR('Laika grafiks'!R29,"")</f>
        <v>0</v>
      </c>
      <c r="S72" s="142">
        <f>IFERROR('Laika grafiks'!S29,"")</f>
        <v>0</v>
      </c>
      <c r="T72" s="142">
        <f>IFERROR('Laika grafiks'!T29,"")</f>
        <v>0</v>
      </c>
      <c r="U72" s="142">
        <f>IFERROR('Laika grafiks'!U29,"")</f>
        <v>0</v>
      </c>
      <c r="V72" s="142">
        <f>IFERROR('Laika grafiks'!V29,"")</f>
        <v>0</v>
      </c>
      <c r="W72" s="142">
        <f>IFERROR('Laika grafiks'!W29,"")</f>
        <v>0</v>
      </c>
      <c r="X72" s="142">
        <f>IFERROR('Laika grafiks'!X29,"")</f>
        <v>0</v>
      </c>
      <c r="Y72" s="142">
        <f>IFERROR('Laika grafiks'!Y29,"")</f>
        <v>0</v>
      </c>
      <c r="Z72" s="142">
        <f>IFERROR('Laika grafiks'!Z29,"")</f>
        <v>0</v>
      </c>
      <c r="AA72" s="142">
        <f>IFERROR('Laika grafiks'!AA29,"")</f>
        <v>0</v>
      </c>
      <c r="AB72" s="142">
        <f>IFERROR('Laika grafiks'!AB29,"")</f>
        <v>0</v>
      </c>
      <c r="AC72" s="142">
        <f>IFERROR('Laika grafiks'!AC29,"")</f>
        <v>0</v>
      </c>
      <c r="AD72" s="142">
        <f>IFERROR('Laika grafiks'!AD29,"")</f>
        <v>0</v>
      </c>
      <c r="AE72" s="142">
        <f>IFERROR('Laika grafiks'!AE29,"")</f>
        <v>0</v>
      </c>
      <c r="AF72" s="142">
        <f>IFERROR('Laika grafiks'!AF29,"")</f>
        <v>0</v>
      </c>
      <c r="AG72" s="142">
        <f>IFERROR('Laika grafiks'!AG29,"")</f>
        <v>0</v>
      </c>
      <c r="AH72" s="142">
        <f>IFERROR('Laika grafiks'!AH29,"")</f>
        <v>0</v>
      </c>
      <c r="AI72" s="142">
        <f>IFERROR('Laika grafiks'!AI29,"")</f>
        <v>0</v>
      </c>
      <c r="AJ72" s="142">
        <f>IFERROR('Laika grafiks'!AJ29,"")</f>
        <v>0</v>
      </c>
      <c r="AK72" s="142">
        <f>IFERROR('Laika grafiks'!AK29,"")</f>
        <v>0</v>
      </c>
      <c r="AL72" s="142">
        <f>IFERROR('Laika grafiks'!AL29,"")</f>
        <v>0</v>
      </c>
      <c r="AM72" s="142">
        <f>IFERROR('Laika grafiks'!AM29,"")</f>
        <v>0</v>
      </c>
      <c r="AN72" s="142">
        <f>IFERROR('Laika grafiks'!AN29,"")</f>
        <v>0</v>
      </c>
      <c r="AO72" s="142">
        <f>IFERROR('Laika grafiks'!AO29,"")</f>
        <v>0</v>
      </c>
      <c r="AP72" s="142">
        <f>IFERROR('Laika grafiks'!AP29,"")</f>
        <v>0</v>
      </c>
      <c r="AQ72" s="142">
        <f>IFERROR('Laika grafiks'!AQ29,"")</f>
        <v>0</v>
      </c>
      <c r="AR72" s="142">
        <f>IFERROR('Laika grafiks'!AR29,"")</f>
        <v>0</v>
      </c>
      <c r="AS72" s="142">
        <f>IFERROR('Laika grafiks'!AS29,"")</f>
        <v>0</v>
      </c>
      <c r="AT72" s="142">
        <f>IFERROR('Laika grafiks'!AT29,"")</f>
        <v>0</v>
      </c>
      <c r="AU72" s="142">
        <f>IFERROR('Laika grafiks'!AU29,"")</f>
        <v>0</v>
      </c>
      <c r="AV72" s="142">
        <f>IFERROR('Laika grafiks'!AV29,"")</f>
        <v>0</v>
      </c>
      <c r="AW72" s="142">
        <f>IFERROR('Laika grafiks'!AW29,"")</f>
        <v>0</v>
      </c>
      <c r="AX72" s="142">
        <f>IFERROR('Laika grafiks'!AX29,"")</f>
        <v>0</v>
      </c>
      <c r="AY72" s="142">
        <f>IFERROR('Laika grafiks'!AY29,"")</f>
        <v>0</v>
      </c>
      <c r="AZ72" s="142">
        <f>IFERROR('Laika grafiks'!AZ29,"")</f>
        <v>0</v>
      </c>
      <c r="BA72" s="142">
        <f>IFERROR('Laika grafiks'!BA29,"")</f>
        <v>0</v>
      </c>
      <c r="BB72" s="142">
        <f>IFERROR('Laika grafiks'!BB29,"")</f>
        <v>0</v>
      </c>
      <c r="BC72" s="142">
        <f>IFERROR('Laika grafiks'!BC29,"")</f>
        <v>0</v>
      </c>
      <c r="BD72" s="142">
        <f>IFERROR('Laika grafiks'!BD29,"")</f>
        <v>0</v>
      </c>
      <c r="BE72" s="142">
        <f>IFERROR('Laika grafiks'!BE29,"")</f>
        <v>0</v>
      </c>
      <c r="BF72" s="142">
        <f>IFERROR('Laika grafiks'!BF29,"")</f>
        <v>0</v>
      </c>
      <c r="BG72" s="142">
        <f>IFERROR('Laika grafiks'!BG29,"")</f>
        <v>0</v>
      </c>
      <c r="BH72" s="142">
        <f>IFERROR('Laika grafiks'!BH29,"")</f>
        <v>0</v>
      </c>
      <c r="BI72" s="142">
        <f>IFERROR('Laika grafiks'!BI29,"")</f>
        <v>0</v>
      </c>
      <c r="BJ72" s="142">
        <f>IFERROR('Laika grafiks'!BJ29,"")</f>
        <v>0</v>
      </c>
      <c r="BK72" s="142">
        <f>IFERROR('Laika grafiks'!BK29,"")</f>
        <v>0</v>
      </c>
      <c r="BL72" s="142">
        <f>IFERROR('Laika grafiks'!BL29,"")</f>
        <v>0</v>
      </c>
      <c r="BM72" s="142">
        <f>IFERROR('Laika grafiks'!BM29,"")</f>
        <v>0</v>
      </c>
      <c r="BN72" s="142">
        <f>IFERROR('Laika grafiks'!BN29,"")</f>
        <v>0</v>
      </c>
      <c r="BO72" s="142">
        <f>IFERROR('Laika grafiks'!BO29,"")</f>
        <v>0</v>
      </c>
      <c r="BP72" s="142">
        <f>IFERROR('Laika grafiks'!BP29,"")</f>
        <v>0</v>
      </c>
      <c r="BQ72" s="142">
        <f>IFERROR('Laika grafiks'!BQ29,"")</f>
        <v>0</v>
      </c>
      <c r="BR72" s="142">
        <f>IFERROR('Laika grafiks'!BR29,"")</f>
        <v>0</v>
      </c>
      <c r="BS72" s="142">
        <f>IFERROR('Laika grafiks'!BS29,"")</f>
        <v>0</v>
      </c>
      <c r="BT72" s="142">
        <f>IFERROR('Laika grafiks'!BT29,"")</f>
        <v>0</v>
      </c>
      <c r="BU72" s="142">
        <f>IFERROR('Laika grafiks'!BU29,"")</f>
        <v>0</v>
      </c>
      <c r="BV72" s="142">
        <f>IFERROR('Laika grafiks'!BV29,"")</f>
        <v>0</v>
      </c>
      <c r="BW72" s="142">
        <f>IFERROR('Laika grafiks'!BW29,"")</f>
        <v>0</v>
      </c>
      <c r="BX72" s="142">
        <f>IFERROR('Laika grafiks'!BX29,"")</f>
        <v>0</v>
      </c>
      <c r="BY72" s="142">
        <f>IFERROR('Laika grafiks'!BY29,"")</f>
        <v>0</v>
      </c>
      <c r="BZ72" s="142">
        <f>IFERROR('Laika grafiks'!BZ29,"")</f>
        <v>0</v>
      </c>
      <c r="CA72" s="142">
        <f>IFERROR('Laika grafiks'!CA29,"")</f>
        <v>0</v>
      </c>
      <c r="CB72" s="142">
        <f>IFERROR('Laika grafiks'!CB29,"")</f>
        <v>0</v>
      </c>
      <c r="CC72" s="142">
        <f>IFERROR('Laika grafiks'!CC29,"")</f>
        <v>0</v>
      </c>
      <c r="CD72" s="142">
        <f>IFERROR('Laika grafiks'!CD29,"")</f>
        <v>0</v>
      </c>
      <c r="CE72" s="142">
        <f>IFERROR('Laika grafiks'!CE29,"")</f>
        <v>0</v>
      </c>
      <c r="CF72" s="142">
        <f>IFERROR('Laika grafiks'!CF29,"")</f>
        <v>0</v>
      </c>
      <c r="CG72" s="142">
        <f>IFERROR('Laika grafiks'!CG29,"")</f>
        <v>0</v>
      </c>
      <c r="CH72" s="142">
        <f>IFERROR('Laika grafiks'!CH29,"")</f>
        <v>0</v>
      </c>
      <c r="CI72" s="142">
        <f>IFERROR('Laika grafiks'!CI29,"")</f>
        <v>0</v>
      </c>
      <c r="CJ72" s="142">
        <f>IFERROR('Laika grafiks'!CJ29,"")</f>
        <v>0</v>
      </c>
      <c r="CK72" s="142">
        <f>IFERROR('Laika grafiks'!CK29,"")</f>
        <v>0</v>
      </c>
      <c r="CL72" s="142">
        <f>IFERROR('Laika grafiks'!CL29,"")</f>
        <v>0</v>
      </c>
      <c r="CM72" s="142">
        <f>IFERROR('Laika grafiks'!CM29,"")</f>
        <v>0</v>
      </c>
      <c r="CN72" s="142">
        <f>IFERROR('Laika grafiks'!CN29,"")</f>
        <v>0</v>
      </c>
      <c r="CO72" s="142">
        <f>IFERROR('Laika grafiks'!CO29,"")</f>
        <v>0</v>
      </c>
      <c r="CP72" s="142">
        <f>IFERROR('Laika grafiks'!CP29,"")</f>
        <v>0</v>
      </c>
      <c r="CQ72" s="142">
        <f>IFERROR('Laika grafiks'!CQ29,"")</f>
        <v>0</v>
      </c>
      <c r="CR72" s="142">
        <f>IFERROR('Laika grafiks'!CR29,"")</f>
        <v>0</v>
      </c>
      <c r="CS72" s="142">
        <f>IFERROR('Laika grafiks'!CS29,"")</f>
        <v>0</v>
      </c>
      <c r="CT72" s="142">
        <f>IFERROR('Laika grafiks'!CT29,"")</f>
        <v>0</v>
      </c>
      <c r="CU72" s="142">
        <f>IFERROR('Laika grafiks'!CU29,"")</f>
        <v>0</v>
      </c>
      <c r="CV72" s="142">
        <f>IFERROR('Laika grafiks'!CV29,"")</f>
        <v>0</v>
      </c>
      <c r="CW72" s="142">
        <f>IFERROR('Laika grafiks'!CW29,"")</f>
        <v>0</v>
      </c>
      <c r="CX72" s="142">
        <f>IFERROR('Laika grafiks'!CX29,"")</f>
        <v>0</v>
      </c>
      <c r="CY72" s="142">
        <f>IFERROR('Laika grafiks'!CY29,"")</f>
        <v>0</v>
      </c>
      <c r="CZ72" s="142">
        <f>IFERROR('Laika grafiks'!CZ29,"")</f>
        <v>0</v>
      </c>
      <c r="DA72" s="142">
        <f>IFERROR('Laika grafiks'!DA29,"")</f>
        <v>0</v>
      </c>
      <c r="DB72" s="142">
        <f>IFERROR('Laika grafiks'!DB29,"")</f>
        <v>0</v>
      </c>
      <c r="DC72" s="142">
        <f>IFERROR('Laika grafiks'!DC29,"")</f>
        <v>0</v>
      </c>
      <c r="DD72" s="142">
        <f>IFERROR('Laika grafiks'!DD29,"")</f>
        <v>0</v>
      </c>
      <c r="DE72" s="142">
        <f>IFERROR('Laika grafiks'!DE29,"")</f>
        <v>0</v>
      </c>
      <c r="DF72" s="142">
        <f>IFERROR('Laika grafiks'!DF29,"")</f>
        <v>0</v>
      </c>
      <c r="DG72" s="142">
        <f>IFERROR('Laika grafiks'!DG29,"")</f>
        <v>0</v>
      </c>
      <c r="DH72" s="142">
        <f>IFERROR('Laika grafiks'!DH29,"")</f>
        <v>0</v>
      </c>
      <c r="DI72" s="142">
        <f>IFERROR('Laika grafiks'!DI29,"")</f>
        <v>0</v>
      </c>
      <c r="DJ72" s="142">
        <f>IFERROR('Laika grafiks'!DJ29,"")</f>
        <v>0</v>
      </c>
      <c r="DK72" s="142">
        <f>IFERROR('Laika grafiks'!DK29,"")</f>
        <v>0</v>
      </c>
      <c r="DL72" s="142">
        <f>IFERROR('Laika grafiks'!DL29,"")</f>
        <v>0</v>
      </c>
      <c r="DM72" s="142">
        <f>IFERROR('Laika grafiks'!DM29,"")</f>
        <v>0</v>
      </c>
      <c r="DN72" s="142">
        <f>IFERROR('Laika grafiks'!DN29,"")</f>
        <v>0</v>
      </c>
      <c r="DO72" s="142">
        <f>IFERROR('Laika grafiks'!DO29,"")</f>
        <v>0</v>
      </c>
      <c r="DP72" s="142">
        <f>IFERROR('Laika grafiks'!DP29,"")</f>
        <v>0</v>
      </c>
      <c r="DQ72" s="142">
        <f>IFERROR('Laika grafiks'!DQ29,"")</f>
        <v>0</v>
      </c>
      <c r="DR72" s="142">
        <f>IFERROR('Laika grafiks'!DR29,"")</f>
        <v>0</v>
      </c>
      <c r="DS72" s="142">
        <f>IFERROR('Laika grafiks'!DS29,"")</f>
        <v>0</v>
      </c>
      <c r="DT72" s="142">
        <f>IFERROR('Laika grafiks'!DT29,"")</f>
        <v>0</v>
      </c>
      <c r="DU72" s="142">
        <f>IFERROR('Laika grafiks'!DU29,"")</f>
        <v>0</v>
      </c>
    </row>
    <row r="73" spans="1:125" x14ac:dyDescent="0.35">
      <c r="A73" s="2"/>
      <c r="B73" s="2"/>
      <c r="C73" s="2"/>
      <c r="D73" s="1"/>
      <c r="E73" s="2"/>
      <c r="F73" s="2"/>
      <c r="G73" s="2"/>
      <c r="H73" s="2"/>
      <c r="I73" s="2"/>
      <c r="J73" s="2"/>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row>
    <row r="74" spans="1:125" x14ac:dyDescent="0.35">
      <c r="A74" s="97" t="str">
        <f>A65</f>
        <v>Banka1</v>
      </c>
      <c r="B74" s="2"/>
      <c r="C74" s="2"/>
      <c r="D74" s="1"/>
      <c r="E74" s="2"/>
      <c r="F74" s="2"/>
      <c r="G74" s="2"/>
      <c r="H74" s="2"/>
      <c r="I74" s="2"/>
      <c r="J74" s="2"/>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row>
    <row r="75" spans="1:125" x14ac:dyDescent="0.35">
      <c r="A75" s="2"/>
      <c r="B75" s="2"/>
      <c r="C75" s="2"/>
      <c r="D75" s="1"/>
      <c r="E75" s="2"/>
      <c r="F75" s="2"/>
      <c r="G75" s="2"/>
      <c r="H75" s="2"/>
      <c r="I75" s="2"/>
      <c r="J75" s="2"/>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row>
    <row r="76" spans="1:125" x14ac:dyDescent="0.35">
      <c r="A76" s="38" t="str">
        <f>Pieņēmumi!B62</f>
        <v>Termiņš</v>
      </c>
      <c r="B76" s="44" t="str">
        <f>Pieņēmumi!C62</f>
        <v>ceturkšņi</v>
      </c>
      <c r="C76" s="2"/>
      <c r="D76" s="98">
        <f>Pieņēmumi!E62</f>
        <v>0</v>
      </c>
      <c r="E76" s="2"/>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row>
    <row r="77" spans="1:125" x14ac:dyDescent="0.35">
      <c r="A77" s="38" t="str">
        <f>Pieņēmumi!B63</f>
        <v>LABVĒLĪBAS PERIODS pamatsummai</v>
      </c>
      <c r="B77" s="44" t="str">
        <f>Pieņēmumi!C63</f>
        <v>ceturkšņi</v>
      </c>
      <c r="C77" s="2"/>
      <c r="D77" s="98">
        <f>Pieņēmumi!E63</f>
        <v>0</v>
      </c>
      <c r="E77" s="2"/>
      <c r="F77" s="2"/>
      <c r="G77" s="2"/>
      <c r="H77" s="2"/>
      <c r="I77" s="2"/>
      <c r="J77" s="2"/>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row>
    <row r="78" spans="1:125" x14ac:dyDescent="0.35">
      <c r="A78" s="38" t="str">
        <f>Pieņēmumi!B64</f>
        <v>LABVĒLĪBAS PERIODS procentmaksājumiem</v>
      </c>
      <c r="B78" s="44" t="str">
        <f>Pieņēmumi!C64</f>
        <v>ceturkšņi</v>
      </c>
      <c r="C78" s="2"/>
      <c r="D78" s="98">
        <f>Pieņēmumi!E64</f>
        <v>0</v>
      </c>
      <c r="E78" s="2"/>
      <c r="F78" s="2"/>
      <c r="G78" s="2"/>
      <c r="H78" s="2"/>
      <c r="I78" s="2"/>
      <c r="J78" s="2"/>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row>
    <row r="79" spans="1:125" x14ac:dyDescent="0.35">
      <c r="A79" s="38" t="str">
        <f>Pieņēmumi!B65</f>
        <v>Saistību dzēšanas periods pirms projekta beigām</v>
      </c>
      <c r="B79" s="44" t="str">
        <f>Pieņēmumi!C65</f>
        <v>ceturkšņi</v>
      </c>
      <c r="C79" s="2"/>
      <c r="D79" s="98">
        <f>Pieņēmumi!E65</f>
        <v>0</v>
      </c>
      <c r="E79" s="2"/>
      <c r="F79" s="2"/>
      <c r="G79" s="2"/>
      <c r="H79" s="2"/>
      <c r="I79" s="2"/>
      <c r="J79" s="2"/>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row>
    <row r="80" spans="1:125" x14ac:dyDescent="0.35">
      <c r="A80" s="2"/>
      <c r="B80" s="2"/>
      <c r="C80" s="2"/>
      <c r="D80" s="2"/>
      <c r="E80" s="2"/>
      <c r="F80" s="2"/>
      <c r="G80" s="2"/>
      <c r="H80" s="2"/>
      <c r="I80" s="2"/>
      <c r="J80" s="2"/>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row>
    <row r="81" spans="1:125" x14ac:dyDescent="0.35">
      <c r="A81" s="2" t="s">
        <v>390</v>
      </c>
      <c r="B81" s="2"/>
      <c r="C81" s="2"/>
      <c r="D81" s="99" t="str">
        <f>IFERROR(INDEX(E$4:DU$4,MATCH(1,E81:DU81,0)),"")</f>
        <v/>
      </c>
      <c r="E81" s="86">
        <f>IFERROR(IF(E65&lt;&gt;0,1,0),"")</f>
        <v>0</v>
      </c>
      <c r="F81" s="86">
        <f>IFERROR(IF(F65&lt;&gt;0,IF(SUM($E81:E81)=1,0,1),0),"")</f>
        <v>0</v>
      </c>
      <c r="G81" s="86">
        <f>IFERROR(IF(G65&lt;&gt;0,IF(SUM($E81:F81)=1,0,1),0),"")</f>
        <v>0</v>
      </c>
      <c r="H81" s="86">
        <f>IFERROR(IF(H65&lt;&gt;0,IF(SUM($E81:G81)=1,0,1),0),"")</f>
        <v>0</v>
      </c>
      <c r="I81" s="86">
        <f>IFERROR(IF(I65&lt;&gt;0,IF(SUM($E81:H81)=1,0,1),0),"")</f>
        <v>0</v>
      </c>
      <c r="J81" s="86">
        <f>IFERROR(IF(J65&lt;&gt;0,IF(SUM($E81:I81)=1,0,1),0),"")</f>
        <v>0</v>
      </c>
      <c r="K81" s="86">
        <f>IFERROR(IF(K65&lt;&gt;0,IF(SUM($E81:J81)=1,0,1),0),"")</f>
        <v>0</v>
      </c>
      <c r="L81" s="86">
        <f>IFERROR(IF(L65&lt;&gt;0,IF(SUM($E81:K81)=1,0,1),0),"")</f>
        <v>0</v>
      </c>
      <c r="M81" s="86">
        <f>IFERROR(IF(M65&lt;&gt;0,IF(SUM($E81:L81)=1,0,1),0),"")</f>
        <v>0</v>
      </c>
      <c r="N81" s="86">
        <f>IFERROR(IF(N65&lt;&gt;0,IF(SUM($E81:M81)=1,0,1),0),"")</f>
        <v>0</v>
      </c>
      <c r="O81" s="86">
        <f>IFERROR(IF(O65&lt;&gt;0,IF(SUM($E81:N81)=1,0,1),0),"")</f>
        <v>0</v>
      </c>
      <c r="P81" s="86">
        <f>IFERROR(IF(P65&lt;&gt;0,IF(SUM($E81:O81)=1,0,1),0),"")</f>
        <v>0</v>
      </c>
      <c r="Q81" s="86">
        <f>IFERROR(IF(Q65&lt;&gt;0,IF(SUM($E81:P81)=1,0,1),0),"")</f>
        <v>0</v>
      </c>
      <c r="R81" s="86">
        <f>IFERROR(IF(R65&lt;&gt;0,IF(SUM($E81:Q81)=1,0,1),0),"")</f>
        <v>0</v>
      </c>
      <c r="S81" s="86">
        <f>IFERROR(IF(S65&lt;&gt;0,IF(SUM($E81:R81)=1,0,1),0),"")</f>
        <v>0</v>
      </c>
      <c r="T81" s="86">
        <f>IFERROR(IF(T65&lt;&gt;0,IF(SUM($E81:S81)=1,0,1),0),"")</f>
        <v>0</v>
      </c>
      <c r="U81" s="86">
        <f>IFERROR(IF(U65&lt;&gt;0,IF(SUM($E81:T81)=1,0,1),0),"")</f>
        <v>0</v>
      </c>
      <c r="V81" s="86">
        <f>IFERROR(IF(V65&lt;&gt;0,IF(SUM($E81:U81)=1,0,1),0),"")</f>
        <v>0</v>
      </c>
      <c r="W81" s="86">
        <f>IFERROR(IF(W65&lt;&gt;0,IF(SUM($E81:V81)=1,0,1),0),"")</f>
        <v>0</v>
      </c>
      <c r="X81" s="86">
        <f>IFERROR(IF(X65&lt;&gt;0,IF(SUM($E81:W81)=1,0,1),0),"")</f>
        <v>0</v>
      </c>
      <c r="Y81" s="86">
        <f>IFERROR(IF(Y65&lt;&gt;0,IF(SUM($E81:X81)=1,0,1),0),"")</f>
        <v>0</v>
      </c>
      <c r="Z81" s="86">
        <f>IFERROR(IF(Z65&lt;&gt;0,IF(SUM($E81:Y81)=1,0,1),0),"")</f>
        <v>0</v>
      </c>
      <c r="AA81" s="86">
        <f>IFERROR(IF(AA65&lt;&gt;0,IF(SUM($E81:Z81)=1,0,1),0),"")</f>
        <v>0</v>
      </c>
      <c r="AB81" s="86">
        <f>IFERROR(IF(AB65&lt;&gt;0,IF(SUM($E81:AA81)=1,0,1),0),"")</f>
        <v>0</v>
      </c>
      <c r="AC81" s="86">
        <f>IFERROR(IF(AC65&lt;&gt;0,IF(SUM($E81:AB81)=1,0,1),0),"")</f>
        <v>0</v>
      </c>
      <c r="AD81" s="86">
        <f>IFERROR(IF(AD65&lt;&gt;0,IF(SUM($E81:AC81)=1,0,1),0),"")</f>
        <v>0</v>
      </c>
      <c r="AE81" s="86">
        <f>IFERROR(IF(AE65&lt;&gt;0,IF(SUM($E81:AD81)=1,0,1),0),"")</f>
        <v>0</v>
      </c>
      <c r="AF81" s="86">
        <f>IFERROR(IF(AF65&lt;&gt;0,IF(SUM($E81:AE81)=1,0,1),0),"")</f>
        <v>0</v>
      </c>
      <c r="AG81" s="86">
        <f>IFERROR(IF(AG65&lt;&gt;0,IF(SUM($E81:AF81)=1,0,1),0),"")</f>
        <v>0</v>
      </c>
      <c r="AH81" s="86">
        <f>IFERROR(IF(AH65&lt;&gt;0,IF(SUM($E81:AG81)=1,0,1),0),"")</f>
        <v>0</v>
      </c>
      <c r="AI81" s="86">
        <f>IFERROR(IF(AI65&lt;&gt;0,IF(SUM($E81:AH81)=1,0,1),0),"")</f>
        <v>0</v>
      </c>
      <c r="AJ81" s="86">
        <f>IFERROR(IF(AJ65&lt;&gt;0,IF(SUM($E81:AI81)=1,0,1),0),"")</f>
        <v>0</v>
      </c>
      <c r="AK81" s="86">
        <f>IFERROR(IF(AK65&lt;&gt;0,IF(SUM($E81:AJ81)=1,0,1),0),"")</f>
        <v>0</v>
      </c>
      <c r="AL81" s="86">
        <f>IFERROR(IF(AL65&lt;&gt;0,IF(SUM($E81:AK81)=1,0,1),0),"")</f>
        <v>0</v>
      </c>
      <c r="AM81" s="86">
        <f>IFERROR(IF(AM65&lt;&gt;0,IF(SUM($E81:AL81)=1,0,1),0),"")</f>
        <v>0</v>
      </c>
      <c r="AN81" s="86">
        <f>IFERROR(IF(AN65&lt;&gt;0,IF(SUM($E81:AM81)=1,0,1),0),"")</f>
        <v>0</v>
      </c>
      <c r="AO81" s="86">
        <f>IFERROR(IF(AO65&lt;&gt;0,IF(SUM($E81:AN81)=1,0,1),0),"")</f>
        <v>0</v>
      </c>
      <c r="AP81" s="86">
        <f>IFERROR(IF(AP65&lt;&gt;0,IF(SUM($E81:AO81)=1,0,1),0),"")</f>
        <v>0</v>
      </c>
      <c r="AQ81" s="86">
        <f>IFERROR(IF(AQ65&lt;&gt;0,IF(SUM($E81:AP81)=1,0,1),0),"")</f>
        <v>0</v>
      </c>
      <c r="AR81" s="86">
        <f>IFERROR(IF(AR65&lt;&gt;0,IF(SUM($E81:AQ81)=1,0,1),0),"")</f>
        <v>0</v>
      </c>
      <c r="AS81" s="86">
        <f>IFERROR(IF(AS65&lt;&gt;0,IF(SUM($E81:AR81)=1,0,1),0),"")</f>
        <v>0</v>
      </c>
      <c r="AT81" s="86">
        <f>IFERROR(IF(AT65&lt;&gt;0,IF(SUM($E81:AS81)=1,0,1),0),"")</f>
        <v>0</v>
      </c>
      <c r="AU81" s="86">
        <f>IFERROR(IF(AU65&lt;&gt;0,IF(SUM($E81:AT81)=1,0,1),0),"")</f>
        <v>0</v>
      </c>
      <c r="AV81" s="86">
        <f>IFERROR(IF(AV65&lt;&gt;0,IF(SUM($E81:AU81)=1,0,1),0),"")</f>
        <v>0</v>
      </c>
      <c r="AW81" s="86">
        <f>IFERROR(IF(AW65&lt;&gt;0,IF(SUM($E81:AV81)=1,0,1),0),"")</f>
        <v>0</v>
      </c>
      <c r="AX81" s="86">
        <f>IFERROR(IF(AX65&lt;&gt;0,IF(SUM($E81:AW81)=1,0,1),0),"")</f>
        <v>0</v>
      </c>
      <c r="AY81" s="86">
        <f>IFERROR(IF(AY65&lt;&gt;0,IF(SUM($E81:AX81)=1,0,1),0),"")</f>
        <v>0</v>
      </c>
      <c r="AZ81" s="86">
        <f>IFERROR(IF(AZ65&lt;&gt;0,IF(SUM($E81:AY81)=1,0,1),0),"")</f>
        <v>0</v>
      </c>
      <c r="BA81" s="86">
        <f>IFERROR(IF(BA65&lt;&gt;0,IF(SUM($E81:AZ81)=1,0,1),0),"")</f>
        <v>0</v>
      </c>
      <c r="BB81" s="86">
        <f>IFERROR(IF(BB65&lt;&gt;0,IF(SUM($E81:BA81)=1,0,1),0),"")</f>
        <v>0</v>
      </c>
      <c r="BC81" s="86">
        <f>IFERROR(IF(BC65&lt;&gt;0,IF(SUM($E81:BB81)=1,0,1),0),"")</f>
        <v>0</v>
      </c>
      <c r="BD81" s="86">
        <f>IFERROR(IF(BD65&lt;&gt;0,IF(SUM($E81:BC81)=1,0,1),0),"")</f>
        <v>0</v>
      </c>
      <c r="BE81" s="86">
        <f>IFERROR(IF(BE65&lt;&gt;0,IF(SUM($E81:BD81)=1,0,1),0),"")</f>
        <v>0</v>
      </c>
      <c r="BF81" s="86">
        <f>IFERROR(IF(BF65&lt;&gt;0,IF(SUM($E81:BE81)=1,0,1),0),"")</f>
        <v>0</v>
      </c>
      <c r="BG81" s="86">
        <f>IFERROR(IF(BG65&lt;&gt;0,IF(SUM($E81:BF81)=1,0,1),0),"")</f>
        <v>0</v>
      </c>
      <c r="BH81" s="86">
        <f>IFERROR(IF(BH65&lt;&gt;0,IF(SUM($E81:BG81)=1,0,1),0),"")</f>
        <v>0</v>
      </c>
      <c r="BI81" s="86">
        <f>IFERROR(IF(BI65&lt;&gt;0,IF(SUM($E81:BH81)=1,0,1),0),"")</f>
        <v>0</v>
      </c>
      <c r="BJ81" s="86">
        <f>IFERROR(IF(BJ65&lt;&gt;0,IF(SUM($E81:BI81)=1,0,1),0),"")</f>
        <v>0</v>
      </c>
      <c r="BK81" s="86">
        <f>IFERROR(IF(BK65&lt;&gt;0,IF(SUM($E81:BJ81)=1,0,1),0),"")</f>
        <v>0</v>
      </c>
      <c r="BL81" s="86">
        <f>IFERROR(IF(BL65&lt;&gt;0,IF(SUM($E81:BK81)=1,0,1),0),"")</f>
        <v>0</v>
      </c>
      <c r="BM81" s="86">
        <f>IFERROR(IF(BM65&lt;&gt;0,IF(SUM($E81:BL81)=1,0,1),0),"")</f>
        <v>0</v>
      </c>
      <c r="BN81" s="86">
        <f>IFERROR(IF(BN65&lt;&gt;0,IF(SUM($E81:BM81)=1,0,1),0),"")</f>
        <v>0</v>
      </c>
      <c r="BO81" s="86">
        <f>IFERROR(IF(BO65&lt;&gt;0,IF(SUM($E81:BN81)=1,0,1),0),"")</f>
        <v>0</v>
      </c>
      <c r="BP81" s="86">
        <f>IFERROR(IF(BP65&lt;&gt;0,IF(SUM($E81:BO81)=1,0,1),0),"")</f>
        <v>0</v>
      </c>
      <c r="BQ81" s="86">
        <f>IFERROR(IF(BQ65&lt;&gt;0,IF(SUM($E81:BP81)=1,0,1),0),"")</f>
        <v>0</v>
      </c>
      <c r="BR81" s="86">
        <f>IFERROR(IF(BR65&lt;&gt;0,IF(SUM($E81:BQ81)=1,0,1),0),"")</f>
        <v>0</v>
      </c>
      <c r="BS81" s="86">
        <f>IFERROR(IF(BS65&lt;&gt;0,IF(SUM($E81:BR81)=1,0,1),0),"")</f>
        <v>0</v>
      </c>
      <c r="BT81" s="86">
        <f>IFERROR(IF(BT65&lt;&gt;0,IF(SUM($E81:BS81)=1,0,1),0),"")</f>
        <v>0</v>
      </c>
      <c r="BU81" s="86">
        <f>IFERROR(IF(BU65&lt;&gt;0,IF(SUM($E81:BT81)=1,0,1),0),"")</f>
        <v>0</v>
      </c>
      <c r="BV81" s="86">
        <f>IFERROR(IF(BV65&lt;&gt;0,IF(SUM($E81:BU81)=1,0,1),0),"")</f>
        <v>0</v>
      </c>
      <c r="BW81" s="86">
        <f>IFERROR(IF(BW65&lt;&gt;0,IF(SUM($E81:BV81)=1,0,1),0),"")</f>
        <v>0</v>
      </c>
      <c r="BX81" s="86">
        <f>IFERROR(IF(BX65&lt;&gt;0,IF(SUM($E81:BW81)=1,0,1),0),"")</f>
        <v>0</v>
      </c>
      <c r="BY81" s="86">
        <f>IFERROR(IF(BY65&lt;&gt;0,IF(SUM($E81:BX81)=1,0,1),0),"")</f>
        <v>0</v>
      </c>
      <c r="BZ81" s="86">
        <f>IFERROR(IF(BZ65&lt;&gt;0,IF(SUM($E81:BY81)=1,0,1),0),"")</f>
        <v>0</v>
      </c>
      <c r="CA81" s="86">
        <f>IFERROR(IF(CA65&lt;&gt;0,IF(SUM($E81:BZ81)=1,0,1),0),"")</f>
        <v>0</v>
      </c>
      <c r="CB81" s="86">
        <f>IFERROR(IF(CB65&lt;&gt;0,IF(SUM($E81:CA81)=1,0,1),0),"")</f>
        <v>0</v>
      </c>
      <c r="CC81" s="86">
        <f>IFERROR(IF(CC65&lt;&gt;0,IF(SUM($E81:CB81)=1,0,1),0),"")</f>
        <v>0</v>
      </c>
      <c r="CD81" s="86">
        <f>IFERROR(IF(CD65&lt;&gt;0,IF(SUM($E81:CC81)=1,0,1),0),"")</f>
        <v>0</v>
      </c>
      <c r="CE81" s="86">
        <f>IFERROR(IF(CE65&lt;&gt;0,IF(SUM($E81:CD81)=1,0,1),0),"")</f>
        <v>0</v>
      </c>
      <c r="CF81" s="86">
        <f>IFERROR(IF(CF65&lt;&gt;0,IF(SUM($E81:CE81)=1,0,1),0),"")</f>
        <v>0</v>
      </c>
      <c r="CG81" s="86">
        <f>IFERROR(IF(CG65&lt;&gt;0,IF(SUM($E81:CF81)=1,0,1),0),"")</f>
        <v>0</v>
      </c>
      <c r="CH81" s="86">
        <f>IFERROR(IF(CH65&lt;&gt;0,IF(SUM($E81:CG81)=1,0,1),0),"")</f>
        <v>0</v>
      </c>
      <c r="CI81" s="86">
        <f>IFERROR(IF(CI65&lt;&gt;0,IF(SUM($E81:CH81)=1,0,1),0),"")</f>
        <v>0</v>
      </c>
      <c r="CJ81" s="86">
        <f>IFERROR(IF(CJ65&lt;&gt;0,IF(SUM($E81:CI81)=1,0,1),0),"")</f>
        <v>0</v>
      </c>
      <c r="CK81" s="86">
        <f>IFERROR(IF(CK65&lt;&gt;0,IF(SUM($E81:CJ81)=1,0,1),0),"")</f>
        <v>0</v>
      </c>
      <c r="CL81" s="86">
        <f>IFERROR(IF(CL65&lt;&gt;0,IF(SUM($E81:CK81)=1,0,1),0),"")</f>
        <v>0</v>
      </c>
      <c r="CM81" s="86">
        <f>IFERROR(IF(CM65&lt;&gt;0,IF(SUM($E81:CL81)=1,0,1),0),"")</f>
        <v>0</v>
      </c>
      <c r="CN81" s="86">
        <f>IFERROR(IF(CN65&lt;&gt;0,IF(SUM($E81:CM81)=1,0,1),0),"")</f>
        <v>0</v>
      </c>
      <c r="CO81" s="86">
        <f>IFERROR(IF(CO65&lt;&gt;0,IF(SUM($E81:CN81)=1,0,1),0),"")</f>
        <v>0</v>
      </c>
      <c r="CP81" s="86">
        <f>IFERROR(IF(CP65&lt;&gt;0,IF(SUM($E81:CO81)=1,0,1),0),"")</f>
        <v>0</v>
      </c>
      <c r="CQ81" s="86">
        <f>IFERROR(IF(CQ65&lt;&gt;0,IF(SUM($E81:CP81)=1,0,1),0),"")</f>
        <v>0</v>
      </c>
      <c r="CR81" s="86">
        <f>IFERROR(IF(CR65&lt;&gt;0,IF(SUM($E81:CQ81)=1,0,1),0),"")</f>
        <v>0</v>
      </c>
      <c r="CS81" s="86">
        <f>IFERROR(IF(CS65&lt;&gt;0,IF(SUM($E81:CR81)=1,0,1),0),"")</f>
        <v>0</v>
      </c>
      <c r="CT81" s="86">
        <f>IFERROR(IF(CT65&lt;&gt;0,IF(SUM($E81:CS81)=1,0,1),0),"")</f>
        <v>0</v>
      </c>
      <c r="CU81" s="86">
        <f>IFERROR(IF(CU65&lt;&gt;0,IF(SUM($E81:CT81)=1,0,1),0),"")</f>
        <v>0</v>
      </c>
      <c r="CV81" s="86">
        <f>IFERROR(IF(CV65&lt;&gt;0,IF(SUM($E81:CU81)=1,0,1),0),"")</f>
        <v>0</v>
      </c>
      <c r="CW81" s="86">
        <f>IFERROR(IF(CW65&lt;&gt;0,IF(SUM($E81:CV81)=1,0,1),0),"")</f>
        <v>0</v>
      </c>
      <c r="CX81" s="86">
        <f>IFERROR(IF(CX65&lt;&gt;0,IF(SUM($E81:CW81)=1,0,1),0),"")</f>
        <v>0</v>
      </c>
      <c r="CY81" s="86">
        <f>IFERROR(IF(CY65&lt;&gt;0,IF(SUM($E81:CX81)=1,0,1),0),"")</f>
        <v>0</v>
      </c>
      <c r="CZ81" s="86">
        <f>IFERROR(IF(CZ65&lt;&gt;0,IF(SUM($E81:CY81)=1,0,1),0),"")</f>
        <v>0</v>
      </c>
      <c r="DA81" s="86">
        <f>IFERROR(IF(DA65&lt;&gt;0,IF(SUM($E81:CZ81)=1,0,1),0),"")</f>
        <v>0</v>
      </c>
      <c r="DB81" s="86">
        <f>IFERROR(IF(DB65&lt;&gt;0,IF(SUM($E81:DA81)=1,0,1),0),"")</f>
        <v>0</v>
      </c>
      <c r="DC81" s="86">
        <f>IFERROR(IF(DC65&lt;&gt;0,IF(SUM($E81:DB81)=1,0,1),0),"")</f>
        <v>0</v>
      </c>
      <c r="DD81" s="86">
        <f>IFERROR(IF(DD65&lt;&gt;0,IF(SUM($E81:DC81)=1,0,1),0),"")</f>
        <v>0</v>
      </c>
      <c r="DE81" s="86">
        <f>IFERROR(IF(DE65&lt;&gt;0,IF(SUM($E81:DD81)=1,0,1),0),"")</f>
        <v>0</v>
      </c>
      <c r="DF81" s="86">
        <f>IFERROR(IF(DF65&lt;&gt;0,IF(SUM($E81:DE81)=1,0,1),0),"")</f>
        <v>0</v>
      </c>
      <c r="DG81" s="86">
        <f>IFERROR(IF(DG65&lt;&gt;0,IF(SUM($E81:DF81)=1,0,1),0),"")</f>
        <v>0</v>
      </c>
      <c r="DH81" s="86">
        <f>IFERROR(IF(DH65&lt;&gt;0,IF(SUM($E81:DG81)=1,0,1),0),"")</f>
        <v>0</v>
      </c>
      <c r="DI81" s="86">
        <f>IFERROR(IF(DI65&lt;&gt;0,IF(SUM($E81:DH81)=1,0,1),0),"")</f>
        <v>0</v>
      </c>
      <c r="DJ81" s="86">
        <f>IFERROR(IF(DJ65&lt;&gt;0,IF(SUM($E81:DI81)=1,0,1),0),"")</f>
        <v>0</v>
      </c>
      <c r="DK81" s="86">
        <f>IFERROR(IF(DK65&lt;&gt;0,IF(SUM($E81:DJ81)=1,0,1),0),"")</f>
        <v>0</v>
      </c>
      <c r="DL81" s="86">
        <f>IFERROR(IF(DL65&lt;&gt;0,IF(SUM($E81:DK81)=1,0,1),0),"")</f>
        <v>0</v>
      </c>
      <c r="DM81" s="86">
        <f>IFERROR(IF(DM65&lt;&gt;0,IF(SUM($E81:DL81)=1,0,1),0),"")</f>
        <v>0</v>
      </c>
      <c r="DN81" s="86">
        <f>IFERROR(IF(DN65&lt;&gt;0,IF(SUM($E81:DM81)=1,0,1),0),"")</f>
        <v>0</v>
      </c>
      <c r="DO81" s="86">
        <f>IFERROR(IF(DO65&lt;&gt;0,IF(SUM($E81:DN81)=1,0,1),0),"")</f>
        <v>0</v>
      </c>
      <c r="DP81" s="86">
        <f>IFERROR(IF(DP65&lt;&gt;0,IF(SUM($E81:DO81)=1,0,1),0),"")</f>
        <v>0</v>
      </c>
      <c r="DQ81" s="86">
        <f>IFERROR(IF(DQ65&lt;&gt;0,IF(SUM($E81:DP81)=1,0,1),0),"")</f>
        <v>0</v>
      </c>
      <c r="DR81" s="86">
        <f>IFERROR(IF(DR65&lt;&gt;0,IF(SUM($E81:DQ81)=1,0,1),0),"")</f>
        <v>0</v>
      </c>
      <c r="DS81" s="86">
        <f>IFERROR(IF(DS65&lt;&gt;0,IF(SUM($E81:DR81)=1,0,1),0),"")</f>
        <v>0</v>
      </c>
      <c r="DT81" s="86">
        <f>IFERROR(IF(DT65&lt;&gt;0,IF(SUM($E81:DS81)=1,0,1),0),"")</f>
        <v>0</v>
      </c>
      <c r="DU81" s="86">
        <f>IFERROR(IF(DU65&lt;&gt;0,IF(SUM($E81:DT81)=1,0,1),0),"")</f>
        <v>0</v>
      </c>
    </row>
    <row r="82" spans="1:125" x14ac:dyDescent="0.35">
      <c r="A82" s="2"/>
      <c r="B82" s="2"/>
      <c r="C82" s="2"/>
      <c r="D82" s="99"/>
      <c r="E82" s="2"/>
      <c r="F82" s="2"/>
      <c r="G82" s="2"/>
      <c r="H82" s="2"/>
      <c r="I82" s="2"/>
      <c r="J82" s="2"/>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row>
    <row r="83" spans="1:125" x14ac:dyDescent="0.35">
      <c r="A83" s="2" t="s">
        <v>391</v>
      </c>
      <c r="B83" s="2"/>
      <c r="C83" s="2"/>
      <c r="D83" s="99" t="str">
        <f>IFERROR(MAX(D81+D77,Pieņēmumi!$E$8),"")</f>
        <v/>
      </c>
      <c r="E83" s="2"/>
      <c r="F83" s="2"/>
      <c r="G83" s="2"/>
      <c r="H83" s="2"/>
      <c r="I83" s="2"/>
      <c r="J83" s="2"/>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row>
    <row r="84" spans="1:125" x14ac:dyDescent="0.35">
      <c r="A84" s="2" t="s">
        <v>392</v>
      </c>
      <c r="B84" s="2"/>
      <c r="C84" s="2"/>
      <c r="D84" s="99" t="str">
        <f>IFERROR(MAX(D81+D78,Pieņēmumi!$E$8),"")</f>
        <v/>
      </c>
      <c r="E84" s="2"/>
      <c r="F84" s="2"/>
      <c r="G84" s="2"/>
      <c r="H84" s="2"/>
      <c r="I84" s="2"/>
      <c r="J84" s="2"/>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row>
    <row r="85" spans="1:125" x14ac:dyDescent="0.35">
      <c r="A85" s="2"/>
      <c r="B85" s="2"/>
      <c r="C85" s="2"/>
      <c r="D85" s="2"/>
      <c r="E85" s="2"/>
      <c r="F85" s="2"/>
      <c r="G85" s="2"/>
      <c r="H85" s="2"/>
      <c r="I85" s="2"/>
      <c r="J85" s="2"/>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row>
    <row r="86" spans="1:125" x14ac:dyDescent="0.35">
      <c r="A86" s="3" t="s">
        <v>393</v>
      </c>
      <c r="B86" s="2"/>
      <c r="C86" s="2"/>
      <c r="D86" s="1"/>
      <c r="E86" s="2"/>
      <c r="F86" s="2"/>
      <c r="G86" s="2"/>
      <c r="H86" s="2"/>
      <c r="I86" s="2"/>
      <c r="J86" s="2"/>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row>
    <row r="87" spans="1:125" x14ac:dyDescent="0.35">
      <c r="A87" s="1"/>
      <c r="B87" s="1"/>
      <c r="C87" s="2"/>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row>
    <row r="88" spans="1:125" x14ac:dyDescent="0.35">
      <c r="A88" s="38" t="str">
        <f>Pieņēmumi!B67</f>
        <v>Kredītriska uzcenojums būvniecības periodā</v>
      </c>
      <c r="B88" s="44" t="str">
        <f>Pieņēmumi!C67</f>
        <v>%, gadā</v>
      </c>
      <c r="C88" s="2"/>
      <c r="D88" s="82">
        <f>Pieņēmumi!E67</f>
        <v>0</v>
      </c>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row>
    <row r="89" spans="1:125" x14ac:dyDescent="0.35">
      <c r="A89" s="38" t="str">
        <f>Pieņēmumi!B68</f>
        <v>Kredītriska uzcenojums uzturēšanas periodā</v>
      </c>
      <c r="B89" s="44" t="str">
        <f>Pieņēmumi!C68</f>
        <v>%, gadā</v>
      </c>
      <c r="C89" s="2"/>
      <c r="D89" s="82">
        <f>Pieņēmumi!E68</f>
        <v>0</v>
      </c>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row>
    <row r="90" spans="1:125" x14ac:dyDescent="0.35">
      <c r="A90" s="38" t="str">
        <f>Pieņēmumi!B69</f>
        <v>Bankas administrātīvais uzcenojums</v>
      </c>
      <c r="B90" s="44" t="str">
        <f>Pieņēmumi!C69</f>
        <v>%, gadā</v>
      </c>
      <c r="C90" s="2"/>
      <c r="D90" s="82">
        <f>Pieņēmumi!E69</f>
        <v>0</v>
      </c>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row>
    <row r="91" spans="1:125" x14ac:dyDescent="0.35">
      <c r="A91" s="38" t="str">
        <f>Pieņēmumi!B70</f>
        <v>Bankas peļņas uzcenojums</v>
      </c>
      <c r="B91" s="44" t="str">
        <f>Pieņēmumi!C70</f>
        <v>%, gadā</v>
      </c>
      <c r="C91" s="2"/>
      <c r="D91" s="82">
        <f>Pieņēmumi!E70</f>
        <v>0</v>
      </c>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row>
    <row r="92" spans="1:125" x14ac:dyDescent="0.35">
      <c r="A92" s="38" t="str">
        <f>Pieņēmumi!B58</f>
        <v>Procentu likmju mijmaiņas darījumu (SWAP) uzcenojums</v>
      </c>
      <c r="B92" s="44" t="str">
        <f>Pieņēmumi!C58</f>
        <v>%, gadā</v>
      </c>
      <c r="C92" s="2"/>
      <c r="D92" s="82">
        <f>Pieņēmumi!E58</f>
        <v>0</v>
      </c>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row>
    <row r="94" spans="1:125" x14ac:dyDescent="0.35">
      <c r="A94" s="2" t="s">
        <v>167</v>
      </c>
      <c r="B94" s="10" t="s">
        <v>121</v>
      </c>
      <c r="C94" s="2"/>
      <c r="D94" s="76">
        <f>D88+D90+D91+D92</f>
        <v>0</v>
      </c>
      <c r="E94" s="2"/>
      <c r="F94" s="2"/>
      <c r="G94" s="2"/>
      <c r="H94" s="2"/>
      <c r="I94" s="2"/>
      <c r="J94" s="2"/>
      <c r="K94" s="100"/>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x14ac:dyDescent="0.35">
      <c r="A95" s="2" t="s">
        <v>394</v>
      </c>
      <c r="B95" s="10" t="s">
        <v>121</v>
      </c>
      <c r="C95" s="2"/>
      <c r="D95" s="76">
        <f>D89+D90+D91+D92</f>
        <v>0</v>
      </c>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x14ac:dyDescent="0.35">
      <c r="A96" s="38" t="str">
        <f>'Laika grafiks'!$A$30</f>
        <v>Būvniecības izmaksu marķieris</v>
      </c>
      <c r="B96" s="101"/>
      <c r="C96" s="101"/>
      <c r="D96" s="102"/>
      <c r="E96" s="46">
        <f>IFERROR('Laika grafiks'!E$30,"")</f>
        <v>0</v>
      </c>
      <c r="F96" s="46">
        <f>IFERROR('Laika grafiks'!F$30,"")</f>
        <v>0</v>
      </c>
      <c r="G96" s="46">
        <f>IFERROR('Laika grafiks'!G$30,"")</f>
        <v>0</v>
      </c>
      <c r="H96" s="46">
        <f>IFERROR('Laika grafiks'!H$30,"")</f>
        <v>0</v>
      </c>
      <c r="I96" s="46">
        <f>IFERROR('Laika grafiks'!I$30,"")</f>
        <v>0</v>
      </c>
      <c r="J96" s="46">
        <f>IFERROR('Laika grafiks'!J$30,"")</f>
        <v>0</v>
      </c>
      <c r="K96" s="46">
        <f>IFERROR('Laika grafiks'!K$30,"")</f>
        <v>0</v>
      </c>
      <c r="L96" s="46">
        <f>IFERROR('Laika grafiks'!L$30,"")</f>
        <v>0</v>
      </c>
      <c r="M96" s="46">
        <f>IFERROR('Laika grafiks'!M$30,"")</f>
        <v>0</v>
      </c>
      <c r="N96" s="46">
        <f>IFERROR('Laika grafiks'!N$30,"")</f>
        <v>0</v>
      </c>
      <c r="O96" s="46">
        <f>IFERROR('Laika grafiks'!O$30,"")</f>
        <v>0</v>
      </c>
      <c r="P96" s="46">
        <f>IFERROR('Laika grafiks'!P$30,"")</f>
        <v>0</v>
      </c>
      <c r="Q96" s="46">
        <f>IFERROR('Laika grafiks'!Q$30,"")</f>
        <v>0</v>
      </c>
      <c r="R96" s="46">
        <f>IFERROR('Laika grafiks'!R$30,"")</f>
        <v>0</v>
      </c>
      <c r="S96" s="46">
        <f>IFERROR('Laika grafiks'!S$30,"")</f>
        <v>0</v>
      </c>
      <c r="T96" s="46">
        <f>IFERROR('Laika grafiks'!T$30,"")</f>
        <v>0</v>
      </c>
      <c r="U96" s="46">
        <f>IFERROR('Laika grafiks'!U$30,"")</f>
        <v>0</v>
      </c>
      <c r="V96" s="46">
        <f>IFERROR('Laika grafiks'!V$30,"")</f>
        <v>0</v>
      </c>
      <c r="W96" s="46">
        <f>IFERROR('Laika grafiks'!W$30,"")</f>
        <v>0</v>
      </c>
      <c r="X96" s="46">
        <f>IFERROR('Laika grafiks'!X$30,"")</f>
        <v>0</v>
      </c>
      <c r="Y96" s="46">
        <f>IFERROR('Laika grafiks'!Y$30,"")</f>
        <v>0</v>
      </c>
      <c r="Z96" s="46">
        <f>IFERROR('Laika grafiks'!Z$30,"")</f>
        <v>0</v>
      </c>
      <c r="AA96" s="46">
        <f>IFERROR('Laika grafiks'!AA$30,"")</f>
        <v>0</v>
      </c>
      <c r="AB96" s="46">
        <f>IFERROR('Laika grafiks'!AB$30,"")</f>
        <v>0</v>
      </c>
      <c r="AC96" s="46">
        <f>IFERROR('Laika grafiks'!AC$30,"")</f>
        <v>0</v>
      </c>
      <c r="AD96" s="46">
        <f>IFERROR('Laika grafiks'!AD$30,"")</f>
        <v>0</v>
      </c>
      <c r="AE96" s="46">
        <f>IFERROR('Laika grafiks'!AE$30,"")</f>
        <v>0</v>
      </c>
      <c r="AF96" s="46">
        <f>IFERROR('Laika grafiks'!AF$30,"")</f>
        <v>0</v>
      </c>
      <c r="AG96" s="46">
        <f>IFERROR('Laika grafiks'!AG$30,"")</f>
        <v>0</v>
      </c>
      <c r="AH96" s="46">
        <f>IFERROR('Laika grafiks'!AH$30,"")</f>
        <v>0</v>
      </c>
      <c r="AI96" s="46">
        <f>IFERROR('Laika grafiks'!AI$30,"")</f>
        <v>0</v>
      </c>
      <c r="AJ96" s="46">
        <f>IFERROR('Laika grafiks'!AJ$30,"")</f>
        <v>0</v>
      </c>
      <c r="AK96" s="46">
        <f>IFERROR('Laika grafiks'!AK$30,"")</f>
        <v>0</v>
      </c>
      <c r="AL96" s="46">
        <f>IFERROR('Laika grafiks'!AL$30,"")</f>
        <v>0</v>
      </c>
      <c r="AM96" s="46">
        <f>IFERROR('Laika grafiks'!AM$30,"")</f>
        <v>0</v>
      </c>
      <c r="AN96" s="46">
        <f>IFERROR('Laika grafiks'!AN$30,"")</f>
        <v>0</v>
      </c>
      <c r="AO96" s="46">
        <f>IFERROR('Laika grafiks'!AO$30,"")</f>
        <v>0</v>
      </c>
      <c r="AP96" s="46">
        <f>IFERROR('Laika grafiks'!AP$30,"")</f>
        <v>0</v>
      </c>
      <c r="AQ96" s="46">
        <f>IFERROR('Laika grafiks'!AQ$30,"")</f>
        <v>0</v>
      </c>
      <c r="AR96" s="46">
        <f>IFERROR('Laika grafiks'!AR$30,"")</f>
        <v>0</v>
      </c>
      <c r="AS96" s="46">
        <f>IFERROR('Laika grafiks'!AS$30,"")</f>
        <v>0</v>
      </c>
      <c r="AT96" s="46">
        <f>IFERROR('Laika grafiks'!AT$30,"")</f>
        <v>0</v>
      </c>
      <c r="AU96" s="46">
        <f>IFERROR('Laika grafiks'!AU$30,"")</f>
        <v>0</v>
      </c>
      <c r="AV96" s="46">
        <f>IFERROR('Laika grafiks'!AV$30,"")</f>
        <v>0</v>
      </c>
      <c r="AW96" s="46">
        <f>IFERROR('Laika grafiks'!AW$30,"")</f>
        <v>0</v>
      </c>
      <c r="AX96" s="46">
        <f>IFERROR('Laika grafiks'!AX$30,"")</f>
        <v>0</v>
      </c>
      <c r="AY96" s="46">
        <f>IFERROR('Laika grafiks'!AY$30,"")</f>
        <v>0</v>
      </c>
      <c r="AZ96" s="46">
        <f>IFERROR('Laika grafiks'!AZ$30,"")</f>
        <v>0</v>
      </c>
      <c r="BA96" s="46">
        <f>IFERROR('Laika grafiks'!BA$30,"")</f>
        <v>0</v>
      </c>
      <c r="BB96" s="46">
        <f>IFERROR('Laika grafiks'!BB$30,"")</f>
        <v>0</v>
      </c>
      <c r="BC96" s="46">
        <f>IFERROR('Laika grafiks'!BC$30,"")</f>
        <v>0</v>
      </c>
      <c r="BD96" s="46">
        <f>IFERROR('Laika grafiks'!BD$30,"")</f>
        <v>0</v>
      </c>
      <c r="BE96" s="46">
        <f>IFERROR('Laika grafiks'!BE$30,"")</f>
        <v>0</v>
      </c>
      <c r="BF96" s="46">
        <f>IFERROR('Laika grafiks'!BF$30,"")</f>
        <v>0</v>
      </c>
      <c r="BG96" s="46">
        <f>IFERROR('Laika grafiks'!BG$30,"")</f>
        <v>0</v>
      </c>
      <c r="BH96" s="46">
        <f>IFERROR('Laika grafiks'!BH$30,"")</f>
        <v>0</v>
      </c>
      <c r="BI96" s="46">
        <f>IFERROR('Laika grafiks'!BI$30,"")</f>
        <v>0</v>
      </c>
      <c r="BJ96" s="46">
        <f>IFERROR('Laika grafiks'!BJ$30,"")</f>
        <v>0</v>
      </c>
      <c r="BK96" s="46">
        <f>IFERROR('Laika grafiks'!BK$30,"")</f>
        <v>0</v>
      </c>
      <c r="BL96" s="46">
        <f>IFERROR('Laika grafiks'!BL$30,"")</f>
        <v>0</v>
      </c>
      <c r="BM96" s="46">
        <f>IFERROR('Laika grafiks'!BM$30,"")</f>
        <v>0</v>
      </c>
      <c r="BN96" s="46">
        <f>IFERROR('Laika grafiks'!BN$30,"")</f>
        <v>0</v>
      </c>
      <c r="BO96" s="46">
        <f>IFERROR('Laika grafiks'!BO$30,"")</f>
        <v>0</v>
      </c>
      <c r="BP96" s="46">
        <f>IFERROR('Laika grafiks'!BP$30,"")</f>
        <v>0</v>
      </c>
      <c r="BQ96" s="46">
        <f>IFERROR('Laika grafiks'!BQ$30,"")</f>
        <v>0</v>
      </c>
      <c r="BR96" s="46">
        <f>IFERROR('Laika grafiks'!BR$30,"")</f>
        <v>0</v>
      </c>
      <c r="BS96" s="46">
        <f>IFERROR('Laika grafiks'!BS$30,"")</f>
        <v>0</v>
      </c>
      <c r="BT96" s="46">
        <f>IFERROR('Laika grafiks'!BT$30,"")</f>
        <v>0</v>
      </c>
      <c r="BU96" s="46">
        <f>IFERROR('Laika grafiks'!BU$30,"")</f>
        <v>0</v>
      </c>
      <c r="BV96" s="46">
        <f>IFERROR('Laika grafiks'!BV$30,"")</f>
        <v>0</v>
      </c>
      <c r="BW96" s="46">
        <f>IFERROR('Laika grafiks'!BW$30,"")</f>
        <v>0</v>
      </c>
      <c r="BX96" s="46">
        <f>IFERROR('Laika grafiks'!BX$30,"")</f>
        <v>0</v>
      </c>
      <c r="BY96" s="46">
        <f>IFERROR('Laika grafiks'!BY$30,"")</f>
        <v>0</v>
      </c>
      <c r="BZ96" s="46">
        <f>IFERROR('Laika grafiks'!BZ$30,"")</f>
        <v>0</v>
      </c>
      <c r="CA96" s="46">
        <f>IFERROR('Laika grafiks'!CA$30,"")</f>
        <v>0</v>
      </c>
      <c r="CB96" s="46">
        <f>IFERROR('Laika grafiks'!CB$30,"")</f>
        <v>0</v>
      </c>
      <c r="CC96" s="46">
        <f>IFERROR('Laika grafiks'!CC$30,"")</f>
        <v>0</v>
      </c>
      <c r="CD96" s="46">
        <f>IFERROR('Laika grafiks'!CD$30,"")</f>
        <v>0</v>
      </c>
      <c r="CE96" s="46">
        <f>IFERROR('Laika grafiks'!CE$30,"")</f>
        <v>0</v>
      </c>
      <c r="CF96" s="46">
        <f>IFERROR('Laika grafiks'!CF$30,"")</f>
        <v>0</v>
      </c>
      <c r="CG96" s="46">
        <f>IFERROR('Laika grafiks'!CG$30,"")</f>
        <v>0</v>
      </c>
      <c r="CH96" s="46">
        <f>IFERROR('Laika grafiks'!CH$30,"")</f>
        <v>0</v>
      </c>
      <c r="CI96" s="46">
        <f>IFERROR('Laika grafiks'!CI$30,"")</f>
        <v>0</v>
      </c>
      <c r="CJ96" s="46">
        <f>IFERROR('Laika grafiks'!CJ$30,"")</f>
        <v>0</v>
      </c>
      <c r="CK96" s="46">
        <f>IFERROR('Laika grafiks'!CK$30,"")</f>
        <v>0</v>
      </c>
      <c r="CL96" s="46">
        <f>IFERROR('Laika grafiks'!CL$30,"")</f>
        <v>0</v>
      </c>
      <c r="CM96" s="46">
        <f>IFERROR('Laika grafiks'!CM$30,"")</f>
        <v>0</v>
      </c>
      <c r="CN96" s="46">
        <f>IFERROR('Laika grafiks'!CN$30,"")</f>
        <v>0</v>
      </c>
      <c r="CO96" s="46">
        <f>IFERROR('Laika grafiks'!CO$30,"")</f>
        <v>0</v>
      </c>
      <c r="CP96" s="46">
        <f>IFERROR('Laika grafiks'!CP$30,"")</f>
        <v>0</v>
      </c>
      <c r="CQ96" s="46">
        <f>IFERROR('Laika grafiks'!CQ$30,"")</f>
        <v>0</v>
      </c>
      <c r="CR96" s="46">
        <f>IFERROR('Laika grafiks'!CR$30,"")</f>
        <v>0</v>
      </c>
      <c r="CS96" s="46">
        <f>IFERROR('Laika grafiks'!CS$30,"")</f>
        <v>0</v>
      </c>
      <c r="CT96" s="46">
        <f>IFERROR('Laika grafiks'!CT$30,"")</f>
        <v>0</v>
      </c>
      <c r="CU96" s="46">
        <f>IFERROR('Laika grafiks'!CU$30,"")</f>
        <v>0</v>
      </c>
      <c r="CV96" s="46">
        <f>IFERROR('Laika grafiks'!CV$30,"")</f>
        <v>0</v>
      </c>
      <c r="CW96" s="46">
        <f>IFERROR('Laika grafiks'!CW$30,"")</f>
        <v>0</v>
      </c>
      <c r="CX96" s="46">
        <f>IFERROR('Laika grafiks'!CX$30,"")</f>
        <v>0</v>
      </c>
      <c r="CY96" s="46">
        <f>IFERROR('Laika grafiks'!CY$30,"")</f>
        <v>0</v>
      </c>
      <c r="CZ96" s="46">
        <f>IFERROR('Laika grafiks'!CZ$30,"")</f>
        <v>0</v>
      </c>
      <c r="DA96" s="46">
        <f>IFERROR('Laika grafiks'!DA$30,"")</f>
        <v>0</v>
      </c>
      <c r="DB96" s="46">
        <f>IFERROR('Laika grafiks'!DB$30,"")</f>
        <v>0</v>
      </c>
      <c r="DC96" s="46">
        <f>IFERROR('Laika grafiks'!DC$30,"")</f>
        <v>0</v>
      </c>
      <c r="DD96" s="46">
        <f>IFERROR('Laika grafiks'!DD$30,"")</f>
        <v>0</v>
      </c>
      <c r="DE96" s="46">
        <f>IFERROR('Laika grafiks'!DE$30,"")</f>
        <v>0</v>
      </c>
      <c r="DF96" s="46">
        <f>IFERROR('Laika grafiks'!DF$30,"")</f>
        <v>0</v>
      </c>
      <c r="DG96" s="46">
        <f>IFERROR('Laika grafiks'!DG$30,"")</f>
        <v>0</v>
      </c>
      <c r="DH96" s="46">
        <f>IFERROR('Laika grafiks'!DH$30,"")</f>
        <v>0</v>
      </c>
      <c r="DI96" s="46">
        <f>IFERROR('Laika grafiks'!DI$30,"")</f>
        <v>0</v>
      </c>
      <c r="DJ96" s="46">
        <f>IFERROR('Laika grafiks'!DJ$30,"")</f>
        <v>0</v>
      </c>
      <c r="DK96" s="46">
        <f>IFERROR('Laika grafiks'!DK$30,"")</f>
        <v>0</v>
      </c>
      <c r="DL96" s="46">
        <f>IFERROR('Laika grafiks'!DL$30,"")</f>
        <v>0</v>
      </c>
      <c r="DM96" s="46">
        <f>IFERROR('Laika grafiks'!DM$30,"")</f>
        <v>0</v>
      </c>
      <c r="DN96" s="46">
        <f>IFERROR('Laika grafiks'!DN$30,"")</f>
        <v>0</v>
      </c>
      <c r="DO96" s="46">
        <f>IFERROR('Laika grafiks'!DO$30,"")</f>
        <v>0</v>
      </c>
      <c r="DP96" s="46">
        <f>IFERROR('Laika grafiks'!DP$30,"")</f>
        <v>0</v>
      </c>
      <c r="DQ96" s="46">
        <f>IFERROR('Laika grafiks'!DQ$30,"")</f>
        <v>0</v>
      </c>
      <c r="DR96" s="46">
        <f>IFERROR('Laika grafiks'!DR$30,"")</f>
        <v>0</v>
      </c>
      <c r="DS96" s="46">
        <f>IFERROR('Laika grafiks'!DS$30,"")</f>
        <v>0</v>
      </c>
      <c r="DT96" s="46">
        <f>IFERROR('Laika grafiks'!DT$30,"")</f>
        <v>0</v>
      </c>
      <c r="DU96" s="46">
        <f>IFERROR('Laika grafiks'!DU$30,"")</f>
        <v>0</v>
      </c>
    </row>
    <row r="97" spans="1:125" x14ac:dyDescent="0.35">
      <c r="A97" s="38" t="str">
        <f>'Laika grafiks'!$A$31</f>
        <v>Regulāro uzturēšanas izmaksu marķieris</v>
      </c>
      <c r="B97" s="101"/>
      <c r="C97" s="101"/>
      <c r="D97" s="102"/>
      <c r="E97" s="46">
        <f>IFERROR('Laika grafiks'!E$31,"")</f>
        <v>0</v>
      </c>
      <c r="F97" s="46">
        <f>IFERROR('Laika grafiks'!F$31,"")</f>
        <v>0</v>
      </c>
      <c r="G97" s="46">
        <f>IFERROR('Laika grafiks'!G$31,"")</f>
        <v>0</v>
      </c>
      <c r="H97" s="46">
        <f>IFERROR('Laika grafiks'!H$31,"")</f>
        <v>0</v>
      </c>
      <c r="I97" s="46">
        <f>IFERROR('Laika grafiks'!I$31,"")</f>
        <v>0</v>
      </c>
      <c r="J97" s="46">
        <f>IFERROR('Laika grafiks'!J$31,"")</f>
        <v>0</v>
      </c>
      <c r="K97" s="46">
        <f>IFERROR('Laika grafiks'!K$31,"")</f>
        <v>0</v>
      </c>
      <c r="L97" s="46">
        <f>IFERROR('Laika grafiks'!L$31,"")</f>
        <v>0</v>
      </c>
      <c r="M97" s="46">
        <f>IFERROR('Laika grafiks'!M$31,"")</f>
        <v>0</v>
      </c>
      <c r="N97" s="46">
        <f>IFERROR('Laika grafiks'!N$31,"")</f>
        <v>0</v>
      </c>
      <c r="O97" s="46">
        <f>IFERROR('Laika grafiks'!O$31,"")</f>
        <v>0</v>
      </c>
      <c r="P97" s="46">
        <f>IFERROR('Laika grafiks'!P$31,"")</f>
        <v>0</v>
      </c>
      <c r="Q97" s="46">
        <f>IFERROR('Laika grafiks'!Q$31,"")</f>
        <v>0</v>
      </c>
      <c r="R97" s="46">
        <f>IFERROR('Laika grafiks'!R$31,"")</f>
        <v>0</v>
      </c>
      <c r="S97" s="46">
        <f>IFERROR('Laika grafiks'!S$31,"")</f>
        <v>0</v>
      </c>
      <c r="T97" s="46">
        <f>IFERROR('Laika grafiks'!T$31,"")</f>
        <v>0</v>
      </c>
      <c r="U97" s="46">
        <f>IFERROR('Laika grafiks'!U$31,"")</f>
        <v>0</v>
      </c>
      <c r="V97" s="46">
        <f>IFERROR('Laika grafiks'!V$31,"")</f>
        <v>0</v>
      </c>
      <c r="W97" s="46">
        <f>IFERROR('Laika grafiks'!W$31,"")</f>
        <v>0</v>
      </c>
      <c r="X97" s="46">
        <f>IFERROR('Laika grafiks'!X$31,"")</f>
        <v>0</v>
      </c>
      <c r="Y97" s="46">
        <f>IFERROR('Laika grafiks'!Y$31,"")</f>
        <v>0</v>
      </c>
      <c r="Z97" s="46">
        <f>IFERROR('Laika grafiks'!Z$31,"")</f>
        <v>0</v>
      </c>
      <c r="AA97" s="46">
        <f>IFERROR('Laika grafiks'!AA$31,"")</f>
        <v>0</v>
      </c>
      <c r="AB97" s="46">
        <f>IFERROR('Laika grafiks'!AB$31,"")</f>
        <v>0</v>
      </c>
      <c r="AC97" s="46">
        <f>IFERROR('Laika grafiks'!AC$31,"")</f>
        <v>0</v>
      </c>
      <c r="AD97" s="46">
        <f>IFERROR('Laika grafiks'!AD$31,"")</f>
        <v>0</v>
      </c>
      <c r="AE97" s="46">
        <f>IFERROR('Laika grafiks'!AE$31,"")</f>
        <v>0</v>
      </c>
      <c r="AF97" s="46">
        <f>IFERROR('Laika grafiks'!AF$31,"")</f>
        <v>0</v>
      </c>
      <c r="AG97" s="46">
        <f>IFERROR('Laika grafiks'!AG$31,"")</f>
        <v>0</v>
      </c>
      <c r="AH97" s="46">
        <f>IFERROR('Laika grafiks'!AH$31,"")</f>
        <v>0</v>
      </c>
      <c r="AI97" s="46">
        <f>IFERROR('Laika grafiks'!AI$31,"")</f>
        <v>0</v>
      </c>
      <c r="AJ97" s="46">
        <f>IFERROR('Laika grafiks'!AJ$31,"")</f>
        <v>0</v>
      </c>
      <c r="AK97" s="46">
        <f>IFERROR('Laika grafiks'!AK$31,"")</f>
        <v>0</v>
      </c>
      <c r="AL97" s="46">
        <f>IFERROR('Laika grafiks'!AL$31,"")</f>
        <v>0</v>
      </c>
      <c r="AM97" s="46">
        <f>IFERROR('Laika grafiks'!AM$31,"")</f>
        <v>0</v>
      </c>
      <c r="AN97" s="46">
        <f>IFERROR('Laika grafiks'!AN$31,"")</f>
        <v>0</v>
      </c>
      <c r="AO97" s="46">
        <f>IFERROR('Laika grafiks'!AO$31,"")</f>
        <v>0</v>
      </c>
      <c r="AP97" s="46">
        <f>IFERROR('Laika grafiks'!AP$31,"")</f>
        <v>0</v>
      </c>
      <c r="AQ97" s="46">
        <f>IFERROR('Laika grafiks'!AQ$31,"")</f>
        <v>0</v>
      </c>
      <c r="AR97" s="46">
        <f>IFERROR('Laika grafiks'!AR$31,"")</f>
        <v>0</v>
      </c>
      <c r="AS97" s="46">
        <f>IFERROR('Laika grafiks'!AS$31,"")</f>
        <v>0</v>
      </c>
      <c r="AT97" s="46">
        <f>IFERROR('Laika grafiks'!AT$31,"")</f>
        <v>0</v>
      </c>
      <c r="AU97" s="46">
        <f>IFERROR('Laika grafiks'!AU$31,"")</f>
        <v>0</v>
      </c>
      <c r="AV97" s="46">
        <f>IFERROR('Laika grafiks'!AV$31,"")</f>
        <v>0</v>
      </c>
      <c r="AW97" s="46">
        <f>IFERROR('Laika grafiks'!AW$31,"")</f>
        <v>0</v>
      </c>
      <c r="AX97" s="46">
        <f>IFERROR('Laika grafiks'!AX$31,"")</f>
        <v>0</v>
      </c>
      <c r="AY97" s="46">
        <f>IFERROR('Laika grafiks'!AY$31,"")</f>
        <v>0</v>
      </c>
      <c r="AZ97" s="46">
        <f>IFERROR('Laika grafiks'!AZ$31,"")</f>
        <v>0</v>
      </c>
      <c r="BA97" s="46">
        <f>IFERROR('Laika grafiks'!BA$31,"")</f>
        <v>0</v>
      </c>
      <c r="BB97" s="46">
        <f>IFERROR('Laika grafiks'!BB$31,"")</f>
        <v>0</v>
      </c>
      <c r="BC97" s="46">
        <f>IFERROR('Laika grafiks'!BC$31,"")</f>
        <v>0</v>
      </c>
      <c r="BD97" s="46">
        <f>IFERROR('Laika grafiks'!BD$31,"")</f>
        <v>0</v>
      </c>
      <c r="BE97" s="46">
        <f>IFERROR('Laika grafiks'!BE$31,"")</f>
        <v>0</v>
      </c>
      <c r="BF97" s="46">
        <f>IFERROR('Laika grafiks'!BF$31,"")</f>
        <v>0</v>
      </c>
      <c r="BG97" s="46">
        <f>IFERROR('Laika grafiks'!BG$31,"")</f>
        <v>0</v>
      </c>
      <c r="BH97" s="46">
        <f>IFERROR('Laika grafiks'!BH$31,"")</f>
        <v>0</v>
      </c>
      <c r="BI97" s="46">
        <f>IFERROR('Laika grafiks'!BI$31,"")</f>
        <v>0</v>
      </c>
      <c r="BJ97" s="46">
        <f>IFERROR('Laika grafiks'!BJ$31,"")</f>
        <v>0</v>
      </c>
      <c r="BK97" s="46">
        <f>IFERROR('Laika grafiks'!BK$31,"")</f>
        <v>0</v>
      </c>
      <c r="BL97" s="46">
        <f>IFERROR('Laika grafiks'!BL$31,"")</f>
        <v>0</v>
      </c>
      <c r="BM97" s="46">
        <f>IFERROR('Laika grafiks'!BM$31,"")</f>
        <v>0</v>
      </c>
      <c r="BN97" s="46">
        <f>IFERROR('Laika grafiks'!BN$31,"")</f>
        <v>0</v>
      </c>
      <c r="BO97" s="46">
        <f>IFERROR('Laika grafiks'!BO$31,"")</f>
        <v>0</v>
      </c>
      <c r="BP97" s="46">
        <f>IFERROR('Laika grafiks'!BP$31,"")</f>
        <v>0</v>
      </c>
      <c r="BQ97" s="46">
        <f>IFERROR('Laika grafiks'!BQ$31,"")</f>
        <v>0</v>
      </c>
      <c r="BR97" s="46">
        <f>IFERROR('Laika grafiks'!BR$31,"")</f>
        <v>0</v>
      </c>
      <c r="BS97" s="46">
        <f>IFERROR('Laika grafiks'!BS$31,"")</f>
        <v>0</v>
      </c>
      <c r="BT97" s="46">
        <f>IFERROR('Laika grafiks'!BT$31,"")</f>
        <v>0</v>
      </c>
      <c r="BU97" s="46">
        <f>IFERROR('Laika grafiks'!BU$31,"")</f>
        <v>0</v>
      </c>
      <c r="BV97" s="46">
        <f>IFERROR('Laika grafiks'!BV$31,"")</f>
        <v>0</v>
      </c>
      <c r="BW97" s="46">
        <f>IFERROR('Laika grafiks'!BW$31,"")</f>
        <v>0</v>
      </c>
      <c r="BX97" s="46">
        <f>IFERROR('Laika grafiks'!BX$31,"")</f>
        <v>0</v>
      </c>
      <c r="BY97" s="46">
        <f>IFERROR('Laika grafiks'!BY$31,"")</f>
        <v>0</v>
      </c>
      <c r="BZ97" s="46">
        <f>IFERROR('Laika grafiks'!BZ$31,"")</f>
        <v>0</v>
      </c>
      <c r="CA97" s="46">
        <f>IFERROR('Laika grafiks'!CA$31,"")</f>
        <v>0</v>
      </c>
      <c r="CB97" s="46">
        <f>IFERROR('Laika grafiks'!CB$31,"")</f>
        <v>0</v>
      </c>
      <c r="CC97" s="46">
        <f>IFERROR('Laika grafiks'!CC$31,"")</f>
        <v>0</v>
      </c>
      <c r="CD97" s="46">
        <f>IFERROR('Laika grafiks'!CD$31,"")</f>
        <v>0</v>
      </c>
      <c r="CE97" s="46">
        <f>IFERROR('Laika grafiks'!CE$31,"")</f>
        <v>0</v>
      </c>
      <c r="CF97" s="46">
        <f>IFERROR('Laika grafiks'!CF$31,"")</f>
        <v>0</v>
      </c>
      <c r="CG97" s="46">
        <f>IFERROR('Laika grafiks'!CG$31,"")</f>
        <v>0</v>
      </c>
      <c r="CH97" s="46">
        <f>IFERROR('Laika grafiks'!CH$31,"")</f>
        <v>0</v>
      </c>
      <c r="CI97" s="46">
        <f>IFERROR('Laika grafiks'!CI$31,"")</f>
        <v>0</v>
      </c>
      <c r="CJ97" s="46">
        <f>IFERROR('Laika grafiks'!CJ$31,"")</f>
        <v>0</v>
      </c>
      <c r="CK97" s="46">
        <f>IFERROR('Laika grafiks'!CK$31,"")</f>
        <v>0</v>
      </c>
      <c r="CL97" s="46">
        <f>IFERROR('Laika grafiks'!CL$31,"")</f>
        <v>0</v>
      </c>
      <c r="CM97" s="46">
        <f>IFERROR('Laika grafiks'!CM$31,"")</f>
        <v>0</v>
      </c>
      <c r="CN97" s="46">
        <f>IFERROR('Laika grafiks'!CN$31,"")</f>
        <v>0</v>
      </c>
      <c r="CO97" s="46">
        <f>IFERROR('Laika grafiks'!CO$31,"")</f>
        <v>0</v>
      </c>
      <c r="CP97" s="46">
        <f>IFERROR('Laika grafiks'!CP$31,"")</f>
        <v>0</v>
      </c>
      <c r="CQ97" s="46">
        <f>IFERROR('Laika grafiks'!CQ$31,"")</f>
        <v>0</v>
      </c>
      <c r="CR97" s="46">
        <f>IFERROR('Laika grafiks'!CR$31,"")</f>
        <v>0</v>
      </c>
      <c r="CS97" s="46">
        <f>IFERROR('Laika grafiks'!CS$31,"")</f>
        <v>0</v>
      </c>
      <c r="CT97" s="46">
        <f>IFERROR('Laika grafiks'!CT$31,"")</f>
        <v>0</v>
      </c>
      <c r="CU97" s="46">
        <f>IFERROR('Laika grafiks'!CU$31,"")</f>
        <v>0</v>
      </c>
      <c r="CV97" s="46">
        <f>IFERROR('Laika grafiks'!CV$31,"")</f>
        <v>0</v>
      </c>
      <c r="CW97" s="46">
        <f>IFERROR('Laika grafiks'!CW$31,"")</f>
        <v>0</v>
      </c>
      <c r="CX97" s="46">
        <f>IFERROR('Laika grafiks'!CX$31,"")</f>
        <v>0</v>
      </c>
      <c r="CY97" s="46">
        <f>IFERROR('Laika grafiks'!CY$31,"")</f>
        <v>0</v>
      </c>
      <c r="CZ97" s="46">
        <f>IFERROR('Laika grafiks'!CZ$31,"")</f>
        <v>0</v>
      </c>
      <c r="DA97" s="46">
        <f>IFERROR('Laika grafiks'!DA$31,"")</f>
        <v>0</v>
      </c>
      <c r="DB97" s="46">
        <f>IFERROR('Laika grafiks'!DB$31,"")</f>
        <v>0</v>
      </c>
      <c r="DC97" s="46">
        <f>IFERROR('Laika grafiks'!DC$31,"")</f>
        <v>0</v>
      </c>
      <c r="DD97" s="46">
        <f>IFERROR('Laika grafiks'!DD$31,"")</f>
        <v>0</v>
      </c>
      <c r="DE97" s="46">
        <f>IFERROR('Laika grafiks'!DE$31,"")</f>
        <v>0</v>
      </c>
      <c r="DF97" s="46">
        <f>IFERROR('Laika grafiks'!DF$31,"")</f>
        <v>0</v>
      </c>
      <c r="DG97" s="46">
        <f>IFERROR('Laika grafiks'!DG$31,"")</f>
        <v>0</v>
      </c>
      <c r="DH97" s="46">
        <f>IFERROR('Laika grafiks'!DH$31,"")</f>
        <v>0</v>
      </c>
      <c r="DI97" s="46">
        <f>IFERROR('Laika grafiks'!DI$31,"")</f>
        <v>0</v>
      </c>
      <c r="DJ97" s="46">
        <f>IFERROR('Laika grafiks'!DJ$31,"")</f>
        <v>0</v>
      </c>
      <c r="DK97" s="46">
        <f>IFERROR('Laika grafiks'!DK$31,"")</f>
        <v>0</v>
      </c>
      <c r="DL97" s="46">
        <f>IFERROR('Laika grafiks'!DL$31,"")</f>
        <v>0</v>
      </c>
      <c r="DM97" s="46">
        <f>IFERROR('Laika grafiks'!DM$31,"")</f>
        <v>0</v>
      </c>
      <c r="DN97" s="46">
        <f>IFERROR('Laika grafiks'!DN$31,"")</f>
        <v>0</v>
      </c>
      <c r="DO97" s="46">
        <f>IFERROR('Laika grafiks'!DO$31,"")</f>
        <v>0</v>
      </c>
      <c r="DP97" s="46">
        <f>IFERROR('Laika grafiks'!DP$31,"")</f>
        <v>0</v>
      </c>
      <c r="DQ97" s="46">
        <f>IFERROR('Laika grafiks'!DQ$31,"")</f>
        <v>0</v>
      </c>
      <c r="DR97" s="46">
        <f>IFERROR('Laika grafiks'!DR$31,"")</f>
        <v>0</v>
      </c>
      <c r="DS97" s="46">
        <f>IFERROR('Laika grafiks'!DS$31,"")</f>
        <v>0</v>
      </c>
      <c r="DT97" s="46">
        <f>IFERROR('Laika grafiks'!DT$31,"")</f>
        <v>0</v>
      </c>
      <c r="DU97" s="46">
        <f>IFERROR('Laika grafiks'!DU$31,"")</f>
        <v>0</v>
      </c>
    </row>
    <row r="98" spans="1:125" x14ac:dyDescent="0.35">
      <c r="A98" s="2" t="s">
        <v>395</v>
      </c>
      <c r="B98" s="10"/>
      <c r="C98" s="2"/>
      <c r="D98" s="76"/>
      <c r="E98" s="76">
        <f t="shared" ref="E98:BP98" si="43">IFERROR(IF(E96,$D94,$D95)*E72,"")</f>
        <v>0</v>
      </c>
      <c r="F98" s="76">
        <f t="shared" si="43"/>
        <v>0</v>
      </c>
      <c r="G98" s="76">
        <f t="shared" si="43"/>
        <v>0</v>
      </c>
      <c r="H98" s="76">
        <f t="shared" si="43"/>
        <v>0</v>
      </c>
      <c r="I98" s="76">
        <f t="shared" si="43"/>
        <v>0</v>
      </c>
      <c r="J98" s="76">
        <f t="shared" si="43"/>
        <v>0</v>
      </c>
      <c r="K98" s="76">
        <f t="shared" si="43"/>
        <v>0</v>
      </c>
      <c r="L98" s="76">
        <f t="shared" si="43"/>
        <v>0</v>
      </c>
      <c r="M98" s="76">
        <f t="shared" si="43"/>
        <v>0</v>
      </c>
      <c r="N98" s="76">
        <f t="shared" si="43"/>
        <v>0</v>
      </c>
      <c r="O98" s="76">
        <f t="shared" si="43"/>
        <v>0</v>
      </c>
      <c r="P98" s="76">
        <f t="shared" si="43"/>
        <v>0</v>
      </c>
      <c r="Q98" s="76">
        <f t="shared" si="43"/>
        <v>0</v>
      </c>
      <c r="R98" s="76">
        <f t="shared" si="43"/>
        <v>0</v>
      </c>
      <c r="S98" s="76">
        <f t="shared" si="43"/>
        <v>0</v>
      </c>
      <c r="T98" s="76">
        <f t="shared" si="43"/>
        <v>0</v>
      </c>
      <c r="U98" s="76">
        <f t="shared" si="43"/>
        <v>0</v>
      </c>
      <c r="V98" s="76">
        <f t="shared" si="43"/>
        <v>0</v>
      </c>
      <c r="W98" s="76">
        <f t="shared" si="43"/>
        <v>0</v>
      </c>
      <c r="X98" s="76">
        <f t="shared" si="43"/>
        <v>0</v>
      </c>
      <c r="Y98" s="76">
        <f t="shared" si="43"/>
        <v>0</v>
      </c>
      <c r="Z98" s="76">
        <f t="shared" si="43"/>
        <v>0</v>
      </c>
      <c r="AA98" s="76">
        <f t="shared" si="43"/>
        <v>0</v>
      </c>
      <c r="AB98" s="76">
        <f t="shared" si="43"/>
        <v>0</v>
      </c>
      <c r="AC98" s="76">
        <f t="shared" si="43"/>
        <v>0</v>
      </c>
      <c r="AD98" s="76">
        <f t="shared" si="43"/>
        <v>0</v>
      </c>
      <c r="AE98" s="76">
        <f t="shared" si="43"/>
        <v>0</v>
      </c>
      <c r="AF98" s="76">
        <f t="shared" si="43"/>
        <v>0</v>
      </c>
      <c r="AG98" s="76">
        <f t="shared" si="43"/>
        <v>0</v>
      </c>
      <c r="AH98" s="76">
        <f t="shared" si="43"/>
        <v>0</v>
      </c>
      <c r="AI98" s="76">
        <f t="shared" si="43"/>
        <v>0</v>
      </c>
      <c r="AJ98" s="76">
        <f t="shared" si="43"/>
        <v>0</v>
      </c>
      <c r="AK98" s="76">
        <f t="shared" si="43"/>
        <v>0</v>
      </c>
      <c r="AL98" s="76">
        <f t="shared" si="43"/>
        <v>0</v>
      </c>
      <c r="AM98" s="76">
        <f t="shared" si="43"/>
        <v>0</v>
      </c>
      <c r="AN98" s="76">
        <f t="shared" si="43"/>
        <v>0</v>
      </c>
      <c r="AO98" s="76">
        <f t="shared" si="43"/>
        <v>0</v>
      </c>
      <c r="AP98" s="76">
        <f t="shared" si="43"/>
        <v>0</v>
      </c>
      <c r="AQ98" s="76">
        <f t="shared" si="43"/>
        <v>0</v>
      </c>
      <c r="AR98" s="76">
        <f t="shared" si="43"/>
        <v>0</v>
      </c>
      <c r="AS98" s="76">
        <f t="shared" si="43"/>
        <v>0</v>
      </c>
      <c r="AT98" s="76">
        <f t="shared" si="43"/>
        <v>0</v>
      </c>
      <c r="AU98" s="76">
        <f t="shared" si="43"/>
        <v>0</v>
      </c>
      <c r="AV98" s="76">
        <f t="shared" si="43"/>
        <v>0</v>
      </c>
      <c r="AW98" s="76">
        <f t="shared" si="43"/>
        <v>0</v>
      </c>
      <c r="AX98" s="76">
        <f t="shared" si="43"/>
        <v>0</v>
      </c>
      <c r="AY98" s="76">
        <f t="shared" si="43"/>
        <v>0</v>
      </c>
      <c r="AZ98" s="76">
        <f t="shared" si="43"/>
        <v>0</v>
      </c>
      <c r="BA98" s="76">
        <f t="shared" si="43"/>
        <v>0</v>
      </c>
      <c r="BB98" s="76">
        <f t="shared" si="43"/>
        <v>0</v>
      </c>
      <c r="BC98" s="76">
        <f t="shared" si="43"/>
        <v>0</v>
      </c>
      <c r="BD98" s="76">
        <f t="shared" si="43"/>
        <v>0</v>
      </c>
      <c r="BE98" s="76">
        <f t="shared" si="43"/>
        <v>0</v>
      </c>
      <c r="BF98" s="76">
        <f t="shared" si="43"/>
        <v>0</v>
      </c>
      <c r="BG98" s="76">
        <f t="shared" si="43"/>
        <v>0</v>
      </c>
      <c r="BH98" s="76">
        <f t="shared" si="43"/>
        <v>0</v>
      </c>
      <c r="BI98" s="76">
        <f t="shared" si="43"/>
        <v>0</v>
      </c>
      <c r="BJ98" s="76">
        <f t="shared" si="43"/>
        <v>0</v>
      </c>
      <c r="BK98" s="76">
        <f t="shared" si="43"/>
        <v>0</v>
      </c>
      <c r="BL98" s="76">
        <f t="shared" si="43"/>
        <v>0</v>
      </c>
      <c r="BM98" s="76">
        <f t="shared" si="43"/>
        <v>0</v>
      </c>
      <c r="BN98" s="76">
        <f t="shared" si="43"/>
        <v>0</v>
      </c>
      <c r="BO98" s="76">
        <f t="shared" si="43"/>
        <v>0</v>
      </c>
      <c r="BP98" s="76">
        <f t="shared" si="43"/>
        <v>0</v>
      </c>
      <c r="BQ98" s="76">
        <f t="shared" ref="BQ98:DU98" si="44">IFERROR(IF(BQ96,$D94,$D95)*BQ72,"")</f>
        <v>0</v>
      </c>
      <c r="BR98" s="76">
        <f t="shared" si="44"/>
        <v>0</v>
      </c>
      <c r="BS98" s="76">
        <f t="shared" si="44"/>
        <v>0</v>
      </c>
      <c r="BT98" s="76">
        <f t="shared" si="44"/>
        <v>0</v>
      </c>
      <c r="BU98" s="76">
        <f t="shared" si="44"/>
        <v>0</v>
      </c>
      <c r="BV98" s="76">
        <f t="shared" si="44"/>
        <v>0</v>
      </c>
      <c r="BW98" s="76">
        <f t="shared" si="44"/>
        <v>0</v>
      </c>
      <c r="BX98" s="76">
        <f t="shared" si="44"/>
        <v>0</v>
      </c>
      <c r="BY98" s="76">
        <f t="shared" si="44"/>
        <v>0</v>
      </c>
      <c r="BZ98" s="76">
        <f t="shared" si="44"/>
        <v>0</v>
      </c>
      <c r="CA98" s="76">
        <f t="shared" si="44"/>
        <v>0</v>
      </c>
      <c r="CB98" s="76">
        <f t="shared" si="44"/>
        <v>0</v>
      </c>
      <c r="CC98" s="76">
        <f t="shared" si="44"/>
        <v>0</v>
      </c>
      <c r="CD98" s="76">
        <f t="shared" si="44"/>
        <v>0</v>
      </c>
      <c r="CE98" s="76">
        <f t="shared" si="44"/>
        <v>0</v>
      </c>
      <c r="CF98" s="76">
        <f t="shared" si="44"/>
        <v>0</v>
      </c>
      <c r="CG98" s="76">
        <f t="shared" si="44"/>
        <v>0</v>
      </c>
      <c r="CH98" s="76">
        <f t="shared" si="44"/>
        <v>0</v>
      </c>
      <c r="CI98" s="76">
        <f t="shared" si="44"/>
        <v>0</v>
      </c>
      <c r="CJ98" s="76">
        <f t="shared" si="44"/>
        <v>0</v>
      </c>
      <c r="CK98" s="76">
        <f t="shared" si="44"/>
        <v>0</v>
      </c>
      <c r="CL98" s="76">
        <f t="shared" si="44"/>
        <v>0</v>
      </c>
      <c r="CM98" s="76">
        <f t="shared" si="44"/>
        <v>0</v>
      </c>
      <c r="CN98" s="76">
        <f t="shared" si="44"/>
        <v>0</v>
      </c>
      <c r="CO98" s="76">
        <f t="shared" si="44"/>
        <v>0</v>
      </c>
      <c r="CP98" s="76">
        <f t="shared" si="44"/>
        <v>0</v>
      </c>
      <c r="CQ98" s="76">
        <f t="shared" si="44"/>
        <v>0</v>
      </c>
      <c r="CR98" s="76">
        <f t="shared" si="44"/>
        <v>0</v>
      </c>
      <c r="CS98" s="76">
        <f t="shared" si="44"/>
        <v>0</v>
      </c>
      <c r="CT98" s="76">
        <f t="shared" si="44"/>
        <v>0</v>
      </c>
      <c r="CU98" s="76">
        <f t="shared" si="44"/>
        <v>0</v>
      </c>
      <c r="CV98" s="76">
        <f t="shared" si="44"/>
        <v>0</v>
      </c>
      <c r="CW98" s="76">
        <f t="shared" si="44"/>
        <v>0</v>
      </c>
      <c r="CX98" s="76">
        <f t="shared" si="44"/>
        <v>0</v>
      </c>
      <c r="CY98" s="76">
        <f t="shared" si="44"/>
        <v>0</v>
      </c>
      <c r="CZ98" s="76">
        <f t="shared" si="44"/>
        <v>0</v>
      </c>
      <c r="DA98" s="76">
        <f t="shared" si="44"/>
        <v>0</v>
      </c>
      <c r="DB98" s="76">
        <f t="shared" si="44"/>
        <v>0</v>
      </c>
      <c r="DC98" s="76">
        <f t="shared" si="44"/>
        <v>0</v>
      </c>
      <c r="DD98" s="76">
        <f t="shared" si="44"/>
        <v>0</v>
      </c>
      <c r="DE98" s="76">
        <f t="shared" si="44"/>
        <v>0</v>
      </c>
      <c r="DF98" s="76">
        <f t="shared" si="44"/>
        <v>0</v>
      </c>
      <c r="DG98" s="76">
        <f t="shared" si="44"/>
        <v>0</v>
      </c>
      <c r="DH98" s="76">
        <f t="shared" si="44"/>
        <v>0</v>
      </c>
      <c r="DI98" s="76">
        <f t="shared" si="44"/>
        <v>0</v>
      </c>
      <c r="DJ98" s="76">
        <f t="shared" si="44"/>
        <v>0</v>
      </c>
      <c r="DK98" s="76">
        <f t="shared" si="44"/>
        <v>0</v>
      </c>
      <c r="DL98" s="76">
        <f t="shared" si="44"/>
        <v>0</v>
      </c>
      <c r="DM98" s="76">
        <f t="shared" si="44"/>
        <v>0</v>
      </c>
      <c r="DN98" s="76">
        <f t="shared" si="44"/>
        <v>0</v>
      </c>
      <c r="DO98" s="76">
        <f t="shared" si="44"/>
        <v>0</v>
      </c>
      <c r="DP98" s="76">
        <f t="shared" si="44"/>
        <v>0</v>
      </c>
      <c r="DQ98" s="76">
        <f t="shared" si="44"/>
        <v>0</v>
      </c>
      <c r="DR98" s="76">
        <f t="shared" si="44"/>
        <v>0</v>
      </c>
      <c r="DS98" s="76">
        <f t="shared" si="44"/>
        <v>0</v>
      </c>
      <c r="DT98" s="76">
        <f t="shared" si="44"/>
        <v>0</v>
      </c>
      <c r="DU98" s="76">
        <f t="shared" si="44"/>
        <v>0</v>
      </c>
    </row>
    <row r="99" spans="1:125" x14ac:dyDescent="0.35">
      <c r="A99" s="2" t="s">
        <v>396</v>
      </c>
      <c r="B99" s="10"/>
      <c r="C99" s="2"/>
      <c r="D99" s="76"/>
      <c r="E99" s="76">
        <f t="shared" ref="E99:BP99" si="45">IFERROR((1+E98)^(0.25)-1,"")</f>
        <v>0</v>
      </c>
      <c r="F99" s="76">
        <f t="shared" si="45"/>
        <v>0</v>
      </c>
      <c r="G99" s="76">
        <f t="shared" si="45"/>
        <v>0</v>
      </c>
      <c r="H99" s="76">
        <f t="shared" si="45"/>
        <v>0</v>
      </c>
      <c r="I99" s="76">
        <f t="shared" si="45"/>
        <v>0</v>
      </c>
      <c r="J99" s="76">
        <f t="shared" si="45"/>
        <v>0</v>
      </c>
      <c r="K99" s="76">
        <f t="shared" si="45"/>
        <v>0</v>
      </c>
      <c r="L99" s="76">
        <f t="shared" si="45"/>
        <v>0</v>
      </c>
      <c r="M99" s="76">
        <f t="shared" si="45"/>
        <v>0</v>
      </c>
      <c r="N99" s="76">
        <f t="shared" si="45"/>
        <v>0</v>
      </c>
      <c r="O99" s="76">
        <f t="shared" si="45"/>
        <v>0</v>
      </c>
      <c r="P99" s="76">
        <f t="shared" si="45"/>
        <v>0</v>
      </c>
      <c r="Q99" s="76">
        <f t="shared" si="45"/>
        <v>0</v>
      </c>
      <c r="R99" s="76">
        <f t="shared" si="45"/>
        <v>0</v>
      </c>
      <c r="S99" s="76">
        <f t="shared" si="45"/>
        <v>0</v>
      </c>
      <c r="T99" s="76">
        <f t="shared" si="45"/>
        <v>0</v>
      </c>
      <c r="U99" s="76">
        <f t="shared" si="45"/>
        <v>0</v>
      </c>
      <c r="V99" s="76">
        <f t="shared" si="45"/>
        <v>0</v>
      </c>
      <c r="W99" s="76">
        <f t="shared" si="45"/>
        <v>0</v>
      </c>
      <c r="X99" s="76">
        <f t="shared" si="45"/>
        <v>0</v>
      </c>
      <c r="Y99" s="76">
        <f t="shared" si="45"/>
        <v>0</v>
      </c>
      <c r="Z99" s="76">
        <f t="shared" si="45"/>
        <v>0</v>
      </c>
      <c r="AA99" s="76">
        <f t="shared" si="45"/>
        <v>0</v>
      </c>
      <c r="AB99" s="76">
        <f t="shared" si="45"/>
        <v>0</v>
      </c>
      <c r="AC99" s="76">
        <f t="shared" si="45"/>
        <v>0</v>
      </c>
      <c r="AD99" s="76">
        <f t="shared" si="45"/>
        <v>0</v>
      </c>
      <c r="AE99" s="76">
        <f t="shared" si="45"/>
        <v>0</v>
      </c>
      <c r="AF99" s="76">
        <f t="shared" si="45"/>
        <v>0</v>
      </c>
      <c r="AG99" s="76">
        <f t="shared" si="45"/>
        <v>0</v>
      </c>
      <c r="AH99" s="76">
        <f t="shared" si="45"/>
        <v>0</v>
      </c>
      <c r="AI99" s="76">
        <f t="shared" si="45"/>
        <v>0</v>
      </c>
      <c r="AJ99" s="76">
        <f t="shared" si="45"/>
        <v>0</v>
      </c>
      <c r="AK99" s="76">
        <f t="shared" si="45"/>
        <v>0</v>
      </c>
      <c r="AL99" s="76">
        <f t="shared" si="45"/>
        <v>0</v>
      </c>
      <c r="AM99" s="76">
        <f t="shared" si="45"/>
        <v>0</v>
      </c>
      <c r="AN99" s="76">
        <f t="shared" si="45"/>
        <v>0</v>
      </c>
      <c r="AO99" s="76">
        <f t="shared" si="45"/>
        <v>0</v>
      </c>
      <c r="AP99" s="76">
        <f t="shared" si="45"/>
        <v>0</v>
      </c>
      <c r="AQ99" s="76">
        <f t="shared" si="45"/>
        <v>0</v>
      </c>
      <c r="AR99" s="76">
        <f t="shared" si="45"/>
        <v>0</v>
      </c>
      <c r="AS99" s="76">
        <f t="shared" si="45"/>
        <v>0</v>
      </c>
      <c r="AT99" s="76">
        <f t="shared" si="45"/>
        <v>0</v>
      </c>
      <c r="AU99" s="76">
        <f t="shared" si="45"/>
        <v>0</v>
      </c>
      <c r="AV99" s="76">
        <f t="shared" si="45"/>
        <v>0</v>
      </c>
      <c r="AW99" s="76">
        <f t="shared" si="45"/>
        <v>0</v>
      </c>
      <c r="AX99" s="76">
        <f t="shared" si="45"/>
        <v>0</v>
      </c>
      <c r="AY99" s="76">
        <f t="shared" si="45"/>
        <v>0</v>
      </c>
      <c r="AZ99" s="76">
        <f t="shared" si="45"/>
        <v>0</v>
      </c>
      <c r="BA99" s="76">
        <f t="shared" si="45"/>
        <v>0</v>
      </c>
      <c r="BB99" s="76">
        <f t="shared" si="45"/>
        <v>0</v>
      </c>
      <c r="BC99" s="76">
        <f t="shared" si="45"/>
        <v>0</v>
      </c>
      <c r="BD99" s="76">
        <f t="shared" si="45"/>
        <v>0</v>
      </c>
      <c r="BE99" s="76">
        <f t="shared" si="45"/>
        <v>0</v>
      </c>
      <c r="BF99" s="76">
        <f t="shared" si="45"/>
        <v>0</v>
      </c>
      <c r="BG99" s="76">
        <f t="shared" si="45"/>
        <v>0</v>
      </c>
      <c r="BH99" s="76">
        <f t="shared" si="45"/>
        <v>0</v>
      </c>
      <c r="BI99" s="76">
        <f t="shared" si="45"/>
        <v>0</v>
      </c>
      <c r="BJ99" s="76">
        <f t="shared" si="45"/>
        <v>0</v>
      </c>
      <c r="BK99" s="76">
        <f t="shared" si="45"/>
        <v>0</v>
      </c>
      <c r="BL99" s="76">
        <f t="shared" si="45"/>
        <v>0</v>
      </c>
      <c r="BM99" s="76">
        <f t="shared" si="45"/>
        <v>0</v>
      </c>
      <c r="BN99" s="76">
        <f t="shared" si="45"/>
        <v>0</v>
      </c>
      <c r="BO99" s="76">
        <f t="shared" si="45"/>
        <v>0</v>
      </c>
      <c r="BP99" s="76">
        <f t="shared" si="45"/>
        <v>0</v>
      </c>
      <c r="BQ99" s="76">
        <f t="shared" ref="BQ99:DU99" si="46">IFERROR((1+BQ98)^(0.25)-1,"")</f>
        <v>0</v>
      </c>
      <c r="BR99" s="76">
        <f t="shared" si="46"/>
        <v>0</v>
      </c>
      <c r="BS99" s="76">
        <f t="shared" si="46"/>
        <v>0</v>
      </c>
      <c r="BT99" s="76">
        <f t="shared" si="46"/>
        <v>0</v>
      </c>
      <c r="BU99" s="76">
        <f t="shared" si="46"/>
        <v>0</v>
      </c>
      <c r="BV99" s="76">
        <f t="shared" si="46"/>
        <v>0</v>
      </c>
      <c r="BW99" s="76">
        <f t="shared" si="46"/>
        <v>0</v>
      </c>
      <c r="BX99" s="76">
        <f t="shared" si="46"/>
        <v>0</v>
      </c>
      <c r="BY99" s="76">
        <f t="shared" si="46"/>
        <v>0</v>
      </c>
      <c r="BZ99" s="76">
        <f t="shared" si="46"/>
        <v>0</v>
      </c>
      <c r="CA99" s="76">
        <f t="shared" si="46"/>
        <v>0</v>
      </c>
      <c r="CB99" s="76">
        <f t="shared" si="46"/>
        <v>0</v>
      </c>
      <c r="CC99" s="76">
        <f t="shared" si="46"/>
        <v>0</v>
      </c>
      <c r="CD99" s="76">
        <f t="shared" si="46"/>
        <v>0</v>
      </c>
      <c r="CE99" s="76">
        <f t="shared" si="46"/>
        <v>0</v>
      </c>
      <c r="CF99" s="76">
        <f t="shared" si="46"/>
        <v>0</v>
      </c>
      <c r="CG99" s="76">
        <f t="shared" si="46"/>
        <v>0</v>
      </c>
      <c r="CH99" s="76">
        <f t="shared" si="46"/>
        <v>0</v>
      </c>
      <c r="CI99" s="76">
        <f t="shared" si="46"/>
        <v>0</v>
      </c>
      <c r="CJ99" s="76">
        <f t="shared" si="46"/>
        <v>0</v>
      </c>
      <c r="CK99" s="76">
        <f t="shared" si="46"/>
        <v>0</v>
      </c>
      <c r="CL99" s="76">
        <f t="shared" si="46"/>
        <v>0</v>
      </c>
      <c r="CM99" s="76">
        <f t="shared" si="46"/>
        <v>0</v>
      </c>
      <c r="CN99" s="76">
        <f t="shared" si="46"/>
        <v>0</v>
      </c>
      <c r="CO99" s="76">
        <f t="shared" si="46"/>
        <v>0</v>
      </c>
      <c r="CP99" s="76">
        <f t="shared" si="46"/>
        <v>0</v>
      </c>
      <c r="CQ99" s="76">
        <f t="shared" si="46"/>
        <v>0</v>
      </c>
      <c r="CR99" s="76">
        <f t="shared" si="46"/>
        <v>0</v>
      </c>
      <c r="CS99" s="76">
        <f t="shared" si="46"/>
        <v>0</v>
      </c>
      <c r="CT99" s="76">
        <f t="shared" si="46"/>
        <v>0</v>
      </c>
      <c r="CU99" s="76">
        <f t="shared" si="46"/>
        <v>0</v>
      </c>
      <c r="CV99" s="76">
        <f t="shared" si="46"/>
        <v>0</v>
      </c>
      <c r="CW99" s="76">
        <f t="shared" si="46"/>
        <v>0</v>
      </c>
      <c r="CX99" s="76">
        <f t="shared" si="46"/>
        <v>0</v>
      </c>
      <c r="CY99" s="76">
        <f t="shared" si="46"/>
        <v>0</v>
      </c>
      <c r="CZ99" s="76">
        <f t="shared" si="46"/>
        <v>0</v>
      </c>
      <c r="DA99" s="76">
        <f t="shared" si="46"/>
        <v>0</v>
      </c>
      <c r="DB99" s="76">
        <f t="shared" si="46"/>
        <v>0</v>
      </c>
      <c r="DC99" s="76">
        <f t="shared" si="46"/>
        <v>0</v>
      </c>
      <c r="DD99" s="76">
        <f t="shared" si="46"/>
        <v>0</v>
      </c>
      <c r="DE99" s="76">
        <f t="shared" si="46"/>
        <v>0</v>
      </c>
      <c r="DF99" s="76">
        <f t="shared" si="46"/>
        <v>0</v>
      </c>
      <c r="DG99" s="76">
        <f t="shared" si="46"/>
        <v>0</v>
      </c>
      <c r="DH99" s="76">
        <f t="shared" si="46"/>
        <v>0</v>
      </c>
      <c r="DI99" s="76">
        <f t="shared" si="46"/>
        <v>0</v>
      </c>
      <c r="DJ99" s="76">
        <f t="shared" si="46"/>
        <v>0</v>
      </c>
      <c r="DK99" s="76">
        <f t="shared" si="46"/>
        <v>0</v>
      </c>
      <c r="DL99" s="76">
        <f t="shared" si="46"/>
        <v>0</v>
      </c>
      <c r="DM99" s="76">
        <f t="shared" si="46"/>
        <v>0</v>
      </c>
      <c r="DN99" s="76">
        <f t="shared" si="46"/>
        <v>0</v>
      </c>
      <c r="DO99" s="76">
        <f t="shared" si="46"/>
        <v>0</v>
      </c>
      <c r="DP99" s="76">
        <f t="shared" si="46"/>
        <v>0</v>
      </c>
      <c r="DQ99" s="76">
        <f t="shared" si="46"/>
        <v>0</v>
      </c>
      <c r="DR99" s="76">
        <f t="shared" si="46"/>
        <v>0</v>
      </c>
      <c r="DS99" s="76">
        <f t="shared" si="46"/>
        <v>0</v>
      </c>
      <c r="DT99" s="76">
        <f t="shared" si="46"/>
        <v>0</v>
      </c>
      <c r="DU99" s="76">
        <f t="shared" si="46"/>
        <v>0</v>
      </c>
    </row>
    <row r="100" spans="1:125" x14ac:dyDescent="0.35">
      <c r="A100" s="2"/>
      <c r="B100" s="10"/>
      <c r="C100" s="2"/>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6"/>
      <c r="CK100" s="76"/>
      <c r="CL100" s="76"/>
      <c r="CM100" s="76"/>
      <c r="CN100" s="76"/>
      <c r="CO100" s="76"/>
      <c r="CP100" s="76"/>
      <c r="CQ100" s="76"/>
      <c r="CR100" s="76"/>
      <c r="CS100" s="76"/>
      <c r="CT100" s="76"/>
      <c r="CU100" s="76"/>
      <c r="CV100" s="76"/>
      <c r="CW100" s="76"/>
      <c r="CX100" s="76"/>
      <c r="CY100" s="76"/>
      <c r="CZ100" s="76"/>
      <c r="DA100" s="76"/>
      <c r="DB100" s="76"/>
      <c r="DC100" s="76"/>
      <c r="DD100" s="76"/>
      <c r="DE100" s="76"/>
      <c r="DF100" s="76"/>
      <c r="DG100" s="76"/>
      <c r="DH100" s="76"/>
      <c r="DI100" s="76"/>
      <c r="DJ100" s="76"/>
      <c r="DK100" s="76"/>
      <c r="DL100" s="76"/>
      <c r="DM100" s="76"/>
      <c r="DN100" s="76"/>
      <c r="DO100" s="76"/>
      <c r="DP100" s="76"/>
      <c r="DQ100" s="76"/>
      <c r="DR100" s="76"/>
      <c r="DS100" s="76"/>
      <c r="DT100" s="76"/>
      <c r="DU100" s="76"/>
    </row>
    <row r="101" spans="1:125" x14ac:dyDescent="0.35">
      <c r="A101" s="269" t="s">
        <v>397</v>
      </c>
      <c r="B101" s="10"/>
      <c r="C101" s="2"/>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6"/>
      <c r="CN101" s="76"/>
      <c r="CO101" s="76"/>
      <c r="CP101" s="76"/>
      <c r="CQ101" s="76"/>
      <c r="CR101" s="76"/>
      <c r="CS101" s="76"/>
      <c r="CT101" s="76"/>
      <c r="CU101" s="76"/>
      <c r="CV101" s="76"/>
      <c r="CW101" s="76"/>
      <c r="CX101" s="76"/>
      <c r="CY101" s="76"/>
      <c r="CZ101" s="76"/>
      <c r="DA101" s="76"/>
      <c r="DB101" s="76"/>
      <c r="DC101" s="76"/>
      <c r="DD101" s="76"/>
      <c r="DE101" s="76"/>
      <c r="DF101" s="76"/>
      <c r="DG101" s="76"/>
      <c r="DH101" s="76"/>
      <c r="DI101" s="76"/>
      <c r="DJ101" s="76"/>
      <c r="DK101" s="76"/>
      <c r="DL101" s="76"/>
      <c r="DM101" s="76"/>
      <c r="DN101" s="76"/>
      <c r="DO101" s="76"/>
      <c r="DP101" s="76"/>
      <c r="DQ101" s="76"/>
      <c r="DR101" s="76"/>
      <c r="DS101" s="76"/>
      <c r="DT101" s="76"/>
      <c r="DU101" s="76"/>
    </row>
    <row r="102" spans="1:125" x14ac:dyDescent="0.35">
      <c r="A102" s="2"/>
      <c r="B102" s="10"/>
      <c r="C102" s="2"/>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c r="CU102" s="76"/>
      <c r="CV102" s="76"/>
      <c r="CW102" s="76"/>
      <c r="CX102" s="76"/>
      <c r="CY102" s="76"/>
      <c r="CZ102" s="76"/>
      <c r="DA102" s="76"/>
      <c r="DB102" s="76"/>
      <c r="DC102" s="76"/>
      <c r="DD102" s="76"/>
      <c r="DE102" s="76"/>
      <c r="DF102" s="76"/>
      <c r="DG102" s="76"/>
      <c r="DH102" s="76"/>
      <c r="DI102" s="76"/>
      <c r="DJ102" s="76"/>
      <c r="DK102" s="76"/>
      <c r="DL102" s="76"/>
      <c r="DM102" s="76"/>
      <c r="DN102" s="76"/>
      <c r="DO102" s="76"/>
      <c r="DP102" s="76"/>
      <c r="DQ102" s="76"/>
      <c r="DR102" s="76"/>
      <c r="DS102" s="76"/>
      <c r="DT102" s="76"/>
      <c r="DU102" s="76"/>
    </row>
    <row r="103" spans="1:125" x14ac:dyDescent="0.35">
      <c r="A103" s="2" t="s">
        <v>398</v>
      </c>
      <c r="B103" s="2"/>
      <c r="C103" s="2"/>
      <c r="D103" s="86">
        <f>SUM(E103:DU103)</f>
        <v>0</v>
      </c>
      <c r="E103" s="86">
        <f>IFERROR(IF(E$4&gt;=$D83,IF(E$4&lt;=$D76,1,0),0),"")</f>
        <v>0</v>
      </c>
      <c r="F103" s="86">
        <f>IFERROR(IF(F$4&gt;=$D83,IF(F$4&lt;=$D76,1,0),0),"")</f>
        <v>0</v>
      </c>
      <c r="G103" s="86">
        <f t="shared" ref="G103:BR103" si="47">IFERROR(IF(G4&gt;=$D83,IF(G4&lt;=$D76,1,0),0),"")</f>
        <v>0</v>
      </c>
      <c r="H103" s="86">
        <f t="shared" si="47"/>
        <v>0</v>
      </c>
      <c r="I103" s="86">
        <f t="shared" si="47"/>
        <v>0</v>
      </c>
      <c r="J103" s="86">
        <f t="shared" si="47"/>
        <v>0</v>
      </c>
      <c r="K103" s="86">
        <f t="shared" si="47"/>
        <v>0</v>
      </c>
      <c r="L103" s="86">
        <f t="shared" si="47"/>
        <v>0</v>
      </c>
      <c r="M103" s="86">
        <f t="shared" si="47"/>
        <v>0</v>
      </c>
      <c r="N103" s="86">
        <f t="shared" si="47"/>
        <v>0</v>
      </c>
      <c r="O103" s="86">
        <f t="shared" si="47"/>
        <v>0</v>
      </c>
      <c r="P103" s="86">
        <f t="shared" si="47"/>
        <v>0</v>
      </c>
      <c r="Q103" s="86">
        <f t="shared" si="47"/>
        <v>0</v>
      </c>
      <c r="R103" s="86">
        <f t="shared" si="47"/>
        <v>0</v>
      </c>
      <c r="S103" s="86">
        <f t="shared" si="47"/>
        <v>0</v>
      </c>
      <c r="T103" s="86">
        <f t="shared" si="47"/>
        <v>0</v>
      </c>
      <c r="U103" s="86">
        <f t="shared" si="47"/>
        <v>0</v>
      </c>
      <c r="V103" s="86">
        <f t="shared" si="47"/>
        <v>0</v>
      </c>
      <c r="W103" s="86">
        <f t="shared" si="47"/>
        <v>0</v>
      </c>
      <c r="X103" s="86">
        <f t="shared" si="47"/>
        <v>0</v>
      </c>
      <c r="Y103" s="86">
        <f t="shared" si="47"/>
        <v>0</v>
      </c>
      <c r="Z103" s="86">
        <f t="shared" si="47"/>
        <v>0</v>
      </c>
      <c r="AA103" s="86">
        <f t="shared" si="47"/>
        <v>0</v>
      </c>
      <c r="AB103" s="86">
        <f t="shared" si="47"/>
        <v>0</v>
      </c>
      <c r="AC103" s="86">
        <f t="shared" si="47"/>
        <v>0</v>
      </c>
      <c r="AD103" s="86">
        <f t="shared" si="47"/>
        <v>0</v>
      </c>
      <c r="AE103" s="86">
        <f t="shared" si="47"/>
        <v>0</v>
      </c>
      <c r="AF103" s="86">
        <f t="shared" si="47"/>
        <v>0</v>
      </c>
      <c r="AG103" s="86">
        <f t="shared" si="47"/>
        <v>0</v>
      </c>
      <c r="AH103" s="86">
        <f t="shared" si="47"/>
        <v>0</v>
      </c>
      <c r="AI103" s="86">
        <f t="shared" si="47"/>
        <v>0</v>
      </c>
      <c r="AJ103" s="86">
        <f t="shared" si="47"/>
        <v>0</v>
      </c>
      <c r="AK103" s="86">
        <f t="shared" si="47"/>
        <v>0</v>
      </c>
      <c r="AL103" s="86">
        <f t="shared" si="47"/>
        <v>0</v>
      </c>
      <c r="AM103" s="86">
        <f t="shared" si="47"/>
        <v>0</v>
      </c>
      <c r="AN103" s="86">
        <f t="shared" si="47"/>
        <v>0</v>
      </c>
      <c r="AO103" s="86">
        <f t="shared" si="47"/>
        <v>0</v>
      </c>
      <c r="AP103" s="86">
        <f t="shared" si="47"/>
        <v>0</v>
      </c>
      <c r="AQ103" s="86">
        <f t="shared" si="47"/>
        <v>0</v>
      </c>
      <c r="AR103" s="86">
        <f t="shared" si="47"/>
        <v>0</v>
      </c>
      <c r="AS103" s="86">
        <f t="shared" si="47"/>
        <v>0</v>
      </c>
      <c r="AT103" s="86">
        <f t="shared" si="47"/>
        <v>0</v>
      </c>
      <c r="AU103" s="86">
        <f t="shared" si="47"/>
        <v>0</v>
      </c>
      <c r="AV103" s="86">
        <f t="shared" si="47"/>
        <v>0</v>
      </c>
      <c r="AW103" s="86">
        <f t="shared" si="47"/>
        <v>0</v>
      </c>
      <c r="AX103" s="86">
        <f t="shared" si="47"/>
        <v>0</v>
      </c>
      <c r="AY103" s="86">
        <f t="shared" si="47"/>
        <v>0</v>
      </c>
      <c r="AZ103" s="86">
        <f t="shared" si="47"/>
        <v>0</v>
      </c>
      <c r="BA103" s="86">
        <f t="shared" si="47"/>
        <v>0</v>
      </c>
      <c r="BB103" s="86">
        <f t="shared" si="47"/>
        <v>0</v>
      </c>
      <c r="BC103" s="86">
        <f t="shared" si="47"/>
        <v>0</v>
      </c>
      <c r="BD103" s="86">
        <f t="shared" si="47"/>
        <v>0</v>
      </c>
      <c r="BE103" s="86">
        <f t="shared" si="47"/>
        <v>0</v>
      </c>
      <c r="BF103" s="86">
        <f t="shared" si="47"/>
        <v>0</v>
      </c>
      <c r="BG103" s="86">
        <f t="shared" si="47"/>
        <v>0</v>
      </c>
      <c r="BH103" s="86">
        <f t="shared" si="47"/>
        <v>0</v>
      </c>
      <c r="BI103" s="86">
        <f t="shared" si="47"/>
        <v>0</v>
      </c>
      <c r="BJ103" s="86">
        <f t="shared" si="47"/>
        <v>0</v>
      </c>
      <c r="BK103" s="86">
        <f t="shared" si="47"/>
        <v>0</v>
      </c>
      <c r="BL103" s="86">
        <f t="shared" si="47"/>
        <v>0</v>
      </c>
      <c r="BM103" s="86">
        <f t="shared" si="47"/>
        <v>0</v>
      </c>
      <c r="BN103" s="86">
        <f t="shared" si="47"/>
        <v>0</v>
      </c>
      <c r="BO103" s="86">
        <f t="shared" si="47"/>
        <v>0</v>
      </c>
      <c r="BP103" s="86">
        <f t="shared" si="47"/>
        <v>0</v>
      </c>
      <c r="BQ103" s="86">
        <f t="shared" si="47"/>
        <v>0</v>
      </c>
      <c r="BR103" s="86">
        <f t="shared" si="47"/>
        <v>0</v>
      </c>
      <c r="BS103" s="86">
        <f t="shared" ref="BS103:DU103" si="48">IFERROR(IF(BS4&gt;=$D83,IF(BS4&lt;=$D76,1,0),0),"")</f>
        <v>0</v>
      </c>
      <c r="BT103" s="86">
        <f t="shared" si="48"/>
        <v>0</v>
      </c>
      <c r="BU103" s="86">
        <f t="shared" si="48"/>
        <v>0</v>
      </c>
      <c r="BV103" s="86">
        <f t="shared" si="48"/>
        <v>0</v>
      </c>
      <c r="BW103" s="86">
        <f t="shared" si="48"/>
        <v>0</v>
      </c>
      <c r="BX103" s="86">
        <f t="shared" si="48"/>
        <v>0</v>
      </c>
      <c r="BY103" s="86">
        <f t="shared" si="48"/>
        <v>0</v>
      </c>
      <c r="BZ103" s="86">
        <f t="shared" si="48"/>
        <v>0</v>
      </c>
      <c r="CA103" s="86">
        <f t="shared" si="48"/>
        <v>0</v>
      </c>
      <c r="CB103" s="86">
        <f t="shared" si="48"/>
        <v>0</v>
      </c>
      <c r="CC103" s="86">
        <f t="shared" si="48"/>
        <v>0</v>
      </c>
      <c r="CD103" s="86">
        <f t="shared" si="48"/>
        <v>0</v>
      </c>
      <c r="CE103" s="86">
        <f t="shared" si="48"/>
        <v>0</v>
      </c>
      <c r="CF103" s="86">
        <f t="shared" si="48"/>
        <v>0</v>
      </c>
      <c r="CG103" s="86">
        <f t="shared" si="48"/>
        <v>0</v>
      </c>
      <c r="CH103" s="86">
        <f t="shared" si="48"/>
        <v>0</v>
      </c>
      <c r="CI103" s="86">
        <f t="shared" si="48"/>
        <v>0</v>
      </c>
      <c r="CJ103" s="86">
        <f t="shared" si="48"/>
        <v>0</v>
      </c>
      <c r="CK103" s="86">
        <f t="shared" si="48"/>
        <v>0</v>
      </c>
      <c r="CL103" s="86">
        <f t="shared" si="48"/>
        <v>0</v>
      </c>
      <c r="CM103" s="86">
        <f t="shared" si="48"/>
        <v>0</v>
      </c>
      <c r="CN103" s="86">
        <f t="shared" si="48"/>
        <v>0</v>
      </c>
      <c r="CO103" s="86">
        <f t="shared" si="48"/>
        <v>0</v>
      </c>
      <c r="CP103" s="86">
        <f t="shared" si="48"/>
        <v>0</v>
      </c>
      <c r="CQ103" s="86">
        <f t="shared" si="48"/>
        <v>0</v>
      </c>
      <c r="CR103" s="86">
        <f t="shared" si="48"/>
        <v>0</v>
      </c>
      <c r="CS103" s="86">
        <f t="shared" si="48"/>
        <v>0</v>
      </c>
      <c r="CT103" s="86">
        <f t="shared" si="48"/>
        <v>0</v>
      </c>
      <c r="CU103" s="86">
        <f t="shared" si="48"/>
        <v>0</v>
      </c>
      <c r="CV103" s="86">
        <f t="shared" si="48"/>
        <v>0</v>
      </c>
      <c r="CW103" s="86">
        <f t="shared" si="48"/>
        <v>0</v>
      </c>
      <c r="CX103" s="86">
        <f t="shared" si="48"/>
        <v>0</v>
      </c>
      <c r="CY103" s="86">
        <f t="shared" si="48"/>
        <v>0</v>
      </c>
      <c r="CZ103" s="86">
        <f t="shared" si="48"/>
        <v>0</v>
      </c>
      <c r="DA103" s="86">
        <f t="shared" si="48"/>
        <v>0</v>
      </c>
      <c r="DB103" s="86">
        <f t="shared" si="48"/>
        <v>0</v>
      </c>
      <c r="DC103" s="86">
        <f t="shared" si="48"/>
        <v>0</v>
      </c>
      <c r="DD103" s="86">
        <f t="shared" si="48"/>
        <v>0</v>
      </c>
      <c r="DE103" s="86">
        <f t="shared" si="48"/>
        <v>0</v>
      </c>
      <c r="DF103" s="86">
        <f t="shared" si="48"/>
        <v>0</v>
      </c>
      <c r="DG103" s="86">
        <f t="shared" si="48"/>
        <v>0</v>
      </c>
      <c r="DH103" s="86">
        <f t="shared" si="48"/>
        <v>0</v>
      </c>
      <c r="DI103" s="86">
        <f t="shared" si="48"/>
        <v>0</v>
      </c>
      <c r="DJ103" s="86">
        <f t="shared" si="48"/>
        <v>0</v>
      </c>
      <c r="DK103" s="86">
        <f t="shared" si="48"/>
        <v>0</v>
      </c>
      <c r="DL103" s="86">
        <f t="shared" si="48"/>
        <v>0</v>
      </c>
      <c r="DM103" s="86">
        <f t="shared" si="48"/>
        <v>0</v>
      </c>
      <c r="DN103" s="86">
        <f t="shared" si="48"/>
        <v>0</v>
      </c>
      <c r="DO103" s="86">
        <f t="shared" si="48"/>
        <v>0</v>
      </c>
      <c r="DP103" s="86">
        <f t="shared" si="48"/>
        <v>0</v>
      </c>
      <c r="DQ103" s="86">
        <f t="shared" si="48"/>
        <v>0</v>
      </c>
      <c r="DR103" s="86">
        <f t="shared" si="48"/>
        <v>0</v>
      </c>
      <c r="DS103" s="86">
        <f t="shared" si="48"/>
        <v>0</v>
      </c>
      <c r="DT103" s="86">
        <f t="shared" si="48"/>
        <v>0</v>
      </c>
      <c r="DU103" s="86">
        <f t="shared" si="48"/>
        <v>0</v>
      </c>
    </row>
    <row r="104" spans="1:125" x14ac:dyDescent="0.35">
      <c r="A104" s="2" t="s">
        <v>399</v>
      </c>
      <c r="B104" s="2"/>
      <c r="C104" s="2"/>
      <c r="D104" s="2"/>
      <c r="E104" s="86">
        <f>IFERROR(E103,"")</f>
        <v>0</v>
      </c>
      <c r="F104" s="86">
        <f t="shared" ref="F104:BQ104" si="49">IFERROR(IF(F103=0,0,E104+F103),"")</f>
        <v>0</v>
      </c>
      <c r="G104" s="86">
        <f t="shared" si="49"/>
        <v>0</v>
      </c>
      <c r="H104" s="86">
        <f t="shared" si="49"/>
        <v>0</v>
      </c>
      <c r="I104" s="86">
        <f t="shared" si="49"/>
        <v>0</v>
      </c>
      <c r="J104" s="86">
        <f t="shared" si="49"/>
        <v>0</v>
      </c>
      <c r="K104" s="86">
        <f t="shared" si="49"/>
        <v>0</v>
      </c>
      <c r="L104" s="86">
        <f t="shared" si="49"/>
        <v>0</v>
      </c>
      <c r="M104" s="86">
        <f t="shared" si="49"/>
        <v>0</v>
      </c>
      <c r="N104" s="86">
        <f t="shared" si="49"/>
        <v>0</v>
      </c>
      <c r="O104" s="86">
        <f t="shared" si="49"/>
        <v>0</v>
      </c>
      <c r="P104" s="86">
        <f t="shared" si="49"/>
        <v>0</v>
      </c>
      <c r="Q104" s="86">
        <f t="shared" si="49"/>
        <v>0</v>
      </c>
      <c r="R104" s="86">
        <f t="shared" si="49"/>
        <v>0</v>
      </c>
      <c r="S104" s="86">
        <f t="shared" si="49"/>
        <v>0</v>
      </c>
      <c r="T104" s="86">
        <f t="shared" si="49"/>
        <v>0</v>
      </c>
      <c r="U104" s="86">
        <f t="shared" si="49"/>
        <v>0</v>
      </c>
      <c r="V104" s="86">
        <f t="shared" si="49"/>
        <v>0</v>
      </c>
      <c r="W104" s="86">
        <f t="shared" si="49"/>
        <v>0</v>
      </c>
      <c r="X104" s="86">
        <f t="shared" si="49"/>
        <v>0</v>
      </c>
      <c r="Y104" s="86">
        <f t="shared" si="49"/>
        <v>0</v>
      </c>
      <c r="Z104" s="86">
        <f t="shared" si="49"/>
        <v>0</v>
      </c>
      <c r="AA104" s="86">
        <f t="shared" si="49"/>
        <v>0</v>
      </c>
      <c r="AB104" s="86">
        <f t="shared" si="49"/>
        <v>0</v>
      </c>
      <c r="AC104" s="86">
        <f t="shared" si="49"/>
        <v>0</v>
      </c>
      <c r="AD104" s="86">
        <f t="shared" si="49"/>
        <v>0</v>
      </c>
      <c r="AE104" s="86">
        <f t="shared" si="49"/>
        <v>0</v>
      </c>
      <c r="AF104" s="86">
        <f t="shared" si="49"/>
        <v>0</v>
      </c>
      <c r="AG104" s="86">
        <f t="shared" si="49"/>
        <v>0</v>
      </c>
      <c r="AH104" s="86">
        <f t="shared" si="49"/>
        <v>0</v>
      </c>
      <c r="AI104" s="86">
        <f t="shared" si="49"/>
        <v>0</v>
      </c>
      <c r="AJ104" s="86">
        <f t="shared" si="49"/>
        <v>0</v>
      </c>
      <c r="AK104" s="86">
        <f t="shared" si="49"/>
        <v>0</v>
      </c>
      <c r="AL104" s="86">
        <f t="shared" si="49"/>
        <v>0</v>
      </c>
      <c r="AM104" s="86">
        <f t="shared" si="49"/>
        <v>0</v>
      </c>
      <c r="AN104" s="86">
        <f t="shared" si="49"/>
        <v>0</v>
      </c>
      <c r="AO104" s="86">
        <f t="shared" si="49"/>
        <v>0</v>
      </c>
      <c r="AP104" s="86">
        <f t="shared" si="49"/>
        <v>0</v>
      </c>
      <c r="AQ104" s="86">
        <f t="shared" si="49"/>
        <v>0</v>
      </c>
      <c r="AR104" s="86">
        <f t="shared" si="49"/>
        <v>0</v>
      </c>
      <c r="AS104" s="86">
        <f t="shared" si="49"/>
        <v>0</v>
      </c>
      <c r="AT104" s="86">
        <f t="shared" si="49"/>
        <v>0</v>
      </c>
      <c r="AU104" s="86">
        <f t="shared" si="49"/>
        <v>0</v>
      </c>
      <c r="AV104" s="86">
        <f t="shared" si="49"/>
        <v>0</v>
      </c>
      <c r="AW104" s="86">
        <f t="shared" si="49"/>
        <v>0</v>
      </c>
      <c r="AX104" s="86">
        <f t="shared" si="49"/>
        <v>0</v>
      </c>
      <c r="AY104" s="86">
        <f t="shared" si="49"/>
        <v>0</v>
      </c>
      <c r="AZ104" s="86">
        <f t="shared" si="49"/>
        <v>0</v>
      </c>
      <c r="BA104" s="86">
        <f t="shared" si="49"/>
        <v>0</v>
      </c>
      <c r="BB104" s="86">
        <f t="shared" si="49"/>
        <v>0</v>
      </c>
      <c r="BC104" s="86">
        <f t="shared" si="49"/>
        <v>0</v>
      </c>
      <c r="BD104" s="86">
        <f t="shared" si="49"/>
        <v>0</v>
      </c>
      <c r="BE104" s="86">
        <f t="shared" si="49"/>
        <v>0</v>
      </c>
      <c r="BF104" s="86">
        <f t="shared" si="49"/>
        <v>0</v>
      </c>
      <c r="BG104" s="86">
        <f t="shared" si="49"/>
        <v>0</v>
      </c>
      <c r="BH104" s="86">
        <f t="shared" si="49"/>
        <v>0</v>
      </c>
      <c r="BI104" s="86">
        <f t="shared" si="49"/>
        <v>0</v>
      </c>
      <c r="BJ104" s="86">
        <f t="shared" si="49"/>
        <v>0</v>
      </c>
      <c r="BK104" s="86">
        <f t="shared" si="49"/>
        <v>0</v>
      </c>
      <c r="BL104" s="86">
        <f t="shared" si="49"/>
        <v>0</v>
      </c>
      <c r="BM104" s="86">
        <f t="shared" si="49"/>
        <v>0</v>
      </c>
      <c r="BN104" s="86">
        <f t="shared" si="49"/>
        <v>0</v>
      </c>
      <c r="BO104" s="86">
        <f t="shared" si="49"/>
        <v>0</v>
      </c>
      <c r="BP104" s="86">
        <f t="shared" si="49"/>
        <v>0</v>
      </c>
      <c r="BQ104" s="86">
        <f t="shared" si="49"/>
        <v>0</v>
      </c>
      <c r="BR104" s="86">
        <f t="shared" ref="BR104:DU104" si="50">IFERROR(IF(BR103=0,0,BQ104+BR103),"")</f>
        <v>0</v>
      </c>
      <c r="BS104" s="86">
        <f t="shared" si="50"/>
        <v>0</v>
      </c>
      <c r="BT104" s="86">
        <f t="shared" si="50"/>
        <v>0</v>
      </c>
      <c r="BU104" s="86">
        <f t="shared" si="50"/>
        <v>0</v>
      </c>
      <c r="BV104" s="86">
        <f t="shared" si="50"/>
        <v>0</v>
      </c>
      <c r="BW104" s="86">
        <f t="shared" si="50"/>
        <v>0</v>
      </c>
      <c r="BX104" s="86">
        <f t="shared" si="50"/>
        <v>0</v>
      </c>
      <c r="BY104" s="86">
        <f t="shared" si="50"/>
        <v>0</v>
      </c>
      <c r="BZ104" s="86">
        <f t="shared" si="50"/>
        <v>0</v>
      </c>
      <c r="CA104" s="86">
        <f t="shared" si="50"/>
        <v>0</v>
      </c>
      <c r="CB104" s="86">
        <f t="shared" si="50"/>
        <v>0</v>
      </c>
      <c r="CC104" s="86">
        <f t="shared" si="50"/>
        <v>0</v>
      </c>
      <c r="CD104" s="86">
        <f t="shared" si="50"/>
        <v>0</v>
      </c>
      <c r="CE104" s="86">
        <f t="shared" si="50"/>
        <v>0</v>
      </c>
      <c r="CF104" s="86">
        <f t="shared" si="50"/>
        <v>0</v>
      </c>
      <c r="CG104" s="86">
        <f t="shared" si="50"/>
        <v>0</v>
      </c>
      <c r="CH104" s="86">
        <f t="shared" si="50"/>
        <v>0</v>
      </c>
      <c r="CI104" s="86">
        <f t="shared" si="50"/>
        <v>0</v>
      </c>
      <c r="CJ104" s="86">
        <f t="shared" si="50"/>
        <v>0</v>
      </c>
      <c r="CK104" s="86">
        <f t="shared" si="50"/>
        <v>0</v>
      </c>
      <c r="CL104" s="86">
        <f t="shared" si="50"/>
        <v>0</v>
      </c>
      <c r="CM104" s="86">
        <f t="shared" si="50"/>
        <v>0</v>
      </c>
      <c r="CN104" s="86">
        <f t="shared" si="50"/>
        <v>0</v>
      </c>
      <c r="CO104" s="86">
        <f t="shared" si="50"/>
        <v>0</v>
      </c>
      <c r="CP104" s="86">
        <f t="shared" si="50"/>
        <v>0</v>
      </c>
      <c r="CQ104" s="86">
        <f t="shared" si="50"/>
        <v>0</v>
      </c>
      <c r="CR104" s="86">
        <f t="shared" si="50"/>
        <v>0</v>
      </c>
      <c r="CS104" s="86">
        <f t="shared" si="50"/>
        <v>0</v>
      </c>
      <c r="CT104" s="86">
        <f t="shared" si="50"/>
        <v>0</v>
      </c>
      <c r="CU104" s="86">
        <f t="shared" si="50"/>
        <v>0</v>
      </c>
      <c r="CV104" s="86">
        <f t="shared" si="50"/>
        <v>0</v>
      </c>
      <c r="CW104" s="86">
        <f t="shared" si="50"/>
        <v>0</v>
      </c>
      <c r="CX104" s="86">
        <f t="shared" si="50"/>
        <v>0</v>
      </c>
      <c r="CY104" s="86">
        <f t="shared" si="50"/>
        <v>0</v>
      </c>
      <c r="CZ104" s="86">
        <f t="shared" si="50"/>
        <v>0</v>
      </c>
      <c r="DA104" s="86">
        <f t="shared" si="50"/>
        <v>0</v>
      </c>
      <c r="DB104" s="86">
        <f t="shared" si="50"/>
        <v>0</v>
      </c>
      <c r="DC104" s="86">
        <f t="shared" si="50"/>
        <v>0</v>
      </c>
      <c r="DD104" s="86">
        <f t="shared" si="50"/>
        <v>0</v>
      </c>
      <c r="DE104" s="86">
        <f t="shared" si="50"/>
        <v>0</v>
      </c>
      <c r="DF104" s="86">
        <f t="shared" si="50"/>
        <v>0</v>
      </c>
      <c r="DG104" s="86">
        <f t="shared" si="50"/>
        <v>0</v>
      </c>
      <c r="DH104" s="86">
        <f t="shared" si="50"/>
        <v>0</v>
      </c>
      <c r="DI104" s="86">
        <f t="shared" si="50"/>
        <v>0</v>
      </c>
      <c r="DJ104" s="86">
        <f t="shared" si="50"/>
        <v>0</v>
      </c>
      <c r="DK104" s="86">
        <f t="shared" si="50"/>
        <v>0</v>
      </c>
      <c r="DL104" s="86">
        <f t="shared" si="50"/>
        <v>0</v>
      </c>
      <c r="DM104" s="86">
        <f t="shared" si="50"/>
        <v>0</v>
      </c>
      <c r="DN104" s="86">
        <f t="shared" si="50"/>
        <v>0</v>
      </c>
      <c r="DO104" s="86">
        <f t="shared" si="50"/>
        <v>0</v>
      </c>
      <c r="DP104" s="86">
        <f t="shared" si="50"/>
        <v>0</v>
      </c>
      <c r="DQ104" s="86">
        <f t="shared" si="50"/>
        <v>0</v>
      </c>
      <c r="DR104" s="86">
        <f t="shared" si="50"/>
        <v>0</v>
      </c>
      <c r="DS104" s="86">
        <f t="shared" si="50"/>
        <v>0</v>
      </c>
      <c r="DT104" s="86">
        <f t="shared" si="50"/>
        <v>0</v>
      </c>
      <c r="DU104" s="86">
        <f t="shared" si="50"/>
        <v>0</v>
      </c>
    </row>
    <row r="105" spans="1:125" x14ac:dyDescent="0.35">
      <c r="A105" s="2" t="s">
        <v>400</v>
      </c>
      <c r="B105" s="2"/>
      <c r="C105" s="2"/>
      <c r="D105" s="2"/>
      <c r="E105" s="86">
        <f>IFERROR(IF(E$4&gt;=$D84,IF(E$4&lt;=$D76,1,0),0),"")</f>
        <v>0</v>
      </c>
      <c r="F105" s="86">
        <f>IFERROR(IF(F$4&gt;=$D84,IF(F$4&lt;=$D76,1,0),0),"")</f>
        <v>0</v>
      </c>
      <c r="G105" s="86">
        <f t="shared" ref="G105:BR105" si="51">IFERROR(IF(G4&gt;=$D84,IF(G4&lt;=$D76,1,0),0),"")</f>
        <v>0</v>
      </c>
      <c r="H105" s="86">
        <f t="shared" si="51"/>
        <v>0</v>
      </c>
      <c r="I105" s="86">
        <f t="shared" si="51"/>
        <v>0</v>
      </c>
      <c r="J105" s="86">
        <f t="shared" si="51"/>
        <v>0</v>
      </c>
      <c r="K105" s="86">
        <f t="shared" si="51"/>
        <v>0</v>
      </c>
      <c r="L105" s="86">
        <f t="shared" si="51"/>
        <v>0</v>
      </c>
      <c r="M105" s="86">
        <f t="shared" si="51"/>
        <v>0</v>
      </c>
      <c r="N105" s="86">
        <f t="shared" si="51"/>
        <v>0</v>
      </c>
      <c r="O105" s="86">
        <f t="shared" si="51"/>
        <v>0</v>
      </c>
      <c r="P105" s="86">
        <f t="shared" si="51"/>
        <v>0</v>
      </c>
      <c r="Q105" s="86">
        <f t="shared" si="51"/>
        <v>0</v>
      </c>
      <c r="R105" s="86">
        <f t="shared" si="51"/>
        <v>0</v>
      </c>
      <c r="S105" s="86">
        <f t="shared" si="51"/>
        <v>0</v>
      </c>
      <c r="T105" s="86">
        <f t="shared" si="51"/>
        <v>0</v>
      </c>
      <c r="U105" s="86">
        <f t="shared" si="51"/>
        <v>0</v>
      </c>
      <c r="V105" s="86">
        <f t="shared" si="51"/>
        <v>0</v>
      </c>
      <c r="W105" s="86">
        <f t="shared" si="51"/>
        <v>0</v>
      </c>
      <c r="X105" s="86">
        <f t="shared" si="51"/>
        <v>0</v>
      </c>
      <c r="Y105" s="86">
        <f t="shared" si="51"/>
        <v>0</v>
      </c>
      <c r="Z105" s="86">
        <f t="shared" si="51"/>
        <v>0</v>
      </c>
      <c r="AA105" s="86">
        <f t="shared" si="51"/>
        <v>0</v>
      </c>
      <c r="AB105" s="86">
        <f t="shared" si="51"/>
        <v>0</v>
      </c>
      <c r="AC105" s="86">
        <f t="shared" si="51"/>
        <v>0</v>
      </c>
      <c r="AD105" s="86">
        <f t="shared" si="51"/>
        <v>0</v>
      </c>
      <c r="AE105" s="86">
        <f t="shared" si="51"/>
        <v>0</v>
      </c>
      <c r="AF105" s="86">
        <f t="shared" si="51"/>
        <v>0</v>
      </c>
      <c r="AG105" s="86">
        <f t="shared" si="51"/>
        <v>0</v>
      </c>
      <c r="AH105" s="86">
        <f t="shared" si="51"/>
        <v>0</v>
      </c>
      <c r="AI105" s="86">
        <f t="shared" si="51"/>
        <v>0</v>
      </c>
      <c r="AJ105" s="86">
        <f t="shared" si="51"/>
        <v>0</v>
      </c>
      <c r="AK105" s="86">
        <f t="shared" si="51"/>
        <v>0</v>
      </c>
      <c r="AL105" s="86">
        <f t="shared" si="51"/>
        <v>0</v>
      </c>
      <c r="AM105" s="86">
        <f t="shared" si="51"/>
        <v>0</v>
      </c>
      <c r="AN105" s="86">
        <f t="shared" si="51"/>
        <v>0</v>
      </c>
      <c r="AO105" s="86">
        <f t="shared" si="51"/>
        <v>0</v>
      </c>
      <c r="AP105" s="86">
        <f t="shared" si="51"/>
        <v>0</v>
      </c>
      <c r="AQ105" s="86">
        <f t="shared" si="51"/>
        <v>0</v>
      </c>
      <c r="AR105" s="86">
        <f t="shared" si="51"/>
        <v>0</v>
      </c>
      <c r="AS105" s="86">
        <f t="shared" si="51"/>
        <v>0</v>
      </c>
      <c r="AT105" s="86">
        <f t="shared" si="51"/>
        <v>0</v>
      </c>
      <c r="AU105" s="86">
        <f t="shared" si="51"/>
        <v>0</v>
      </c>
      <c r="AV105" s="86">
        <f t="shared" si="51"/>
        <v>0</v>
      </c>
      <c r="AW105" s="86">
        <f t="shared" si="51"/>
        <v>0</v>
      </c>
      <c r="AX105" s="86">
        <f t="shared" si="51"/>
        <v>0</v>
      </c>
      <c r="AY105" s="86">
        <f t="shared" si="51"/>
        <v>0</v>
      </c>
      <c r="AZ105" s="86">
        <f t="shared" si="51"/>
        <v>0</v>
      </c>
      <c r="BA105" s="86">
        <f t="shared" si="51"/>
        <v>0</v>
      </c>
      <c r="BB105" s="86">
        <f t="shared" si="51"/>
        <v>0</v>
      </c>
      <c r="BC105" s="86">
        <f t="shared" si="51"/>
        <v>0</v>
      </c>
      <c r="BD105" s="86">
        <f t="shared" si="51"/>
        <v>0</v>
      </c>
      <c r="BE105" s="86">
        <f t="shared" si="51"/>
        <v>0</v>
      </c>
      <c r="BF105" s="86">
        <f t="shared" si="51"/>
        <v>0</v>
      </c>
      <c r="BG105" s="86">
        <f t="shared" si="51"/>
        <v>0</v>
      </c>
      <c r="BH105" s="86">
        <f t="shared" si="51"/>
        <v>0</v>
      </c>
      <c r="BI105" s="86">
        <f t="shared" si="51"/>
        <v>0</v>
      </c>
      <c r="BJ105" s="86">
        <f t="shared" si="51"/>
        <v>0</v>
      </c>
      <c r="BK105" s="86">
        <f t="shared" si="51"/>
        <v>0</v>
      </c>
      <c r="BL105" s="86">
        <f t="shared" si="51"/>
        <v>0</v>
      </c>
      <c r="BM105" s="86">
        <f t="shared" si="51"/>
        <v>0</v>
      </c>
      <c r="BN105" s="86">
        <f t="shared" si="51"/>
        <v>0</v>
      </c>
      <c r="BO105" s="86">
        <f t="shared" si="51"/>
        <v>0</v>
      </c>
      <c r="BP105" s="86">
        <f t="shared" si="51"/>
        <v>0</v>
      </c>
      <c r="BQ105" s="86">
        <f t="shared" si="51"/>
        <v>0</v>
      </c>
      <c r="BR105" s="86">
        <f t="shared" si="51"/>
        <v>0</v>
      </c>
      <c r="BS105" s="86">
        <f t="shared" ref="BS105:DU105" si="52">IFERROR(IF(BS4&gt;=$D84,IF(BS4&lt;=$D76,1,0),0),"")</f>
        <v>0</v>
      </c>
      <c r="BT105" s="86">
        <f t="shared" si="52"/>
        <v>0</v>
      </c>
      <c r="BU105" s="86">
        <f t="shared" si="52"/>
        <v>0</v>
      </c>
      <c r="BV105" s="86">
        <f t="shared" si="52"/>
        <v>0</v>
      </c>
      <c r="BW105" s="86">
        <f t="shared" si="52"/>
        <v>0</v>
      </c>
      <c r="BX105" s="86">
        <f t="shared" si="52"/>
        <v>0</v>
      </c>
      <c r="BY105" s="86">
        <f t="shared" si="52"/>
        <v>0</v>
      </c>
      <c r="BZ105" s="86">
        <f t="shared" si="52"/>
        <v>0</v>
      </c>
      <c r="CA105" s="86">
        <f t="shared" si="52"/>
        <v>0</v>
      </c>
      <c r="CB105" s="86">
        <f t="shared" si="52"/>
        <v>0</v>
      </c>
      <c r="CC105" s="86">
        <f t="shared" si="52"/>
        <v>0</v>
      </c>
      <c r="CD105" s="86">
        <f t="shared" si="52"/>
        <v>0</v>
      </c>
      <c r="CE105" s="86">
        <f t="shared" si="52"/>
        <v>0</v>
      </c>
      <c r="CF105" s="86">
        <f t="shared" si="52"/>
        <v>0</v>
      </c>
      <c r="CG105" s="86">
        <f t="shared" si="52"/>
        <v>0</v>
      </c>
      <c r="CH105" s="86">
        <f t="shared" si="52"/>
        <v>0</v>
      </c>
      <c r="CI105" s="86">
        <f t="shared" si="52"/>
        <v>0</v>
      </c>
      <c r="CJ105" s="86">
        <f t="shared" si="52"/>
        <v>0</v>
      </c>
      <c r="CK105" s="86">
        <f t="shared" si="52"/>
        <v>0</v>
      </c>
      <c r="CL105" s="86">
        <f t="shared" si="52"/>
        <v>0</v>
      </c>
      <c r="CM105" s="86">
        <f t="shared" si="52"/>
        <v>0</v>
      </c>
      <c r="CN105" s="86">
        <f t="shared" si="52"/>
        <v>0</v>
      </c>
      <c r="CO105" s="86">
        <f t="shared" si="52"/>
        <v>0</v>
      </c>
      <c r="CP105" s="86">
        <f t="shared" si="52"/>
        <v>0</v>
      </c>
      <c r="CQ105" s="86">
        <f t="shared" si="52"/>
        <v>0</v>
      </c>
      <c r="CR105" s="86">
        <f t="shared" si="52"/>
        <v>0</v>
      </c>
      <c r="CS105" s="86">
        <f t="shared" si="52"/>
        <v>0</v>
      </c>
      <c r="CT105" s="86">
        <f t="shared" si="52"/>
        <v>0</v>
      </c>
      <c r="CU105" s="86">
        <f t="shared" si="52"/>
        <v>0</v>
      </c>
      <c r="CV105" s="86">
        <f t="shared" si="52"/>
        <v>0</v>
      </c>
      <c r="CW105" s="86">
        <f t="shared" si="52"/>
        <v>0</v>
      </c>
      <c r="CX105" s="86">
        <f t="shared" si="52"/>
        <v>0</v>
      </c>
      <c r="CY105" s="86">
        <f t="shared" si="52"/>
        <v>0</v>
      </c>
      <c r="CZ105" s="86">
        <f t="shared" si="52"/>
        <v>0</v>
      </c>
      <c r="DA105" s="86">
        <f t="shared" si="52"/>
        <v>0</v>
      </c>
      <c r="DB105" s="86">
        <f t="shared" si="52"/>
        <v>0</v>
      </c>
      <c r="DC105" s="86">
        <f t="shared" si="52"/>
        <v>0</v>
      </c>
      <c r="DD105" s="86">
        <f t="shared" si="52"/>
        <v>0</v>
      </c>
      <c r="DE105" s="86">
        <f t="shared" si="52"/>
        <v>0</v>
      </c>
      <c r="DF105" s="86">
        <f t="shared" si="52"/>
        <v>0</v>
      </c>
      <c r="DG105" s="86">
        <f t="shared" si="52"/>
        <v>0</v>
      </c>
      <c r="DH105" s="86">
        <f t="shared" si="52"/>
        <v>0</v>
      </c>
      <c r="DI105" s="86">
        <f t="shared" si="52"/>
        <v>0</v>
      </c>
      <c r="DJ105" s="86">
        <f t="shared" si="52"/>
        <v>0</v>
      </c>
      <c r="DK105" s="86">
        <f t="shared" si="52"/>
        <v>0</v>
      </c>
      <c r="DL105" s="86">
        <f t="shared" si="52"/>
        <v>0</v>
      </c>
      <c r="DM105" s="86">
        <f t="shared" si="52"/>
        <v>0</v>
      </c>
      <c r="DN105" s="86">
        <f t="shared" si="52"/>
        <v>0</v>
      </c>
      <c r="DO105" s="86">
        <f t="shared" si="52"/>
        <v>0</v>
      </c>
      <c r="DP105" s="86">
        <f t="shared" si="52"/>
        <v>0</v>
      </c>
      <c r="DQ105" s="86">
        <f t="shared" si="52"/>
        <v>0</v>
      </c>
      <c r="DR105" s="86">
        <f t="shared" si="52"/>
        <v>0</v>
      </c>
      <c r="DS105" s="86">
        <f t="shared" si="52"/>
        <v>0</v>
      </c>
      <c r="DT105" s="86">
        <f t="shared" si="52"/>
        <v>0</v>
      </c>
      <c r="DU105" s="86">
        <f t="shared" si="52"/>
        <v>0</v>
      </c>
    </row>
    <row r="106" spans="1:125" x14ac:dyDescent="0.35">
      <c r="A106" s="2"/>
      <c r="B106" s="2"/>
      <c r="C106" s="2"/>
      <c r="D106" s="2"/>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c r="AH106" s="86"/>
      <c r="AI106" s="86"/>
      <c r="AJ106" s="86"/>
      <c r="AK106" s="86"/>
      <c r="AL106" s="86"/>
      <c r="AM106" s="86"/>
      <c r="AN106" s="86"/>
      <c r="AO106" s="86"/>
      <c r="AP106" s="86"/>
      <c r="AQ106" s="86"/>
      <c r="AR106" s="86"/>
      <c r="AS106" s="86"/>
      <c r="AT106" s="86"/>
      <c r="AU106" s="86"/>
      <c r="AV106" s="86"/>
      <c r="AW106" s="86"/>
      <c r="AX106" s="86"/>
      <c r="AY106" s="86"/>
      <c r="AZ106" s="86"/>
      <c r="BA106" s="86"/>
      <c r="BB106" s="86"/>
      <c r="BC106" s="86"/>
      <c r="BD106" s="86"/>
      <c r="BE106" s="86"/>
      <c r="BF106" s="86"/>
      <c r="BG106" s="86"/>
      <c r="BH106" s="86"/>
      <c r="BI106" s="86"/>
      <c r="BJ106" s="86"/>
      <c r="BK106" s="86"/>
      <c r="BL106" s="86"/>
      <c r="BM106" s="86"/>
      <c r="BN106" s="86"/>
      <c r="BO106" s="86"/>
      <c r="BP106" s="86"/>
      <c r="BQ106" s="86"/>
      <c r="BR106" s="86"/>
      <c r="BS106" s="86"/>
      <c r="BT106" s="86"/>
      <c r="BU106" s="86"/>
      <c r="BV106" s="86"/>
      <c r="BW106" s="86"/>
      <c r="BX106" s="86"/>
      <c r="BY106" s="86"/>
      <c r="BZ106" s="86"/>
      <c r="CA106" s="86"/>
      <c r="CB106" s="86"/>
      <c r="CC106" s="86"/>
      <c r="CD106" s="86"/>
      <c r="CE106" s="86"/>
      <c r="CF106" s="86"/>
      <c r="CG106" s="86"/>
      <c r="CH106" s="86"/>
      <c r="CI106" s="86"/>
      <c r="CJ106" s="86"/>
      <c r="CK106" s="86"/>
      <c r="CL106" s="86"/>
      <c r="CM106" s="86"/>
      <c r="CN106" s="86"/>
      <c r="CO106" s="86"/>
      <c r="CP106" s="86"/>
      <c r="CQ106" s="86"/>
      <c r="CR106" s="86"/>
      <c r="CS106" s="86"/>
      <c r="CT106" s="86"/>
      <c r="CU106" s="86"/>
      <c r="CV106" s="86"/>
      <c r="CW106" s="86"/>
      <c r="CX106" s="86"/>
      <c r="CY106" s="86"/>
      <c r="CZ106" s="86"/>
      <c r="DA106" s="86"/>
      <c r="DB106" s="86"/>
      <c r="DC106" s="86"/>
      <c r="DD106" s="86"/>
      <c r="DE106" s="86"/>
      <c r="DF106" s="86"/>
      <c r="DG106" s="86"/>
      <c r="DH106" s="86"/>
      <c r="DI106" s="86"/>
      <c r="DJ106" s="86"/>
      <c r="DK106" s="86"/>
      <c r="DL106" s="86"/>
      <c r="DM106" s="86"/>
      <c r="DN106" s="86"/>
      <c r="DO106" s="86"/>
      <c r="DP106" s="86"/>
      <c r="DQ106" s="86"/>
      <c r="DR106" s="86"/>
      <c r="DS106" s="86"/>
      <c r="DT106" s="86"/>
      <c r="DU106" s="86"/>
    </row>
    <row r="107" spans="1:125" x14ac:dyDescent="0.35">
      <c r="A107" s="2"/>
      <c r="B107" s="2"/>
      <c r="C107" s="2"/>
      <c r="D107" s="2"/>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c r="BN107" s="86"/>
      <c r="BO107" s="86"/>
      <c r="BP107" s="86"/>
      <c r="BQ107" s="86"/>
      <c r="BR107" s="86"/>
      <c r="BS107" s="86"/>
      <c r="BT107" s="86"/>
      <c r="BU107" s="86"/>
      <c r="BV107" s="86"/>
      <c r="BW107" s="86"/>
      <c r="BX107" s="86"/>
      <c r="BY107" s="86"/>
      <c r="BZ107" s="86"/>
      <c r="CA107" s="86"/>
      <c r="CB107" s="86"/>
      <c r="CC107" s="86"/>
      <c r="CD107" s="86"/>
      <c r="CE107" s="86"/>
      <c r="CF107" s="86"/>
      <c r="CG107" s="86"/>
      <c r="CH107" s="86"/>
      <c r="CI107" s="86"/>
      <c r="CJ107" s="86"/>
      <c r="CK107" s="86"/>
      <c r="CL107" s="86"/>
      <c r="CM107" s="86"/>
      <c r="CN107" s="86"/>
      <c r="CO107" s="86"/>
      <c r="CP107" s="86"/>
      <c r="CQ107" s="86"/>
      <c r="CR107" s="86"/>
      <c r="CS107" s="86"/>
      <c r="CT107" s="86"/>
      <c r="CU107" s="86"/>
      <c r="CV107" s="86"/>
      <c r="CW107" s="86"/>
      <c r="CX107" s="86"/>
      <c r="CY107" s="86"/>
      <c r="CZ107" s="86"/>
      <c r="DA107" s="86"/>
      <c r="DB107" s="86"/>
      <c r="DC107" s="86"/>
      <c r="DD107" s="86"/>
      <c r="DE107" s="86"/>
      <c r="DF107" s="86"/>
      <c r="DG107" s="86"/>
      <c r="DH107" s="86"/>
      <c r="DI107" s="86"/>
      <c r="DJ107" s="86"/>
      <c r="DK107" s="86"/>
      <c r="DL107" s="86"/>
      <c r="DM107" s="86"/>
      <c r="DN107" s="86"/>
      <c r="DO107" s="86"/>
      <c r="DP107" s="86"/>
      <c r="DQ107" s="86"/>
      <c r="DR107" s="86"/>
      <c r="DS107" s="86"/>
      <c r="DT107" s="86"/>
      <c r="DU107" s="86"/>
    </row>
    <row r="108" spans="1:125" x14ac:dyDescent="0.35">
      <c r="A108" s="2" t="s">
        <v>401</v>
      </c>
      <c r="B108" s="2"/>
      <c r="C108" s="2"/>
      <c r="D108" s="86"/>
      <c r="E108" s="86">
        <v>0</v>
      </c>
      <c r="F108" s="86">
        <f t="shared" ref="F108:BQ108" si="53">IFERROR(E112,"")</f>
        <v>0</v>
      </c>
      <c r="G108" s="86">
        <f t="shared" si="53"/>
        <v>0</v>
      </c>
      <c r="H108" s="86">
        <f t="shared" si="53"/>
        <v>0</v>
      </c>
      <c r="I108" s="86">
        <f t="shared" si="53"/>
        <v>0</v>
      </c>
      <c r="J108" s="86">
        <f t="shared" si="53"/>
        <v>0</v>
      </c>
      <c r="K108" s="86">
        <f t="shared" si="53"/>
        <v>0</v>
      </c>
      <c r="L108" s="86">
        <f t="shared" si="53"/>
        <v>0</v>
      </c>
      <c r="M108" s="86">
        <f t="shared" si="53"/>
        <v>0</v>
      </c>
      <c r="N108" s="86">
        <f t="shared" si="53"/>
        <v>0</v>
      </c>
      <c r="O108" s="86">
        <f t="shared" si="53"/>
        <v>0</v>
      </c>
      <c r="P108" s="86">
        <f t="shared" si="53"/>
        <v>0</v>
      </c>
      <c r="Q108" s="86">
        <f t="shared" si="53"/>
        <v>0</v>
      </c>
      <c r="R108" s="86">
        <f t="shared" si="53"/>
        <v>0</v>
      </c>
      <c r="S108" s="86">
        <f t="shared" si="53"/>
        <v>0</v>
      </c>
      <c r="T108" s="86">
        <f t="shared" si="53"/>
        <v>0</v>
      </c>
      <c r="U108" s="86">
        <f t="shared" si="53"/>
        <v>0</v>
      </c>
      <c r="V108" s="86">
        <f t="shared" si="53"/>
        <v>0</v>
      </c>
      <c r="W108" s="86">
        <f t="shared" si="53"/>
        <v>0</v>
      </c>
      <c r="X108" s="86">
        <f t="shared" si="53"/>
        <v>0</v>
      </c>
      <c r="Y108" s="86">
        <f t="shared" si="53"/>
        <v>0</v>
      </c>
      <c r="Z108" s="86">
        <f t="shared" si="53"/>
        <v>0</v>
      </c>
      <c r="AA108" s="86">
        <f t="shared" si="53"/>
        <v>0</v>
      </c>
      <c r="AB108" s="86">
        <f t="shared" si="53"/>
        <v>0</v>
      </c>
      <c r="AC108" s="86">
        <f t="shared" si="53"/>
        <v>0</v>
      </c>
      <c r="AD108" s="86">
        <f t="shared" si="53"/>
        <v>0</v>
      </c>
      <c r="AE108" s="86">
        <f t="shared" si="53"/>
        <v>0</v>
      </c>
      <c r="AF108" s="86">
        <f t="shared" si="53"/>
        <v>0</v>
      </c>
      <c r="AG108" s="86">
        <f t="shared" si="53"/>
        <v>0</v>
      </c>
      <c r="AH108" s="86">
        <f t="shared" si="53"/>
        <v>0</v>
      </c>
      <c r="AI108" s="86">
        <f t="shared" si="53"/>
        <v>0</v>
      </c>
      <c r="AJ108" s="86">
        <f t="shared" si="53"/>
        <v>0</v>
      </c>
      <c r="AK108" s="86">
        <f t="shared" si="53"/>
        <v>0</v>
      </c>
      <c r="AL108" s="86">
        <f t="shared" si="53"/>
        <v>0</v>
      </c>
      <c r="AM108" s="86">
        <f t="shared" si="53"/>
        <v>0</v>
      </c>
      <c r="AN108" s="86">
        <f t="shared" si="53"/>
        <v>0</v>
      </c>
      <c r="AO108" s="86">
        <f t="shared" si="53"/>
        <v>0</v>
      </c>
      <c r="AP108" s="86">
        <f t="shared" si="53"/>
        <v>0</v>
      </c>
      <c r="AQ108" s="86">
        <f t="shared" si="53"/>
        <v>0</v>
      </c>
      <c r="AR108" s="86">
        <f t="shared" si="53"/>
        <v>0</v>
      </c>
      <c r="AS108" s="86">
        <f t="shared" si="53"/>
        <v>0</v>
      </c>
      <c r="AT108" s="86">
        <f t="shared" si="53"/>
        <v>0</v>
      </c>
      <c r="AU108" s="86">
        <f t="shared" si="53"/>
        <v>0</v>
      </c>
      <c r="AV108" s="86">
        <f t="shared" si="53"/>
        <v>0</v>
      </c>
      <c r="AW108" s="86">
        <f t="shared" si="53"/>
        <v>0</v>
      </c>
      <c r="AX108" s="86">
        <f t="shared" si="53"/>
        <v>0</v>
      </c>
      <c r="AY108" s="86">
        <f t="shared" si="53"/>
        <v>0</v>
      </c>
      <c r="AZ108" s="86">
        <f t="shared" si="53"/>
        <v>0</v>
      </c>
      <c r="BA108" s="86">
        <f t="shared" si="53"/>
        <v>0</v>
      </c>
      <c r="BB108" s="86">
        <f t="shared" si="53"/>
        <v>0</v>
      </c>
      <c r="BC108" s="86">
        <f t="shared" si="53"/>
        <v>0</v>
      </c>
      <c r="BD108" s="86">
        <f t="shared" si="53"/>
        <v>0</v>
      </c>
      <c r="BE108" s="86">
        <f t="shared" si="53"/>
        <v>0</v>
      </c>
      <c r="BF108" s="86">
        <f t="shared" si="53"/>
        <v>0</v>
      </c>
      <c r="BG108" s="86">
        <f t="shared" si="53"/>
        <v>0</v>
      </c>
      <c r="BH108" s="86">
        <f t="shared" si="53"/>
        <v>0</v>
      </c>
      <c r="BI108" s="86">
        <f t="shared" si="53"/>
        <v>0</v>
      </c>
      <c r="BJ108" s="86">
        <f t="shared" si="53"/>
        <v>0</v>
      </c>
      <c r="BK108" s="86">
        <f t="shared" si="53"/>
        <v>0</v>
      </c>
      <c r="BL108" s="86">
        <f t="shared" si="53"/>
        <v>0</v>
      </c>
      <c r="BM108" s="86">
        <f t="shared" si="53"/>
        <v>0</v>
      </c>
      <c r="BN108" s="86">
        <f t="shared" si="53"/>
        <v>0</v>
      </c>
      <c r="BO108" s="86">
        <f t="shared" si="53"/>
        <v>0</v>
      </c>
      <c r="BP108" s="86">
        <f t="shared" si="53"/>
        <v>0</v>
      </c>
      <c r="BQ108" s="86">
        <f t="shared" si="53"/>
        <v>0</v>
      </c>
      <c r="BR108" s="86">
        <f t="shared" ref="BR108:DU108" si="54">IFERROR(BQ112,"")</f>
        <v>0</v>
      </c>
      <c r="BS108" s="86">
        <f t="shared" si="54"/>
        <v>0</v>
      </c>
      <c r="BT108" s="86">
        <f t="shared" si="54"/>
        <v>0</v>
      </c>
      <c r="BU108" s="86">
        <f t="shared" si="54"/>
        <v>0</v>
      </c>
      <c r="BV108" s="86">
        <f t="shared" si="54"/>
        <v>0</v>
      </c>
      <c r="BW108" s="86">
        <f t="shared" si="54"/>
        <v>0</v>
      </c>
      <c r="BX108" s="86">
        <f t="shared" si="54"/>
        <v>0</v>
      </c>
      <c r="BY108" s="86">
        <f t="shared" si="54"/>
        <v>0</v>
      </c>
      <c r="BZ108" s="86">
        <f t="shared" si="54"/>
        <v>0</v>
      </c>
      <c r="CA108" s="86">
        <f t="shared" si="54"/>
        <v>0</v>
      </c>
      <c r="CB108" s="86">
        <f t="shared" si="54"/>
        <v>0</v>
      </c>
      <c r="CC108" s="86">
        <f t="shared" si="54"/>
        <v>0</v>
      </c>
      <c r="CD108" s="86">
        <f t="shared" si="54"/>
        <v>0</v>
      </c>
      <c r="CE108" s="86">
        <f t="shared" si="54"/>
        <v>0</v>
      </c>
      <c r="CF108" s="86">
        <f t="shared" si="54"/>
        <v>0</v>
      </c>
      <c r="CG108" s="86">
        <f t="shared" si="54"/>
        <v>0</v>
      </c>
      <c r="CH108" s="86">
        <f t="shared" si="54"/>
        <v>0</v>
      </c>
      <c r="CI108" s="86">
        <f t="shared" si="54"/>
        <v>0</v>
      </c>
      <c r="CJ108" s="86">
        <f t="shared" si="54"/>
        <v>0</v>
      </c>
      <c r="CK108" s="86">
        <f t="shared" si="54"/>
        <v>0</v>
      </c>
      <c r="CL108" s="86">
        <f t="shared" si="54"/>
        <v>0</v>
      </c>
      <c r="CM108" s="86">
        <f t="shared" si="54"/>
        <v>0</v>
      </c>
      <c r="CN108" s="86">
        <f t="shared" si="54"/>
        <v>0</v>
      </c>
      <c r="CO108" s="86">
        <f t="shared" si="54"/>
        <v>0</v>
      </c>
      <c r="CP108" s="86">
        <f t="shared" si="54"/>
        <v>0</v>
      </c>
      <c r="CQ108" s="86">
        <f t="shared" si="54"/>
        <v>0</v>
      </c>
      <c r="CR108" s="86">
        <f t="shared" si="54"/>
        <v>0</v>
      </c>
      <c r="CS108" s="86">
        <f t="shared" si="54"/>
        <v>0</v>
      </c>
      <c r="CT108" s="103">
        <f t="shared" si="54"/>
        <v>0</v>
      </c>
      <c r="CU108" s="86">
        <f t="shared" si="54"/>
        <v>0</v>
      </c>
      <c r="CV108" s="86">
        <f t="shared" si="54"/>
        <v>0</v>
      </c>
      <c r="CW108" s="86">
        <f t="shared" si="54"/>
        <v>0</v>
      </c>
      <c r="CX108" s="86">
        <f t="shared" si="54"/>
        <v>0</v>
      </c>
      <c r="CY108" s="86">
        <f t="shared" si="54"/>
        <v>0</v>
      </c>
      <c r="CZ108" s="86">
        <f t="shared" si="54"/>
        <v>0</v>
      </c>
      <c r="DA108" s="86">
        <f t="shared" si="54"/>
        <v>0</v>
      </c>
      <c r="DB108" s="86">
        <f t="shared" si="54"/>
        <v>0</v>
      </c>
      <c r="DC108" s="86">
        <f t="shared" si="54"/>
        <v>0</v>
      </c>
      <c r="DD108" s="86">
        <f t="shared" si="54"/>
        <v>0</v>
      </c>
      <c r="DE108" s="86">
        <f t="shared" si="54"/>
        <v>0</v>
      </c>
      <c r="DF108" s="86">
        <f t="shared" si="54"/>
        <v>0</v>
      </c>
      <c r="DG108" s="86">
        <f t="shared" si="54"/>
        <v>0</v>
      </c>
      <c r="DH108" s="86">
        <f t="shared" si="54"/>
        <v>0</v>
      </c>
      <c r="DI108" s="86">
        <f t="shared" si="54"/>
        <v>0</v>
      </c>
      <c r="DJ108" s="86">
        <f t="shared" si="54"/>
        <v>0</v>
      </c>
      <c r="DK108" s="86">
        <f t="shared" si="54"/>
        <v>0</v>
      </c>
      <c r="DL108" s="86">
        <f t="shared" si="54"/>
        <v>0</v>
      </c>
      <c r="DM108" s="86">
        <f t="shared" si="54"/>
        <v>0</v>
      </c>
      <c r="DN108" s="86">
        <f t="shared" si="54"/>
        <v>0</v>
      </c>
      <c r="DO108" s="86">
        <f t="shared" si="54"/>
        <v>0</v>
      </c>
      <c r="DP108" s="86">
        <f t="shared" si="54"/>
        <v>0</v>
      </c>
      <c r="DQ108" s="86">
        <f t="shared" si="54"/>
        <v>0</v>
      </c>
      <c r="DR108" s="86">
        <f t="shared" si="54"/>
        <v>0</v>
      </c>
      <c r="DS108" s="86">
        <f t="shared" si="54"/>
        <v>0</v>
      </c>
      <c r="DT108" s="86">
        <f t="shared" si="54"/>
        <v>0</v>
      </c>
      <c r="DU108" s="86">
        <f t="shared" si="54"/>
        <v>0</v>
      </c>
    </row>
    <row r="109" spans="1:125" x14ac:dyDescent="0.35">
      <c r="A109" s="2" t="s">
        <v>402</v>
      </c>
      <c r="B109" s="2"/>
      <c r="C109" s="2"/>
      <c r="D109" s="86">
        <f>SUM(E109:DU109)</f>
        <v>0</v>
      </c>
      <c r="E109" s="86">
        <f t="shared" ref="E109:BP109" si="55">IFERROR(E53+E125,"")</f>
        <v>0</v>
      </c>
      <c r="F109" s="86">
        <f t="shared" si="55"/>
        <v>0</v>
      </c>
      <c r="G109" s="86">
        <f t="shared" si="55"/>
        <v>0</v>
      </c>
      <c r="H109" s="86">
        <f t="shared" si="55"/>
        <v>0</v>
      </c>
      <c r="I109" s="86">
        <f t="shared" si="55"/>
        <v>0</v>
      </c>
      <c r="J109" s="86">
        <f t="shared" si="55"/>
        <v>0</v>
      </c>
      <c r="K109" s="86">
        <f t="shared" si="55"/>
        <v>0</v>
      </c>
      <c r="L109" s="86">
        <f t="shared" si="55"/>
        <v>0</v>
      </c>
      <c r="M109" s="86">
        <f t="shared" si="55"/>
        <v>0</v>
      </c>
      <c r="N109" s="86">
        <f t="shared" si="55"/>
        <v>0</v>
      </c>
      <c r="O109" s="86">
        <f t="shared" si="55"/>
        <v>0</v>
      </c>
      <c r="P109" s="86">
        <f t="shared" si="55"/>
        <v>0</v>
      </c>
      <c r="Q109" s="86">
        <f t="shared" si="55"/>
        <v>0</v>
      </c>
      <c r="R109" s="86">
        <f t="shared" si="55"/>
        <v>0</v>
      </c>
      <c r="S109" s="86">
        <f t="shared" si="55"/>
        <v>0</v>
      </c>
      <c r="T109" s="86">
        <f t="shared" si="55"/>
        <v>0</v>
      </c>
      <c r="U109" s="86">
        <f t="shared" si="55"/>
        <v>0</v>
      </c>
      <c r="V109" s="86">
        <f t="shared" si="55"/>
        <v>0</v>
      </c>
      <c r="W109" s="86">
        <f t="shared" si="55"/>
        <v>0</v>
      </c>
      <c r="X109" s="86">
        <f t="shared" si="55"/>
        <v>0</v>
      </c>
      <c r="Y109" s="86">
        <f t="shared" si="55"/>
        <v>0</v>
      </c>
      <c r="Z109" s="86">
        <f t="shared" si="55"/>
        <v>0</v>
      </c>
      <c r="AA109" s="86">
        <f t="shared" si="55"/>
        <v>0</v>
      </c>
      <c r="AB109" s="86">
        <f t="shared" si="55"/>
        <v>0</v>
      </c>
      <c r="AC109" s="86">
        <f t="shared" si="55"/>
        <v>0</v>
      </c>
      <c r="AD109" s="86">
        <f t="shared" si="55"/>
        <v>0</v>
      </c>
      <c r="AE109" s="86">
        <f t="shared" si="55"/>
        <v>0</v>
      </c>
      <c r="AF109" s="86">
        <f t="shared" si="55"/>
        <v>0</v>
      </c>
      <c r="AG109" s="86">
        <f t="shared" si="55"/>
        <v>0</v>
      </c>
      <c r="AH109" s="86">
        <f t="shared" si="55"/>
        <v>0</v>
      </c>
      <c r="AI109" s="86">
        <f t="shared" si="55"/>
        <v>0</v>
      </c>
      <c r="AJ109" s="86">
        <f t="shared" si="55"/>
        <v>0</v>
      </c>
      <c r="AK109" s="86">
        <f t="shared" si="55"/>
        <v>0</v>
      </c>
      <c r="AL109" s="86">
        <f t="shared" si="55"/>
        <v>0</v>
      </c>
      <c r="AM109" s="86">
        <f t="shared" si="55"/>
        <v>0</v>
      </c>
      <c r="AN109" s="86">
        <f t="shared" si="55"/>
        <v>0</v>
      </c>
      <c r="AO109" s="86">
        <f t="shared" si="55"/>
        <v>0</v>
      </c>
      <c r="AP109" s="86">
        <f t="shared" si="55"/>
        <v>0</v>
      </c>
      <c r="AQ109" s="86">
        <f t="shared" si="55"/>
        <v>0</v>
      </c>
      <c r="AR109" s="86">
        <f t="shared" si="55"/>
        <v>0</v>
      </c>
      <c r="AS109" s="86">
        <f t="shared" si="55"/>
        <v>0</v>
      </c>
      <c r="AT109" s="86">
        <f t="shared" si="55"/>
        <v>0</v>
      </c>
      <c r="AU109" s="86">
        <f t="shared" si="55"/>
        <v>0</v>
      </c>
      <c r="AV109" s="86">
        <f t="shared" si="55"/>
        <v>0</v>
      </c>
      <c r="AW109" s="86">
        <f t="shared" si="55"/>
        <v>0</v>
      </c>
      <c r="AX109" s="86">
        <f t="shared" si="55"/>
        <v>0</v>
      </c>
      <c r="AY109" s="86">
        <f t="shared" si="55"/>
        <v>0</v>
      </c>
      <c r="AZ109" s="86">
        <f t="shared" si="55"/>
        <v>0</v>
      </c>
      <c r="BA109" s="86">
        <f t="shared" si="55"/>
        <v>0</v>
      </c>
      <c r="BB109" s="86">
        <f t="shared" si="55"/>
        <v>0</v>
      </c>
      <c r="BC109" s="86">
        <f t="shared" si="55"/>
        <v>0</v>
      </c>
      <c r="BD109" s="86">
        <f t="shared" si="55"/>
        <v>0</v>
      </c>
      <c r="BE109" s="86">
        <f t="shared" si="55"/>
        <v>0</v>
      </c>
      <c r="BF109" s="86">
        <f t="shared" si="55"/>
        <v>0</v>
      </c>
      <c r="BG109" s="86">
        <f t="shared" si="55"/>
        <v>0</v>
      </c>
      <c r="BH109" s="86">
        <f t="shared" si="55"/>
        <v>0</v>
      </c>
      <c r="BI109" s="86">
        <f t="shared" si="55"/>
        <v>0</v>
      </c>
      <c r="BJ109" s="86">
        <f t="shared" si="55"/>
        <v>0</v>
      </c>
      <c r="BK109" s="86">
        <f t="shared" si="55"/>
        <v>0</v>
      </c>
      <c r="BL109" s="86">
        <f t="shared" si="55"/>
        <v>0</v>
      </c>
      <c r="BM109" s="86">
        <f t="shared" si="55"/>
        <v>0</v>
      </c>
      <c r="BN109" s="86">
        <f t="shared" si="55"/>
        <v>0</v>
      </c>
      <c r="BO109" s="86">
        <f t="shared" si="55"/>
        <v>0</v>
      </c>
      <c r="BP109" s="86">
        <f t="shared" si="55"/>
        <v>0</v>
      </c>
      <c r="BQ109" s="86">
        <f t="shared" ref="BQ109:DU109" si="56">IFERROR(BQ53+BQ125,"")</f>
        <v>0</v>
      </c>
      <c r="BR109" s="86">
        <f t="shared" si="56"/>
        <v>0</v>
      </c>
      <c r="BS109" s="86">
        <f t="shared" si="56"/>
        <v>0</v>
      </c>
      <c r="BT109" s="86">
        <f t="shared" si="56"/>
        <v>0</v>
      </c>
      <c r="BU109" s="86">
        <f t="shared" si="56"/>
        <v>0</v>
      </c>
      <c r="BV109" s="86">
        <f t="shared" si="56"/>
        <v>0</v>
      </c>
      <c r="BW109" s="86">
        <f t="shared" si="56"/>
        <v>0</v>
      </c>
      <c r="BX109" s="86">
        <f t="shared" si="56"/>
        <v>0</v>
      </c>
      <c r="BY109" s="86">
        <f t="shared" si="56"/>
        <v>0</v>
      </c>
      <c r="BZ109" s="86">
        <f t="shared" si="56"/>
        <v>0</v>
      </c>
      <c r="CA109" s="86">
        <f t="shared" si="56"/>
        <v>0</v>
      </c>
      <c r="CB109" s="86">
        <f t="shared" si="56"/>
        <v>0</v>
      </c>
      <c r="CC109" s="86">
        <f t="shared" si="56"/>
        <v>0</v>
      </c>
      <c r="CD109" s="86">
        <f t="shared" si="56"/>
        <v>0</v>
      </c>
      <c r="CE109" s="86">
        <f t="shared" si="56"/>
        <v>0</v>
      </c>
      <c r="CF109" s="86">
        <f t="shared" si="56"/>
        <v>0</v>
      </c>
      <c r="CG109" s="86">
        <f t="shared" si="56"/>
        <v>0</v>
      </c>
      <c r="CH109" s="86">
        <f t="shared" si="56"/>
        <v>0</v>
      </c>
      <c r="CI109" s="86">
        <f t="shared" si="56"/>
        <v>0</v>
      </c>
      <c r="CJ109" s="86">
        <f t="shared" si="56"/>
        <v>0</v>
      </c>
      <c r="CK109" s="86">
        <f t="shared" si="56"/>
        <v>0</v>
      </c>
      <c r="CL109" s="86">
        <f t="shared" si="56"/>
        <v>0</v>
      </c>
      <c r="CM109" s="86">
        <f t="shared" si="56"/>
        <v>0</v>
      </c>
      <c r="CN109" s="86">
        <f t="shared" si="56"/>
        <v>0</v>
      </c>
      <c r="CO109" s="86">
        <f t="shared" si="56"/>
        <v>0</v>
      </c>
      <c r="CP109" s="86">
        <f t="shared" si="56"/>
        <v>0</v>
      </c>
      <c r="CQ109" s="86">
        <f t="shared" si="56"/>
        <v>0</v>
      </c>
      <c r="CR109" s="86">
        <f t="shared" si="56"/>
        <v>0</v>
      </c>
      <c r="CS109" s="86">
        <f t="shared" si="56"/>
        <v>0</v>
      </c>
      <c r="CT109" s="86">
        <f t="shared" si="56"/>
        <v>0</v>
      </c>
      <c r="CU109" s="86">
        <f t="shared" si="56"/>
        <v>0</v>
      </c>
      <c r="CV109" s="86">
        <f t="shared" si="56"/>
        <v>0</v>
      </c>
      <c r="CW109" s="86">
        <f t="shared" si="56"/>
        <v>0</v>
      </c>
      <c r="CX109" s="86">
        <f t="shared" si="56"/>
        <v>0</v>
      </c>
      <c r="CY109" s="86">
        <f t="shared" si="56"/>
        <v>0</v>
      </c>
      <c r="CZ109" s="86">
        <f t="shared" si="56"/>
        <v>0</v>
      </c>
      <c r="DA109" s="86">
        <f t="shared" si="56"/>
        <v>0</v>
      </c>
      <c r="DB109" s="86">
        <f t="shared" si="56"/>
        <v>0</v>
      </c>
      <c r="DC109" s="86">
        <f t="shared" si="56"/>
        <v>0</v>
      </c>
      <c r="DD109" s="86">
        <f t="shared" si="56"/>
        <v>0</v>
      </c>
      <c r="DE109" s="86">
        <f t="shared" si="56"/>
        <v>0</v>
      </c>
      <c r="DF109" s="86">
        <f t="shared" si="56"/>
        <v>0</v>
      </c>
      <c r="DG109" s="86">
        <f t="shared" si="56"/>
        <v>0</v>
      </c>
      <c r="DH109" s="86">
        <f t="shared" si="56"/>
        <v>0</v>
      </c>
      <c r="DI109" s="86">
        <f t="shared" si="56"/>
        <v>0</v>
      </c>
      <c r="DJ109" s="86">
        <f t="shared" si="56"/>
        <v>0</v>
      </c>
      <c r="DK109" s="86">
        <f t="shared" si="56"/>
        <v>0</v>
      </c>
      <c r="DL109" s="86">
        <f t="shared" si="56"/>
        <v>0</v>
      </c>
      <c r="DM109" s="86">
        <f t="shared" si="56"/>
        <v>0</v>
      </c>
      <c r="DN109" s="86">
        <f t="shared" si="56"/>
        <v>0</v>
      </c>
      <c r="DO109" s="86">
        <f t="shared" si="56"/>
        <v>0</v>
      </c>
      <c r="DP109" s="86">
        <f t="shared" si="56"/>
        <v>0</v>
      </c>
      <c r="DQ109" s="86">
        <f t="shared" si="56"/>
        <v>0</v>
      </c>
      <c r="DR109" s="86">
        <f t="shared" si="56"/>
        <v>0</v>
      </c>
      <c r="DS109" s="86">
        <f t="shared" si="56"/>
        <v>0</v>
      </c>
      <c r="DT109" s="86">
        <f t="shared" si="56"/>
        <v>0</v>
      </c>
      <c r="DU109" s="86">
        <f t="shared" si="56"/>
        <v>0</v>
      </c>
    </row>
    <row r="110" spans="1:125" x14ac:dyDescent="0.35">
      <c r="A110" s="2" t="s">
        <v>403</v>
      </c>
      <c r="B110" s="2"/>
      <c r="C110" s="2"/>
      <c r="D110" s="86">
        <f>SUM(E110:DU110)</f>
        <v>0</v>
      </c>
      <c r="E110" s="86">
        <f t="shared" ref="E110:BP110" si="57">IFERROR(IF(AND(E$4&lt;=$D76,E105=0),E108*E99,0),"")</f>
        <v>0</v>
      </c>
      <c r="F110" s="86">
        <f t="shared" si="57"/>
        <v>0</v>
      </c>
      <c r="G110" s="86">
        <f t="shared" si="57"/>
        <v>0</v>
      </c>
      <c r="H110" s="86">
        <f t="shared" si="57"/>
        <v>0</v>
      </c>
      <c r="I110" s="86">
        <f t="shared" si="57"/>
        <v>0</v>
      </c>
      <c r="J110" s="86">
        <f t="shared" si="57"/>
        <v>0</v>
      </c>
      <c r="K110" s="86">
        <f t="shared" si="57"/>
        <v>0</v>
      </c>
      <c r="L110" s="86">
        <f t="shared" si="57"/>
        <v>0</v>
      </c>
      <c r="M110" s="86">
        <f t="shared" si="57"/>
        <v>0</v>
      </c>
      <c r="N110" s="86">
        <f t="shared" si="57"/>
        <v>0</v>
      </c>
      <c r="O110" s="86">
        <f t="shared" si="57"/>
        <v>0</v>
      </c>
      <c r="P110" s="86">
        <f t="shared" si="57"/>
        <v>0</v>
      </c>
      <c r="Q110" s="86">
        <f t="shared" si="57"/>
        <v>0</v>
      </c>
      <c r="R110" s="86">
        <f t="shared" si="57"/>
        <v>0</v>
      </c>
      <c r="S110" s="86">
        <f t="shared" si="57"/>
        <v>0</v>
      </c>
      <c r="T110" s="86">
        <f t="shared" si="57"/>
        <v>0</v>
      </c>
      <c r="U110" s="86">
        <f t="shared" si="57"/>
        <v>0</v>
      </c>
      <c r="V110" s="86">
        <f t="shared" si="57"/>
        <v>0</v>
      </c>
      <c r="W110" s="86">
        <f t="shared" si="57"/>
        <v>0</v>
      </c>
      <c r="X110" s="86">
        <f t="shared" si="57"/>
        <v>0</v>
      </c>
      <c r="Y110" s="86">
        <f t="shared" si="57"/>
        <v>0</v>
      </c>
      <c r="Z110" s="86">
        <f t="shared" si="57"/>
        <v>0</v>
      </c>
      <c r="AA110" s="86">
        <f t="shared" si="57"/>
        <v>0</v>
      </c>
      <c r="AB110" s="86">
        <f t="shared" si="57"/>
        <v>0</v>
      </c>
      <c r="AC110" s="86">
        <f t="shared" si="57"/>
        <v>0</v>
      </c>
      <c r="AD110" s="86">
        <f t="shared" si="57"/>
        <v>0</v>
      </c>
      <c r="AE110" s="86">
        <f t="shared" si="57"/>
        <v>0</v>
      </c>
      <c r="AF110" s="86">
        <f t="shared" si="57"/>
        <v>0</v>
      </c>
      <c r="AG110" s="86">
        <f t="shared" si="57"/>
        <v>0</v>
      </c>
      <c r="AH110" s="86">
        <f t="shared" si="57"/>
        <v>0</v>
      </c>
      <c r="AI110" s="86">
        <f t="shared" si="57"/>
        <v>0</v>
      </c>
      <c r="AJ110" s="86">
        <f t="shared" si="57"/>
        <v>0</v>
      </c>
      <c r="AK110" s="86">
        <f t="shared" si="57"/>
        <v>0</v>
      </c>
      <c r="AL110" s="86">
        <f t="shared" si="57"/>
        <v>0</v>
      </c>
      <c r="AM110" s="86">
        <f t="shared" si="57"/>
        <v>0</v>
      </c>
      <c r="AN110" s="86">
        <f t="shared" si="57"/>
        <v>0</v>
      </c>
      <c r="AO110" s="86">
        <f t="shared" si="57"/>
        <v>0</v>
      </c>
      <c r="AP110" s="86">
        <f t="shared" si="57"/>
        <v>0</v>
      </c>
      <c r="AQ110" s="86">
        <f t="shared" si="57"/>
        <v>0</v>
      </c>
      <c r="AR110" s="86">
        <f t="shared" si="57"/>
        <v>0</v>
      </c>
      <c r="AS110" s="86">
        <f t="shared" si="57"/>
        <v>0</v>
      </c>
      <c r="AT110" s="86">
        <f t="shared" si="57"/>
        <v>0</v>
      </c>
      <c r="AU110" s="86">
        <f t="shared" si="57"/>
        <v>0</v>
      </c>
      <c r="AV110" s="86">
        <f t="shared" si="57"/>
        <v>0</v>
      </c>
      <c r="AW110" s="86">
        <f t="shared" si="57"/>
        <v>0</v>
      </c>
      <c r="AX110" s="86">
        <f t="shared" si="57"/>
        <v>0</v>
      </c>
      <c r="AY110" s="86">
        <f t="shared" si="57"/>
        <v>0</v>
      </c>
      <c r="AZ110" s="86">
        <f t="shared" si="57"/>
        <v>0</v>
      </c>
      <c r="BA110" s="86">
        <f t="shared" si="57"/>
        <v>0</v>
      </c>
      <c r="BB110" s="86">
        <f t="shared" si="57"/>
        <v>0</v>
      </c>
      <c r="BC110" s="86">
        <f t="shared" si="57"/>
        <v>0</v>
      </c>
      <c r="BD110" s="86">
        <f t="shared" si="57"/>
        <v>0</v>
      </c>
      <c r="BE110" s="86">
        <f t="shared" si="57"/>
        <v>0</v>
      </c>
      <c r="BF110" s="86">
        <f t="shared" si="57"/>
        <v>0</v>
      </c>
      <c r="BG110" s="86">
        <f t="shared" si="57"/>
        <v>0</v>
      </c>
      <c r="BH110" s="86">
        <f t="shared" si="57"/>
        <v>0</v>
      </c>
      <c r="BI110" s="86">
        <f t="shared" si="57"/>
        <v>0</v>
      </c>
      <c r="BJ110" s="86">
        <f t="shared" si="57"/>
        <v>0</v>
      </c>
      <c r="BK110" s="86">
        <f t="shared" si="57"/>
        <v>0</v>
      </c>
      <c r="BL110" s="86">
        <f t="shared" si="57"/>
        <v>0</v>
      </c>
      <c r="BM110" s="86">
        <f t="shared" si="57"/>
        <v>0</v>
      </c>
      <c r="BN110" s="86">
        <f t="shared" si="57"/>
        <v>0</v>
      </c>
      <c r="BO110" s="86">
        <f t="shared" si="57"/>
        <v>0</v>
      </c>
      <c r="BP110" s="86">
        <f t="shared" si="57"/>
        <v>0</v>
      </c>
      <c r="BQ110" s="86">
        <f t="shared" ref="BQ110:DU110" si="58">IFERROR(IF(AND(BQ$4&lt;=$D76,BQ105=0),BQ108*BQ99,0),"")</f>
        <v>0</v>
      </c>
      <c r="BR110" s="86">
        <f t="shared" si="58"/>
        <v>0</v>
      </c>
      <c r="BS110" s="86">
        <f t="shared" si="58"/>
        <v>0</v>
      </c>
      <c r="BT110" s="86">
        <f t="shared" si="58"/>
        <v>0</v>
      </c>
      <c r="BU110" s="86">
        <f t="shared" si="58"/>
        <v>0</v>
      </c>
      <c r="BV110" s="86">
        <f t="shared" si="58"/>
        <v>0</v>
      </c>
      <c r="BW110" s="86">
        <f t="shared" si="58"/>
        <v>0</v>
      </c>
      <c r="BX110" s="86">
        <f t="shared" si="58"/>
        <v>0</v>
      </c>
      <c r="BY110" s="86">
        <f t="shared" si="58"/>
        <v>0</v>
      </c>
      <c r="BZ110" s="86">
        <f t="shared" si="58"/>
        <v>0</v>
      </c>
      <c r="CA110" s="86">
        <f t="shared" si="58"/>
        <v>0</v>
      </c>
      <c r="CB110" s="86">
        <f t="shared" si="58"/>
        <v>0</v>
      </c>
      <c r="CC110" s="86">
        <f t="shared" si="58"/>
        <v>0</v>
      </c>
      <c r="CD110" s="86">
        <f t="shared" si="58"/>
        <v>0</v>
      </c>
      <c r="CE110" s="86">
        <f t="shared" si="58"/>
        <v>0</v>
      </c>
      <c r="CF110" s="86">
        <f t="shared" si="58"/>
        <v>0</v>
      </c>
      <c r="CG110" s="86">
        <f t="shared" si="58"/>
        <v>0</v>
      </c>
      <c r="CH110" s="86">
        <f t="shared" si="58"/>
        <v>0</v>
      </c>
      <c r="CI110" s="86">
        <f t="shared" si="58"/>
        <v>0</v>
      </c>
      <c r="CJ110" s="86">
        <f t="shared" si="58"/>
        <v>0</v>
      </c>
      <c r="CK110" s="86">
        <f t="shared" si="58"/>
        <v>0</v>
      </c>
      <c r="CL110" s="86">
        <f t="shared" si="58"/>
        <v>0</v>
      </c>
      <c r="CM110" s="86">
        <f t="shared" si="58"/>
        <v>0</v>
      </c>
      <c r="CN110" s="86">
        <f t="shared" si="58"/>
        <v>0</v>
      </c>
      <c r="CO110" s="86">
        <f t="shared" si="58"/>
        <v>0</v>
      </c>
      <c r="CP110" s="86">
        <f t="shared" si="58"/>
        <v>0</v>
      </c>
      <c r="CQ110" s="86">
        <f t="shared" si="58"/>
        <v>0</v>
      </c>
      <c r="CR110" s="86">
        <f t="shared" si="58"/>
        <v>0</v>
      </c>
      <c r="CS110" s="86">
        <f t="shared" si="58"/>
        <v>0</v>
      </c>
      <c r="CT110" s="86">
        <f t="shared" si="58"/>
        <v>0</v>
      </c>
      <c r="CU110" s="86">
        <f t="shared" si="58"/>
        <v>0</v>
      </c>
      <c r="CV110" s="86">
        <f t="shared" si="58"/>
        <v>0</v>
      </c>
      <c r="CW110" s="86">
        <f t="shared" si="58"/>
        <v>0</v>
      </c>
      <c r="CX110" s="86">
        <f t="shared" si="58"/>
        <v>0</v>
      </c>
      <c r="CY110" s="86">
        <f t="shared" si="58"/>
        <v>0</v>
      </c>
      <c r="CZ110" s="86">
        <f t="shared" si="58"/>
        <v>0</v>
      </c>
      <c r="DA110" s="86">
        <f t="shared" si="58"/>
        <v>0</v>
      </c>
      <c r="DB110" s="86">
        <f t="shared" si="58"/>
        <v>0</v>
      </c>
      <c r="DC110" s="86">
        <f t="shared" si="58"/>
        <v>0</v>
      </c>
      <c r="DD110" s="86">
        <f t="shared" si="58"/>
        <v>0</v>
      </c>
      <c r="DE110" s="86">
        <f t="shared" si="58"/>
        <v>0</v>
      </c>
      <c r="DF110" s="86">
        <f t="shared" si="58"/>
        <v>0</v>
      </c>
      <c r="DG110" s="86">
        <f t="shared" si="58"/>
        <v>0</v>
      </c>
      <c r="DH110" s="86">
        <f t="shared" si="58"/>
        <v>0</v>
      </c>
      <c r="DI110" s="86">
        <f t="shared" si="58"/>
        <v>0</v>
      </c>
      <c r="DJ110" s="86">
        <f t="shared" si="58"/>
        <v>0</v>
      </c>
      <c r="DK110" s="86">
        <f t="shared" si="58"/>
        <v>0</v>
      </c>
      <c r="DL110" s="86">
        <f t="shared" si="58"/>
        <v>0</v>
      </c>
      <c r="DM110" s="86">
        <f t="shared" si="58"/>
        <v>0</v>
      </c>
      <c r="DN110" s="86">
        <f t="shared" si="58"/>
        <v>0</v>
      </c>
      <c r="DO110" s="86">
        <f t="shared" si="58"/>
        <v>0</v>
      </c>
      <c r="DP110" s="86">
        <f t="shared" si="58"/>
        <v>0</v>
      </c>
      <c r="DQ110" s="86">
        <f t="shared" si="58"/>
        <v>0</v>
      </c>
      <c r="DR110" s="86">
        <f t="shared" si="58"/>
        <v>0</v>
      </c>
      <c r="DS110" s="86">
        <f t="shared" si="58"/>
        <v>0</v>
      </c>
      <c r="DT110" s="86">
        <f t="shared" si="58"/>
        <v>0</v>
      </c>
      <c r="DU110" s="86">
        <f t="shared" si="58"/>
        <v>0</v>
      </c>
    </row>
    <row r="111" spans="1:125" x14ac:dyDescent="0.35">
      <c r="A111" s="2" t="s">
        <v>404</v>
      </c>
      <c r="B111" s="2"/>
      <c r="C111" s="2"/>
      <c r="D111" s="2"/>
      <c r="E111" s="77">
        <f t="shared" ref="E111:BP111" si="59">IFERROR(IF(E104=0,0,-IFERROR(PPMT(E99,E104,$D103,SUM($D109:$D110)),0)),"")</f>
        <v>0</v>
      </c>
      <c r="F111" s="77">
        <f t="shared" si="59"/>
        <v>0</v>
      </c>
      <c r="G111" s="77">
        <f t="shared" si="59"/>
        <v>0</v>
      </c>
      <c r="H111" s="77">
        <f t="shared" si="59"/>
        <v>0</v>
      </c>
      <c r="I111" s="77">
        <f t="shared" si="59"/>
        <v>0</v>
      </c>
      <c r="J111" s="77">
        <f t="shared" si="59"/>
        <v>0</v>
      </c>
      <c r="K111" s="77">
        <f t="shared" si="59"/>
        <v>0</v>
      </c>
      <c r="L111" s="77">
        <f t="shared" si="59"/>
        <v>0</v>
      </c>
      <c r="M111" s="77">
        <f t="shared" si="59"/>
        <v>0</v>
      </c>
      <c r="N111" s="77">
        <f t="shared" si="59"/>
        <v>0</v>
      </c>
      <c r="O111" s="77">
        <f t="shared" si="59"/>
        <v>0</v>
      </c>
      <c r="P111" s="77">
        <f t="shared" si="59"/>
        <v>0</v>
      </c>
      <c r="Q111" s="77">
        <f t="shared" si="59"/>
        <v>0</v>
      </c>
      <c r="R111" s="77">
        <f t="shared" si="59"/>
        <v>0</v>
      </c>
      <c r="S111" s="77">
        <f t="shared" si="59"/>
        <v>0</v>
      </c>
      <c r="T111" s="77">
        <f t="shared" si="59"/>
        <v>0</v>
      </c>
      <c r="U111" s="77">
        <f t="shared" si="59"/>
        <v>0</v>
      </c>
      <c r="V111" s="77">
        <f t="shared" si="59"/>
        <v>0</v>
      </c>
      <c r="W111" s="77">
        <f t="shared" si="59"/>
        <v>0</v>
      </c>
      <c r="X111" s="77">
        <f t="shared" si="59"/>
        <v>0</v>
      </c>
      <c r="Y111" s="77">
        <f t="shared" si="59"/>
        <v>0</v>
      </c>
      <c r="Z111" s="77">
        <f t="shared" si="59"/>
        <v>0</v>
      </c>
      <c r="AA111" s="77">
        <f t="shared" si="59"/>
        <v>0</v>
      </c>
      <c r="AB111" s="77">
        <f t="shared" si="59"/>
        <v>0</v>
      </c>
      <c r="AC111" s="77">
        <f t="shared" si="59"/>
        <v>0</v>
      </c>
      <c r="AD111" s="77">
        <f t="shared" si="59"/>
        <v>0</v>
      </c>
      <c r="AE111" s="77">
        <f t="shared" si="59"/>
        <v>0</v>
      </c>
      <c r="AF111" s="77">
        <f t="shared" si="59"/>
        <v>0</v>
      </c>
      <c r="AG111" s="77">
        <f t="shared" si="59"/>
        <v>0</v>
      </c>
      <c r="AH111" s="77">
        <f t="shared" si="59"/>
        <v>0</v>
      </c>
      <c r="AI111" s="77">
        <f t="shared" si="59"/>
        <v>0</v>
      </c>
      <c r="AJ111" s="77">
        <f t="shared" si="59"/>
        <v>0</v>
      </c>
      <c r="AK111" s="77">
        <f t="shared" si="59"/>
        <v>0</v>
      </c>
      <c r="AL111" s="77">
        <f t="shared" si="59"/>
        <v>0</v>
      </c>
      <c r="AM111" s="77">
        <f t="shared" si="59"/>
        <v>0</v>
      </c>
      <c r="AN111" s="77">
        <f t="shared" si="59"/>
        <v>0</v>
      </c>
      <c r="AO111" s="77">
        <f t="shared" si="59"/>
        <v>0</v>
      </c>
      <c r="AP111" s="77">
        <f t="shared" si="59"/>
        <v>0</v>
      </c>
      <c r="AQ111" s="77">
        <f t="shared" si="59"/>
        <v>0</v>
      </c>
      <c r="AR111" s="77">
        <f t="shared" si="59"/>
        <v>0</v>
      </c>
      <c r="AS111" s="77">
        <f t="shared" si="59"/>
        <v>0</v>
      </c>
      <c r="AT111" s="77">
        <f t="shared" si="59"/>
        <v>0</v>
      </c>
      <c r="AU111" s="77">
        <f t="shared" si="59"/>
        <v>0</v>
      </c>
      <c r="AV111" s="77">
        <f t="shared" si="59"/>
        <v>0</v>
      </c>
      <c r="AW111" s="77">
        <f t="shared" si="59"/>
        <v>0</v>
      </c>
      <c r="AX111" s="77">
        <f t="shared" si="59"/>
        <v>0</v>
      </c>
      <c r="AY111" s="77">
        <f t="shared" si="59"/>
        <v>0</v>
      </c>
      <c r="AZ111" s="77">
        <f t="shared" si="59"/>
        <v>0</v>
      </c>
      <c r="BA111" s="77">
        <f t="shared" si="59"/>
        <v>0</v>
      </c>
      <c r="BB111" s="77">
        <f t="shared" si="59"/>
        <v>0</v>
      </c>
      <c r="BC111" s="77">
        <f t="shared" si="59"/>
        <v>0</v>
      </c>
      <c r="BD111" s="77">
        <f t="shared" si="59"/>
        <v>0</v>
      </c>
      <c r="BE111" s="77">
        <f t="shared" si="59"/>
        <v>0</v>
      </c>
      <c r="BF111" s="77">
        <f t="shared" si="59"/>
        <v>0</v>
      </c>
      <c r="BG111" s="77">
        <f t="shared" si="59"/>
        <v>0</v>
      </c>
      <c r="BH111" s="77">
        <f t="shared" si="59"/>
        <v>0</v>
      </c>
      <c r="BI111" s="77">
        <f t="shared" si="59"/>
        <v>0</v>
      </c>
      <c r="BJ111" s="77">
        <f t="shared" si="59"/>
        <v>0</v>
      </c>
      <c r="BK111" s="77">
        <f t="shared" si="59"/>
        <v>0</v>
      </c>
      <c r="BL111" s="77">
        <f t="shared" si="59"/>
        <v>0</v>
      </c>
      <c r="BM111" s="77">
        <f t="shared" si="59"/>
        <v>0</v>
      </c>
      <c r="BN111" s="77">
        <f t="shared" si="59"/>
        <v>0</v>
      </c>
      <c r="BO111" s="77">
        <f t="shared" si="59"/>
        <v>0</v>
      </c>
      <c r="BP111" s="77">
        <f t="shared" si="59"/>
        <v>0</v>
      </c>
      <c r="BQ111" s="77">
        <f t="shared" ref="BQ111:DU111" si="60">IFERROR(IF(BQ104=0,0,-IFERROR(PPMT(BQ99,BQ104,$D103,SUM($D109:$D110)),0)),"")</f>
        <v>0</v>
      </c>
      <c r="BR111" s="77">
        <f t="shared" si="60"/>
        <v>0</v>
      </c>
      <c r="BS111" s="77">
        <f t="shared" si="60"/>
        <v>0</v>
      </c>
      <c r="BT111" s="77">
        <f t="shared" si="60"/>
        <v>0</v>
      </c>
      <c r="BU111" s="77">
        <f t="shared" si="60"/>
        <v>0</v>
      </c>
      <c r="BV111" s="77">
        <f t="shared" si="60"/>
        <v>0</v>
      </c>
      <c r="BW111" s="77">
        <f t="shared" si="60"/>
        <v>0</v>
      </c>
      <c r="BX111" s="77">
        <f t="shared" si="60"/>
        <v>0</v>
      </c>
      <c r="BY111" s="77">
        <f t="shared" si="60"/>
        <v>0</v>
      </c>
      <c r="BZ111" s="77">
        <f t="shared" si="60"/>
        <v>0</v>
      </c>
      <c r="CA111" s="77">
        <f t="shared" si="60"/>
        <v>0</v>
      </c>
      <c r="CB111" s="77">
        <f t="shared" si="60"/>
        <v>0</v>
      </c>
      <c r="CC111" s="77">
        <f t="shared" si="60"/>
        <v>0</v>
      </c>
      <c r="CD111" s="77">
        <f t="shared" si="60"/>
        <v>0</v>
      </c>
      <c r="CE111" s="77">
        <f t="shared" si="60"/>
        <v>0</v>
      </c>
      <c r="CF111" s="77">
        <f t="shared" si="60"/>
        <v>0</v>
      </c>
      <c r="CG111" s="77">
        <f t="shared" si="60"/>
        <v>0</v>
      </c>
      <c r="CH111" s="77">
        <f t="shared" si="60"/>
        <v>0</v>
      </c>
      <c r="CI111" s="77">
        <f t="shared" si="60"/>
        <v>0</v>
      </c>
      <c r="CJ111" s="77">
        <f t="shared" si="60"/>
        <v>0</v>
      </c>
      <c r="CK111" s="77">
        <f t="shared" si="60"/>
        <v>0</v>
      </c>
      <c r="CL111" s="77">
        <f t="shared" si="60"/>
        <v>0</v>
      </c>
      <c r="CM111" s="77">
        <f t="shared" si="60"/>
        <v>0</v>
      </c>
      <c r="CN111" s="77">
        <f t="shared" si="60"/>
        <v>0</v>
      </c>
      <c r="CO111" s="77">
        <f t="shared" si="60"/>
        <v>0</v>
      </c>
      <c r="CP111" s="77">
        <f t="shared" si="60"/>
        <v>0</v>
      </c>
      <c r="CQ111" s="77">
        <f t="shared" si="60"/>
        <v>0</v>
      </c>
      <c r="CR111" s="77">
        <f t="shared" si="60"/>
        <v>0</v>
      </c>
      <c r="CS111" s="77">
        <f t="shared" si="60"/>
        <v>0</v>
      </c>
      <c r="CT111" s="77">
        <f t="shared" si="60"/>
        <v>0</v>
      </c>
      <c r="CU111" s="77">
        <f t="shared" si="60"/>
        <v>0</v>
      </c>
      <c r="CV111" s="77">
        <f t="shared" si="60"/>
        <v>0</v>
      </c>
      <c r="CW111" s="77">
        <f t="shared" si="60"/>
        <v>0</v>
      </c>
      <c r="CX111" s="77">
        <f t="shared" si="60"/>
        <v>0</v>
      </c>
      <c r="CY111" s="77">
        <f t="shared" si="60"/>
        <v>0</v>
      </c>
      <c r="CZ111" s="77">
        <f t="shared" si="60"/>
        <v>0</v>
      </c>
      <c r="DA111" s="77">
        <f t="shared" si="60"/>
        <v>0</v>
      </c>
      <c r="DB111" s="77">
        <f t="shared" si="60"/>
        <v>0</v>
      </c>
      <c r="DC111" s="77">
        <f t="shared" si="60"/>
        <v>0</v>
      </c>
      <c r="DD111" s="77">
        <f t="shared" si="60"/>
        <v>0</v>
      </c>
      <c r="DE111" s="77">
        <f t="shared" si="60"/>
        <v>0</v>
      </c>
      <c r="DF111" s="77">
        <f t="shared" si="60"/>
        <v>0</v>
      </c>
      <c r="DG111" s="77">
        <f t="shared" si="60"/>
        <v>0</v>
      </c>
      <c r="DH111" s="77">
        <f t="shared" si="60"/>
        <v>0</v>
      </c>
      <c r="DI111" s="77">
        <f t="shared" si="60"/>
        <v>0</v>
      </c>
      <c r="DJ111" s="77">
        <f t="shared" si="60"/>
        <v>0</v>
      </c>
      <c r="DK111" s="77">
        <f t="shared" si="60"/>
        <v>0</v>
      </c>
      <c r="DL111" s="77">
        <f t="shared" si="60"/>
        <v>0</v>
      </c>
      <c r="DM111" s="77">
        <f t="shared" si="60"/>
        <v>0</v>
      </c>
      <c r="DN111" s="77">
        <f t="shared" si="60"/>
        <v>0</v>
      </c>
      <c r="DO111" s="77">
        <f t="shared" si="60"/>
        <v>0</v>
      </c>
      <c r="DP111" s="77">
        <f t="shared" si="60"/>
        <v>0</v>
      </c>
      <c r="DQ111" s="77">
        <f t="shared" si="60"/>
        <v>0</v>
      </c>
      <c r="DR111" s="77">
        <f t="shared" si="60"/>
        <v>0</v>
      </c>
      <c r="DS111" s="77">
        <f t="shared" si="60"/>
        <v>0</v>
      </c>
      <c r="DT111" s="77">
        <f t="shared" si="60"/>
        <v>0</v>
      </c>
      <c r="DU111" s="77">
        <f t="shared" si="60"/>
        <v>0</v>
      </c>
    </row>
    <row r="112" spans="1:125" x14ac:dyDescent="0.35">
      <c r="A112" s="2" t="s">
        <v>405</v>
      </c>
      <c r="B112" s="2"/>
      <c r="C112" s="2"/>
      <c r="D112" s="2"/>
      <c r="E112" s="86">
        <f t="shared" ref="E112:AJ112" si="61">IFERROR(SUM(E108:E110)-E111,"")</f>
        <v>0</v>
      </c>
      <c r="F112" s="86">
        <f t="shared" si="61"/>
        <v>0</v>
      </c>
      <c r="G112" s="86">
        <f t="shared" si="61"/>
        <v>0</v>
      </c>
      <c r="H112" s="86">
        <f t="shared" si="61"/>
        <v>0</v>
      </c>
      <c r="I112" s="86">
        <f t="shared" si="61"/>
        <v>0</v>
      </c>
      <c r="J112" s="86">
        <f t="shared" si="61"/>
        <v>0</v>
      </c>
      <c r="K112" s="86">
        <f t="shared" si="61"/>
        <v>0</v>
      </c>
      <c r="L112" s="86">
        <f t="shared" si="61"/>
        <v>0</v>
      </c>
      <c r="M112" s="86">
        <f t="shared" si="61"/>
        <v>0</v>
      </c>
      <c r="N112" s="86">
        <f t="shared" si="61"/>
        <v>0</v>
      </c>
      <c r="O112" s="86">
        <f t="shared" si="61"/>
        <v>0</v>
      </c>
      <c r="P112" s="86">
        <f t="shared" si="61"/>
        <v>0</v>
      </c>
      <c r="Q112" s="86">
        <f t="shared" si="61"/>
        <v>0</v>
      </c>
      <c r="R112" s="86">
        <f t="shared" si="61"/>
        <v>0</v>
      </c>
      <c r="S112" s="86">
        <f t="shared" si="61"/>
        <v>0</v>
      </c>
      <c r="T112" s="86">
        <f t="shared" si="61"/>
        <v>0</v>
      </c>
      <c r="U112" s="86">
        <f t="shared" si="61"/>
        <v>0</v>
      </c>
      <c r="V112" s="86">
        <f t="shared" si="61"/>
        <v>0</v>
      </c>
      <c r="W112" s="86">
        <f t="shared" si="61"/>
        <v>0</v>
      </c>
      <c r="X112" s="86">
        <f t="shared" si="61"/>
        <v>0</v>
      </c>
      <c r="Y112" s="86">
        <f t="shared" si="61"/>
        <v>0</v>
      </c>
      <c r="Z112" s="86">
        <f t="shared" si="61"/>
        <v>0</v>
      </c>
      <c r="AA112" s="86">
        <f t="shared" si="61"/>
        <v>0</v>
      </c>
      <c r="AB112" s="86">
        <f t="shared" si="61"/>
        <v>0</v>
      </c>
      <c r="AC112" s="86">
        <f t="shared" si="61"/>
        <v>0</v>
      </c>
      <c r="AD112" s="86">
        <f t="shared" si="61"/>
        <v>0</v>
      </c>
      <c r="AE112" s="86">
        <f t="shared" si="61"/>
        <v>0</v>
      </c>
      <c r="AF112" s="86">
        <f t="shared" si="61"/>
        <v>0</v>
      </c>
      <c r="AG112" s="86">
        <f t="shared" si="61"/>
        <v>0</v>
      </c>
      <c r="AH112" s="86">
        <f t="shared" si="61"/>
        <v>0</v>
      </c>
      <c r="AI112" s="86">
        <f t="shared" si="61"/>
        <v>0</v>
      </c>
      <c r="AJ112" s="86">
        <f t="shared" si="61"/>
        <v>0</v>
      </c>
      <c r="AK112" s="86">
        <f t="shared" ref="AK112:CV112" si="62">IFERROR(SUM(AK108:AK110)-AK111,"")</f>
        <v>0</v>
      </c>
      <c r="AL112" s="86">
        <f t="shared" si="62"/>
        <v>0</v>
      </c>
      <c r="AM112" s="86">
        <f t="shared" si="62"/>
        <v>0</v>
      </c>
      <c r="AN112" s="86">
        <f t="shared" si="62"/>
        <v>0</v>
      </c>
      <c r="AO112" s="86">
        <f t="shared" si="62"/>
        <v>0</v>
      </c>
      <c r="AP112" s="86">
        <f t="shared" si="62"/>
        <v>0</v>
      </c>
      <c r="AQ112" s="86">
        <f t="shared" si="62"/>
        <v>0</v>
      </c>
      <c r="AR112" s="86">
        <f t="shared" si="62"/>
        <v>0</v>
      </c>
      <c r="AS112" s="86">
        <f t="shared" si="62"/>
        <v>0</v>
      </c>
      <c r="AT112" s="86">
        <f t="shared" si="62"/>
        <v>0</v>
      </c>
      <c r="AU112" s="86">
        <f t="shared" si="62"/>
        <v>0</v>
      </c>
      <c r="AV112" s="86">
        <f t="shared" si="62"/>
        <v>0</v>
      </c>
      <c r="AW112" s="86">
        <f t="shared" si="62"/>
        <v>0</v>
      </c>
      <c r="AX112" s="86">
        <f t="shared" si="62"/>
        <v>0</v>
      </c>
      <c r="AY112" s="86">
        <f t="shared" si="62"/>
        <v>0</v>
      </c>
      <c r="AZ112" s="86">
        <f t="shared" si="62"/>
        <v>0</v>
      </c>
      <c r="BA112" s="86">
        <f t="shared" si="62"/>
        <v>0</v>
      </c>
      <c r="BB112" s="86">
        <f t="shared" si="62"/>
        <v>0</v>
      </c>
      <c r="BC112" s="86">
        <f t="shared" si="62"/>
        <v>0</v>
      </c>
      <c r="BD112" s="86">
        <f t="shared" si="62"/>
        <v>0</v>
      </c>
      <c r="BE112" s="86">
        <f t="shared" si="62"/>
        <v>0</v>
      </c>
      <c r="BF112" s="86">
        <f t="shared" si="62"/>
        <v>0</v>
      </c>
      <c r="BG112" s="86">
        <f t="shared" si="62"/>
        <v>0</v>
      </c>
      <c r="BH112" s="86">
        <f t="shared" si="62"/>
        <v>0</v>
      </c>
      <c r="BI112" s="86">
        <f t="shared" si="62"/>
        <v>0</v>
      </c>
      <c r="BJ112" s="86">
        <f t="shared" si="62"/>
        <v>0</v>
      </c>
      <c r="BK112" s="86">
        <f t="shared" si="62"/>
        <v>0</v>
      </c>
      <c r="BL112" s="86">
        <f t="shared" si="62"/>
        <v>0</v>
      </c>
      <c r="BM112" s="86">
        <f t="shared" si="62"/>
        <v>0</v>
      </c>
      <c r="BN112" s="86">
        <f t="shared" si="62"/>
        <v>0</v>
      </c>
      <c r="BO112" s="86">
        <f t="shared" si="62"/>
        <v>0</v>
      </c>
      <c r="BP112" s="86">
        <f t="shared" si="62"/>
        <v>0</v>
      </c>
      <c r="BQ112" s="86">
        <f t="shared" si="62"/>
        <v>0</v>
      </c>
      <c r="BR112" s="86">
        <f t="shared" si="62"/>
        <v>0</v>
      </c>
      <c r="BS112" s="86">
        <f t="shared" si="62"/>
        <v>0</v>
      </c>
      <c r="BT112" s="86">
        <f t="shared" si="62"/>
        <v>0</v>
      </c>
      <c r="BU112" s="86">
        <f t="shared" si="62"/>
        <v>0</v>
      </c>
      <c r="BV112" s="86">
        <f t="shared" si="62"/>
        <v>0</v>
      </c>
      <c r="BW112" s="86">
        <f t="shared" si="62"/>
        <v>0</v>
      </c>
      <c r="BX112" s="86">
        <f t="shared" si="62"/>
        <v>0</v>
      </c>
      <c r="BY112" s="86">
        <f t="shared" si="62"/>
        <v>0</v>
      </c>
      <c r="BZ112" s="86">
        <f t="shared" si="62"/>
        <v>0</v>
      </c>
      <c r="CA112" s="86">
        <f t="shared" si="62"/>
        <v>0</v>
      </c>
      <c r="CB112" s="86">
        <f t="shared" si="62"/>
        <v>0</v>
      </c>
      <c r="CC112" s="86">
        <f t="shared" si="62"/>
        <v>0</v>
      </c>
      <c r="CD112" s="86">
        <f t="shared" si="62"/>
        <v>0</v>
      </c>
      <c r="CE112" s="86">
        <f t="shared" si="62"/>
        <v>0</v>
      </c>
      <c r="CF112" s="86">
        <f t="shared" si="62"/>
        <v>0</v>
      </c>
      <c r="CG112" s="86">
        <f t="shared" si="62"/>
        <v>0</v>
      </c>
      <c r="CH112" s="86">
        <f t="shared" si="62"/>
        <v>0</v>
      </c>
      <c r="CI112" s="86">
        <f t="shared" si="62"/>
        <v>0</v>
      </c>
      <c r="CJ112" s="86">
        <f t="shared" si="62"/>
        <v>0</v>
      </c>
      <c r="CK112" s="86">
        <f t="shared" si="62"/>
        <v>0</v>
      </c>
      <c r="CL112" s="86">
        <f t="shared" si="62"/>
        <v>0</v>
      </c>
      <c r="CM112" s="86">
        <f t="shared" si="62"/>
        <v>0</v>
      </c>
      <c r="CN112" s="86">
        <f t="shared" si="62"/>
        <v>0</v>
      </c>
      <c r="CO112" s="86">
        <f t="shared" si="62"/>
        <v>0</v>
      </c>
      <c r="CP112" s="86">
        <f t="shared" si="62"/>
        <v>0</v>
      </c>
      <c r="CQ112" s="86">
        <f t="shared" si="62"/>
        <v>0</v>
      </c>
      <c r="CR112" s="86">
        <f t="shared" si="62"/>
        <v>0</v>
      </c>
      <c r="CS112" s="86">
        <f t="shared" si="62"/>
        <v>0</v>
      </c>
      <c r="CT112" s="86">
        <f t="shared" si="62"/>
        <v>0</v>
      </c>
      <c r="CU112" s="86">
        <f t="shared" si="62"/>
        <v>0</v>
      </c>
      <c r="CV112" s="86">
        <f t="shared" si="62"/>
        <v>0</v>
      </c>
      <c r="CW112" s="86">
        <f t="shared" ref="CW112:DU112" si="63">IFERROR(SUM(CW108:CW110)-CW111,"")</f>
        <v>0</v>
      </c>
      <c r="CX112" s="86">
        <f t="shared" si="63"/>
        <v>0</v>
      </c>
      <c r="CY112" s="86">
        <f t="shared" si="63"/>
        <v>0</v>
      </c>
      <c r="CZ112" s="86">
        <f t="shared" si="63"/>
        <v>0</v>
      </c>
      <c r="DA112" s="86">
        <f t="shared" si="63"/>
        <v>0</v>
      </c>
      <c r="DB112" s="86">
        <f t="shared" si="63"/>
        <v>0</v>
      </c>
      <c r="DC112" s="86">
        <f t="shared" si="63"/>
        <v>0</v>
      </c>
      <c r="DD112" s="86">
        <f t="shared" si="63"/>
        <v>0</v>
      </c>
      <c r="DE112" s="86">
        <f t="shared" si="63"/>
        <v>0</v>
      </c>
      <c r="DF112" s="86">
        <f t="shared" si="63"/>
        <v>0</v>
      </c>
      <c r="DG112" s="86">
        <f t="shared" si="63"/>
        <v>0</v>
      </c>
      <c r="DH112" s="86">
        <f t="shared" si="63"/>
        <v>0</v>
      </c>
      <c r="DI112" s="86">
        <f t="shared" si="63"/>
        <v>0</v>
      </c>
      <c r="DJ112" s="86">
        <f t="shared" si="63"/>
        <v>0</v>
      </c>
      <c r="DK112" s="86">
        <f t="shared" si="63"/>
        <v>0</v>
      </c>
      <c r="DL112" s="86">
        <f t="shared" si="63"/>
        <v>0</v>
      </c>
      <c r="DM112" s="86">
        <f t="shared" si="63"/>
        <v>0</v>
      </c>
      <c r="DN112" s="86">
        <f t="shared" si="63"/>
        <v>0</v>
      </c>
      <c r="DO112" s="86">
        <f t="shared" si="63"/>
        <v>0</v>
      </c>
      <c r="DP112" s="86">
        <f t="shared" si="63"/>
        <v>0</v>
      </c>
      <c r="DQ112" s="86">
        <f t="shared" si="63"/>
        <v>0</v>
      </c>
      <c r="DR112" s="86">
        <f t="shared" si="63"/>
        <v>0</v>
      </c>
      <c r="DS112" s="86">
        <f t="shared" si="63"/>
        <v>0</v>
      </c>
      <c r="DT112" s="86">
        <f t="shared" si="63"/>
        <v>0</v>
      </c>
      <c r="DU112" s="86">
        <f t="shared" si="63"/>
        <v>0</v>
      </c>
    </row>
    <row r="113" spans="1:125" x14ac:dyDescent="0.35">
      <c r="A113" s="2"/>
      <c r="B113" s="2"/>
      <c r="C113" s="2"/>
      <c r="D113" s="2"/>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6"/>
      <c r="DO113" s="86"/>
      <c r="DP113" s="86"/>
      <c r="DQ113" s="86"/>
      <c r="DR113" s="86"/>
      <c r="DS113" s="86"/>
      <c r="DT113" s="86"/>
      <c r="DU113" s="86"/>
    </row>
    <row r="114" spans="1:125" x14ac:dyDescent="0.35">
      <c r="A114" s="25" t="s">
        <v>406</v>
      </c>
      <c r="B114" s="25"/>
      <c r="C114" s="25"/>
      <c r="D114" s="25"/>
      <c r="E114" s="104">
        <f t="shared" ref="E114:BP114" si="64">IFERROR(IF(E105=0,0,E108*E99),"")</f>
        <v>0</v>
      </c>
      <c r="F114" s="104">
        <f t="shared" si="64"/>
        <v>0</v>
      </c>
      <c r="G114" s="104">
        <f t="shared" si="64"/>
        <v>0</v>
      </c>
      <c r="H114" s="104">
        <f t="shared" si="64"/>
        <v>0</v>
      </c>
      <c r="I114" s="104">
        <f t="shared" si="64"/>
        <v>0</v>
      </c>
      <c r="J114" s="104">
        <f t="shared" si="64"/>
        <v>0</v>
      </c>
      <c r="K114" s="104">
        <f t="shared" si="64"/>
        <v>0</v>
      </c>
      <c r="L114" s="104">
        <f t="shared" si="64"/>
        <v>0</v>
      </c>
      <c r="M114" s="104">
        <f t="shared" si="64"/>
        <v>0</v>
      </c>
      <c r="N114" s="104">
        <f t="shared" si="64"/>
        <v>0</v>
      </c>
      <c r="O114" s="104">
        <f t="shared" si="64"/>
        <v>0</v>
      </c>
      <c r="P114" s="104">
        <f t="shared" si="64"/>
        <v>0</v>
      </c>
      <c r="Q114" s="104">
        <f t="shared" si="64"/>
        <v>0</v>
      </c>
      <c r="R114" s="104">
        <f t="shared" si="64"/>
        <v>0</v>
      </c>
      <c r="S114" s="104">
        <f t="shared" si="64"/>
        <v>0</v>
      </c>
      <c r="T114" s="104">
        <f t="shared" si="64"/>
        <v>0</v>
      </c>
      <c r="U114" s="104">
        <f t="shared" si="64"/>
        <v>0</v>
      </c>
      <c r="V114" s="104">
        <f t="shared" si="64"/>
        <v>0</v>
      </c>
      <c r="W114" s="104">
        <f t="shared" si="64"/>
        <v>0</v>
      </c>
      <c r="X114" s="104">
        <f t="shared" si="64"/>
        <v>0</v>
      </c>
      <c r="Y114" s="104">
        <f t="shared" si="64"/>
        <v>0</v>
      </c>
      <c r="Z114" s="104">
        <f t="shared" si="64"/>
        <v>0</v>
      </c>
      <c r="AA114" s="104">
        <f t="shared" si="64"/>
        <v>0</v>
      </c>
      <c r="AB114" s="104">
        <f t="shared" si="64"/>
        <v>0</v>
      </c>
      <c r="AC114" s="104">
        <f t="shared" si="64"/>
        <v>0</v>
      </c>
      <c r="AD114" s="104">
        <f t="shared" si="64"/>
        <v>0</v>
      </c>
      <c r="AE114" s="104">
        <f t="shared" si="64"/>
        <v>0</v>
      </c>
      <c r="AF114" s="104">
        <f t="shared" si="64"/>
        <v>0</v>
      </c>
      <c r="AG114" s="104">
        <f t="shared" si="64"/>
        <v>0</v>
      </c>
      <c r="AH114" s="104">
        <f t="shared" si="64"/>
        <v>0</v>
      </c>
      <c r="AI114" s="104">
        <f t="shared" si="64"/>
        <v>0</v>
      </c>
      <c r="AJ114" s="104">
        <f t="shared" si="64"/>
        <v>0</v>
      </c>
      <c r="AK114" s="104">
        <f t="shared" si="64"/>
        <v>0</v>
      </c>
      <c r="AL114" s="104">
        <f t="shared" si="64"/>
        <v>0</v>
      </c>
      <c r="AM114" s="104">
        <f t="shared" si="64"/>
        <v>0</v>
      </c>
      <c r="AN114" s="104">
        <f t="shared" si="64"/>
        <v>0</v>
      </c>
      <c r="AO114" s="104">
        <f t="shared" si="64"/>
        <v>0</v>
      </c>
      <c r="AP114" s="104">
        <f t="shared" si="64"/>
        <v>0</v>
      </c>
      <c r="AQ114" s="104">
        <f t="shared" si="64"/>
        <v>0</v>
      </c>
      <c r="AR114" s="104">
        <f t="shared" si="64"/>
        <v>0</v>
      </c>
      <c r="AS114" s="104">
        <f t="shared" si="64"/>
        <v>0</v>
      </c>
      <c r="AT114" s="104">
        <f t="shared" si="64"/>
        <v>0</v>
      </c>
      <c r="AU114" s="104">
        <f t="shared" si="64"/>
        <v>0</v>
      </c>
      <c r="AV114" s="104">
        <f t="shared" si="64"/>
        <v>0</v>
      </c>
      <c r="AW114" s="104">
        <f t="shared" si="64"/>
        <v>0</v>
      </c>
      <c r="AX114" s="104">
        <f t="shared" si="64"/>
        <v>0</v>
      </c>
      <c r="AY114" s="104">
        <f t="shared" si="64"/>
        <v>0</v>
      </c>
      <c r="AZ114" s="104">
        <f t="shared" si="64"/>
        <v>0</v>
      </c>
      <c r="BA114" s="104">
        <f t="shared" si="64"/>
        <v>0</v>
      </c>
      <c r="BB114" s="104">
        <f t="shared" si="64"/>
        <v>0</v>
      </c>
      <c r="BC114" s="104">
        <f t="shared" si="64"/>
        <v>0</v>
      </c>
      <c r="BD114" s="104">
        <f t="shared" si="64"/>
        <v>0</v>
      </c>
      <c r="BE114" s="104">
        <f t="shared" si="64"/>
        <v>0</v>
      </c>
      <c r="BF114" s="104">
        <f t="shared" si="64"/>
        <v>0</v>
      </c>
      <c r="BG114" s="104">
        <f t="shared" si="64"/>
        <v>0</v>
      </c>
      <c r="BH114" s="104">
        <f t="shared" si="64"/>
        <v>0</v>
      </c>
      <c r="BI114" s="104">
        <f t="shared" si="64"/>
        <v>0</v>
      </c>
      <c r="BJ114" s="104">
        <f t="shared" si="64"/>
        <v>0</v>
      </c>
      <c r="BK114" s="104">
        <f t="shared" si="64"/>
        <v>0</v>
      </c>
      <c r="BL114" s="104">
        <f t="shared" si="64"/>
        <v>0</v>
      </c>
      <c r="BM114" s="104">
        <f t="shared" si="64"/>
        <v>0</v>
      </c>
      <c r="BN114" s="104">
        <f t="shared" si="64"/>
        <v>0</v>
      </c>
      <c r="BO114" s="104">
        <f t="shared" si="64"/>
        <v>0</v>
      </c>
      <c r="BP114" s="104">
        <f t="shared" si="64"/>
        <v>0</v>
      </c>
      <c r="BQ114" s="104">
        <f t="shared" ref="BQ114:DU114" si="65">IFERROR(IF(BQ105=0,0,BQ108*BQ99),"")</f>
        <v>0</v>
      </c>
      <c r="BR114" s="104">
        <f t="shared" si="65"/>
        <v>0</v>
      </c>
      <c r="BS114" s="104">
        <f t="shared" si="65"/>
        <v>0</v>
      </c>
      <c r="BT114" s="104">
        <f t="shared" si="65"/>
        <v>0</v>
      </c>
      <c r="BU114" s="104">
        <f t="shared" si="65"/>
        <v>0</v>
      </c>
      <c r="BV114" s="104">
        <f t="shared" si="65"/>
        <v>0</v>
      </c>
      <c r="BW114" s="104">
        <f t="shared" si="65"/>
        <v>0</v>
      </c>
      <c r="BX114" s="104">
        <f t="shared" si="65"/>
        <v>0</v>
      </c>
      <c r="BY114" s="104">
        <f t="shared" si="65"/>
        <v>0</v>
      </c>
      <c r="BZ114" s="104">
        <f t="shared" si="65"/>
        <v>0</v>
      </c>
      <c r="CA114" s="104">
        <f t="shared" si="65"/>
        <v>0</v>
      </c>
      <c r="CB114" s="104">
        <f t="shared" si="65"/>
        <v>0</v>
      </c>
      <c r="CC114" s="104">
        <f t="shared" si="65"/>
        <v>0</v>
      </c>
      <c r="CD114" s="104">
        <f t="shared" si="65"/>
        <v>0</v>
      </c>
      <c r="CE114" s="104">
        <f t="shared" si="65"/>
        <v>0</v>
      </c>
      <c r="CF114" s="104">
        <f t="shared" si="65"/>
        <v>0</v>
      </c>
      <c r="CG114" s="104">
        <f t="shared" si="65"/>
        <v>0</v>
      </c>
      <c r="CH114" s="104">
        <f t="shared" si="65"/>
        <v>0</v>
      </c>
      <c r="CI114" s="104">
        <f t="shared" si="65"/>
        <v>0</v>
      </c>
      <c r="CJ114" s="104">
        <f t="shared" si="65"/>
        <v>0</v>
      </c>
      <c r="CK114" s="104">
        <f t="shared" si="65"/>
        <v>0</v>
      </c>
      <c r="CL114" s="104">
        <f t="shared" si="65"/>
        <v>0</v>
      </c>
      <c r="CM114" s="104">
        <f t="shared" si="65"/>
        <v>0</v>
      </c>
      <c r="CN114" s="104">
        <f t="shared" si="65"/>
        <v>0</v>
      </c>
      <c r="CO114" s="104">
        <f t="shared" si="65"/>
        <v>0</v>
      </c>
      <c r="CP114" s="104">
        <f t="shared" si="65"/>
        <v>0</v>
      </c>
      <c r="CQ114" s="104">
        <f t="shared" si="65"/>
        <v>0</v>
      </c>
      <c r="CR114" s="104">
        <f t="shared" si="65"/>
        <v>0</v>
      </c>
      <c r="CS114" s="104">
        <f t="shared" si="65"/>
        <v>0</v>
      </c>
      <c r="CT114" s="104">
        <f t="shared" si="65"/>
        <v>0</v>
      </c>
      <c r="CU114" s="104">
        <f t="shared" si="65"/>
        <v>0</v>
      </c>
      <c r="CV114" s="104">
        <f t="shared" si="65"/>
        <v>0</v>
      </c>
      <c r="CW114" s="104">
        <f t="shared" si="65"/>
        <v>0</v>
      </c>
      <c r="CX114" s="104">
        <f t="shared" si="65"/>
        <v>0</v>
      </c>
      <c r="CY114" s="104">
        <f t="shared" si="65"/>
        <v>0</v>
      </c>
      <c r="CZ114" s="104">
        <f t="shared" si="65"/>
        <v>0</v>
      </c>
      <c r="DA114" s="104">
        <f t="shared" si="65"/>
        <v>0</v>
      </c>
      <c r="DB114" s="104">
        <f t="shared" si="65"/>
        <v>0</v>
      </c>
      <c r="DC114" s="104">
        <f t="shared" si="65"/>
        <v>0</v>
      </c>
      <c r="DD114" s="104">
        <f t="shared" si="65"/>
        <v>0</v>
      </c>
      <c r="DE114" s="104">
        <f t="shared" si="65"/>
        <v>0</v>
      </c>
      <c r="DF114" s="104">
        <f t="shared" si="65"/>
        <v>0</v>
      </c>
      <c r="DG114" s="104">
        <f t="shared" si="65"/>
        <v>0</v>
      </c>
      <c r="DH114" s="104">
        <f t="shared" si="65"/>
        <v>0</v>
      </c>
      <c r="DI114" s="104">
        <f t="shared" si="65"/>
        <v>0</v>
      </c>
      <c r="DJ114" s="104">
        <f t="shared" si="65"/>
        <v>0</v>
      </c>
      <c r="DK114" s="104">
        <f t="shared" si="65"/>
        <v>0</v>
      </c>
      <c r="DL114" s="104">
        <f t="shared" si="65"/>
        <v>0</v>
      </c>
      <c r="DM114" s="104">
        <f t="shared" si="65"/>
        <v>0</v>
      </c>
      <c r="DN114" s="104">
        <f t="shared" si="65"/>
        <v>0</v>
      </c>
      <c r="DO114" s="104">
        <f t="shared" si="65"/>
        <v>0</v>
      </c>
      <c r="DP114" s="104">
        <f t="shared" si="65"/>
        <v>0</v>
      </c>
      <c r="DQ114" s="104">
        <f t="shared" si="65"/>
        <v>0</v>
      </c>
      <c r="DR114" s="104">
        <f t="shared" si="65"/>
        <v>0</v>
      </c>
      <c r="DS114" s="104">
        <f t="shared" si="65"/>
        <v>0</v>
      </c>
      <c r="DT114" s="104">
        <f t="shared" si="65"/>
        <v>0</v>
      </c>
      <c r="DU114" s="104">
        <f t="shared" si="65"/>
        <v>0</v>
      </c>
    </row>
    <row r="115" spans="1:125"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x14ac:dyDescent="0.35">
      <c r="A116" s="3" t="s">
        <v>407</v>
      </c>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8" spans="1:125" x14ac:dyDescent="0.35">
      <c r="A118" s="38" t="str">
        <f>Pieņēmumi!B72</f>
        <v>Kredīta izsniegšanas maksa</v>
      </c>
      <c r="B118" s="44" t="str">
        <f>Pieņēmumi!C72</f>
        <v>%</v>
      </c>
      <c r="C118" s="2"/>
      <c r="D118" s="82">
        <f>Pieņēmumi!E72</f>
        <v>0</v>
      </c>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x14ac:dyDescent="0.35">
      <c r="A119" s="38" t="str">
        <f>Pieņēmumi!B73</f>
        <v>SAISTĪBU MAKSA</v>
      </c>
      <c r="B119" s="44" t="str">
        <f>Pieņēmumi!C73</f>
        <v>%</v>
      </c>
      <c r="C119" s="2"/>
      <c r="D119" s="82">
        <f>Pieņēmumi!E73</f>
        <v>0</v>
      </c>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x14ac:dyDescent="0.35">
      <c r="A120" s="105" t="s">
        <v>408</v>
      </c>
      <c r="B120" s="105"/>
      <c r="C120" s="105"/>
      <c r="D120" s="106">
        <f>SUM(E120:DU120)</f>
        <v>0</v>
      </c>
      <c r="E120" s="46">
        <f t="shared" ref="E120:BP120" si="66">IFERROR(E53,"")</f>
        <v>0</v>
      </c>
      <c r="F120" s="46">
        <f t="shared" si="66"/>
        <v>0</v>
      </c>
      <c r="G120" s="46">
        <f t="shared" si="66"/>
        <v>0</v>
      </c>
      <c r="H120" s="46">
        <f t="shared" si="66"/>
        <v>0</v>
      </c>
      <c r="I120" s="46">
        <f t="shared" si="66"/>
        <v>0</v>
      </c>
      <c r="J120" s="46">
        <f t="shared" si="66"/>
        <v>0</v>
      </c>
      <c r="K120" s="46">
        <f t="shared" si="66"/>
        <v>0</v>
      </c>
      <c r="L120" s="46">
        <f t="shared" si="66"/>
        <v>0</v>
      </c>
      <c r="M120" s="46">
        <f t="shared" si="66"/>
        <v>0</v>
      </c>
      <c r="N120" s="46">
        <f t="shared" si="66"/>
        <v>0</v>
      </c>
      <c r="O120" s="46">
        <f t="shared" si="66"/>
        <v>0</v>
      </c>
      <c r="P120" s="46">
        <f t="shared" si="66"/>
        <v>0</v>
      </c>
      <c r="Q120" s="46">
        <f t="shared" si="66"/>
        <v>0</v>
      </c>
      <c r="R120" s="46">
        <f t="shared" si="66"/>
        <v>0</v>
      </c>
      <c r="S120" s="46">
        <f t="shared" si="66"/>
        <v>0</v>
      </c>
      <c r="T120" s="46">
        <f t="shared" si="66"/>
        <v>0</v>
      </c>
      <c r="U120" s="46">
        <f t="shared" si="66"/>
        <v>0</v>
      </c>
      <c r="V120" s="46">
        <f t="shared" si="66"/>
        <v>0</v>
      </c>
      <c r="W120" s="46">
        <f t="shared" si="66"/>
        <v>0</v>
      </c>
      <c r="X120" s="46">
        <f t="shared" si="66"/>
        <v>0</v>
      </c>
      <c r="Y120" s="46">
        <f t="shared" si="66"/>
        <v>0</v>
      </c>
      <c r="Z120" s="46">
        <f t="shared" si="66"/>
        <v>0</v>
      </c>
      <c r="AA120" s="46">
        <f t="shared" si="66"/>
        <v>0</v>
      </c>
      <c r="AB120" s="46">
        <f t="shared" si="66"/>
        <v>0</v>
      </c>
      <c r="AC120" s="46">
        <f t="shared" si="66"/>
        <v>0</v>
      </c>
      <c r="AD120" s="46">
        <f t="shared" si="66"/>
        <v>0</v>
      </c>
      <c r="AE120" s="46">
        <f t="shared" si="66"/>
        <v>0</v>
      </c>
      <c r="AF120" s="46">
        <f t="shared" si="66"/>
        <v>0</v>
      </c>
      <c r="AG120" s="46">
        <f t="shared" si="66"/>
        <v>0</v>
      </c>
      <c r="AH120" s="46">
        <f t="shared" si="66"/>
        <v>0</v>
      </c>
      <c r="AI120" s="46">
        <f t="shared" si="66"/>
        <v>0</v>
      </c>
      <c r="AJ120" s="46">
        <f t="shared" si="66"/>
        <v>0</v>
      </c>
      <c r="AK120" s="46">
        <f t="shared" si="66"/>
        <v>0</v>
      </c>
      <c r="AL120" s="46">
        <f t="shared" si="66"/>
        <v>0</v>
      </c>
      <c r="AM120" s="46">
        <f t="shared" si="66"/>
        <v>0</v>
      </c>
      <c r="AN120" s="46">
        <f t="shared" si="66"/>
        <v>0</v>
      </c>
      <c r="AO120" s="46">
        <f t="shared" si="66"/>
        <v>0</v>
      </c>
      <c r="AP120" s="46">
        <f t="shared" si="66"/>
        <v>0</v>
      </c>
      <c r="AQ120" s="46">
        <f t="shared" si="66"/>
        <v>0</v>
      </c>
      <c r="AR120" s="46">
        <f t="shared" si="66"/>
        <v>0</v>
      </c>
      <c r="AS120" s="46">
        <f t="shared" si="66"/>
        <v>0</v>
      </c>
      <c r="AT120" s="46">
        <f t="shared" si="66"/>
        <v>0</v>
      </c>
      <c r="AU120" s="46">
        <f t="shared" si="66"/>
        <v>0</v>
      </c>
      <c r="AV120" s="46">
        <f t="shared" si="66"/>
        <v>0</v>
      </c>
      <c r="AW120" s="46">
        <f t="shared" si="66"/>
        <v>0</v>
      </c>
      <c r="AX120" s="46">
        <f t="shared" si="66"/>
        <v>0</v>
      </c>
      <c r="AY120" s="46">
        <f t="shared" si="66"/>
        <v>0</v>
      </c>
      <c r="AZ120" s="46">
        <f t="shared" si="66"/>
        <v>0</v>
      </c>
      <c r="BA120" s="46">
        <f t="shared" si="66"/>
        <v>0</v>
      </c>
      <c r="BB120" s="46">
        <f t="shared" si="66"/>
        <v>0</v>
      </c>
      <c r="BC120" s="46">
        <f t="shared" si="66"/>
        <v>0</v>
      </c>
      <c r="BD120" s="46">
        <f t="shared" si="66"/>
        <v>0</v>
      </c>
      <c r="BE120" s="46">
        <f t="shared" si="66"/>
        <v>0</v>
      </c>
      <c r="BF120" s="46">
        <f t="shared" si="66"/>
        <v>0</v>
      </c>
      <c r="BG120" s="46">
        <f t="shared" si="66"/>
        <v>0</v>
      </c>
      <c r="BH120" s="46">
        <f t="shared" si="66"/>
        <v>0</v>
      </c>
      <c r="BI120" s="46">
        <f t="shared" si="66"/>
        <v>0</v>
      </c>
      <c r="BJ120" s="46">
        <f t="shared" si="66"/>
        <v>0</v>
      </c>
      <c r="BK120" s="46">
        <f t="shared" si="66"/>
        <v>0</v>
      </c>
      <c r="BL120" s="46">
        <f t="shared" si="66"/>
        <v>0</v>
      </c>
      <c r="BM120" s="46">
        <f t="shared" si="66"/>
        <v>0</v>
      </c>
      <c r="BN120" s="46">
        <f t="shared" si="66"/>
        <v>0</v>
      </c>
      <c r="BO120" s="46">
        <f t="shared" si="66"/>
        <v>0</v>
      </c>
      <c r="BP120" s="46">
        <f t="shared" si="66"/>
        <v>0</v>
      </c>
      <c r="BQ120" s="46">
        <f t="shared" ref="BQ120:DU120" si="67">IFERROR(BQ53,"")</f>
        <v>0</v>
      </c>
      <c r="BR120" s="46">
        <f t="shared" si="67"/>
        <v>0</v>
      </c>
      <c r="BS120" s="46">
        <f t="shared" si="67"/>
        <v>0</v>
      </c>
      <c r="BT120" s="46">
        <f t="shared" si="67"/>
        <v>0</v>
      </c>
      <c r="BU120" s="46">
        <f t="shared" si="67"/>
        <v>0</v>
      </c>
      <c r="BV120" s="46">
        <f t="shared" si="67"/>
        <v>0</v>
      </c>
      <c r="BW120" s="46">
        <f t="shared" si="67"/>
        <v>0</v>
      </c>
      <c r="BX120" s="46">
        <f t="shared" si="67"/>
        <v>0</v>
      </c>
      <c r="BY120" s="46">
        <f t="shared" si="67"/>
        <v>0</v>
      </c>
      <c r="BZ120" s="46">
        <f t="shared" si="67"/>
        <v>0</v>
      </c>
      <c r="CA120" s="46">
        <f t="shared" si="67"/>
        <v>0</v>
      </c>
      <c r="CB120" s="46">
        <f t="shared" si="67"/>
        <v>0</v>
      </c>
      <c r="CC120" s="46">
        <f t="shared" si="67"/>
        <v>0</v>
      </c>
      <c r="CD120" s="46">
        <f t="shared" si="67"/>
        <v>0</v>
      </c>
      <c r="CE120" s="46">
        <f t="shared" si="67"/>
        <v>0</v>
      </c>
      <c r="CF120" s="46">
        <f t="shared" si="67"/>
        <v>0</v>
      </c>
      <c r="CG120" s="46">
        <f t="shared" si="67"/>
        <v>0</v>
      </c>
      <c r="CH120" s="46">
        <f t="shared" si="67"/>
        <v>0</v>
      </c>
      <c r="CI120" s="46">
        <f t="shared" si="67"/>
        <v>0</v>
      </c>
      <c r="CJ120" s="46">
        <f t="shared" si="67"/>
        <v>0</v>
      </c>
      <c r="CK120" s="46">
        <f t="shared" si="67"/>
        <v>0</v>
      </c>
      <c r="CL120" s="46">
        <f t="shared" si="67"/>
        <v>0</v>
      </c>
      <c r="CM120" s="46">
        <f t="shared" si="67"/>
        <v>0</v>
      </c>
      <c r="CN120" s="46">
        <f t="shared" si="67"/>
        <v>0</v>
      </c>
      <c r="CO120" s="46">
        <f t="shared" si="67"/>
        <v>0</v>
      </c>
      <c r="CP120" s="46">
        <f t="shared" si="67"/>
        <v>0</v>
      </c>
      <c r="CQ120" s="46">
        <f t="shared" si="67"/>
        <v>0</v>
      </c>
      <c r="CR120" s="46">
        <f t="shared" si="67"/>
        <v>0</v>
      </c>
      <c r="CS120" s="46">
        <f t="shared" si="67"/>
        <v>0</v>
      </c>
      <c r="CT120" s="46">
        <f t="shared" si="67"/>
        <v>0</v>
      </c>
      <c r="CU120" s="46">
        <f t="shared" si="67"/>
        <v>0</v>
      </c>
      <c r="CV120" s="46">
        <f t="shared" si="67"/>
        <v>0</v>
      </c>
      <c r="CW120" s="46">
        <f t="shared" si="67"/>
        <v>0</v>
      </c>
      <c r="CX120" s="46">
        <f t="shared" si="67"/>
        <v>0</v>
      </c>
      <c r="CY120" s="46">
        <f t="shared" si="67"/>
        <v>0</v>
      </c>
      <c r="CZ120" s="46">
        <f t="shared" si="67"/>
        <v>0</v>
      </c>
      <c r="DA120" s="46">
        <f t="shared" si="67"/>
        <v>0</v>
      </c>
      <c r="DB120" s="46">
        <f t="shared" si="67"/>
        <v>0</v>
      </c>
      <c r="DC120" s="46">
        <f t="shared" si="67"/>
        <v>0</v>
      </c>
      <c r="DD120" s="46">
        <f t="shared" si="67"/>
        <v>0</v>
      </c>
      <c r="DE120" s="46">
        <f t="shared" si="67"/>
        <v>0</v>
      </c>
      <c r="DF120" s="46">
        <f t="shared" si="67"/>
        <v>0</v>
      </c>
      <c r="DG120" s="46">
        <f t="shared" si="67"/>
        <v>0</v>
      </c>
      <c r="DH120" s="46">
        <f t="shared" si="67"/>
        <v>0</v>
      </c>
      <c r="DI120" s="46">
        <f t="shared" si="67"/>
        <v>0</v>
      </c>
      <c r="DJ120" s="46">
        <f t="shared" si="67"/>
        <v>0</v>
      </c>
      <c r="DK120" s="46">
        <f t="shared" si="67"/>
        <v>0</v>
      </c>
      <c r="DL120" s="46">
        <f t="shared" si="67"/>
        <v>0</v>
      </c>
      <c r="DM120" s="46">
        <f t="shared" si="67"/>
        <v>0</v>
      </c>
      <c r="DN120" s="46">
        <f t="shared" si="67"/>
        <v>0</v>
      </c>
      <c r="DO120" s="46">
        <f t="shared" si="67"/>
        <v>0</v>
      </c>
      <c r="DP120" s="46">
        <f t="shared" si="67"/>
        <v>0</v>
      </c>
      <c r="DQ120" s="46">
        <f t="shared" si="67"/>
        <v>0</v>
      </c>
      <c r="DR120" s="46">
        <f t="shared" si="67"/>
        <v>0</v>
      </c>
      <c r="DS120" s="46">
        <f t="shared" si="67"/>
        <v>0</v>
      </c>
      <c r="DT120" s="46">
        <f t="shared" si="67"/>
        <v>0</v>
      </c>
      <c r="DU120" s="46">
        <f t="shared" si="67"/>
        <v>0</v>
      </c>
    </row>
    <row r="121" spans="1:125" x14ac:dyDescent="0.35">
      <c r="A121" s="2" t="s">
        <v>409</v>
      </c>
      <c r="B121" s="10" t="s">
        <v>200</v>
      </c>
      <c r="C121" s="105"/>
      <c r="D121" s="102"/>
      <c r="E121" s="86">
        <f>IFERROR(IF(E$4&gt;=$D81,$D120-SUM($E120:E120),0),"")</f>
        <v>0</v>
      </c>
      <c r="F121" s="86">
        <f>IFERROR(IF(F$4&gt;=$D81,$D120-SUM($E120:F120),0),"")</f>
        <v>0</v>
      </c>
      <c r="G121" s="86">
        <f>IFERROR(IF(G$4&gt;=$D81,$D120-SUM($E120:G120),0),"")</f>
        <v>0</v>
      </c>
      <c r="H121" s="86">
        <f>IFERROR(IF(H$4&gt;=$D81,$D120-SUM($E120:H120),0),"")</f>
        <v>0</v>
      </c>
      <c r="I121" s="86">
        <f>IFERROR(IF(I$4&gt;=$D81,$D120-SUM($E120:I120),0),"")</f>
        <v>0</v>
      </c>
      <c r="J121" s="86">
        <f>IFERROR(IF(J$4&gt;=$D81,$D120-SUM($E120:J120),0),"")</f>
        <v>0</v>
      </c>
      <c r="K121" s="86">
        <f>IFERROR(IF(K$4&gt;=$D81,$D120-SUM($E120:K120),0),"")</f>
        <v>0</v>
      </c>
      <c r="L121" s="86">
        <f>IFERROR(IF(L$4&gt;=$D81,$D120-SUM($E120:L120),0),"")</f>
        <v>0</v>
      </c>
      <c r="M121" s="86">
        <f>IFERROR(IF(M$4&gt;=$D81,$D120-SUM($E120:M120),0),"")</f>
        <v>0</v>
      </c>
      <c r="N121" s="86">
        <f>IFERROR(IF(N$4&gt;=$D81,$D120-SUM($E120:N120),0),"")</f>
        <v>0</v>
      </c>
      <c r="O121" s="86">
        <f>IFERROR(IF(O$4&gt;=$D81,$D120-SUM($E120:O120),0),"")</f>
        <v>0</v>
      </c>
      <c r="P121" s="86">
        <f>IFERROR(IF(P$4&gt;=$D81,$D120-SUM($E120:P120),0),"")</f>
        <v>0</v>
      </c>
      <c r="Q121" s="86">
        <f>IFERROR(IF(Q$4&gt;=$D81,$D120-SUM($E120:Q120),0),"")</f>
        <v>0</v>
      </c>
      <c r="R121" s="86">
        <f>IFERROR(IF(R$4&gt;=$D81,$D120-SUM($E120:R120),0),"")</f>
        <v>0</v>
      </c>
      <c r="S121" s="86">
        <f>IFERROR(IF(S$4&gt;=$D81,$D120-SUM($E120:S120),0),"")</f>
        <v>0</v>
      </c>
      <c r="T121" s="86">
        <f>IFERROR(IF(T$4&gt;=$D81,$D120-SUM($E120:T120),0),"")</f>
        <v>0</v>
      </c>
      <c r="U121" s="86">
        <f>IFERROR(IF(U$4&gt;=$D81,$D120-SUM($E120:U120),0),"")</f>
        <v>0</v>
      </c>
      <c r="V121" s="86">
        <f>IFERROR(IF(V$4&gt;=$D81,$D120-SUM($E120:V120),0),"")</f>
        <v>0</v>
      </c>
      <c r="W121" s="86">
        <f>IFERROR(IF(W$4&gt;=$D81,$D120-SUM($E120:W120),0),"")</f>
        <v>0</v>
      </c>
      <c r="X121" s="86">
        <f>IFERROR(IF(X$4&gt;=$D81,$D120-SUM($E120:X120),0),"")</f>
        <v>0</v>
      </c>
      <c r="Y121" s="86">
        <f>IFERROR(IF(Y$4&gt;=$D81,$D120-SUM($E120:Y120),0),"")</f>
        <v>0</v>
      </c>
      <c r="Z121" s="86">
        <f>IFERROR(IF(Z$4&gt;=$D81,$D120-SUM($E120:Z120),0),"")</f>
        <v>0</v>
      </c>
      <c r="AA121" s="86">
        <f>IFERROR(IF(AA$4&gt;=$D81,$D120-SUM($E120:AA120),0),"")</f>
        <v>0</v>
      </c>
      <c r="AB121" s="86">
        <f>IFERROR(IF(AB$4&gt;=$D81,$D120-SUM($E120:AB120),0),"")</f>
        <v>0</v>
      </c>
      <c r="AC121" s="86">
        <f>IFERROR(IF(AC$4&gt;=$D81,$D120-SUM($E120:AC120),0),"")</f>
        <v>0</v>
      </c>
      <c r="AD121" s="86">
        <f>IFERROR(IF(AD$4&gt;=$D81,$D120-SUM($E120:AD120),0),"")</f>
        <v>0</v>
      </c>
      <c r="AE121" s="86">
        <f>IFERROR(IF(AE$4&gt;=$D81,$D120-SUM($E120:AE120),0),"")</f>
        <v>0</v>
      </c>
      <c r="AF121" s="86">
        <f>IFERROR(IF(AF$4&gt;=$D81,$D120-SUM($E120:AF120),0),"")</f>
        <v>0</v>
      </c>
      <c r="AG121" s="86">
        <f>IFERROR(IF(AG$4&gt;=$D81,$D120-SUM($E120:AG120),0),"")</f>
        <v>0</v>
      </c>
      <c r="AH121" s="86">
        <f>IFERROR(IF(AH$4&gt;=$D81,$D120-SUM($E120:AH120),0),"")</f>
        <v>0</v>
      </c>
      <c r="AI121" s="86">
        <f>IFERROR(IF(AI$4&gt;=$D81,$D120-SUM($E120:AI120),0),"")</f>
        <v>0</v>
      </c>
      <c r="AJ121" s="86">
        <f>IFERROR(IF(AJ$4&gt;=$D81,$D120-SUM($E120:AJ120),0),"")</f>
        <v>0</v>
      </c>
      <c r="AK121" s="86">
        <f>IFERROR(IF(AK$4&gt;=$D81,$D120-SUM($E120:AK120),0),"")</f>
        <v>0</v>
      </c>
      <c r="AL121" s="86">
        <f>IFERROR(IF(AL$4&gt;=$D81,$D120-SUM($E120:AL120),0),"")</f>
        <v>0</v>
      </c>
      <c r="AM121" s="86">
        <f>IFERROR(IF(AM$4&gt;=$D81,$D120-SUM($E120:AM120),0),"")</f>
        <v>0</v>
      </c>
      <c r="AN121" s="86">
        <f>IFERROR(IF(AN$4&gt;=$D81,$D120-SUM($E120:AN120),0),"")</f>
        <v>0</v>
      </c>
      <c r="AO121" s="86">
        <f>IFERROR(IF(AO$4&gt;=$D81,$D120-SUM($E120:AO120),0),"")</f>
        <v>0</v>
      </c>
      <c r="AP121" s="86">
        <f>IFERROR(IF(AP$4&gt;=$D81,$D120-SUM($E120:AP120),0),"")</f>
        <v>0</v>
      </c>
      <c r="AQ121" s="86">
        <f>IFERROR(IF(AQ$4&gt;=$D81,$D120-SUM($E120:AQ120),0),"")</f>
        <v>0</v>
      </c>
      <c r="AR121" s="86">
        <f>IFERROR(IF(AR$4&gt;=$D81,$D120-SUM($E120:AR120),0),"")</f>
        <v>0</v>
      </c>
      <c r="AS121" s="86">
        <f>IFERROR(IF(AS$4&gt;=$D81,$D120-SUM($E120:AS120),0),"")</f>
        <v>0</v>
      </c>
      <c r="AT121" s="86">
        <f>IFERROR(IF(AT$4&gt;=$D81,$D120-SUM($E120:AT120),0),"")</f>
        <v>0</v>
      </c>
      <c r="AU121" s="86">
        <f>IFERROR(IF(AU$4&gt;=$D81,$D120-SUM($E120:AU120),0),"")</f>
        <v>0</v>
      </c>
      <c r="AV121" s="86">
        <f>IFERROR(IF(AV$4&gt;=$D81,$D120-SUM($E120:AV120),0),"")</f>
        <v>0</v>
      </c>
      <c r="AW121" s="86">
        <f>IFERROR(IF(AW$4&gt;=$D81,$D120-SUM($E120:AW120),0),"")</f>
        <v>0</v>
      </c>
      <c r="AX121" s="86">
        <f>IFERROR(IF(AX$4&gt;=$D81,$D120-SUM($E120:AX120),0),"")</f>
        <v>0</v>
      </c>
      <c r="AY121" s="86">
        <f>IFERROR(IF(AY$4&gt;=$D81,$D120-SUM($E120:AY120),0),"")</f>
        <v>0</v>
      </c>
      <c r="AZ121" s="86">
        <f>IFERROR(IF(AZ$4&gt;=$D81,$D120-SUM($E120:AZ120),0),"")</f>
        <v>0</v>
      </c>
      <c r="BA121" s="86">
        <f>IFERROR(IF(BA$4&gt;=$D81,$D120-SUM($E120:BA120),0),"")</f>
        <v>0</v>
      </c>
      <c r="BB121" s="86">
        <f>IFERROR(IF(BB$4&gt;=$D81,$D120-SUM($E120:BB120),0),"")</f>
        <v>0</v>
      </c>
      <c r="BC121" s="86">
        <f>IFERROR(IF(BC$4&gt;=$D81,$D120-SUM($E120:BC120),0),"")</f>
        <v>0</v>
      </c>
      <c r="BD121" s="86">
        <f>IFERROR(IF(BD$4&gt;=$D81,$D120-SUM($E120:BD120),0),"")</f>
        <v>0</v>
      </c>
      <c r="BE121" s="86">
        <f>IFERROR(IF(BE$4&gt;=$D81,$D120-SUM($E120:BE120),0),"")</f>
        <v>0</v>
      </c>
      <c r="BF121" s="86">
        <f>IFERROR(IF(BF$4&gt;=$D81,$D120-SUM($E120:BF120),0),"")</f>
        <v>0</v>
      </c>
      <c r="BG121" s="86">
        <f>IFERROR(IF(BG$4&gt;=$D81,$D120-SUM($E120:BG120),0),"")</f>
        <v>0</v>
      </c>
      <c r="BH121" s="86">
        <f>IFERROR(IF(BH$4&gt;=$D81,$D120-SUM($E120:BH120),0),"")</f>
        <v>0</v>
      </c>
      <c r="BI121" s="86">
        <f>IFERROR(IF(BI$4&gt;=$D81,$D120-SUM($E120:BI120),0),"")</f>
        <v>0</v>
      </c>
      <c r="BJ121" s="86">
        <f>IFERROR(IF(BJ$4&gt;=$D81,$D120-SUM($E120:BJ120),0),"")</f>
        <v>0</v>
      </c>
      <c r="BK121" s="86">
        <f>IFERROR(IF(BK$4&gt;=$D81,$D120-SUM($E120:BK120),0),"")</f>
        <v>0</v>
      </c>
      <c r="BL121" s="86">
        <f>IFERROR(IF(BL$4&gt;=$D81,$D120-SUM($E120:BL120),0),"")</f>
        <v>0</v>
      </c>
      <c r="BM121" s="86">
        <f>IFERROR(IF(BM$4&gt;=$D81,$D120-SUM($E120:BM120),0),"")</f>
        <v>0</v>
      </c>
      <c r="BN121" s="86">
        <f>IFERROR(IF(BN$4&gt;=$D81,$D120-SUM($E120:BN120),0),"")</f>
        <v>0</v>
      </c>
      <c r="BO121" s="86">
        <f>IFERROR(IF(BO$4&gt;=$D81,$D120-SUM($E120:BO120),0),"")</f>
        <v>0</v>
      </c>
      <c r="BP121" s="86">
        <f>IFERROR(IF(BP$4&gt;=$D81,$D120-SUM($E120:BP120),0),"")</f>
        <v>0</v>
      </c>
      <c r="BQ121" s="86">
        <f>IFERROR(IF(BQ$4&gt;=$D81,$D120-SUM($E120:BQ120),0),"")</f>
        <v>0</v>
      </c>
      <c r="BR121" s="86">
        <f>IFERROR(IF(BR$4&gt;=$D81,$D120-SUM($E120:BR120),0),"")</f>
        <v>0</v>
      </c>
      <c r="BS121" s="86">
        <f>IFERROR(IF(BS$4&gt;=$D81,$D120-SUM($E120:BS120),0),"")</f>
        <v>0</v>
      </c>
      <c r="BT121" s="86">
        <f>IFERROR(IF(BT$4&gt;=$D81,$D120-SUM($E120:BT120),0),"")</f>
        <v>0</v>
      </c>
      <c r="BU121" s="86">
        <f>IFERROR(IF(BU$4&gt;=$D81,$D120-SUM($E120:BU120),0),"")</f>
        <v>0</v>
      </c>
      <c r="BV121" s="86">
        <f>IFERROR(IF(BV$4&gt;=$D81,$D120-SUM($E120:BV120),0),"")</f>
        <v>0</v>
      </c>
      <c r="BW121" s="86">
        <f>IFERROR(IF(BW$4&gt;=$D81,$D120-SUM($E120:BW120),0),"")</f>
        <v>0</v>
      </c>
      <c r="BX121" s="86">
        <f>IFERROR(IF(BX$4&gt;=$D81,$D120-SUM($E120:BX120),0),"")</f>
        <v>0</v>
      </c>
      <c r="BY121" s="86">
        <f>IFERROR(IF(BY$4&gt;=$D81,$D120-SUM($E120:BY120),0),"")</f>
        <v>0</v>
      </c>
      <c r="BZ121" s="86">
        <f>IFERROR(IF(BZ$4&gt;=$D81,$D120-SUM($E120:BZ120),0),"")</f>
        <v>0</v>
      </c>
      <c r="CA121" s="86">
        <f>IFERROR(IF(CA$4&gt;=$D81,$D120-SUM($E120:CA120),0),"")</f>
        <v>0</v>
      </c>
      <c r="CB121" s="86">
        <f>IFERROR(IF(CB$4&gt;=$D81,$D120-SUM($E120:CB120),0),"")</f>
        <v>0</v>
      </c>
      <c r="CC121" s="86">
        <f>IFERROR(IF(CC$4&gt;=$D81,$D120-SUM($E120:CC120),0),"")</f>
        <v>0</v>
      </c>
      <c r="CD121" s="86">
        <f>IFERROR(IF(CD$4&gt;=$D81,$D120-SUM($E120:CD120),0),"")</f>
        <v>0</v>
      </c>
      <c r="CE121" s="86">
        <f>IFERROR(IF(CE$4&gt;=$D81,$D120-SUM($E120:CE120),0),"")</f>
        <v>0</v>
      </c>
      <c r="CF121" s="86">
        <f>IFERROR(IF(CF$4&gt;=$D81,$D120-SUM($E120:CF120),0),"")</f>
        <v>0</v>
      </c>
      <c r="CG121" s="86">
        <f>IFERROR(IF(CG$4&gt;=$D81,$D120-SUM($E120:CG120),0),"")</f>
        <v>0</v>
      </c>
      <c r="CH121" s="86">
        <f>IFERROR(IF(CH$4&gt;=$D81,$D120-SUM($E120:CH120),0),"")</f>
        <v>0</v>
      </c>
      <c r="CI121" s="86">
        <f>IFERROR(IF(CI$4&gt;=$D81,$D120-SUM($E120:CI120),0),"")</f>
        <v>0</v>
      </c>
      <c r="CJ121" s="86">
        <f>IFERROR(IF(CJ$4&gt;=$D81,$D120-SUM($E120:CJ120),0),"")</f>
        <v>0</v>
      </c>
      <c r="CK121" s="86">
        <f>IFERROR(IF(CK$4&gt;=$D81,$D120-SUM($E120:CK120),0),"")</f>
        <v>0</v>
      </c>
      <c r="CL121" s="86">
        <f>IFERROR(IF(CL$4&gt;=$D81,$D120-SUM($E120:CL120),0),"")</f>
        <v>0</v>
      </c>
      <c r="CM121" s="86">
        <f>IFERROR(IF(CM$4&gt;=$D81,$D120-SUM($E120:CM120),0),"")</f>
        <v>0</v>
      </c>
      <c r="CN121" s="86">
        <f>IFERROR(IF(CN$4&gt;=$D81,$D120-SUM($E120:CN120),0),"")</f>
        <v>0</v>
      </c>
      <c r="CO121" s="86">
        <f>IFERROR(IF(CO$4&gt;=$D81,$D120-SUM($E120:CO120),0),"")</f>
        <v>0</v>
      </c>
      <c r="CP121" s="86">
        <f>IFERROR(IF(CP$4&gt;=$D81,$D120-SUM($E120:CP120),0),"")</f>
        <v>0</v>
      </c>
      <c r="CQ121" s="86">
        <f>IFERROR(IF(CQ$4&gt;=$D81,$D120-SUM($E120:CQ120),0),"")</f>
        <v>0</v>
      </c>
      <c r="CR121" s="86">
        <f>IFERROR(IF(CR$4&gt;=$D81,$D120-SUM($E120:CR120),0),"")</f>
        <v>0</v>
      </c>
      <c r="CS121" s="86">
        <f>IFERROR(IF(CS$4&gt;=$D81,$D120-SUM($E120:CS120),0),"")</f>
        <v>0</v>
      </c>
      <c r="CT121" s="86">
        <f>IFERROR(IF(CT$4&gt;=$D81,$D120-SUM($E120:CT120),0),"")</f>
        <v>0</v>
      </c>
      <c r="CU121" s="86">
        <f>IFERROR(IF(CU$4&gt;=$D81,$D120-SUM($E120:CU120),0),"")</f>
        <v>0</v>
      </c>
      <c r="CV121" s="86">
        <f>IFERROR(IF(CV$4&gt;=$D81,$D120-SUM($E120:CV120),0),"")</f>
        <v>0</v>
      </c>
      <c r="CW121" s="86">
        <f>IFERROR(IF(CW$4&gt;=$D81,$D120-SUM($E120:CW120),0),"")</f>
        <v>0</v>
      </c>
      <c r="CX121" s="86">
        <f>IFERROR(IF(CX$4&gt;=$D81,$D120-SUM($E120:CX120),0),"")</f>
        <v>0</v>
      </c>
      <c r="CY121" s="86">
        <f>IFERROR(IF(CY$4&gt;=$D81,$D120-SUM($E120:CY120),0),"")</f>
        <v>0</v>
      </c>
      <c r="CZ121" s="86">
        <f>IFERROR(IF(CZ$4&gt;=$D81,$D120-SUM($E120:CZ120),0),"")</f>
        <v>0</v>
      </c>
      <c r="DA121" s="86">
        <f>IFERROR(IF(DA$4&gt;=$D81,$D120-SUM($E120:DA120),0),"")</f>
        <v>0</v>
      </c>
      <c r="DB121" s="86">
        <f>IFERROR(IF(DB$4&gt;=$D81,$D120-SUM($E120:DB120),0),"")</f>
        <v>0</v>
      </c>
      <c r="DC121" s="86">
        <f>IFERROR(IF(DC$4&gt;=$D81,$D120-SUM($E120:DC120),0),"")</f>
        <v>0</v>
      </c>
      <c r="DD121" s="86">
        <f>IFERROR(IF(DD$4&gt;=$D81,$D120-SUM($E120:DD120),0),"")</f>
        <v>0</v>
      </c>
      <c r="DE121" s="86">
        <f>IFERROR(IF(DE$4&gt;=$D81,$D120-SUM($E120:DE120),0),"")</f>
        <v>0</v>
      </c>
      <c r="DF121" s="86">
        <f>IFERROR(IF(DF$4&gt;=$D81,$D120-SUM($E120:DF120),0),"")</f>
        <v>0</v>
      </c>
      <c r="DG121" s="86">
        <f>IFERROR(IF(DG$4&gt;=$D81,$D120-SUM($E120:DG120),0),"")</f>
        <v>0</v>
      </c>
      <c r="DH121" s="86">
        <f>IFERROR(IF(DH$4&gt;=$D81,$D120-SUM($E120:DH120),0),"")</f>
        <v>0</v>
      </c>
      <c r="DI121" s="86">
        <f>IFERROR(IF(DI$4&gt;=$D81,$D120-SUM($E120:DI120),0),"")</f>
        <v>0</v>
      </c>
      <c r="DJ121" s="86">
        <f>IFERROR(IF(DJ$4&gt;=$D81,$D120-SUM($E120:DJ120),0),"")</f>
        <v>0</v>
      </c>
      <c r="DK121" s="86">
        <f>IFERROR(IF(DK$4&gt;=$D81,$D120-SUM($E120:DK120),0),"")</f>
        <v>0</v>
      </c>
      <c r="DL121" s="86">
        <f>IFERROR(IF(DL$4&gt;=$D81,$D120-SUM($E120:DL120),0),"")</f>
        <v>0</v>
      </c>
      <c r="DM121" s="86">
        <f>IFERROR(IF(DM$4&gt;=$D81,$D120-SUM($E120:DM120),0),"")</f>
        <v>0</v>
      </c>
      <c r="DN121" s="86">
        <f>IFERROR(IF(DN$4&gt;=$D81,$D120-SUM($E120:DN120),0),"")</f>
        <v>0</v>
      </c>
      <c r="DO121" s="86">
        <f>IFERROR(IF(DO$4&gt;=$D81,$D120-SUM($E120:DO120),0),"")</f>
        <v>0</v>
      </c>
      <c r="DP121" s="86">
        <f>IFERROR(IF(DP$4&gt;=$D81,$D120-SUM($E120:DP120),0),"")</f>
        <v>0</v>
      </c>
      <c r="DQ121" s="86">
        <f>IFERROR(IF(DQ$4&gt;=$D81,$D120-SUM($E120:DQ120),0),"")</f>
        <v>0</v>
      </c>
      <c r="DR121" s="86">
        <f>IFERROR(IF(DR$4&gt;=$D81,$D120-SUM($E120:DR120),0),"")</f>
        <v>0</v>
      </c>
      <c r="DS121" s="86">
        <f>IFERROR(IF(DS$4&gt;=$D81,$D120-SUM($E120:DS120),0),"")</f>
        <v>0</v>
      </c>
      <c r="DT121" s="86">
        <f>IFERROR(IF(DT$4&gt;=$D81,$D120-SUM($E120:DT120),0),"")</f>
        <v>0</v>
      </c>
      <c r="DU121" s="86">
        <f>IFERROR(IF(DU$4&gt;=$D81,$D120-SUM($E120:DU120),0),"")</f>
        <v>0</v>
      </c>
    </row>
    <row r="122" spans="1:125" x14ac:dyDescent="0.35">
      <c r="A122" s="21" t="s">
        <v>187</v>
      </c>
      <c r="B122" s="10" t="s">
        <v>200</v>
      </c>
      <c r="C122" s="101"/>
      <c r="D122" s="102"/>
      <c r="E122" s="86">
        <f t="shared" ref="E122:BP122" si="68">IFERROR(E121*$D119,"")</f>
        <v>0</v>
      </c>
      <c r="F122" s="86">
        <f t="shared" si="68"/>
        <v>0</v>
      </c>
      <c r="G122" s="86">
        <f t="shared" si="68"/>
        <v>0</v>
      </c>
      <c r="H122" s="86">
        <f t="shared" si="68"/>
        <v>0</v>
      </c>
      <c r="I122" s="86">
        <f t="shared" si="68"/>
        <v>0</v>
      </c>
      <c r="J122" s="86">
        <f t="shared" si="68"/>
        <v>0</v>
      </c>
      <c r="K122" s="86">
        <f t="shared" si="68"/>
        <v>0</v>
      </c>
      <c r="L122" s="86">
        <f t="shared" si="68"/>
        <v>0</v>
      </c>
      <c r="M122" s="86">
        <f t="shared" si="68"/>
        <v>0</v>
      </c>
      <c r="N122" s="86">
        <f t="shared" si="68"/>
        <v>0</v>
      </c>
      <c r="O122" s="86">
        <f t="shared" si="68"/>
        <v>0</v>
      </c>
      <c r="P122" s="86">
        <f t="shared" si="68"/>
        <v>0</v>
      </c>
      <c r="Q122" s="86">
        <f t="shared" si="68"/>
        <v>0</v>
      </c>
      <c r="R122" s="86">
        <f t="shared" si="68"/>
        <v>0</v>
      </c>
      <c r="S122" s="86">
        <f t="shared" si="68"/>
        <v>0</v>
      </c>
      <c r="T122" s="86">
        <f t="shared" si="68"/>
        <v>0</v>
      </c>
      <c r="U122" s="86">
        <f t="shared" si="68"/>
        <v>0</v>
      </c>
      <c r="V122" s="86">
        <f t="shared" si="68"/>
        <v>0</v>
      </c>
      <c r="W122" s="86">
        <f t="shared" si="68"/>
        <v>0</v>
      </c>
      <c r="X122" s="86">
        <f t="shared" si="68"/>
        <v>0</v>
      </c>
      <c r="Y122" s="86">
        <f t="shared" si="68"/>
        <v>0</v>
      </c>
      <c r="Z122" s="86">
        <f t="shared" si="68"/>
        <v>0</v>
      </c>
      <c r="AA122" s="86">
        <f t="shared" si="68"/>
        <v>0</v>
      </c>
      <c r="AB122" s="86">
        <f t="shared" si="68"/>
        <v>0</v>
      </c>
      <c r="AC122" s="86">
        <f t="shared" si="68"/>
        <v>0</v>
      </c>
      <c r="AD122" s="86">
        <f t="shared" si="68"/>
        <v>0</v>
      </c>
      <c r="AE122" s="86">
        <f t="shared" si="68"/>
        <v>0</v>
      </c>
      <c r="AF122" s="86">
        <f t="shared" si="68"/>
        <v>0</v>
      </c>
      <c r="AG122" s="86">
        <f t="shared" si="68"/>
        <v>0</v>
      </c>
      <c r="AH122" s="86">
        <f t="shared" si="68"/>
        <v>0</v>
      </c>
      <c r="AI122" s="86">
        <f t="shared" si="68"/>
        <v>0</v>
      </c>
      <c r="AJ122" s="86">
        <f t="shared" si="68"/>
        <v>0</v>
      </c>
      <c r="AK122" s="86">
        <f t="shared" si="68"/>
        <v>0</v>
      </c>
      <c r="AL122" s="86">
        <f t="shared" si="68"/>
        <v>0</v>
      </c>
      <c r="AM122" s="86">
        <f t="shared" si="68"/>
        <v>0</v>
      </c>
      <c r="AN122" s="86">
        <f t="shared" si="68"/>
        <v>0</v>
      </c>
      <c r="AO122" s="86">
        <f t="shared" si="68"/>
        <v>0</v>
      </c>
      <c r="AP122" s="86">
        <f t="shared" si="68"/>
        <v>0</v>
      </c>
      <c r="AQ122" s="86">
        <f t="shared" si="68"/>
        <v>0</v>
      </c>
      <c r="AR122" s="86">
        <f t="shared" si="68"/>
        <v>0</v>
      </c>
      <c r="AS122" s="86">
        <f t="shared" si="68"/>
        <v>0</v>
      </c>
      <c r="AT122" s="86">
        <f t="shared" si="68"/>
        <v>0</v>
      </c>
      <c r="AU122" s="86">
        <f t="shared" si="68"/>
        <v>0</v>
      </c>
      <c r="AV122" s="86">
        <f t="shared" si="68"/>
        <v>0</v>
      </c>
      <c r="AW122" s="86">
        <f t="shared" si="68"/>
        <v>0</v>
      </c>
      <c r="AX122" s="86">
        <f t="shared" si="68"/>
        <v>0</v>
      </c>
      <c r="AY122" s="86">
        <f t="shared" si="68"/>
        <v>0</v>
      </c>
      <c r="AZ122" s="86">
        <f t="shared" si="68"/>
        <v>0</v>
      </c>
      <c r="BA122" s="86">
        <f t="shared" si="68"/>
        <v>0</v>
      </c>
      <c r="BB122" s="86">
        <f t="shared" si="68"/>
        <v>0</v>
      </c>
      <c r="BC122" s="86">
        <f t="shared" si="68"/>
        <v>0</v>
      </c>
      <c r="BD122" s="86">
        <f t="shared" si="68"/>
        <v>0</v>
      </c>
      <c r="BE122" s="86">
        <f t="shared" si="68"/>
        <v>0</v>
      </c>
      <c r="BF122" s="86">
        <f t="shared" si="68"/>
        <v>0</v>
      </c>
      <c r="BG122" s="86">
        <f t="shared" si="68"/>
        <v>0</v>
      </c>
      <c r="BH122" s="86">
        <f t="shared" si="68"/>
        <v>0</v>
      </c>
      <c r="BI122" s="86">
        <f t="shared" si="68"/>
        <v>0</v>
      </c>
      <c r="BJ122" s="86">
        <f t="shared" si="68"/>
        <v>0</v>
      </c>
      <c r="BK122" s="86">
        <f t="shared" si="68"/>
        <v>0</v>
      </c>
      <c r="BL122" s="86">
        <f t="shared" si="68"/>
        <v>0</v>
      </c>
      <c r="BM122" s="86">
        <f t="shared" si="68"/>
        <v>0</v>
      </c>
      <c r="BN122" s="86">
        <f t="shared" si="68"/>
        <v>0</v>
      </c>
      <c r="BO122" s="86">
        <f t="shared" si="68"/>
        <v>0</v>
      </c>
      <c r="BP122" s="86">
        <f t="shared" si="68"/>
        <v>0</v>
      </c>
      <c r="BQ122" s="86">
        <f t="shared" ref="BQ122:DU122" si="69">IFERROR(BQ121*$D119,"")</f>
        <v>0</v>
      </c>
      <c r="BR122" s="86">
        <f t="shared" si="69"/>
        <v>0</v>
      </c>
      <c r="BS122" s="86">
        <f t="shared" si="69"/>
        <v>0</v>
      </c>
      <c r="BT122" s="86">
        <f t="shared" si="69"/>
        <v>0</v>
      </c>
      <c r="BU122" s="86">
        <f t="shared" si="69"/>
        <v>0</v>
      </c>
      <c r="BV122" s="86">
        <f t="shared" si="69"/>
        <v>0</v>
      </c>
      <c r="BW122" s="86">
        <f t="shared" si="69"/>
        <v>0</v>
      </c>
      <c r="BX122" s="86">
        <f t="shared" si="69"/>
        <v>0</v>
      </c>
      <c r="BY122" s="86">
        <f t="shared" si="69"/>
        <v>0</v>
      </c>
      <c r="BZ122" s="86">
        <f t="shared" si="69"/>
        <v>0</v>
      </c>
      <c r="CA122" s="86">
        <f t="shared" si="69"/>
        <v>0</v>
      </c>
      <c r="CB122" s="86">
        <f t="shared" si="69"/>
        <v>0</v>
      </c>
      <c r="CC122" s="86">
        <f t="shared" si="69"/>
        <v>0</v>
      </c>
      <c r="CD122" s="86">
        <f t="shared" si="69"/>
        <v>0</v>
      </c>
      <c r="CE122" s="86">
        <f t="shared" si="69"/>
        <v>0</v>
      </c>
      <c r="CF122" s="86">
        <f t="shared" si="69"/>
        <v>0</v>
      </c>
      <c r="CG122" s="86">
        <f t="shared" si="69"/>
        <v>0</v>
      </c>
      <c r="CH122" s="86">
        <f t="shared" si="69"/>
        <v>0</v>
      </c>
      <c r="CI122" s="86">
        <f t="shared" si="69"/>
        <v>0</v>
      </c>
      <c r="CJ122" s="86">
        <f t="shared" si="69"/>
        <v>0</v>
      </c>
      <c r="CK122" s="86">
        <f t="shared" si="69"/>
        <v>0</v>
      </c>
      <c r="CL122" s="86">
        <f t="shared" si="69"/>
        <v>0</v>
      </c>
      <c r="CM122" s="86">
        <f t="shared" si="69"/>
        <v>0</v>
      </c>
      <c r="CN122" s="86">
        <f t="shared" si="69"/>
        <v>0</v>
      </c>
      <c r="CO122" s="86">
        <f t="shared" si="69"/>
        <v>0</v>
      </c>
      <c r="CP122" s="86">
        <f t="shared" si="69"/>
        <v>0</v>
      </c>
      <c r="CQ122" s="86">
        <f t="shared" si="69"/>
        <v>0</v>
      </c>
      <c r="CR122" s="86">
        <f t="shared" si="69"/>
        <v>0</v>
      </c>
      <c r="CS122" s="86">
        <f t="shared" si="69"/>
        <v>0</v>
      </c>
      <c r="CT122" s="86">
        <f t="shared" si="69"/>
        <v>0</v>
      </c>
      <c r="CU122" s="86">
        <f t="shared" si="69"/>
        <v>0</v>
      </c>
      <c r="CV122" s="86">
        <f t="shared" si="69"/>
        <v>0</v>
      </c>
      <c r="CW122" s="86">
        <f t="shared" si="69"/>
        <v>0</v>
      </c>
      <c r="CX122" s="86">
        <f t="shared" si="69"/>
        <v>0</v>
      </c>
      <c r="CY122" s="86">
        <f t="shared" si="69"/>
        <v>0</v>
      </c>
      <c r="CZ122" s="86">
        <f t="shared" si="69"/>
        <v>0</v>
      </c>
      <c r="DA122" s="86">
        <f t="shared" si="69"/>
        <v>0</v>
      </c>
      <c r="DB122" s="86">
        <f t="shared" si="69"/>
        <v>0</v>
      </c>
      <c r="DC122" s="86">
        <f t="shared" si="69"/>
        <v>0</v>
      </c>
      <c r="DD122" s="86">
        <f t="shared" si="69"/>
        <v>0</v>
      </c>
      <c r="DE122" s="86">
        <f t="shared" si="69"/>
        <v>0</v>
      </c>
      <c r="DF122" s="86">
        <f t="shared" si="69"/>
        <v>0</v>
      </c>
      <c r="DG122" s="86">
        <f t="shared" si="69"/>
        <v>0</v>
      </c>
      <c r="DH122" s="86">
        <f t="shared" si="69"/>
        <v>0</v>
      </c>
      <c r="DI122" s="86">
        <f t="shared" si="69"/>
        <v>0</v>
      </c>
      <c r="DJ122" s="86">
        <f t="shared" si="69"/>
        <v>0</v>
      </c>
      <c r="DK122" s="86">
        <f t="shared" si="69"/>
        <v>0</v>
      </c>
      <c r="DL122" s="86">
        <f t="shared" si="69"/>
        <v>0</v>
      </c>
      <c r="DM122" s="86">
        <f t="shared" si="69"/>
        <v>0</v>
      </c>
      <c r="DN122" s="86">
        <f t="shared" si="69"/>
        <v>0</v>
      </c>
      <c r="DO122" s="86">
        <f t="shared" si="69"/>
        <v>0</v>
      </c>
      <c r="DP122" s="86">
        <f t="shared" si="69"/>
        <v>0</v>
      </c>
      <c r="DQ122" s="86">
        <f t="shared" si="69"/>
        <v>0</v>
      </c>
      <c r="DR122" s="86">
        <f t="shared" si="69"/>
        <v>0</v>
      </c>
      <c r="DS122" s="86">
        <f t="shared" si="69"/>
        <v>0</v>
      </c>
      <c r="DT122" s="86">
        <f t="shared" si="69"/>
        <v>0</v>
      </c>
      <c r="DU122" s="86">
        <f t="shared" si="69"/>
        <v>0</v>
      </c>
    </row>
    <row r="123" spans="1:125" x14ac:dyDescent="0.35">
      <c r="A123" s="17" t="s">
        <v>36</v>
      </c>
      <c r="B123" s="10"/>
      <c r="C123" s="101"/>
      <c r="D123" s="102"/>
      <c r="E123" s="86">
        <f t="shared" ref="E123:BP123" si="70">IFERROR(IF(E$4=$D81,$D120*$D118,0),"")</f>
        <v>0</v>
      </c>
      <c r="F123" s="86">
        <f t="shared" si="70"/>
        <v>0</v>
      </c>
      <c r="G123" s="86">
        <f t="shared" si="70"/>
        <v>0</v>
      </c>
      <c r="H123" s="86">
        <f t="shared" si="70"/>
        <v>0</v>
      </c>
      <c r="I123" s="86">
        <f t="shared" si="70"/>
        <v>0</v>
      </c>
      <c r="J123" s="86">
        <f t="shared" si="70"/>
        <v>0</v>
      </c>
      <c r="K123" s="86">
        <f t="shared" si="70"/>
        <v>0</v>
      </c>
      <c r="L123" s="86">
        <f t="shared" si="70"/>
        <v>0</v>
      </c>
      <c r="M123" s="86">
        <f t="shared" si="70"/>
        <v>0</v>
      </c>
      <c r="N123" s="86">
        <f t="shared" si="70"/>
        <v>0</v>
      </c>
      <c r="O123" s="86">
        <f t="shared" si="70"/>
        <v>0</v>
      </c>
      <c r="P123" s="86">
        <f t="shared" si="70"/>
        <v>0</v>
      </c>
      <c r="Q123" s="86">
        <f t="shared" si="70"/>
        <v>0</v>
      </c>
      <c r="R123" s="86">
        <f t="shared" si="70"/>
        <v>0</v>
      </c>
      <c r="S123" s="86">
        <f t="shared" si="70"/>
        <v>0</v>
      </c>
      <c r="T123" s="86">
        <f t="shared" si="70"/>
        <v>0</v>
      </c>
      <c r="U123" s="86">
        <f t="shared" si="70"/>
        <v>0</v>
      </c>
      <c r="V123" s="86">
        <f t="shared" si="70"/>
        <v>0</v>
      </c>
      <c r="W123" s="86">
        <f t="shared" si="70"/>
        <v>0</v>
      </c>
      <c r="X123" s="86">
        <f t="shared" si="70"/>
        <v>0</v>
      </c>
      <c r="Y123" s="86">
        <f t="shared" si="70"/>
        <v>0</v>
      </c>
      <c r="Z123" s="86">
        <f t="shared" si="70"/>
        <v>0</v>
      </c>
      <c r="AA123" s="86">
        <f t="shared" si="70"/>
        <v>0</v>
      </c>
      <c r="AB123" s="86">
        <f t="shared" si="70"/>
        <v>0</v>
      </c>
      <c r="AC123" s="86">
        <f t="shared" si="70"/>
        <v>0</v>
      </c>
      <c r="AD123" s="86">
        <f t="shared" si="70"/>
        <v>0</v>
      </c>
      <c r="AE123" s="86">
        <f t="shared" si="70"/>
        <v>0</v>
      </c>
      <c r="AF123" s="86">
        <f t="shared" si="70"/>
        <v>0</v>
      </c>
      <c r="AG123" s="86">
        <f t="shared" si="70"/>
        <v>0</v>
      </c>
      <c r="AH123" s="86">
        <f t="shared" si="70"/>
        <v>0</v>
      </c>
      <c r="AI123" s="86">
        <f t="shared" si="70"/>
        <v>0</v>
      </c>
      <c r="AJ123" s="86">
        <f t="shared" si="70"/>
        <v>0</v>
      </c>
      <c r="AK123" s="86">
        <f t="shared" si="70"/>
        <v>0</v>
      </c>
      <c r="AL123" s="86">
        <f t="shared" si="70"/>
        <v>0</v>
      </c>
      <c r="AM123" s="86">
        <f t="shared" si="70"/>
        <v>0</v>
      </c>
      <c r="AN123" s="86">
        <f t="shared" si="70"/>
        <v>0</v>
      </c>
      <c r="AO123" s="86">
        <f t="shared" si="70"/>
        <v>0</v>
      </c>
      <c r="AP123" s="86">
        <f t="shared" si="70"/>
        <v>0</v>
      </c>
      <c r="AQ123" s="86">
        <f t="shared" si="70"/>
        <v>0</v>
      </c>
      <c r="AR123" s="86">
        <f t="shared" si="70"/>
        <v>0</v>
      </c>
      <c r="AS123" s="86">
        <f t="shared" si="70"/>
        <v>0</v>
      </c>
      <c r="AT123" s="86">
        <f t="shared" si="70"/>
        <v>0</v>
      </c>
      <c r="AU123" s="86">
        <f t="shared" si="70"/>
        <v>0</v>
      </c>
      <c r="AV123" s="86">
        <f t="shared" si="70"/>
        <v>0</v>
      </c>
      <c r="AW123" s="86">
        <f t="shared" si="70"/>
        <v>0</v>
      </c>
      <c r="AX123" s="86">
        <f t="shared" si="70"/>
        <v>0</v>
      </c>
      <c r="AY123" s="86">
        <f t="shared" si="70"/>
        <v>0</v>
      </c>
      <c r="AZ123" s="86">
        <f t="shared" si="70"/>
        <v>0</v>
      </c>
      <c r="BA123" s="86">
        <f t="shared" si="70"/>
        <v>0</v>
      </c>
      <c r="BB123" s="86">
        <f t="shared" si="70"/>
        <v>0</v>
      </c>
      <c r="BC123" s="86">
        <f t="shared" si="70"/>
        <v>0</v>
      </c>
      <c r="BD123" s="86">
        <f t="shared" si="70"/>
        <v>0</v>
      </c>
      <c r="BE123" s="86">
        <f t="shared" si="70"/>
        <v>0</v>
      </c>
      <c r="BF123" s="86">
        <f t="shared" si="70"/>
        <v>0</v>
      </c>
      <c r="BG123" s="86">
        <f t="shared" si="70"/>
        <v>0</v>
      </c>
      <c r="BH123" s="86">
        <f t="shared" si="70"/>
        <v>0</v>
      </c>
      <c r="BI123" s="86">
        <f t="shared" si="70"/>
        <v>0</v>
      </c>
      <c r="BJ123" s="86">
        <f t="shared" si="70"/>
        <v>0</v>
      </c>
      <c r="BK123" s="86">
        <f t="shared" si="70"/>
        <v>0</v>
      </c>
      <c r="BL123" s="86">
        <f t="shared" si="70"/>
        <v>0</v>
      </c>
      <c r="BM123" s="86">
        <f t="shared" si="70"/>
        <v>0</v>
      </c>
      <c r="BN123" s="86">
        <f t="shared" si="70"/>
        <v>0</v>
      </c>
      <c r="BO123" s="86">
        <f t="shared" si="70"/>
        <v>0</v>
      </c>
      <c r="BP123" s="86">
        <f t="shared" si="70"/>
        <v>0</v>
      </c>
      <c r="BQ123" s="86">
        <f t="shared" ref="BQ123:DU123" si="71">IFERROR(IF(BQ$4=$D81,$D120*$D118,0),"")</f>
        <v>0</v>
      </c>
      <c r="BR123" s="86">
        <f t="shared" si="71"/>
        <v>0</v>
      </c>
      <c r="BS123" s="86">
        <f t="shared" si="71"/>
        <v>0</v>
      </c>
      <c r="BT123" s="86">
        <f t="shared" si="71"/>
        <v>0</v>
      </c>
      <c r="BU123" s="86">
        <f t="shared" si="71"/>
        <v>0</v>
      </c>
      <c r="BV123" s="86">
        <f t="shared" si="71"/>
        <v>0</v>
      </c>
      <c r="BW123" s="86">
        <f t="shared" si="71"/>
        <v>0</v>
      </c>
      <c r="BX123" s="86">
        <f t="shared" si="71"/>
        <v>0</v>
      </c>
      <c r="BY123" s="86">
        <f t="shared" si="71"/>
        <v>0</v>
      </c>
      <c r="BZ123" s="86">
        <f t="shared" si="71"/>
        <v>0</v>
      </c>
      <c r="CA123" s="86">
        <f t="shared" si="71"/>
        <v>0</v>
      </c>
      <c r="CB123" s="86">
        <f t="shared" si="71"/>
        <v>0</v>
      </c>
      <c r="CC123" s="86">
        <f t="shared" si="71"/>
        <v>0</v>
      </c>
      <c r="CD123" s="86">
        <f t="shared" si="71"/>
        <v>0</v>
      </c>
      <c r="CE123" s="86">
        <f t="shared" si="71"/>
        <v>0</v>
      </c>
      <c r="CF123" s="86">
        <f t="shared" si="71"/>
        <v>0</v>
      </c>
      <c r="CG123" s="86">
        <f t="shared" si="71"/>
        <v>0</v>
      </c>
      <c r="CH123" s="86">
        <f t="shared" si="71"/>
        <v>0</v>
      </c>
      <c r="CI123" s="86">
        <f t="shared" si="71"/>
        <v>0</v>
      </c>
      <c r="CJ123" s="86">
        <f t="shared" si="71"/>
        <v>0</v>
      </c>
      <c r="CK123" s="86">
        <f t="shared" si="71"/>
        <v>0</v>
      </c>
      <c r="CL123" s="86">
        <f t="shared" si="71"/>
        <v>0</v>
      </c>
      <c r="CM123" s="86">
        <f t="shared" si="71"/>
        <v>0</v>
      </c>
      <c r="CN123" s="86">
        <f t="shared" si="71"/>
        <v>0</v>
      </c>
      <c r="CO123" s="86">
        <f t="shared" si="71"/>
        <v>0</v>
      </c>
      <c r="CP123" s="86">
        <f t="shared" si="71"/>
        <v>0</v>
      </c>
      <c r="CQ123" s="86">
        <f t="shared" si="71"/>
        <v>0</v>
      </c>
      <c r="CR123" s="86">
        <f t="shared" si="71"/>
        <v>0</v>
      </c>
      <c r="CS123" s="86">
        <f t="shared" si="71"/>
        <v>0</v>
      </c>
      <c r="CT123" s="86">
        <f t="shared" si="71"/>
        <v>0</v>
      </c>
      <c r="CU123" s="86">
        <f t="shared" si="71"/>
        <v>0</v>
      </c>
      <c r="CV123" s="86">
        <f t="shared" si="71"/>
        <v>0</v>
      </c>
      <c r="CW123" s="86">
        <f t="shared" si="71"/>
        <v>0</v>
      </c>
      <c r="CX123" s="86">
        <f t="shared" si="71"/>
        <v>0</v>
      </c>
      <c r="CY123" s="86">
        <f t="shared" si="71"/>
        <v>0</v>
      </c>
      <c r="CZ123" s="86">
        <f t="shared" si="71"/>
        <v>0</v>
      </c>
      <c r="DA123" s="86">
        <f t="shared" si="71"/>
        <v>0</v>
      </c>
      <c r="DB123" s="86">
        <f t="shared" si="71"/>
        <v>0</v>
      </c>
      <c r="DC123" s="86">
        <f t="shared" si="71"/>
        <v>0</v>
      </c>
      <c r="DD123" s="86">
        <f t="shared" si="71"/>
        <v>0</v>
      </c>
      <c r="DE123" s="86">
        <f t="shared" si="71"/>
        <v>0</v>
      </c>
      <c r="DF123" s="86">
        <f t="shared" si="71"/>
        <v>0</v>
      </c>
      <c r="DG123" s="86">
        <f t="shared" si="71"/>
        <v>0</v>
      </c>
      <c r="DH123" s="86">
        <f t="shared" si="71"/>
        <v>0</v>
      </c>
      <c r="DI123" s="86">
        <f t="shared" si="71"/>
        <v>0</v>
      </c>
      <c r="DJ123" s="86">
        <f t="shared" si="71"/>
        <v>0</v>
      </c>
      <c r="DK123" s="86">
        <f t="shared" si="71"/>
        <v>0</v>
      </c>
      <c r="DL123" s="86">
        <f t="shared" si="71"/>
        <v>0</v>
      </c>
      <c r="DM123" s="86">
        <f t="shared" si="71"/>
        <v>0</v>
      </c>
      <c r="DN123" s="86">
        <f t="shared" si="71"/>
        <v>0</v>
      </c>
      <c r="DO123" s="86">
        <f t="shared" si="71"/>
        <v>0</v>
      </c>
      <c r="DP123" s="86">
        <f t="shared" si="71"/>
        <v>0</v>
      </c>
      <c r="DQ123" s="86">
        <f t="shared" si="71"/>
        <v>0</v>
      </c>
      <c r="DR123" s="86">
        <f t="shared" si="71"/>
        <v>0</v>
      </c>
      <c r="DS123" s="86">
        <f t="shared" si="71"/>
        <v>0</v>
      </c>
      <c r="DT123" s="86">
        <f t="shared" si="71"/>
        <v>0</v>
      </c>
      <c r="DU123" s="86">
        <f t="shared" si="71"/>
        <v>0</v>
      </c>
    </row>
    <row r="124" spans="1:125" x14ac:dyDescent="0.35">
      <c r="A124" s="21"/>
      <c r="B124" s="10"/>
      <c r="C124" s="101"/>
      <c r="D124" s="102"/>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c r="BI124" s="86"/>
      <c r="BJ124" s="86"/>
      <c r="BK124" s="86"/>
      <c r="BL124" s="86"/>
      <c r="BM124" s="86"/>
      <c r="BN124" s="86"/>
      <c r="BO124" s="86"/>
      <c r="BP124" s="86"/>
      <c r="BQ124" s="86"/>
      <c r="BR124" s="86"/>
      <c r="BS124" s="86"/>
      <c r="BT124" s="86"/>
      <c r="BU124" s="86"/>
      <c r="BV124" s="86"/>
      <c r="BW124" s="86"/>
      <c r="BX124" s="86"/>
      <c r="BY124" s="86"/>
      <c r="BZ124" s="86"/>
      <c r="CA124" s="86"/>
      <c r="CB124" s="86"/>
      <c r="CC124" s="86"/>
      <c r="CD124" s="86"/>
      <c r="CE124" s="86"/>
      <c r="CF124" s="86"/>
      <c r="CG124" s="86"/>
      <c r="CH124" s="86"/>
      <c r="CI124" s="86"/>
      <c r="CJ124" s="86"/>
      <c r="CK124" s="86"/>
      <c r="CL124" s="86"/>
      <c r="CM124" s="86"/>
      <c r="CN124" s="86"/>
      <c r="CO124" s="86"/>
      <c r="CP124" s="86"/>
      <c r="CQ124" s="86"/>
      <c r="CR124" s="86"/>
      <c r="CS124" s="86"/>
      <c r="CT124" s="86"/>
      <c r="CU124" s="86"/>
      <c r="CV124" s="86"/>
      <c r="CW124" s="86"/>
      <c r="CX124" s="86"/>
      <c r="CY124" s="86"/>
      <c r="CZ124" s="86"/>
      <c r="DA124" s="86"/>
      <c r="DB124" s="86"/>
      <c r="DC124" s="86"/>
      <c r="DD124" s="86"/>
      <c r="DE124" s="86"/>
      <c r="DF124" s="86"/>
      <c r="DG124" s="86"/>
      <c r="DH124" s="86"/>
      <c r="DI124" s="86"/>
      <c r="DJ124" s="86"/>
      <c r="DK124" s="86"/>
      <c r="DL124" s="86"/>
      <c r="DM124" s="86"/>
      <c r="DN124" s="86"/>
      <c r="DO124" s="86"/>
      <c r="DP124" s="86"/>
      <c r="DQ124" s="86"/>
      <c r="DR124" s="86"/>
      <c r="DS124" s="86"/>
      <c r="DT124" s="86"/>
      <c r="DU124" s="86"/>
    </row>
    <row r="125" spans="1:125" x14ac:dyDescent="0.35">
      <c r="A125" s="25" t="s">
        <v>410</v>
      </c>
      <c r="B125" s="107"/>
      <c r="C125" s="108"/>
      <c r="D125" s="109"/>
      <c r="E125" s="96">
        <f t="shared" ref="E125:BP125" si="72">IFERROR(E122+E123,"")</f>
        <v>0</v>
      </c>
      <c r="F125" s="96">
        <f t="shared" si="72"/>
        <v>0</v>
      </c>
      <c r="G125" s="96">
        <f t="shared" si="72"/>
        <v>0</v>
      </c>
      <c r="H125" s="96">
        <f t="shared" si="72"/>
        <v>0</v>
      </c>
      <c r="I125" s="96">
        <f t="shared" si="72"/>
        <v>0</v>
      </c>
      <c r="J125" s="96">
        <f t="shared" si="72"/>
        <v>0</v>
      </c>
      <c r="K125" s="96">
        <f t="shared" si="72"/>
        <v>0</v>
      </c>
      <c r="L125" s="96">
        <f t="shared" si="72"/>
        <v>0</v>
      </c>
      <c r="M125" s="96">
        <f t="shared" si="72"/>
        <v>0</v>
      </c>
      <c r="N125" s="96">
        <f t="shared" si="72"/>
        <v>0</v>
      </c>
      <c r="O125" s="96">
        <f t="shared" si="72"/>
        <v>0</v>
      </c>
      <c r="P125" s="96">
        <f t="shared" si="72"/>
        <v>0</v>
      </c>
      <c r="Q125" s="96">
        <f t="shared" si="72"/>
        <v>0</v>
      </c>
      <c r="R125" s="96">
        <f t="shared" si="72"/>
        <v>0</v>
      </c>
      <c r="S125" s="96">
        <f t="shared" si="72"/>
        <v>0</v>
      </c>
      <c r="T125" s="96">
        <f t="shared" si="72"/>
        <v>0</v>
      </c>
      <c r="U125" s="96">
        <f t="shared" si="72"/>
        <v>0</v>
      </c>
      <c r="V125" s="96">
        <f t="shared" si="72"/>
        <v>0</v>
      </c>
      <c r="W125" s="96">
        <f t="shared" si="72"/>
        <v>0</v>
      </c>
      <c r="X125" s="96">
        <f t="shared" si="72"/>
        <v>0</v>
      </c>
      <c r="Y125" s="96">
        <f t="shared" si="72"/>
        <v>0</v>
      </c>
      <c r="Z125" s="96">
        <f t="shared" si="72"/>
        <v>0</v>
      </c>
      <c r="AA125" s="96">
        <f t="shared" si="72"/>
        <v>0</v>
      </c>
      <c r="AB125" s="96">
        <f t="shared" si="72"/>
        <v>0</v>
      </c>
      <c r="AC125" s="96">
        <f t="shared" si="72"/>
        <v>0</v>
      </c>
      <c r="AD125" s="96">
        <f t="shared" si="72"/>
        <v>0</v>
      </c>
      <c r="AE125" s="96">
        <f t="shared" si="72"/>
        <v>0</v>
      </c>
      <c r="AF125" s="96">
        <f t="shared" si="72"/>
        <v>0</v>
      </c>
      <c r="AG125" s="96">
        <f t="shared" si="72"/>
        <v>0</v>
      </c>
      <c r="AH125" s="96">
        <f t="shared" si="72"/>
        <v>0</v>
      </c>
      <c r="AI125" s="96">
        <f t="shared" si="72"/>
        <v>0</v>
      </c>
      <c r="AJ125" s="96">
        <f t="shared" si="72"/>
        <v>0</v>
      </c>
      <c r="AK125" s="96">
        <f t="shared" si="72"/>
        <v>0</v>
      </c>
      <c r="AL125" s="96">
        <f t="shared" si="72"/>
        <v>0</v>
      </c>
      <c r="AM125" s="96">
        <f t="shared" si="72"/>
        <v>0</v>
      </c>
      <c r="AN125" s="96">
        <f t="shared" si="72"/>
        <v>0</v>
      </c>
      <c r="AO125" s="96">
        <f t="shared" si="72"/>
        <v>0</v>
      </c>
      <c r="AP125" s="96">
        <f t="shared" si="72"/>
        <v>0</v>
      </c>
      <c r="AQ125" s="96">
        <f t="shared" si="72"/>
        <v>0</v>
      </c>
      <c r="AR125" s="96">
        <f t="shared" si="72"/>
        <v>0</v>
      </c>
      <c r="AS125" s="96">
        <f t="shared" si="72"/>
        <v>0</v>
      </c>
      <c r="AT125" s="96">
        <f t="shared" si="72"/>
        <v>0</v>
      </c>
      <c r="AU125" s="96">
        <f t="shared" si="72"/>
        <v>0</v>
      </c>
      <c r="AV125" s="96">
        <f t="shared" si="72"/>
        <v>0</v>
      </c>
      <c r="AW125" s="96">
        <f t="shared" si="72"/>
        <v>0</v>
      </c>
      <c r="AX125" s="96">
        <f t="shared" si="72"/>
        <v>0</v>
      </c>
      <c r="AY125" s="96">
        <f t="shared" si="72"/>
        <v>0</v>
      </c>
      <c r="AZ125" s="96">
        <f t="shared" si="72"/>
        <v>0</v>
      </c>
      <c r="BA125" s="96">
        <f t="shared" si="72"/>
        <v>0</v>
      </c>
      <c r="BB125" s="96">
        <f t="shared" si="72"/>
        <v>0</v>
      </c>
      <c r="BC125" s="96">
        <f t="shared" si="72"/>
        <v>0</v>
      </c>
      <c r="BD125" s="96">
        <f t="shared" si="72"/>
        <v>0</v>
      </c>
      <c r="BE125" s="96">
        <f t="shared" si="72"/>
        <v>0</v>
      </c>
      <c r="BF125" s="96">
        <f t="shared" si="72"/>
        <v>0</v>
      </c>
      <c r="BG125" s="96">
        <f t="shared" si="72"/>
        <v>0</v>
      </c>
      <c r="BH125" s="96">
        <f t="shared" si="72"/>
        <v>0</v>
      </c>
      <c r="BI125" s="96">
        <f t="shared" si="72"/>
        <v>0</v>
      </c>
      <c r="BJ125" s="96">
        <f t="shared" si="72"/>
        <v>0</v>
      </c>
      <c r="BK125" s="96">
        <f t="shared" si="72"/>
        <v>0</v>
      </c>
      <c r="BL125" s="96">
        <f t="shared" si="72"/>
        <v>0</v>
      </c>
      <c r="BM125" s="96">
        <f t="shared" si="72"/>
        <v>0</v>
      </c>
      <c r="BN125" s="96">
        <f t="shared" si="72"/>
        <v>0</v>
      </c>
      <c r="BO125" s="96">
        <f t="shared" si="72"/>
        <v>0</v>
      </c>
      <c r="BP125" s="96">
        <f t="shared" si="72"/>
        <v>0</v>
      </c>
      <c r="BQ125" s="96">
        <f t="shared" ref="BQ125:DU125" si="73">IFERROR(BQ122+BQ123,"")</f>
        <v>0</v>
      </c>
      <c r="BR125" s="96">
        <f t="shared" si="73"/>
        <v>0</v>
      </c>
      <c r="BS125" s="96">
        <f t="shared" si="73"/>
        <v>0</v>
      </c>
      <c r="BT125" s="96">
        <f t="shared" si="73"/>
        <v>0</v>
      </c>
      <c r="BU125" s="96">
        <f t="shared" si="73"/>
        <v>0</v>
      </c>
      <c r="BV125" s="96">
        <f t="shared" si="73"/>
        <v>0</v>
      </c>
      <c r="BW125" s="96">
        <f t="shared" si="73"/>
        <v>0</v>
      </c>
      <c r="BX125" s="96">
        <f t="shared" si="73"/>
        <v>0</v>
      </c>
      <c r="BY125" s="96">
        <f t="shared" si="73"/>
        <v>0</v>
      </c>
      <c r="BZ125" s="96">
        <f t="shared" si="73"/>
        <v>0</v>
      </c>
      <c r="CA125" s="96">
        <f t="shared" si="73"/>
        <v>0</v>
      </c>
      <c r="CB125" s="96">
        <f t="shared" si="73"/>
        <v>0</v>
      </c>
      <c r="CC125" s="96">
        <f t="shared" si="73"/>
        <v>0</v>
      </c>
      <c r="CD125" s="96">
        <f t="shared" si="73"/>
        <v>0</v>
      </c>
      <c r="CE125" s="96">
        <f t="shared" si="73"/>
        <v>0</v>
      </c>
      <c r="CF125" s="96">
        <f t="shared" si="73"/>
        <v>0</v>
      </c>
      <c r="CG125" s="96">
        <f t="shared" si="73"/>
        <v>0</v>
      </c>
      <c r="CH125" s="96">
        <f t="shared" si="73"/>
        <v>0</v>
      </c>
      <c r="CI125" s="96">
        <f t="shared" si="73"/>
        <v>0</v>
      </c>
      <c r="CJ125" s="96">
        <f t="shared" si="73"/>
        <v>0</v>
      </c>
      <c r="CK125" s="96">
        <f t="shared" si="73"/>
        <v>0</v>
      </c>
      <c r="CL125" s="96">
        <f t="shared" si="73"/>
        <v>0</v>
      </c>
      <c r="CM125" s="96">
        <f t="shared" si="73"/>
        <v>0</v>
      </c>
      <c r="CN125" s="96">
        <f t="shared" si="73"/>
        <v>0</v>
      </c>
      <c r="CO125" s="96">
        <f t="shared" si="73"/>
        <v>0</v>
      </c>
      <c r="CP125" s="96">
        <f t="shared" si="73"/>
        <v>0</v>
      </c>
      <c r="CQ125" s="96">
        <f t="shared" si="73"/>
        <v>0</v>
      </c>
      <c r="CR125" s="96">
        <f t="shared" si="73"/>
        <v>0</v>
      </c>
      <c r="CS125" s="96">
        <f t="shared" si="73"/>
        <v>0</v>
      </c>
      <c r="CT125" s="96">
        <f t="shared" si="73"/>
        <v>0</v>
      </c>
      <c r="CU125" s="96">
        <f t="shared" si="73"/>
        <v>0</v>
      </c>
      <c r="CV125" s="96">
        <f t="shared" si="73"/>
        <v>0</v>
      </c>
      <c r="CW125" s="96">
        <f t="shared" si="73"/>
        <v>0</v>
      </c>
      <c r="CX125" s="96">
        <f t="shared" si="73"/>
        <v>0</v>
      </c>
      <c r="CY125" s="96">
        <f t="shared" si="73"/>
        <v>0</v>
      </c>
      <c r="CZ125" s="96">
        <f t="shared" si="73"/>
        <v>0</v>
      </c>
      <c r="DA125" s="96">
        <f t="shared" si="73"/>
        <v>0</v>
      </c>
      <c r="DB125" s="96">
        <f t="shared" si="73"/>
        <v>0</v>
      </c>
      <c r="DC125" s="96">
        <f t="shared" si="73"/>
        <v>0</v>
      </c>
      <c r="DD125" s="96">
        <f t="shared" si="73"/>
        <v>0</v>
      </c>
      <c r="DE125" s="96">
        <f t="shared" si="73"/>
        <v>0</v>
      </c>
      <c r="DF125" s="96">
        <f t="shared" si="73"/>
        <v>0</v>
      </c>
      <c r="DG125" s="96">
        <f t="shared" si="73"/>
        <v>0</v>
      </c>
      <c r="DH125" s="96">
        <f t="shared" si="73"/>
        <v>0</v>
      </c>
      <c r="DI125" s="96">
        <f t="shared" si="73"/>
        <v>0</v>
      </c>
      <c r="DJ125" s="96">
        <f t="shared" si="73"/>
        <v>0</v>
      </c>
      <c r="DK125" s="96">
        <f t="shared" si="73"/>
        <v>0</v>
      </c>
      <c r="DL125" s="96">
        <f t="shared" si="73"/>
        <v>0</v>
      </c>
      <c r="DM125" s="96">
        <f t="shared" si="73"/>
        <v>0</v>
      </c>
      <c r="DN125" s="96">
        <f t="shared" si="73"/>
        <v>0</v>
      </c>
      <c r="DO125" s="96">
        <f t="shared" si="73"/>
        <v>0</v>
      </c>
      <c r="DP125" s="96">
        <f t="shared" si="73"/>
        <v>0</v>
      </c>
      <c r="DQ125" s="96">
        <f t="shared" si="73"/>
        <v>0</v>
      </c>
      <c r="DR125" s="96">
        <f t="shared" si="73"/>
        <v>0</v>
      </c>
      <c r="DS125" s="96">
        <f t="shared" si="73"/>
        <v>0</v>
      </c>
      <c r="DT125" s="96">
        <f t="shared" si="73"/>
        <v>0</v>
      </c>
      <c r="DU125" s="96">
        <f t="shared" si="73"/>
        <v>0</v>
      </c>
    </row>
    <row r="126" spans="1:125"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x14ac:dyDescent="0.35">
      <c r="A127" s="97" t="str">
        <f>A66</f>
        <v>Banka2</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x14ac:dyDescent="0.35">
      <c r="A129" s="38" t="str">
        <f>Pieņēmumi!B83</f>
        <v>Termiņš</v>
      </c>
      <c r="B129" s="44" t="str">
        <f>Pieņēmumi!C83</f>
        <v>ceturkšņi</v>
      </c>
      <c r="C129" s="2"/>
      <c r="D129" s="74">
        <f>Pieņēmumi!E83</f>
        <v>0</v>
      </c>
      <c r="E129" s="2"/>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row>
    <row r="130" spans="1:125" x14ac:dyDescent="0.35">
      <c r="A130" s="38" t="str">
        <f>Pieņēmumi!B84</f>
        <v>LABVĒLĪBAS PERIODS pamatsummai</v>
      </c>
      <c r="B130" s="44" t="str">
        <f>Pieņēmumi!C84</f>
        <v>ceturkšņi</v>
      </c>
      <c r="C130" s="2"/>
      <c r="D130" s="74">
        <f>Pieņēmumi!E84</f>
        <v>0</v>
      </c>
      <c r="E130" s="2"/>
      <c r="F130" s="2"/>
      <c r="G130" s="2"/>
      <c r="H130" s="2"/>
      <c r="I130" s="2"/>
      <c r="J130" s="2"/>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row>
    <row r="131" spans="1:125" x14ac:dyDescent="0.35">
      <c r="A131" s="38" t="str">
        <f>Pieņēmumi!B85</f>
        <v>LABVĒLĪBAS PERIODS procentmaksājumiem</v>
      </c>
      <c r="B131" s="44" t="str">
        <f>Pieņēmumi!C85</f>
        <v>ceturkšņi</v>
      </c>
      <c r="C131" s="2"/>
      <c r="D131" s="74">
        <f>Pieņēmumi!E85</f>
        <v>0</v>
      </c>
      <c r="E131" s="2"/>
      <c r="F131" s="2"/>
      <c r="G131" s="2"/>
      <c r="H131" s="2"/>
      <c r="I131" s="2"/>
      <c r="J131" s="2"/>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row>
    <row r="132" spans="1:125" x14ac:dyDescent="0.35">
      <c r="A132" s="38" t="str">
        <f>Pieņēmumi!B86</f>
        <v>Saistību dzēšanas periods pirms projekta beigām</v>
      </c>
      <c r="B132" s="44" t="str">
        <f>Pieņēmumi!C86</f>
        <v>ceturkšņi</v>
      </c>
      <c r="C132" s="2"/>
      <c r="D132" s="74">
        <f>Pieņēmumi!E86</f>
        <v>0</v>
      </c>
      <c r="E132" s="2"/>
      <c r="F132" s="2"/>
      <c r="G132" s="2"/>
      <c r="H132" s="2"/>
      <c r="I132" s="2"/>
      <c r="J132" s="2"/>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row>
    <row r="133" spans="1:125" x14ac:dyDescent="0.35">
      <c r="A133" s="2"/>
      <c r="B133" s="2"/>
      <c r="C133" s="2"/>
      <c r="D133" s="2"/>
      <c r="E133" s="2"/>
      <c r="F133" s="2"/>
      <c r="G133" s="2"/>
      <c r="H133" s="2"/>
      <c r="I133" s="2"/>
      <c r="J133" s="2"/>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row>
    <row r="134" spans="1:125" x14ac:dyDescent="0.35">
      <c r="A134" s="2" t="s">
        <v>390</v>
      </c>
      <c r="B134" s="2"/>
      <c r="C134" s="2"/>
      <c r="D134" s="99" t="str">
        <f>IFERROR(INDEX(E$4:DU$4,MATCH(1,E134:DU134,0)),"")</f>
        <v/>
      </c>
      <c r="E134" s="86">
        <f>IFERROR(IF(E66&lt;&gt;0,1,0),"")</f>
        <v>0</v>
      </c>
      <c r="F134" s="86">
        <f>IFERROR(IF(F66&lt;&gt;0,IF(SUM($E134:E134)=1,0,1),0),"")</f>
        <v>0</v>
      </c>
      <c r="G134" s="86">
        <f>IFERROR(IF(G66&lt;&gt;0,IF(SUM($E134:F134)=1,0,1),0),"")</f>
        <v>0</v>
      </c>
      <c r="H134" s="86">
        <f>IFERROR(IF(H66&lt;&gt;0,IF(SUM($E134:G134)=1,0,1),0),"")</f>
        <v>0</v>
      </c>
      <c r="I134" s="86">
        <f>IFERROR(IF(I66&lt;&gt;0,IF(SUM($E134:H134)=1,0,1),0),"")</f>
        <v>0</v>
      </c>
      <c r="J134" s="86">
        <f>IFERROR(IF(J66&lt;&gt;0,IF(SUM($E134:I134)=1,0,1),0),"")</f>
        <v>0</v>
      </c>
      <c r="K134" s="86">
        <f>IFERROR(IF(K66&lt;&gt;0,IF(SUM($E134:J134)=1,0,1),0),"")</f>
        <v>0</v>
      </c>
      <c r="L134" s="86">
        <f>IFERROR(IF(L66&lt;&gt;0,IF(SUM($E134:K134)=1,0,1),0),"")</f>
        <v>0</v>
      </c>
      <c r="M134" s="86">
        <f>IFERROR(IF(M66&lt;&gt;0,IF(SUM($E134:L134)=1,0,1),0),"")</f>
        <v>0</v>
      </c>
      <c r="N134" s="86">
        <f>IFERROR(IF(N66&lt;&gt;0,IF(SUM($E134:M134)=1,0,1),0),"")</f>
        <v>0</v>
      </c>
      <c r="O134" s="86">
        <f>IFERROR(IF(O66&lt;&gt;0,IF(SUM($E134:N134)=1,0,1),0),"")</f>
        <v>0</v>
      </c>
      <c r="P134" s="86">
        <f>IFERROR(IF(P66&lt;&gt;0,IF(SUM($E134:O134)=1,0,1),0),"")</f>
        <v>0</v>
      </c>
      <c r="Q134" s="86">
        <f>IFERROR(IF(Q66&lt;&gt;0,IF(SUM($E134:P134)=1,0,1),0),"")</f>
        <v>0</v>
      </c>
      <c r="R134" s="86">
        <f>IFERROR(IF(R66&lt;&gt;0,IF(SUM($E134:Q134)=1,0,1),0),"")</f>
        <v>0</v>
      </c>
      <c r="S134" s="86">
        <f>IFERROR(IF(S66&lt;&gt;0,IF(SUM($E134:R134)=1,0,1),0),"")</f>
        <v>0</v>
      </c>
      <c r="T134" s="86">
        <f>IFERROR(IF(T66&lt;&gt;0,IF(SUM($E134:S134)=1,0,1),0),"")</f>
        <v>0</v>
      </c>
      <c r="U134" s="86">
        <f>IFERROR(IF(U66&lt;&gt;0,IF(SUM($E134:T134)=1,0,1),0),"")</f>
        <v>0</v>
      </c>
      <c r="V134" s="86">
        <f>IFERROR(IF(V66&lt;&gt;0,IF(SUM($E134:U134)=1,0,1),0),"")</f>
        <v>0</v>
      </c>
      <c r="W134" s="86">
        <f>IFERROR(IF(W66&lt;&gt;0,IF(SUM($E134:V134)=1,0,1),0),"")</f>
        <v>0</v>
      </c>
      <c r="X134" s="86">
        <f>IFERROR(IF(X66&lt;&gt;0,IF(SUM($E134:W134)=1,0,1),0),"")</f>
        <v>0</v>
      </c>
      <c r="Y134" s="86">
        <f>IFERROR(IF(Y66&lt;&gt;0,IF(SUM($E134:X134)=1,0,1),0),"")</f>
        <v>0</v>
      </c>
      <c r="Z134" s="86">
        <f>IFERROR(IF(Z66&lt;&gt;0,IF(SUM($E134:Y134)=1,0,1),0),"")</f>
        <v>0</v>
      </c>
      <c r="AA134" s="86">
        <f>IFERROR(IF(AA66&lt;&gt;0,IF(SUM($E134:Z134)=1,0,1),0),"")</f>
        <v>0</v>
      </c>
      <c r="AB134" s="86">
        <f>IFERROR(IF(AB66&lt;&gt;0,IF(SUM($E134:AA134)=1,0,1),0),"")</f>
        <v>0</v>
      </c>
      <c r="AC134" s="86">
        <f>IFERROR(IF(AC66&lt;&gt;0,IF(SUM($E134:AB134)=1,0,1),0),"")</f>
        <v>0</v>
      </c>
      <c r="AD134" s="86">
        <f>IFERROR(IF(AD66&lt;&gt;0,IF(SUM($E134:AC134)=1,0,1),0),"")</f>
        <v>0</v>
      </c>
      <c r="AE134" s="86">
        <f>IFERROR(IF(AE66&lt;&gt;0,IF(SUM($E134:AD134)=1,0,1),0),"")</f>
        <v>0</v>
      </c>
      <c r="AF134" s="86">
        <f>IFERROR(IF(AF66&lt;&gt;0,IF(SUM($E134:AE134)=1,0,1),0),"")</f>
        <v>0</v>
      </c>
      <c r="AG134" s="86">
        <f>IFERROR(IF(AG66&lt;&gt;0,IF(SUM($E134:AF134)=1,0,1),0),"")</f>
        <v>0</v>
      </c>
      <c r="AH134" s="86">
        <f>IFERROR(IF(AH66&lt;&gt;0,IF(SUM($E134:AG134)=1,0,1),0),"")</f>
        <v>0</v>
      </c>
      <c r="AI134" s="86">
        <f>IFERROR(IF(AI66&lt;&gt;0,IF(SUM($E134:AH134)=1,0,1),0),"")</f>
        <v>0</v>
      </c>
      <c r="AJ134" s="86">
        <f>IFERROR(IF(AJ66&lt;&gt;0,IF(SUM($E134:AI134)=1,0,1),0),"")</f>
        <v>0</v>
      </c>
      <c r="AK134" s="86">
        <f>IFERROR(IF(AK66&lt;&gt;0,IF(SUM($E134:AJ134)=1,0,1),0),"")</f>
        <v>0</v>
      </c>
      <c r="AL134" s="86">
        <f>IFERROR(IF(AL66&lt;&gt;0,IF(SUM($E134:AK134)=1,0,1),0),"")</f>
        <v>0</v>
      </c>
      <c r="AM134" s="86">
        <f>IFERROR(IF(AM66&lt;&gt;0,IF(SUM($E134:AL134)=1,0,1),0),"")</f>
        <v>0</v>
      </c>
      <c r="AN134" s="86">
        <f>IFERROR(IF(AN66&lt;&gt;0,IF(SUM($E134:AM134)=1,0,1),0),"")</f>
        <v>0</v>
      </c>
      <c r="AO134" s="86">
        <f>IFERROR(IF(AO66&lt;&gt;0,IF(SUM($E134:AN134)=1,0,1),0),"")</f>
        <v>0</v>
      </c>
      <c r="AP134" s="86">
        <f>IFERROR(IF(AP66&lt;&gt;0,IF(SUM($E134:AO134)=1,0,1),0),"")</f>
        <v>0</v>
      </c>
      <c r="AQ134" s="86">
        <f>IFERROR(IF(AQ66&lt;&gt;0,IF(SUM($E134:AP134)=1,0,1),0),"")</f>
        <v>0</v>
      </c>
      <c r="AR134" s="86">
        <f>IFERROR(IF(AR66&lt;&gt;0,IF(SUM($E134:AQ134)=1,0,1),0),"")</f>
        <v>0</v>
      </c>
      <c r="AS134" s="86">
        <f>IFERROR(IF(AS66&lt;&gt;0,IF(SUM($E134:AR134)=1,0,1),0),"")</f>
        <v>0</v>
      </c>
      <c r="AT134" s="86">
        <f>IFERROR(IF(AT66&lt;&gt;0,IF(SUM($E134:AS134)=1,0,1),0),"")</f>
        <v>0</v>
      </c>
      <c r="AU134" s="86">
        <f>IFERROR(IF(AU66&lt;&gt;0,IF(SUM($E134:AT134)=1,0,1),0),"")</f>
        <v>0</v>
      </c>
      <c r="AV134" s="86">
        <f>IFERROR(IF(AV66&lt;&gt;0,IF(SUM($E134:AU134)=1,0,1),0),"")</f>
        <v>0</v>
      </c>
      <c r="AW134" s="86">
        <f>IFERROR(IF(AW66&lt;&gt;0,IF(SUM($E134:AV134)=1,0,1),0),"")</f>
        <v>0</v>
      </c>
      <c r="AX134" s="86">
        <f>IFERROR(IF(AX66&lt;&gt;0,IF(SUM($E134:AW134)=1,0,1),0),"")</f>
        <v>0</v>
      </c>
      <c r="AY134" s="86">
        <f>IFERROR(IF(AY66&lt;&gt;0,IF(SUM($E134:AX134)=1,0,1),0),"")</f>
        <v>0</v>
      </c>
      <c r="AZ134" s="86">
        <f>IFERROR(IF(AZ66&lt;&gt;0,IF(SUM($E134:AY134)=1,0,1),0),"")</f>
        <v>0</v>
      </c>
      <c r="BA134" s="86">
        <f>IFERROR(IF(BA66&lt;&gt;0,IF(SUM($E134:AZ134)=1,0,1),0),"")</f>
        <v>0</v>
      </c>
      <c r="BB134" s="86">
        <f>IFERROR(IF(BB66&lt;&gt;0,IF(SUM($E134:BA134)=1,0,1),0),"")</f>
        <v>0</v>
      </c>
      <c r="BC134" s="86">
        <f>IFERROR(IF(BC66&lt;&gt;0,IF(SUM($E134:BB134)=1,0,1),0),"")</f>
        <v>0</v>
      </c>
      <c r="BD134" s="86">
        <f>IFERROR(IF(BD66&lt;&gt;0,IF(SUM($E134:BC134)=1,0,1),0),"")</f>
        <v>0</v>
      </c>
      <c r="BE134" s="86">
        <f>IFERROR(IF(BE66&lt;&gt;0,IF(SUM($E134:BD134)=1,0,1),0),"")</f>
        <v>0</v>
      </c>
      <c r="BF134" s="86">
        <f>IFERROR(IF(BF66&lt;&gt;0,IF(SUM($E134:BE134)=1,0,1),0),"")</f>
        <v>0</v>
      </c>
      <c r="BG134" s="86">
        <f>IFERROR(IF(BG66&lt;&gt;0,IF(SUM($E134:BF134)=1,0,1),0),"")</f>
        <v>0</v>
      </c>
      <c r="BH134" s="86">
        <f>IFERROR(IF(BH66&lt;&gt;0,IF(SUM($E134:BG134)=1,0,1),0),"")</f>
        <v>0</v>
      </c>
      <c r="BI134" s="86">
        <f>IFERROR(IF(BI66&lt;&gt;0,IF(SUM($E134:BH134)=1,0,1),0),"")</f>
        <v>0</v>
      </c>
      <c r="BJ134" s="86">
        <f>IFERROR(IF(BJ66&lt;&gt;0,IF(SUM($E134:BI134)=1,0,1),0),"")</f>
        <v>0</v>
      </c>
      <c r="BK134" s="86">
        <f>IFERROR(IF(BK66&lt;&gt;0,IF(SUM($E134:BJ134)=1,0,1),0),"")</f>
        <v>0</v>
      </c>
      <c r="BL134" s="86">
        <f>IFERROR(IF(BL66&lt;&gt;0,IF(SUM($E134:BK134)=1,0,1),0),"")</f>
        <v>0</v>
      </c>
      <c r="BM134" s="86">
        <f>IFERROR(IF(BM66&lt;&gt;0,IF(SUM($E134:BL134)=1,0,1),0),"")</f>
        <v>0</v>
      </c>
      <c r="BN134" s="86">
        <f>IFERROR(IF(BN66&lt;&gt;0,IF(SUM($E134:BM134)=1,0,1),0),"")</f>
        <v>0</v>
      </c>
      <c r="BO134" s="86">
        <f>IFERROR(IF(BO66&lt;&gt;0,IF(SUM($E134:BN134)=1,0,1),0),"")</f>
        <v>0</v>
      </c>
      <c r="BP134" s="86">
        <f>IFERROR(IF(BP66&lt;&gt;0,IF(SUM($E134:BO134)=1,0,1),0),"")</f>
        <v>0</v>
      </c>
      <c r="BQ134" s="86">
        <f>IFERROR(IF(BQ66&lt;&gt;0,IF(SUM($E134:BP134)=1,0,1),0),"")</f>
        <v>0</v>
      </c>
      <c r="BR134" s="86">
        <f>IFERROR(IF(BR66&lt;&gt;0,IF(SUM($E134:BQ134)=1,0,1),0),"")</f>
        <v>0</v>
      </c>
      <c r="BS134" s="86">
        <f>IFERROR(IF(BS66&lt;&gt;0,IF(SUM($E134:BR134)=1,0,1),0),"")</f>
        <v>0</v>
      </c>
      <c r="BT134" s="86">
        <f>IFERROR(IF(BT66&lt;&gt;0,IF(SUM($E134:BS134)=1,0,1),0),"")</f>
        <v>0</v>
      </c>
      <c r="BU134" s="86">
        <f>IFERROR(IF(BU66&lt;&gt;0,IF(SUM($E134:BT134)=1,0,1),0),"")</f>
        <v>0</v>
      </c>
      <c r="BV134" s="86">
        <f>IFERROR(IF(BV66&lt;&gt;0,IF(SUM($E134:BU134)=1,0,1),0),"")</f>
        <v>0</v>
      </c>
      <c r="BW134" s="86">
        <f>IFERROR(IF(BW66&lt;&gt;0,IF(SUM($E134:BV134)=1,0,1),0),"")</f>
        <v>0</v>
      </c>
      <c r="BX134" s="86">
        <f>IFERROR(IF(BX66&lt;&gt;0,IF(SUM($E134:BW134)=1,0,1),0),"")</f>
        <v>0</v>
      </c>
      <c r="BY134" s="86">
        <f>IFERROR(IF(BY66&lt;&gt;0,IF(SUM($E134:BX134)=1,0,1),0),"")</f>
        <v>0</v>
      </c>
      <c r="BZ134" s="86">
        <f>IFERROR(IF(BZ66&lt;&gt;0,IF(SUM($E134:BY134)=1,0,1),0),"")</f>
        <v>0</v>
      </c>
      <c r="CA134" s="86">
        <f>IFERROR(IF(CA66&lt;&gt;0,IF(SUM($E134:BZ134)=1,0,1),0),"")</f>
        <v>0</v>
      </c>
      <c r="CB134" s="86">
        <f>IFERROR(IF(CB66&lt;&gt;0,IF(SUM($E134:CA134)=1,0,1),0),"")</f>
        <v>0</v>
      </c>
      <c r="CC134" s="86">
        <f>IFERROR(IF(CC66&lt;&gt;0,IF(SUM($E134:CB134)=1,0,1),0),"")</f>
        <v>0</v>
      </c>
      <c r="CD134" s="86">
        <f>IFERROR(IF(CD66&lt;&gt;0,IF(SUM($E134:CC134)=1,0,1),0),"")</f>
        <v>0</v>
      </c>
      <c r="CE134" s="86">
        <f>IFERROR(IF(CE66&lt;&gt;0,IF(SUM($E134:CD134)=1,0,1),0),"")</f>
        <v>0</v>
      </c>
      <c r="CF134" s="86">
        <f>IFERROR(IF(CF66&lt;&gt;0,IF(SUM($E134:CE134)=1,0,1),0),"")</f>
        <v>0</v>
      </c>
      <c r="CG134" s="86">
        <f>IFERROR(IF(CG66&lt;&gt;0,IF(SUM($E134:CF134)=1,0,1),0),"")</f>
        <v>0</v>
      </c>
      <c r="CH134" s="86">
        <f>IFERROR(IF(CH66&lt;&gt;0,IF(SUM($E134:CG134)=1,0,1),0),"")</f>
        <v>0</v>
      </c>
      <c r="CI134" s="86">
        <f>IFERROR(IF(CI66&lt;&gt;0,IF(SUM($E134:CH134)=1,0,1),0),"")</f>
        <v>0</v>
      </c>
      <c r="CJ134" s="86">
        <f>IFERROR(IF(CJ66&lt;&gt;0,IF(SUM($E134:CI134)=1,0,1),0),"")</f>
        <v>0</v>
      </c>
      <c r="CK134" s="86">
        <f>IFERROR(IF(CK66&lt;&gt;0,IF(SUM($E134:CJ134)=1,0,1),0),"")</f>
        <v>0</v>
      </c>
      <c r="CL134" s="86">
        <f>IFERROR(IF(CL66&lt;&gt;0,IF(SUM($E134:CK134)=1,0,1),0),"")</f>
        <v>0</v>
      </c>
      <c r="CM134" s="86">
        <f>IFERROR(IF(CM66&lt;&gt;0,IF(SUM($E134:CL134)=1,0,1),0),"")</f>
        <v>0</v>
      </c>
      <c r="CN134" s="86">
        <f>IFERROR(IF(CN66&lt;&gt;0,IF(SUM($E134:CM134)=1,0,1),0),"")</f>
        <v>0</v>
      </c>
      <c r="CO134" s="86">
        <f>IFERROR(IF(CO66&lt;&gt;0,IF(SUM($E134:CN134)=1,0,1),0),"")</f>
        <v>0</v>
      </c>
      <c r="CP134" s="86">
        <f>IFERROR(IF(CP66&lt;&gt;0,IF(SUM($E134:CO134)=1,0,1),0),"")</f>
        <v>0</v>
      </c>
      <c r="CQ134" s="86">
        <f>IFERROR(IF(CQ66&lt;&gt;0,IF(SUM($E134:CP134)=1,0,1),0),"")</f>
        <v>0</v>
      </c>
      <c r="CR134" s="86">
        <f>IFERROR(IF(CR66&lt;&gt;0,IF(SUM($E134:CQ134)=1,0,1),0),"")</f>
        <v>0</v>
      </c>
      <c r="CS134" s="86">
        <f>IFERROR(IF(CS66&lt;&gt;0,IF(SUM($E134:CR134)=1,0,1),0),"")</f>
        <v>0</v>
      </c>
      <c r="CT134" s="86">
        <f>IFERROR(IF(CT66&lt;&gt;0,IF(SUM($E134:CS134)=1,0,1),0),"")</f>
        <v>0</v>
      </c>
      <c r="CU134" s="86">
        <f>IFERROR(IF(CU66&lt;&gt;0,IF(SUM($E134:CT134)=1,0,1),0),"")</f>
        <v>0</v>
      </c>
      <c r="CV134" s="86">
        <f>IFERROR(IF(CV66&lt;&gt;0,IF(SUM($E134:CU134)=1,0,1),0),"")</f>
        <v>0</v>
      </c>
      <c r="CW134" s="86">
        <f>IFERROR(IF(CW66&lt;&gt;0,IF(SUM($E134:CV134)=1,0,1),0),"")</f>
        <v>0</v>
      </c>
      <c r="CX134" s="86">
        <f>IFERROR(IF(CX66&lt;&gt;0,IF(SUM($E134:CW134)=1,0,1),0),"")</f>
        <v>0</v>
      </c>
      <c r="CY134" s="86">
        <f>IFERROR(IF(CY66&lt;&gt;0,IF(SUM($E134:CX134)=1,0,1),0),"")</f>
        <v>0</v>
      </c>
      <c r="CZ134" s="86">
        <f>IFERROR(IF(CZ66&lt;&gt;0,IF(SUM($E134:CY134)=1,0,1),0),"")</f>
        <v>0</v>
      </c>
      <c r="DA134" s="86">
        <f>IFERROR(IF(DA66&lt;&gt;0,IF(SUM($E134:CZ134)=1,0,1),0),"")</f>
        <v>0</v>
      </c>
      <c r="DB134" s="86">
        <f>IFERROR(IF(DB66&lt;&gt;0,IF(SUM($E134:DA134)=1,0,1),0),"")</f>
        <v>0</v>
      </c>
      <c r="DC134" s="86">
        <f>IFERROR(IF(DC66&lt;&gt;0,IF(SUM($E134:DB134)=1,0,1),0),"")</f>
        <v>0</v>
      </c>
      <c r="DD134" s="86">
        <f>IFERROR(IF(DD66&lt;&gt;0,IF(SUM($E134:DC134)=1,0,1),0),"")</f>
        <v>0</v>
      </c>
      <c r="DE134" s="86">
        <f>IFERROR(IF(DE66&lt;&gt;0,IF(SUM($E134:DD134)=1,0,1),0),"")</f>
        <v>0</v>
      </c>
      <c r="DF134" s="86">
        <f>IFERROR(IF(DF66&lt;&gt;0,IF(SUM($E134:DE134)=1,0,1),0),"")</f>
        <v>0</v>
      </c>
      <c r="DG134" s="86">
        <f>IFERROR(IF(DG66&lt;&gt;0,IF(SUM($E134:DF134)=1,0,1),0),"")</f>
        <v>0</v>
      </c>
      <c r="DH134" s="86">
        <f>IFERROR(IF(DH66&lt;&gt;0,IF(SUM($E134:DG134)=1,0,1),0),"")</f>
        <v>0</v>
      </c>
      <c r="DI134" s="86">
        <f>IFERROR(IF(DI66&lt;&gt;0,IF(SUM($E134:DH134)=1,0,1),0),"")</f>
        <v>0</v>
      </c>
      <c r="DJ134" s="86">
        <f>IFERROR(IF(DJ66&lt;&gt;0,IF(SUM($E134:DI134)=1,0,1),0),"")</f>
        <v>0</v>
      </c>
      <c r="DK134" s="86">
        <f>IFERROR(IF(DK66&lt;&gt;0,IF(SUM($E134:DJ134)=1,0,1),0),"")</f>
        <v>0</v>
      </c>
      <c r="DL134" s="86">
        <f>IFERROR(IF(DL66&lt;&gt;0,IF(SUM($E134:DK134)=1,0,1),0),"")</f>
        <v>0</v>
      </c>
      <c r="DM134" s="86">
        <f>IFERROR(IF(DM66&lt;&gt;0,IF(SUM($E134:DL134)=1,0,1),0),"")</f>
        <v>0</v>
      </c>
      <c r="DN134" s="86">
        <f>IFERROR(IF(DN66&lt;&gt;0,IF(SUM($E134:DM134)=1,0,1),0),"")</f>
        <v>0</v>
      </c>
      <c r="DO134" s="86">
        <f>IFERROR(IF(DO66&lt;&gt;0,IF(SUM($E134:DN134)=1,0,1),0),"")</f>
        <v>0</v>
      </c>
      <c r="DP134" s="86">
        <f>IFERROR(IF(DP66&lt;&gt;0,IF(SUM($E134:DO134)=1,0,1),0),"")</f>
        <v>0</v>
      </c>
      <c r="DQ134" s="86">
        <f>IFERROR(IF(DQ66&lt;&gt;0,IF(SUM($E134:DP134)=1,0,1),0),"")</f>
        <v>0</v>
      </c>
      <c r="DR134" s="86">
        <f>IFERROR(IF(DR66&lt;&gt;0,IF(SUM($E134:DQ134)=1,0,1),0),"")</f>
        <v>0</v>
      </c>
      <c r="DS134" s="86">
        <f>IFERROR(IF(DS66&lt;&gt;0,IF(SUM($E134:DR134)=1,0,1),0),"")</f>
        <v>0</v>
      </c>
      <c r="DT134" s="86">
        <f>IFERROR(IF(DT66&lt;&gt;0,IF(SUM($E134:DS134)=1,0,1),0),"")</f>
        <v>0</v>
      </c>
      <c r="DU134" s="86">
        <f>IFERROR(IF(DU66&lt;&gt;0,IF(SUM($E134:DT134)=1,0,1),0),"")</f>
        <v>0</v>
      </c>
    </row>
    <row r="135" spans="1:125" x14ac:dyDescent="0.35">
      <c r="A135" s="2"/>
      <c r="B135" s="2"/>
      <c r="C135" s="2"/>
      <c r="D135" s="99"/>
      <c r="E135" s="2"/>
      <c r="F135" s="2"/>
      <c r="G135" s="2"/>
      <c r="H135" s="2"/>
      <c r="I135" s="2"/>
      <c r="J135" s="2"/>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row>
    <row r="136" spans="1:125" x14ac:dyDescent="0.35">
      <c r="A136" s="2" t="s">
        <v>391</v>
      </c>
      <c r="B136" s="2"/>
      <c r="C136" s="2"/>
      <c r="D136" s="99" t="str">
        <f>IFERROR(MAX(D134+D130,Pieņēmumi!$E$8),"")</f>
        <v/>
      </c>
      <c r="E136" s="2"/>
      <c r="F136" s="2"/>
      <c r="G136" s="2"/>
      <c r="H136" s="2"/>
      <c r="I136" s="2"/>
      <c r="J136" s="2"/>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row>
    <row r="137" spans="1:125" x14ac:dyDescent="0.35">
      <c r="A137" s="2" t="s">
        <v>392</v>
      </c>
      <c r="B137" s="2"/>
      <c r="C137" s="2"/>
      <c r="D137" s="99" t="str">
        <f>IFERROR(MAX(D134+D131,Pieņēmumi!$E$8),"")</f>
        <v/>
      </c>
      <c r="E137" s="2"/>
      <c r="F137" s="2"/>
      <c r="G137" s="2"/>
      <c r="H137" s="2"/>
      <c r="I137" s="2"/>
      <c r="J137" s="2"/>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row>
    <row r="138" spans="1:125" x14ac:dyDescent="0.35">
      <c r="A138" s="2"/>
      <c r="B138" s="2"/>
      <c r="C138" s="2"/>
      <c r="D138" s="2"/>
      <c r="E138" s="2"/>
      <c r="F138" s="2"/>
      <c r="G138" s="2"/>
      <c r="H138" s="2"/>
      <c r="I138" s="2"/>
      <c r="J138" s="2"/>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row>
    <row r="139" spans="1:125" x14ac:dyDescent="0.35">
      <c r="A139" s="3" t="s">
        <v>393</v>
      </c>
      <c r="B139" s="2"/>
      <c r="C139" s="2"/>
      <c r="D139" s="1"/>
      <c r="E139" s="2"/>
      <c r="F139" s="2"/>
      <c r="G139" s="2"/>
      <c r="H139" s="2"/>
      <c r="I139" s="2"/>
      <c r="J139" s="2"/>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row>
    <row r="140" spans="1:125" x14ac:dyDescent="0.35">
      <c r="A140" s="1"/>
      <c r="B140" s="1"/>
      <c r="C140" s="2"/>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row>
    <row r="141" spans="1:125" x14ac:dyDescent="0.35">
      <c r="A141" s="110" t="str">
        <f>Pieņēmumi!B88</f>
        <v>Kredītriska uzcenojums būvniecības periodā</v>
      </c>
      <c r="B141" s="111" t="str">
        <f>Pieņēmumi!C88</f>
        <v>%, gadā</v>
      </c>
      <c r="C141" s="2"/>
      <c r="D141" s="82">
        <f>Pieņēmumi!E88</f>
        <v>0</v>
      </c>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row>
    <row r="142" spans="1:125" x14ac:dyDescent="0.35">
      <c r="A142" s="110" t="str">
        <f>Pieņēmumi!B89</f>
        <v>Kredītriska uzcenojums uzturēšanas periodā</v>
      </c>
      <c r="B142" s="111" t="str">
        <f>Pieņēmumi!C89</f>
        <v>%, gadā</v>
      </c>
      <c r="C142" s="2"/>
      <c r="D142" s="82">
        <f>Pieņēmumi!E89</f>
        <v>0</v>
      </c>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row>
    <row r="143" spans="1:125" x14ac:dyDescent="0.35">
      <c r="A143" s="110" t="str">
        <f>Pieņēmumi!B90</f>
        <v>Bankas administrātīvais uzcenojums</v>
      </c>
      <c r="B143" s="111" t="str">
        <f>Pieņēmumi!C90</f>
        <v>%, gadā</v>
      </c>
      <c r="C143" s="2"/>
      <c r="D143" s="82">
        <f>Pieņēmumi!E90</f>
        <v>0</v>
      </c>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row>
    <row r="144" spans="1:125" x14ac:dyDescent="0.35">
      <c r="A144" s="110" t="str">
        <f>Pieņēmumi!B91</f>
        <v>Bankas peļņas uzcenojums</v>
      </c>
      <c r="B144" s="111" t="str">
        <f>Pieņēmumi!C91</f>
        <v>%, gadā</v>
      </c>
      <c r="C144" s="2"/>
      <c r="D144" s="82">
        <f>Pieņēmumi!E91</f>
        <v>0</v>
      </c>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row>
    <row r="145" spans="1:125" x14ac:dyDescent="0.35">
      <c r="A145" s="80" t="str">
        <f>A92</f>
        <v>Procentu likmju mijmaiņas darījumu (SWAP) uzcenojums</v>
      </c>
      <c r="B145" s="81" t="str">
        <f>B92</f>
        <v>%, gadā</v>
      </c>
      <c r="C145" s="2"/>
      <c r="D145" s="82">
        <f>D92</f>
        <v>0</v>
      </c>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row>
    <row r="147" spans="1:125" x14ac:dyDescent="0.35">
      <c r="A147" s="2" t="s">
        <v>167</v>
      </c>
      <c r="B147" s="10" t="s">
        <v>121</v>
      </c>
      <c r="C147" s="2"/>
      <c r="D147" s="76">
        <f>D141+D143+D144+D145</f>
        <v>0</v>
      </c>
      <c r="E147" s="2"/>
      <c r="F147" s="2"/>
      <c r="G147" s="2"/>
      <c r="H147" s="2"/>
      <c r="I147" s="2"/>
      <c r="J147" s="2"/>
      <c r="K147" s="100"/>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row>
    <row r="148" spans="1:125" x14ac:dyDescent="0.35">
      <c r="A148" s="2" t="s">
        <v>394</v>
      </c>
      <c r="B148" s="10" t="s">
        <v>121</v>
      </c>
      <c r="C148" s="2"/>
      <c r="D148" s="76">
        <f>D142+D143+D144+D145</f>
        <v>0</v>
      </c>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row>
    <row r="149" spans="1:125" x14ac:dyDescent="0.35">
      <c r="A149" s="38" t="str">
        <f>'Laika grafiks'!$A$30</f>
        <v>Būvniecības izmaksu marķieris</v>
      </c>
      <c r="B149" s="101"/>
      <c r="C149" s="101"/>
      <c r="D149" s="102"/>
      <c r="E149" s="46">
        <f>IFERROR('Laika grafiks'!E$30,"")</f>
        <v>0</v>
      </c>
      <c r="F149" s="46">
        <f>IFERROR('Laika grafiks'!F$30,"")</f>
        <v>0</v>
      </c>
      <c r="G149" s="46">
        <f>IFERROR('Laika grafiks'!G$30,"")</f>
        <v>0</v>
      </c>
      <c r="H149" s="46">
        <f>IFERROR('Laika grafiks'!H$30,"")</f>
        <v>0</v>
      </c>
      <c r="I149" s="46">
        <f>IFERROR('Laika grafiks'!I$30,"")</f>
        <v>0</v>
      </c>
      <c r="J149" s="46">
        <f>IFERROR('Laika grafiks'!J$30,"")</f>
        <v>0</v>
      </c>
      <c r="K149" s="46">
        <f>IFERROR('Laika grafiks'!K$30,"")</f>
        <v>0</v>
      </c>
      <c r="L149" s="46">
        <f>IFERROR('Laika grafiks'!L$30,"")</f>
        <v>0</v>
      </c>
      <c r="M149" s="46">
        <f>IFERROR('Laika grafiks'!M$30,"")</f>
        <v>0</v>
      </c>
      <c r="N149" s="46">
        <f>IFERROR('Laika grafiks'!N$30,"")</f>
        <v>0</v>
      </c>
      <c r="O149" s="46">
        <f>IFERROR('Laika grafiks'!O$30,"")</f>
        <v>0</v>
      </c>
      <c r="P149" s="46">
        <f>IFERROR('Laika grafiks'!P$30,"")</f>
        <v>0</v>
      </c>
      <c r="Q149" s="46">
        <f>IFERROR('Laika grafiks'!Q$30,"")</f>
        <v>0</v>
      </c>
      <c r="R149" s="46">
        <f>IFERROR('Laika grafiks'!R$30,"")</f>
        <v>0</v>
      </c>
      <c r="S149" s="46">
        <f>IFERROR('Laika grafiks'!S$30,"")</f>
        <v>0</v>
      </c>
      <c r="T149" s="46">
        <f>IFERROR('Laika grafiks'!T$30,"")</f>
        <v>0</v>
      </c>
      <c r="U149" s="46">
        <f>IFERROR('Laika grafiks'!U$30,"")</f>
        <v>0</v>
      </c>
      <c r="V149" s="46">
        <f>IFERROR('Laika grafiks'!V$30,"")</f>
        <v>0</v>
      </c>
      <c r="W149" s="46">
        <f>IFERROR('Laika grafiks'!W$30,"")</f>
        <v>0</v>
      </c>
      <c r="X149" s="46">
        <f>IFERROR('Laika grafiks'!X$30,"")</f>
        <v>0</v>
      </c>
      <c r="Y149" s="46">
        <f>IFERROR('Laika grafiks'!Y$30,"")</f>
        <v>0</v>
      </c>
      <c r="Z149" s="46">
        <f>IFERROR('Laika grafiks'!Z$30,"")</f>
        <v>0</v>
      </c>
      <c r="AA149" s="46">
        <f>IFERROR('Laika grafiks'!AA$30,"")</f>
        <v>0</v>
      </c>
      <c r="AB149" s="46">
        <f>IFERROR('Laika grafiks'!AB$30,"")</f>
        <v>0</v>
      </c>
      <c r="AC149" s="46">
        <f>IFERROR('Laika grafiks'!AC$30,"")</f>
        <v>0</v>
      </c>
      <c r="AD149" s="46">
        <f>IFERROR('Laika grafiks'!AD$30,"")</f>
        <v>0</v>
      </c>
      <c r="AE149" s="46">
        <f>IFERROR('Laika grafiks'!AE$30,"")</f>
        <v>0</v>
      </c>
      <c r="AF149" s="46">
        <f>IFERROR('Laika grafiks'!AF$30,"")</f>
        <v>0</v>
      </c>
      <c r="AG149" s="46">
        <f>IFERROR('Laika grafiks'!AG$30,"")</f>
        <v>0</v>
      </c>
      <c r="AH149" s="46">
        <f>IFERROR('Laika grafiks'!AH$30,"")</f>
        <v>0</v>
      </c>
      <c r="AI149" s="46">
        <f>IFERROR('Laika grafiks'!AI$30,"")</f>
        <v>0</v>
      </c>
      <c r="AJ149" s="46">
        <f>IFERROR('Laika grafiks'!AJ$30,"")</f>
        <v>0</v>
      </c>
      <c r="AK149" s="46">
        <f>IFERROR('Laika grafiks'!AK$30,"")</f>
        <v>0</v>
      </c>
      <c r="AL149" s="46">
        <f>IFERROR('Laika grafiks'!AL$30,"")</f>
        <v>0</v>
      </c>
      <c r="AM149" s="46">
        <f>IFERROR('Laika grafiks'!AM$30,"")</f>
        <v>0</v>
      </c>
      <c r="AN149" s="46">
        <f>IFERROR('Laika grafiks'!AN$30,"")</f>
        <v>0</v>
      </c>
      <c r="AO149" s="46">
        <f>IFERROR('Laika grafiks'!AO$30,"")</f>
        <v>0</v>
      </c>
      <c r="AP149" s="46">
        <f>IFERROR('Laika grafiks'!AP$30,"")</f>
        <v>0</v>
      </c>
      <c r="AQ149" s="46">
        <f>IFERROR('Laika grafiks'!AQ$30,"")</f>
        <v>0</v>
      </c>
      <c r="AR149" s="46">
        <f>IFERROR('Laika grafiks'!AR$30,"")</f>
        <v>0</v>
      </c>
      <c r="AS149" s="46">
        <f>IFERROR('Laika grafiks'!AS$30,"")</f>
        <v>0</v>
      </c>
      <c r="AT149" s="46">
        <f>IFERROR('Laika grafiks'!AT$30,"")</f>
        <v>0</v>
      </c>
      <c r="AU149" s="46">
        <f>IFERROR('Laika grafiks'!AU$30,"")</f>
        <v>0</v>
      </c>
      <c r="AV149" s="46">
        <f>IFERROR('Laika grafiks'!AV$30,"")</f>
        <v>0</v>
      </c>
      <c r="AW149" s="46">
        <f>IFERROR('Laika grafiks'!AW$30,"")</f>
        <v>0</v>
      </c>
      <c r="AX149" s="46">
        <f>IFERROR('Laika grafiks'!AX$30,"")</f>
        <v>0</v>
      </c>
      <c r="AY149" s="46">
        <f>IFERROR('Laika grafiks'!AY$30,"")</f>
        <v>0</v>
      </c>
      <c r="AZ149" s="46">
        <f>IFERROR('Laika grafiks'!AZ$30,"")</f>
        <v>0</v>
      </c>
      <c r="BA149" s="46">
        <f>IFERROR('Laika grafiks'!BA$30,"")</f>
        <v>0</v>
      </c>
      <c r="BB149" s="46">
        <f>IFERROR('Laika grafiks'!BB$30,"")</f>
        <v>0</v>
      </c>
      <c r="BC149" s="46">
        <f>IFERROR('Laika grafiks'!BC$30,"")</f>
        <v>0</v>
      </c>
      <c r="BD149" s="46">
        <f>IFERROR('Laika grafiks'!BD$30,"")</f>
        <v>0</v>
      </c>
      <c r="BE149" s="46">
        <f>IFERROR('Laika grafiks'!BE$30,"")</f>
        <v>0</v>
      </c>
      <c r="BF149" s="46">
        <f>IFERROR('Laika grafiks'!BF$30,"")</f>
        <v>0</v>
      </c>
      <c r="BG149" s="46">
        <f>IFERROR('Laika grafiks'!BG$30,"")</f>
        <v>0</v>
      </c>
      <c r="BH149" s="46">
        <f>IFERROR('Laika grafiks'!BH$30,"")</f>
        <v>0</v>
      </c>
      <c r="BI149" s="46">
        <f>IFERROR('Laika grafiks'!BI$30,"")</f>
        <v>0</v>
      </c>
      <c r="BJ149" s="46">
        <f>IFERROR('Laika grafiks'!BJ$30,"")</f>
        <v>0</v>
      </c>
      <c r="BK149" s="46">
        <f>IFERROR('Laika grafiks'!BK$30,"")</f>
        <v>0</v>
      </c>
      <c r="BL149" s="46">
        <f>IFERROR('Laika grafiks'!BL$30,"")</f>
        <v>0</v>
      </c>
      <c r="BM149" s="46">
        <f>IFERROR('Laika grafiks'!BM$30,"")</f>
        <v>0</v>
      </c>
      <c r="BN149" s="46">
        <f>IFERROR('Laika grafiks'!BN$30,"")</f>
        <v>0</v>
      </c>
      <c r="BO149" s="46">
        <f>IFERROR('Laika grafiks'!BO$30,"")</f>
        <v>0</v>
      </c>
      <c r="BP149" s="46">
        <f>IFERROR('Laika grafiks'!BP$30,"")</f>
        <v>0</v>
      </c>
      <c r="BQ149" s="46">
        <f>IFERROR('Laika grafiks'!BQ$30,"")</f>
        <v>0</v>
      </c>
      <c r="BR149" s="46">
        <f>IFERROR('Laika grafiks'!BR$30,"")</f>
        <v>0</v>
      </c>
      <c r="BS149" s="46">
        <f>IFERROR('Laika grafiks'!BS$30,"")</f>
        <v>0</v>
      </c>
      <c r="BT149" s="46">
        <f>IFERROR('Laika grafiks'!BT$30,"")</f>
        <v>0</v>
      </c>
      <c r="BU149" s="46">
        <f>IFERROR('Laika grafiks'!BU$30,"")</f>
        <v>0</v>
      </c>
      <c r="BV149" s="46">
        <f>IFERROR('Laika grafiks'!BV$30,"")</f>
        <v>0</v>
      </c>
      <c r="BW149" s="46">
        <f>IFERROR('Laika grafiks'!BW$30,"")</f>
        <v>0</v>
      </c>
      <c r="BX149" s="46">
        <f>IFERROR('Laika grafiks'!BX$30,"")</f>
        <v>0</v>
      </c>
      <c r="BY149" s="46">
        <f>IFERROR('Laika grafiks'!BY$30,"")</f>
        <v>0</v>
      </c>
      <c r="BZ149" s="46">
        <f>IFERROR('Laika grafiks'!BZ$30,"")</f>
        <v>0</v>
      </c>
      <c r="CA149" s="46">
        <f>IFERROR('Laika grafiks'!CA$30,"")</f>
        <v>0</v>
      </c>
      <c r="CB149" s="46">
        <f>IFERROR('Laika grafiks'!CB$30,"")</f>
        <v>0</v>
      </c>
      <c r="CC149" s="46">
        <f>IFERROR('Laika grafiks'!CC$30,"")</f>
        <v>0</v>
      </c>
      <c r="CD149" s="46">
        <f>IFERROR('Laika grafiks'!CD$30,"")</f>
        <v>0</v>
      </c>
      <c r="CE149" s="46">
        <f>IFERROR('Laika grafiks'!CE$30,"")</f>
        <v>0</v>
      </c>
      <c r="CF149" s="46">
        <f>IFERROR('Laika grafiks'!CF$30,"")</f>
        <v>0</v>
      </c>
      <c r="CG149" s="46">
        <f>IFERROR('Laika grafiks'!CG$30,"")</f>
        <v>0</v>
      </c>
      <c r="CH149" s="46">
        <f>IFERROR('Laika grafiks'!CH$30,"")</f>
        <v>0</v>
      </c>
      <c r="CI149" s="46">
        <f>IFERROR('Laika grafiks'!CI$30,"")</f>
        <v>0</v>
      </c>
      <c r="CJ149" s="46">
        <f>IFERROR('Laika grafiks'!CJ$30,"")</f>
        <v>0</v>
      </c>
      <c r="CK149" s="46">
        <f>IFERROR('Laika grafiks'!CK$30,"")</f>
        <v>0</v>
      </c>
      <c r="CL149" s="46">
        <f>IFERROR('Laika grafiks'!CL$30,"")</f>
        <v>0</v>
      </c>
      <c r="CM149" s="46">
        <f>IFERROR('Laika grafiks'!CM$30,"")</f>
        <v>0</v>
      </c>
      <c r="CN149" s="46">
        <f>IFERROR('Laika grafiks'!CN$30,"")</f>
        <v>0</v>
      </c>
      <c r="CO149" s="46">
        <f>IFERROR('Laika grafiks'!CO$30,"")</f>
        <v>0</v>
      </c>
      <c r="CP149" s="46">
        <f>IFERROR('Laika grafiks'!CP$30,"")</f>
        <v>0</v>
      </c>
      <c r="CQ149" s="46">
        <f>IFERROR('Laika grafiks'!CQ$30,"")</f>
        <v>0</v>
      </c>
      <c r="CR149" s="46">
        <f>IFERROR('Laika grafiks'!CR$30,"")</f>
        <v>0</v>
      </c>
      <c r="CS149" s="46">
        <f>IFERROR('Laika grafiks'!CS$30,"")</f>
        <v>0</v>
      </c>
      <c r="CT149" s="46">
        <f>IFERROR('Laika grafiks'!CT$30,"")</f>
        <v>0</v>
      </c>
      <c r="CU149" s="46">
        <f>IFERROR('Laika grafiks'!CU$30,"")</f>
        <v>0</v>
      </c>
      <c r="CV149" s="46">
        <f>IFERROR('Laika grafiks'!CV$30,"")</f>
        <v>0</v>
      </c>
      <c r="CW149" s="46">
        <f>IFERROR('Laika grafiks'!CW$30,"")</f>
        <v>0</v>
      </c>
      <c r="CX149" s="46">
        <f>IFERROR('Laika grafiks'!CX$30,"")</f>
        <v>0</v>
      </c>
      <c r="CY149" s="46">
        <f>IFERROR('Laika grafiks'!CY$30,"")</f>
        <v>0</v>
      </c>
      <c r="CZ149" s="46">
        <f>IFERROR('Laika grafiks'!CZ$30,"")</f>
        <v>0</v>
      </c>
      <c r="DA149" s="46">
        <f>IFERROR('Laika grafiks'!DA$30,"")</f>
        <v>0</v>
      </c>
      <c r="DB149" s="46">
        <f>IFERROR('Laika grafiks'!DB$30,"")</f>
        <v>0</v>
      </c>
      <c r="DC149" s="46">
        <f>IFERROR('Laika grafiks'!DC$30,"")</f>
        <v>0</v>
      </c>
      <c r="DD149" s="46">
        <f>IFERROR('Laika grafiks'!DD$30,"")</f>
        <v>0</v>
      </c>
      <c r="DE149" s="46">
        <f>IFERROR('Laika grafiks'!DE$30,"")</f>
        <v>0</v>
      </c>
      <c r="DF149" s="46">
        <f>IFERROR('Laika grafiks'!DF$30,"")</f>
        <v>0</v>
      </c>
      <c r="DG149" s="46">
        <f>IFERROR('Laika grafiks'!DG$30,"")</f>
        <v>0</v>
      </c>
      <c r="DH149" s="46">
        <f>IFERROR('Laika grafiks'!DH$30,"")</f>
        <v>0</v>
      </c>
      <c r="DI149" s="46">
        <f>IFERROR('Laika grafiks'!DI$30,"")</f>
        <v>0</v>
      </c>
      <c r="DJ149" s="46">
        <f>IFERROR('Laika grafiks'!DJ$30,"")</f>
        <v>0</v>
      </c>
      <c r="DK149" s="46">
        <f>IFERROR('Laika grafiks'!DK$30,"")</f>
        <v>0</v>
      </c>
      <c r="DL149" s="46">
        <f>IFERROR('Laika grafiks'!DL$30,"")</f>
        <v>0</v>
      </c>
      <c r="DM149" s="46">
        <f>IFERROR('Laika grafiks'!DM$30,"")</f>
        <v>0</v>
      </c>
      <c r="DN149" s="46">
        <f>IFERROR('Laika grafiks'!DN$30,"")</f>
        <v>0</v>
      </c>
      <c r="DO149" s="46">
        <f>IFERROR('Laika grafiks'!DO$30,"")</f>
        <v>0</v>
      </c>
      <c r="DP149" s="46">
        <f>IFERROR('Laika grafiks'!DP$30,"")</f>
        <v>0</v>
      </c>
      <c r="DQ149" s="46">
        <f>IFERROR('Laika grafiks'!DQ$30,"")</f>
        <v>0</v>
      </c>
      <c r="DR149" s="46">
        <f>IFERROR('Laika grafiks'!DR$30,"")</f>
        <v>0</v>
      </c>
      <c r="DS149" s="46">
        <f>IFERROR('Laika grafiks'!DS$30,"")</f>
        <v>0</v>
      </c>
      <c r="DT149" s="46">
        <f>IFERROR('Laika grafiks'!DT$30,"")</f>
        <v>0</v>
      </c>
      <c r="DU149" s="46">
        <f>IFERROR('Laika grafiks'!DU$30,"")</f>
        <v>0</v>
      </c>
    </row>
    <row r="150" spans="1:125" x14ac:dyDescent="0.35">
      <c r="A150" s="38" t="str">
        <f>'Laika grafiks'!$A$31</f>
        <v>Regulāro uzturēšanas izmaksu marķieris</v>
      </c>
      <c r="B150" s="101"/>
      <c r="C150" s="101"/>
      <c r="D150" s="102"/>
      <c r="E150" s="46">
        <f>IFERROR('Laika grafiks'!E$31,"")</f>
        <v>0</v>
      </c>
      <c r="F150" s="46">
        <f>IFERROR('Laika grafiks'!F$31,"")</f>
        <v>0</v>
      </c>
      <c r="G150" s="46">
        <f>IFERROR('Laika grafiks'!G$31,"")</f>
        <v>0</v>
      </c>
      <c r="H150" s="46">
        <f>IFERROR('Laika grafiks'!H$31,"")</f>
        <v>0</v>
      </c>
      <c r="I150" s="46">
        <f>IFERROR('Laika grafiks'!I$31,"")</f>
        <v>0</v>
      </c>
      <c r="J150" s="46">
        <f>IFERROR('Laika grafiks'!J$31,"")</f>
        <v>0</v>
      </c>
      <c r="K150" s="46">
        <f>IFERROR('Laika grafiks'!K$31,"")</f>
        <v>0</v>
      </c>
      <c r="L150" s="46">
        <f>IFERROR('Laika grafiks'!L$31,"")</f>
        <v>0</v>
      </c>
      <c r="M150" s="46">
        <f>IFERROR('Laika grafiks'!M$31,"")</f>
        <v>0</v>
      </c>
      <c r="N150" s="46">
        <f>IFERROR('Laika grafiks'!N$31,"")</f>
        <v>0</v>
      </c>
      <c r="O150" s="46">
        <f>IFERROR('Laika grafiks'!O$31,"")</f>
        <v>0</v>
      </c>
      <c r="P150" s="46">
        <f>IFERROR('Laika grafiks'!P$31,"")</f>
        <v>0</v>
      </c>
      <c r="Q150" s="46">
        <f>IFERROR('Laika grafiks'!Q$31,"")</f>
        <v>0</v>
      </c>
      <c r="R150" s="46">
        <f>IFERROR('Laika grafiks'!R$31,"")</f>
        <v>0</v>
      </c>
      <c r="S150" s="46">
        <f>IFERROR('Laika grafiks'!S$31,"")</f>
        <v>0</v>
      </c>
      <c r="T150" s="46">
        <f>IFERROR('Laika grafiks'!T$31,"")</f>
        <v>0</v>
      </c>
      <c r="U150" s="46">
        <f>IFERROR('Laika grafiks'!U$31,"")</f>
        <v>0</v>
      </c>
      <c r="V150" s="46">
        <f>IFERROR('Laika grafiks'!V$31,"")</f>
        <v>0</v>
      </c>
      <c r="W150" s="46">
        <f>IFERROR('Laika grafiks'!W$31,"")</f>
        <v>0</v>
      </c>
      <c r="X150" s="46">
        <f>IFERROR('Laika grafiks'!X$31,"")</f>
        <v>0</v>
      </c>
      <c r="Y150" s="46">
        <f>IFERROR('Laika grafiks'!Y$31,"")</f>
        <v>0</v>
      </c>
      <c r="Z150" s="46">
        <f>IFERROR('Laika grafiks'!Z$31,"")</f>
        <v>0</v>
      </c>
      <c r="AA150" s="46">
        <f>IFERROR('Laika grafiks'!AA$31,"")</f>
        <v>0</v>
      </c>
      <c r="AB150" s="46">
        <f>IFERROR('Laika grafiks'!AB$31,"")</f>
        <v>0</v>
      </c>
      <c r="AC150" s="46">
        <f>IFERROR('Laika grafiks'!AC$31,"")</f>
        <v>0</v>
      </c>
      <c r="AD150" s="46">
        <f>IFERROR('Laika grafiks'!AD$31,"")</f>
        <v>0</v>
      </c>
      <c r="AE150" s="46">
        <f>IFERROR('Laika grafiks'!AE$31,"")</f>
        <v>0</v>
      </c>
      <c r="AF150" s="46">
        <f>IFERROR('Laika grafiks'!AF$31,"")</f>
        <v>0</v>
      </c>
      <c r="AG150" s="46">
        <f>IFERROR('Laika grafiks'!AG$31,"")</f>
        <v>0</v>
      </c>
      <c r="AH150" s="46">
        <f>IFERROR('Laika grafiks'!AH$31,"")</f>
        <v>0</v>
      </c>
      <c r="AI150" s="46">
        <f>IFERROR('Laika grafiks'!AI$31,"")</f>
        <v>0</v>
      </c>
      <c r="AJ150" s="46">
        <f>IFERROR('Laika grafiks'!AJ$31,"")</f>
        <v>0</v>
      </c>
      <c r="AK150" s="46">
        <f>IFERROR('Laika grafiks'!AK$31,"")</f>
        <v>0</v>
      </c>
      <c r="AL150" s="46">
        <f>IFERROR('Laika grafiks'!AL$31,"")</f>
        <v>0</v>
      </c>
      <c r="AM150" s="46">
        <f>IFERROR('Laika grafiks'!AM$31,"")</f>
        <v>0</v>
      </c>
      <c r="AN150" s="46">
        <f>IFERROR('Laika grafiks'!AN$31,"")</f>
        <v>0</v>
      </c>
      <c r="AO150" s="46">
        <f>IFERROR('Laika grafiks'!AO$31,"")</f>
        <v>0</v>
      </c>
      <c r="AP150" s="46">
        <f>IFERROR('Laika grafiks'!AP$31,"")</f>
        <v>0</v>
      </c>
      <c r="AQ150" s="46">
        <f>IFERROR('Laika grafiks'!AQ$31,"")</f>
        <v>0</v>
      </c>
      <c r="AR150" s="46">
        <f>IFERROR('Laika grafiks'!AR$31,"")</f>
        <v>0</v>
      </c>
      <c r="AS150" s="46">
        <f>IFERROR('Laika grafiks'!AS$31,"")</f>
        <v>0</v>
      </c>
      <c r="AT150" s="46">
        <f>IFERROR('Laika grafiks'!AT$31,"")</f>
        <v>0</v>
      </c>
      <c r="AU150" s="46">
        <f>IFERROR('Laika grafiks'!AU$31,"")</f>
        <v>0</v>
      </c>
      <c r="AV150" s="46">
        <f>IFERROR('Laika grafiks'!AV$31,"")</f>
        <v>0</v>
      </c>
      <c r="AW150" s="46">
        <f>IFERROR('Laika grafiks'!AW$31,"")</f>
        <v>0</v>
      </c>
      <c r="AX150" s="46">
        <f>IFERROR('Laika grafiks'!AX$31,"")</f>
        <v>0</v>
      </c>
      <c r="AY150" s="46">
        <f>IFERROR('Laika grafiks'!AY$31,"")</f>
        <v>0</v>
      </c>
      <c r="AZ150" s="46">
        <f>IFERROR('Laika grafiks'!AZ$31,"")</f>
        <v>0</v>
      </c>
      <c r="BA150" s="46">
        <f>IFERROR('Laika grafiks'!BA$31,"")</f>
        <v>0</v>
      </c>
      <c r="BB150" s="46">
        <f>IFERROR('Laika grafiks'!BB$31,"")</f>
        <v>0</v>
      </c>
      <c r="BC150" s="46">
        <f>IFERROR('Laika grafiks'!BC$31,"")</f>
        <v>0</v>
      </c>
      <c r="BD150" s="46">
        <f>IFERROR('Laika grafiks'!BD$31,"")</f>
        <v>0</v>
      </c>
      <c r="BE150" s="46">
        <f>IFERROR('Laika grafiks'!BE$31,"")</f>
        <v>0</v>
      </c>
      <c r="BF150" s="46">
        <f>IFERROR('Laika grafiks'!BF$31,"")</f>
        <v>0</v>
      </c>
      <c r="BG150" s="46">
        <f>IFERROR('Laika grafiks'!BG$31,"")</f>
        <v>0</v>
      </c>
      <c r="BH150" s="46">
        <f>IFERROR('Laika grafiks'!BH$31,"")</f>
        <v>0</v>
      </c>
      <c r="BI150" s="46">
        <f>IFERROR('Laika grafiks'!BI$31,"")</f>
        <v>0</v>
      </c>
      <c r="BJ150" s="46">
        <f>IFERROR('Laika grafiks'!BJ$31,"")</f>
        <v>0</v>
      </c>
      <c r="BK150" s="46">
        <f>IFERROR('Laika grafiks'!BK$31,"")</f>
        <v>0</v>
      </c>
      <c r="BL150" s="46">
        <f>IFERROR('Laika grafiks'!BL$31,"")</f>
        <v>0</v>
      </c>
      <c r="BM150" s="46">
        <f>IFERROR('Laika grafiks'!BM$31,"")</f>
        <v>0</v>
      </c>
      <c r="BN150" s="46">
        <f>IFERROR('Laika grafiks'!BN$31,"")</f>
        <v>0</v>
      </c>
      <c r="BO150" s="46">
        <f>IFERROR('Laika grafiks'!BO$31,"")</f>
        <v>0</v>
      </c>
      <c r="BP150" s="46">
        <f>IFERROR('Laika grafiks'!BP$31,"")</f>
        <v>0</v>
      </c>
      <c r="BQ150" s="46">
        <f>IFERROR('Laika grafiks'!BQ$31,"")</f>
        <v>0</v>
      </c>
      <c r="BR150" s="46">
        <f>IFERROR('Laika grafiks'!BR$31,"")</f>
        <v>0</v>
      </c>
      <c r="BS150" s="46">
        <f>IFERROR('Laika grafiks'!BS$31,"")</f>
        <v>0</v>
      </c>
      <c r="BT150" s="46">
        <f>IFERROR('Laika grafiks'!BT$31,"")</f>
        <v>0</v>
      </c>
      <c r="BU150" s="46">
        <f>IFERROR('Laika grafiks'!BU$31,"")</f>
        <v>0</v>
      </c>
      <c r="BV150" s="46">
        <f>IFERROR('Laika grafiks'!BV$31,"")</f>
        <v>0</v>
      </c>
      <c r="BW150" s="46">
        <f>IFERROR('Laika grafiks'!BW$31,"")</f>
        <v>0</v>
      </c>
      <c r="BX150" s="46">
        <f>IFERROR('Laika grafiks'!BX$31,"")</f>
        <v>0</v>
      </c>
      <c r="BY150" s="46">
        <f>IFERROR('Laika grafiks'!BY$31,"")</f>
        <v>0</v>
      </c>
      <c r="BZ150" s="46">
        <f>IFERROR('Laika grafiks'!BZ$31,"")</f>
        <v>0</v>
      </c>
      <c r="CA150" s="46">
        <f>IFERROR('Laika grafiks'!CA$31,"")</f>
        <v>0</v>
      </c>
      <c r="CB150" s="46">
        <f>IFERROR('Laika grafiks'!CB$31,"")</f>
        <v>0</v>
      </c>
      <c r="CC150" s="46">
        <f>IFERROR('Laika grafiks'!CC$31,"")</f>
        <v>0</v>
      </c>
      <c r="CD150" s="46">
        <f>IFERROR('Laika grafiks'!CD$31,"")</f>
        <v>0</v>
      </c>
      <c r="CE150" s="46">
        <f>IFERROR('Laika grafiks'!CE$31,"")</f>
        <v>0</v>
      </c>
      <c r="CF150" s="46">
        <f>IFERROR('Laika grafiks'!CF$31,"")</f>
        <v>0</v>
      </c>
      <c r="CG150" s="46">
        <f>IFERROR('Laika grafiks'!CG$31,"")</f>
        <v>0</v>
      </c>
      <c r="CH150" s="46">
        <f>IFERROR('Laika grafiks'!CH$31,"")</f>
        <v>0</v>
      </c>
      <c r="CI150" s="46">
        <f>IFERROR('Laika grafiks'!CI$31,"")</f>
        <v>0</v>
      </c>
      <c r="CJ150" s="46">
        <f>IFERROR('Laika grafiks'!CJ$31,"")</f>
        <v>0</v>
      </c>
      <c r="CK150" s="46">
        <f>IFERROR('Laika grafiks'!CK$31,"")</f>
        <v>0</v>
      </c>
      <c r="CL150" s="46">
        <f>IFERROR('Laika grafiks'!CL$31,"")</f>
        <v>0</v>
      </c>
      <c r="CM150" s="46">
        <f>IFERROR('Laika grafiks'!CM$31,"")</f>
        <v>0</v>
      </c>
      <c r="CN150" s="46">
        <f>IFERROR('Laika grafiks'!CN$31,"")</f>
        <v>0</v>
      </c>
      <c r="CO150" s="46">
        <f>IFERROR('Laika grafiks'!CO$31,"")</f>
        <v>0</v>
      </c>
      <c r="CP150" s="46">
        <f>IFERROR('Laika grafiks'!CP$31,"")</f>
        <v>0</v>
      </c>
      <c r="CQ150" s="46">
        <f>IFERROR('Laika grafiks'!CQ$31,"")</f>
        <v>0</v>
      </c>
      <c r="CR150" s="46">
        <f>IFERROR('Laika grafiks'!CR$31,"")</f>
        <v>0</v>
      </c>
      <c r="CS150" s="46">
        <f>IFERROR('Laika grafiks'!CS$31,"")</f>
        <v>0</v>
      </c>
      <c r="CT150" s="46">
        <f>IFERROR('Laika grafiks'!CT$31,"")</f>
        <v>0</v>
      </c>
      <c r="CU150" s="46">
        <f>IFERROR('Laika grafiks'!CU$31,"")</f>
        <v>0</v>
      </c>
      <c r="CV150" s="46">
        <f>IFERROR('Laika grafiks'!CV$31,"")</f>
        <v>0</v>
      </c>
      <c r="CW150" s="46">
        <f>IFERROR('Laika grafiks'!CW$31,"")</f>
        <v>0</v>
      </c>
      <c r="CX150" s="46">
        <f>IFERROR('Laika grafiks'!CX$31,"")</f>
        <v>0</v>
      </c>
      <c r="CY150" s="46">
        <f>IFERROR('Laika grafiks'!CY$31,"")</f>
        <v>0</v>
      </c>
      <c r="CZ150" s="46">
        <f>IFERROR('Laika grafiks'!CZ$31,"")</f>
        <v>0</v>
      </c>
      <c r="DA150" s="46">
        <f>IFERROR('Laika grafiks'!DA$31,"")</f>
        <v>0</v>
      </c>
      <c r="DB150" s="46">
        <f>IFERROR('Laika grafiks'!DB$31,"")</f>
        <v>0</v>
      </c>
      <c r="DC150" s="46">
        <f>IFERROR('Laika grafiks'!DC$31,"")</f>
        <v>0</v>
      </c>
      <c r="DD150" s="46">
        <f>IFERROR('Laika grafiks'!DD$31,"")</f>
        <v>0</v>
      </c>
      <c r="DE150" s="46">
        <f>IFERROR('Laika grafiks'!DE$31,"")</f>
        <v>0</v>
      </c>
      <c r="DF150" s="46">
        <f>IFERROR('Laika grafiks'!DF$31,"")</f>
        <v>0</v>
      </c>
      <c r="DG150" s="46">
        <f>IFERROR('Laika grafiks'!DG$31,"")</f>
        <v>0</v>
      </c>
      <c r="DH150" s="46">
        <f>IFERROR('Laika grafiks'!DH$31,"")</f>
        <v>0</v>
      </c>
      <c r="DI150" s="46">
        <f>IFERROR('Laika grafiks'!DI$31,"")</f>
        <v>0</v>
      </c>
      <c r="DJ150" s="46">
        <f>IFERROR('Laika grafiks'!DJ$31,"")</f>
        <v>0</v>
      </c>
      <c r="DK150" s="46">
        <f>IFERROR('Laika grafiks'!DK$31,"")</f>
        <v>0</v>
      </c>
      <c r="DL150" s="46">
        <f>IFERROR('Laika grafiks'!DL$31,"")</f>
        <v>0</v>
      </c>
      <c r="DM150" s="46">
        <f>IFERROR('Laika grafiks'!DM$31,"")</f>
        <v>0</v>
      </c>
      <c r="DN150" s="46">
        <f>IFERROR('Laika grafiks'!DN$31,"")</f>
        <v>0</v>
      </c>
      <c r="DO150" s="46">
        <f>IFERROR('Laika grafiks'!DO$31,"")</f>
        <v>0</v>
      </c>
      <c r="DP150" s="46">
        <f>IFERROR('Laika grafiks'!DP$31,"")</f>
        <v>0</v>
      </c>
      <c r="DQ150" s="46">
        <f>IFERROR('Laika grafiks'!DQ$31,"")</f>
        <v>0</v>
      </c>
      <c r="DR150" s="46">
        <f>IFERROR('Laika grafiks'!DR$31,"")</f>
        <v>0</v>
      </c>
      <c r="DS150" s="46">
        <f>IFERROR('Laika grafiks'!DS$31,"")</f>
        <v>0</v>
      </c>
      <c r="DT150" s="46">
        <f>IFERROR('Laika grafiks'!DT$31,"")</f>
        <v>0</v>
      </c>
      <c r="DU150" s="46">
        <f>IFERROR('Laika grafiks'!DU$31,"")</f>
        <v>0</v>
      </c>
    </row>
    <row r="151" spans="1:125" x14ac:dyDescent="0.35">
      <c r="A151" s="2" t="s">
        <v>395</v>
      </c>
      <c r="B151" s="10"/>
      <c r="C151" s="2"/>
      <c r="D151" s="76"/>
      <c r="E151" s="76">
        <f t="shared" ref="E151:BP151" si="74">IFERROR(IF(E149,$D147,$D148),"")</f>
        <v>0</v>
      </c>
      <c r="F151" s="76">
        <f t="shared" si="74"/>
        <v>0</v>
      </c>
      <c r="G151" s="76">
        <f t="shared" si="74"/>
        <v>0</v>
      </c>
      <c r="H151" s="76">
        <f t="shared" si="74"/>
        <v>0</v>
      </c>
      <c r="I151" s="76">
        <f t="shared" si="74"/>
        <v>0</v>
      </c>
      <c r="J151" s="76">
        <f t="shared" si="74"/>
        <v>0</v>
      </c>
      <c r="K151" s="76">
        <f t="shared" si="74"/>
        <v>0</v>
      </c>
      <c r="L151" s="76">
        <f t="shared" si="74"/>
        <v>0</v>
      </c>
      <c r="M151" s="76">
        <f t="shared" si="74"/>
        <v>0</v>
      </c>
      <c r="N151" s="76">
        <f t="shared" si="74"/>
        <v>0</v>
      </c>
      <c r="O151" s="76">
        <f t="shared" si="74"/>
        <v>0</v>
      </c>
      <c r="P151" s="76">
        <f t="shared" si="74"/>
        <v>0</v>
      </c>
      <c r="Q151" s="76">
        <f t="shared" si="74"/>
        <v>0</v>
      </c>
      <c r="R151" s="76">
        <f t="shared" si="74"/>
        <v>0</v>
      </c>
      <c r="S151" s="76">
        <f t="shared" si="74"/>
        <v>0</v>
      </c>
      <c r="T151" s="76">
        <f t="shared" si="74"/>
        <v>0</v>
      </c>
      <c r="U151" s="76">
        <f t="shared" si="74"/>
        <v>0</v>
      </c>
      <c r="V151" s="76">
        <f t="shared" si="74"/>
        <v>0</v>
      </c>
      <c r="W151" s="76">
        <f t="shared" si="74"/>
        <v>0</v>
      </c>
      <c r="X151" s="76">
        <f t="shared" si="74"/>
        <v>0</v>
      </c>
      <c r="Y151" s="76">
        <f t="shared" si="74"/>
        <v>0</v>
      </c>
      <c r="Z151" s="76">
        <f t="shared" si="74"/>
        <v>0</v>
      </c>
      <c r="AA151" s="76">
        <f t="shared" si="74"/>
        <v>0</v>
      </c>
      <c r="AB151" s="76">
        <f t="shared" si="74"/>
        <v>0</v>
      </c>
      <c r="AC151" s="76">
        <f t="shared" si="74"/>
        <v>0</v>
      </c>
      <c r="AD151" s="76">
        <f t="shared" si="74"/>
        <v>0</v>
      </c>
      <c r="AE151" s="76">
        <f t="shared" si="74"/>
        <v>0</v>
      </c>
      <c r="AF151" s="76">
        <f t="shared" si="74"/>
        <v>0</v>
      </c>
      <c r="AG151" s="76">
        <f t="shared" si="74"/>
        <v>0</v>
      </c>
      <c r="AH151" s="76">
        <f t="shared" si="74"/>
        <v>0</v>
      </c>
      <c r="AI151" s="76">
        <f t="shared" si="74"/>
        <v>0</v>
      </c>
      <c r="AJ151" s="76">
        <f t="shared" si="74"/>
        <v>0</v>
      </c>
      <c r="AK151" s="76">
        <f t="shared" si="74"/>
        <v>0</v>
      </c>
      <c r="AL151" s="76">
        <f t="shared" si="74"/>
        <v>0</v>
      </c>
      <c r="AM151" s="76">
        <f t="shared" si="74"/>
        <v>0</v>
      </c>
      <c r="AN151" s="76">
        <f t="shared" si="74"/>
        <v>0</v>
      </c>
      <c r="AO151" s="76">
        <f t="shared" si="74"/>
        <v>0</v>
      </c>
      <c r="AP151" s="76">
        <f t="shared" si="74"/>
        <v>0</v>
      </c>
      <c r="AQ151" s="76">
        <f t="shared" si="74"/>
        <v>0</v>
      </c>
      <c r="AR151" s="76">
        <f t="shared" si="74"/>
        <v>0</v>
      </c>
      <c r="AS151" s="76">
        <f t="shared" si="74"/>
        <v>0</v>
      </c>
      <c r="AT151" s="76">
        <f t="shared" si="74"/>
        <v>0</v>
      </c>
      <c r="AU151" s="76">
        <f t="shared" si="74"/>
        <v>0</v>
      </c>
      <c r="AV151" s="76">
        <f t="shared" si="74"/>
        <v>0</v>
      </c>
      <c r="AW151" s="76">
        <f t="shared" si="74"/>
        <v>0</v>
      </c>
      <c r="AX151" s="76">
        <f t="shared" si="74"/>
        <v>0</v>
      </c>
      <c r="AY151" s="76">
        <f t="shared" si="74"/>
        <v>0</v>
      </c>
      <c r="AZ151" s="76">
        <f t="shared" si="74"/>
        <v>0</v>
      </c>
      <c r="BA151" s="76">
        <f t="shared" si="74"/>
        <v>0</v>
      </c>
      <c r="BB151" s="76">
        <f t="shared" si="74"/>
        <v>0</v>
      </c>
      <c r="BC151" s="76">
        <f t="shared" si="74"/>
        <v>0</v>
      </c>
      <c r="BD151" s="76">
        <f t="shared" si="74"/>
        <v>0</v>
      </c>
      <c r="BE151" s="76">
        <f t="shared" si="74"/>
        <v>0</v>
      </c>
      <c r="BF151" s="76">
        <f t="shared" si="74"/>
        <v>0</v>
      </c>
      <c r="BG151" s="76">
        <f t="shared" si="74"/>
        <v>0</v>
      </c>
      <c r="BH151" s="76">
        <f t="shared" si="74"/>
        <v>0</v>
      </c>
      <c r="BI151" s="76">
        <f t="shared" si="74"/>
        <v>0</v>
      </c>
      <c r="BJ151" s="76">
        <f t="shared" si="74"/>
        <v>0</v>
      </c>
      <c r="BK151" s="76">
        <f t="shared" si="74"/>
        <v>0</v>
      </c>
      <c r="BL151" s="76">
        <f t="shared" si="74"/>
        <v>0</v>
      </c>
      <c r="BM151" s="76">
        <f t="shared" si="74"/>
        <v>0</v>
      </c>
      <c r="BN151" s="76">
        <f t="shared" si="74"/>
        <v>0</v>
      </c>
      <c r="BO151" s="76">
        <f t="shared" si="74"/>
        <v>0</v>
      </c>
      <c r="BP151" s="76">
        <f t="shared" si="74"/>
        <v>0</v>
      </c>
      <c r="BQ151" s="76">
        <f t="shared" ref="BQ151:DU151" si="75">IFERROR(IF(BQ149,$D147,$D148),"")</f>
        <v>0</v>
      </c>
      <c r="BR151" s="76">
        <f t="shared" si="75"/>
        <v>0</v>
      </c>
      <c r="BS151" s="76">
        <f t="shared" si="75"/>
        <v>0</v>
      </c>
      <c r="BT151" s="76">
        <f t="shared" si="75"/>
        <v>0</v>
      </c>
      <c r="BU151" s="76">
        <f t="shared" si="75"/>
        <v>0</v>
      </c>
      <c r="BV151" s="76">
        <f t="shared" si="75"/>
        <v>0</v>
      </c>
      <c r="BW151" s="76">
        <f t="shared" si="75"/>
        <v>0</v>
      </c>
      <c r="BX151" s="76">
        <f t="shared" si="75"/>
        <v>0</v>
      </c>
      <c r="BY151" s="76">
        <f t="shared" si="75"/>
        <v>0</v>
      </c>
      <c r="BZ151" s="76">
        <f t="shared" si="75"/>
        <v>0</v>
      </c>
      <c r="CA151" s="76">
        <f t="shared" si="75"/>
        <v>0</v>
      </c>
      <c r="CB151" s="76">
        <f t="shared" si="75"/>
        <v>0</v>
      </c>
      <c r="CC151" s="76">
        <f t="shared" si="75"/>
        <v>0</v>
      </c>
      <c r="CD151" s="76">
        <f t="shared" si="75"/>
        <v>0</v>
      </c>
      <c r="CE151" s="76">
        <f t="shared" si="75"/>
        <v>0</v>
      </c>
      <c r="CF151" s="76">
        <f t="shared" si="75"/>
        <v>0</v>
      </c>
      <c r="CG151" s="76">
        <f t="shared" si="75"/>
        <v>0</v>
      </c>
      <c r="CH151" s="76">
        <f t="shared" si="75"/>
        <v>0</v>
      </c>
      <c r="CI151" s="76">
        <f t="shared" si="75"/>
        <v>0</v>
      </c>
      <c r="CJ151" s="76">
        <f t="shared" si="75"/>
        <v>0</v>
      </c>
      <c r="CK151" s="76">
        <f t="shared" si="75"/>
        <v>0</v>
      </c>
      <c r="CL151" s="76">
        <f t="shared" si="75"/>
        <v>0</v>
      </c>
      <c r="CM151" s="76">
        <f t="shared" si="75"/>
        <v>0</v>
      </c>
      <c r="CN151" s="76">
        <f t="shared" si="75"/>
        <v>0</v>
      </c>
      <c r="CO151" s="76">
        <f t="shared" si="75"/>
        <v>0</v>
      </c>
      <c r="CP151" s="76">
        <f t="shared" si="75"/>
        <v>0</v>
      </c>
      <c r="CQ151" s="76">
        <f t="shared" si="75"/>
        <v>0</v>
      </c>
      <c r="CR151" s="76">
        <f t="shared" si="75"/>
        <v>0</v>
      </c>
      <c r="CS151" s="76">
        <f t="shared" si="75"/>
        <v>0</v>
      </c>
      <c r="CT151" s="76">
        <f t="shared" si="75"/>
        <v>0</v>
      </c>
      <c r="CU151" s="76">
        <f t="shared" si="75"/>
        <v>0</v>
      </c>
      <c r="CV151" s="76">
        <f t="shared" si="75"/>
        <v>0</v>
      </c>
      <c r="CW151" s="76">
        <f t="shared" si="75"/>
        <v>0</v>
      </c>
      <c r="CX151" s="76">
        <f t="shared" si="75"/>
        <v>0</v>
      </c>
      <c r="CY151" s="76">
        <f t="shared" si="75"/>
        <v>0</v>
      </c>
      <c r="CZ151" s="76">
        <f t="shared" si="75"/>
        <v>0</v>
      </c>
      <c r="DA151" s="76">
        <f t="shared" si="75"/>
        <v>0</v>
      </c>
      <c r="DB151" s="76">
        <f t="shared" si="75"/>
        <v>0</v>
      </c>
      <c r="DC151" s="76">
        <f t="shared" si="75"/>
        <v>0</v>
      </c>
      <c r="DD151" s="76">
        <f t="shared" si="75"/>
        <v>0</v>
      </c>
      <c r="DE151" s="76">
        <f t="shared" si="75"/>
        <v>0</v>
      </c>
      <c r="DF151" s="76">
        <f t="shared" si="75"/>
        <v>0</v>
      </c>
      <c r="DG151" s="76">
        <f t="shared" si="75"/>
        <v>0</v>
      </c>
      <c r="DH151" s="76">
        <f t="shared" si="75"/>
        <v>0</v>
      </c>
      <c r="DI151" s="76">
        <f t="shared" si="75"/>
        <v>0</v>
      </c>
      <c r="DJ151" s="76">
        <f t="shared" si="75"/>
        <v>0</v>
      </c>
      <c r="DK151" s="76">
        <f t="shared" si="75"/>
        <v>0</v>
      </c>
      <c r="DL151" s="76">
        <f t="shared" si="75"/>
        <v>0</v>
      </c>
      <c r="DM151" s="76">
        <f t="shared" si="75"/>
        <v>0</v>
      </c>
      <c r="DN151" s="76">
        <f t="shared" si="75"/>
        <v>0</v>
      </c>
      <c r="DO151" s="76">
        <f t="shared" si="75"/>
        <v>0</v>
      </c>
      <c r="DP151" s="76">
        <f t="shared" si="75"/>
        <v>0</v>
      </c>
      <c r="DQ151" s="76">
        <f t="shared" si="75"/>
        <v>0</v>
      </c>
      <c r="DR151" s="76">
        <f t="shared" si="75"/>
        <v>0</v>
      </c>
      <c r="DS151" s="76">
        <f t="shared" si="75"/>
        <v>0</v>
      </c>
      <c r="DT151" s="76">
        <f t="shared" si="75"/>
        <v>0</v>
      </c>
      <c r="DU151" s="76">
        <f t="shared" si="75"/>
        <v>0</v>
      </c>
    </row>
    <row r="152" spans="1:125" x14ac:dyDescent="0.35">
      <c r="A152" s="2" t="s">
        <v>396</v>
      </c>
      <c r="B152" s="10"/>
      <c r="C152" s="2"/>
      <c r="D152" s="76"/>
      <c r="E152" s="76">
        <f t="shared" ref="E152:BP152" si="76">IFERROR((1+E151)^(0.25)-1,"")</f>
        <v>0</v>
      </c>
      <c r="F152" s="76">
        <f t="shared" si="76"/>
        <v>0</v>
      </c>
      <c r="G152" s="76">
        <f t="shared" si="76"/>
        <v>0</v>
      </c>
      <c r="H152" s="76">
        <f t="shared" si="76"/>
        <v>0</v>
      </c>
      <c r="I152" s="76">
        <f t="shared" si="76"/>
        <v>0</v>
      </c>
      <c r="J152" s="76">
        <f t="shared" si="76"/>
        <v>0</v>
      </c>
      <c r="K152" s="76">
        <f t="shared" si="76"/>
        <v>0</v>
      </c>
      <c r="L152" s="76">
        <f t="shared" si="76"/>
        <v>0</v>
      </c>
      <c r="M152" s="76">
        <f t="shared" si="76"/>
        <v>0</v>
      </c>
      <c r="N152" s="76">
        <f t="shared" si="76"/>
        <v>0</v>
      </c>
      <c r="O152" s="76">
        <f t="shared" si="76"/>
        <v>0</v>
      </c>
      <c r="P152" s="76">
        <f t="shared" si="76"/>
        <v>0</v>
      </c>
      <c r="Q152" s="76">
        <f t="shared" si="76"/>
        <v>0</v>
      </c>
      <c r="R152" s="76">
        <f t="shared" si="76"/>
        <v>0</v>
      </c>
      <c r="S152" s="76">
        <f t="shared" si="76"/>
        <v>0</v>
      </c>
      <c r="T152" s="76">
        <f t="shared" si="76"/>
        <v>0</v>
      </c>
      <c r="U152" s="76">
        <f t="shared" si="76"/>
        <v>0</v>
      </c>
      <c r="V152" s="76">
        <f t="shared" si="76"/>
        <v>0</v>
      </c>
      <c r="W152" s="76">
        <f t="shared" si="76"/>
        <v>0</v>
      </c>
      <c r="X152" s="76">
        <f t="shared" si="76"/>
        <v>0</v>
      </c>
      <c r="Y152" s="76">
        <f t="shared" si="76"/>
        <v>0</v>
      </c>
      <c r="Z152" s="76">
        <f t="shared" si="76"/>
        <v>0</v>
      </c>
      <c r="AA152" s="76">
        <f t="shared" si="76"/>
        <v>0</v>
      </c>
      <c r="AB152" s="76">
        <f t="shared" si="76"/>
        <v>0</v>
      </c>
      <c r="AC152" s="76">
        <f t="shared" si="76"/>
        <v>0</v>
      </c>
      <c r="AD152" s="76">
        <f t="shared" si="76"/>
        <v>0</v>
      </c>
      <c r="AE152" s="76">
        <f t="shared" si="76"/>
        <v>0</v>
      </c>
      <c r="AF152" s="76">
        <f t="shared" si="76"/>
        <v>0</v>
      </c>
      <c r="AG152" s="76">
        <f t="shared" si="76"/>
        <v>0</v>
      </c>
      <c r="AH152" s="76">
        <f t="shared" si="76"/>
        <v>0</v>
      </c>
      <c r="AI152" s="76">
        <f t="shared" si="76"/>
        <v>0</v>
      </c>
      <c r="AJ152" s="76">
        <f t="shared" si="76"/>
        <v>0</v>
      </c>
      <c r="AK152" s="76">
        <f t="shared" si="76"/>
        <v>0</v>
      </c>
      <c r="AL152" s="76">
        <f t="shared" si="76"/>
        <v>0</v>
      </c>
      <c r="AM152" s="76">
        <f t="shared" si="76"/>
        <v>0</v>
      </c>
      <c r="AN152" s="76">
        <f t="shared" si="76"/>
        <v>0</v>
      </c>
      <c r="AO152" s="76">
        <f t="shared" si="76"/>
        <v>0</v>
      </c>
      <c r="AP152" s="76">
        <f t="shared" si="76"/>
        <v>0</v>
      </c>
      <c r="AQ152" s="76">
        <f t="shared" si="76"/>
        <v>0</v>
      </c>
      <c r="AR152" s="76">
        <f t="shared" si="76"/>
        <v>0</v>
      </c>
      <c r="AS152" s="76">
        <f t="shared" si="76"/>
        <v>0</v>
      </c>
      <c r="AT152" s="76">
        <f t="shared" si="76"/>
        <v>0</v>
      </c>
      <c r="AU152" s="76">
        <f t="shared" si="76"/>
        <v>0</v>
      </c>
      <c r="AV152" s="76">
        <f t="shared" si="76"/>
        <v>0</v>
      </c>
      <c r="AW152" s="76">
        <f t="shared" si="76"/>
        <v>0</v>
      </c>
      <c r="AX152" s="76">
        <f t="shared" si="76"/>
        <v>0</v>
      </c>
      <c r="AY152" s="76">
        <f t="shared" si="76"/>
        <v>0</v>
      </c>
      <c r="AZ152" s="76">
        <f t="shared" si="76"/>
        <v>0</v>
      </c>
      <c r="BA152" s="76">
        <f t="shared" si="76"/>
        <v>0</v>
      </c>
      <c r="BB152" s="76">
        <f t="shared" si="76"/>
        <v>0</v>
      </c>
      <c r="BC152" s="76">
        <f t="shared" si="76"/>
        <v>0</v>
      </c>
      <c r="BD152" s="76">
        <f t="shared" si="76"/>
        <v>0</v>
      </c>
      <c r="BE152" s="76">
        <f t="shared" si="76"/>
        <v>0</v>
      </c>
      <c r="BF152" s="76">
        <f t="shared" si="76"/>
        <v>0</v>
      </c>
      <c r="BG152" s="76">
        <f t="shared" si="76"/>
        <v>0</v>
      </c>
      <c r="BH152" s="76">
        <f t="shared" si="76"/>
        <v>0</v>
      </c>
      <c r="BI152" s="76">
        <f t="shared" si="76"/>
        <v>0</v>
      </c>
      <c r="BJ152" s="76">
        <f t="shared" si="76"/>
        <v>0</v>
      </c>
      <c r="BK152" s="76">
        <f t="shared" si="76"/>
        <v>0</v>
      </c>
      <c r="BL152" s="76">
        <f t="shared" si="76"/>
        <v>0</v>
      </c>
      <c r="BM152" s="76">
        <f t="shared" si="76"/>
        <v>0</v>
      </c>
      <c r="BN152" s="76">
        <f t="shared" si="76"/>
        <v>0</v>
      </c>
      <c r="BO152" s="76">
        <f t="shared" si="76"/>
        <v>0</v>
      </c>
      <c r="BP152" s="76">
        <f t="shared" si="76"/>
        <v>0</v>
      </c>
      <c r="BQ152" s="76">
        <f t="shared" ref="BQ152:DU152" si="77">IFERROR((1+BQ151)^(0.25)-1,"")</f>
        <v>0</v>
      </c>
      <c r="BR152" s="76">
        <f t="shared" si="77"/>
        <v>0</v>
      </c>
      <c r="BS152" s="76">
        <f t="shared" si="77"/>
        <v>0</v>
      </c>
      <c r="BT152" s="76">
        <f t="shared" si="77"/>
        <v>0</v>
      </c>
      <c r="BU152" s="76">
        <f t="shared" si="77"/>
        <v>0</v>
      </c>
      <c r="BV152" s="76">
        <f t="shared" si="77"/>
        <v>0</v>
      </c>
      <c r="BW152" s="76">
        <f t="shared" si="77"/>
        <v>0</v>
      </c>
      <c r="BX152" s="76">
        <f t="shared" si="77"/>
        <v>0</v>
      </c>
      <c r="BY152" s="76">
        <f t="shared" si="77"/>
        <v>0</v>
      </c>
      <c r="BZ152" s="76">
        <f t="shared" si="77"/>
        <v>0</v>
      </c>
      <c r="CA152" s="76">
        <f t="shared" si="77"/>
        <v>0</v>
      </c>
      <c r="CB152" s="76">
        <f t="shared" si="77"/>
        <v>0</v>
      </c>
      <c r="CC152" s="76">
        <f t="shared" si="77"/>
        <v>0</v>
      </c>
      <c r="CD152" s="76">
        <f t="shared" si="77"/>
        <v>0</v>
      </c>
      <c r="CE152" s="76">
        <f t="shared" si="77"/>
        <v>0</v>
      </c>
      <c r="CF152" s="76">
        <f t="shared" si="77"/>
        <v>0</v>
      </c>
      <c r="CG152" s="76">
        <f t="shared" si="77"/>
        <v>0</v>
      </c>
      <c r="CH152" s="76">
        <f t="shared" si="77"/>
        <v>0</v>
      </c>
      <c r="CI152" s="76">
        <f t="shared" si="77"/>
        <v>0</v>
      </c>
      <c r="CJ152" s="76">
        <f t="shared" si="77"/>
        <v>0</v>
      </c>
      <c r="CK152" s="76">
        <f t="shared" si="77"/>
        <v>0</v>
      </c>
      <c r="CL152" s="76">
        <f t="shared" si="77"/>
        <v>0</v>
      </c>
      <c r="CM152" s="76">
        <f t="shared" si="77"/>
        <v>0</v>
      </c>
      <c r="CN152" s="76">
        <f t="shared" si="77"/>
        <v>0</v>
      </c>
      <c r="CO152" s="76">
        <f t="shared" si="77"/>
        <v>0</v>
      </c>
      <c r="CP152" s="76">
        <f t="shared" si="77"/>
        <v>0</v>
      </c>
      <c r="CQ152" s="76">
        <f t="shared" si="77"/>
        <v>0</v>
      </c>
      <c r="CR152" s="76">
        <f t="shared" si="77"/>
        <v>0</v>
      </c>
      <c r="CS152" s="76">
        <f t="shared" si="77"/>
        <v>0</v>
      </c>
      <c r="CT152" s="76">
        <f t="shared" si="77"/>
        <v>0</v>
      </c>
      <c r="CU152" s="76">
        <f t="shared" si="77"/>
        <v>0</v>
      </c>
      <c r="CV152" s="76">
        <f t="shared" si="77"/>
        <v>0</v>
      </c>
      <c r="CW152" s="76">
        <f t="shared" si="77"/>
        <v>0</v>
      </c>
      <c r="CX152" s="76">
        <f t="shared" si="77"/>
        <v>0</v>
      </c>
      <c r="CY152" s="76">
        <f t="shared" si="77"/>
        <v>0</v>
      </c>
      <c r="CZ152" s="76">
        <f t="shared" si="77"/>
        <v>0</v>
      </c>
      <c r="DA152" s="76">
        <f t="shared" si="77"/>
        <v>0</v>
      </c>
      <c r="DB152" s="76">
        <f t="shared" si="77"/>
        <v>0</v>
      </c>
      <c r="DC152" s="76">
        <f t="shared" si="77"/>
        <v>0</v>
      </c>
      <c r="DD152" s="76">
        <f t="shared" si="77"/>
        <v>0</v>
      </c>
      <c r="DE152" s="76">
        <f t="shared" si="77"/>
        <v>0</v>
      </c>
      <c r="DF152" s="76">
        <f t="shared" si="77"/>
        <v>0</v>
      </c>
      <c r="DG152" s="76">
        <f t="shared" si="77"/>
        <v>0</v>
      </c>
      <c r="DH152" s="76">
        <f t="shared" si="77"/>
        <v>0</v>
      </c>
      <c r="DI152" s="76">
        <f t="shared" si="77"/>
        <v>0</v>
      </c>
      <c r="DJ152" s="76">
        <f t="shared" si="77"/>
        <v>0</v>
      </c>
      <c r="DK152" s="76">
        <f t="shared" si="77"/>
        <v>0</v>
      </c>
      <c r="DL152" s="76">
        <f t="shared" si="77"/>
        <v>0</v>
      </c>
      <c r="DM152" s="76">
        <f t="shared" si="77"/>
        <v>0</v>
      </c>
      <c r="DN152" s="76">
        <f t="shared" si="77"/>
        <v>0</v>
      </c>
      <c r="DO152" s="76">
        <f t="shared" si="77"/>
        <v>0</v>
      </c>
      <c r="DP152" s="76">
        <f t="shared" si="77"/>
        <v>0</v>
      </c>
      <c r="DQ152" s="76">
        <f t="shared" si="77"/>
        <v>0</v>
      </c>
      <c r="DR152" s="76">
        <f t="shared" si="77"/>
        <v>0</v>
      </c>
      <c r="DS152" s="76">
        <f t="shared" si="77"/>
        <v>0</v>
      </c>
      <c r="DT152" s="76">
        <f t="shared" si="77"/>
        <v>0</v>
      </c>
      <c r="DU152" s="76">
        <f t="shared" si="77"/>
        <v>0</v>
      </c>
    </row>
    <row r="153" spans="1:125" x14ac:dyDescent="0.35">
      <c r="A153" s="2"/>
      <c r="B153" s="10"/>
      <c r="C153" s="2"/>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row>
    <row r="154" spans="1:125" x14ac:dyDescent="0.35">
      <c r="A154" s="3" t="s">
        <v>397</v>
      </c>
      <c r="B154" s="10"/>
      <c r="C154" s="2"/>
      <c r="D154" s="76"/>
      <c r="E154" s="76"/>
      <c r="F154" s="76"/>
      <c r="G154" s="76"/>
      <c r="H154" s="76"/>
      <c r="I154" s="76"/>
      <c r="J154" s="76"/>
      <c r="K154" s="76"/>
      <c r="L154" s="76"/>
      <c r="M154" s="76"/>
      <c r="N154" s="76"/>
      <c r="O154" s="76"/>
      <c r="P154" s="76"/>
      <c r="Q154" s="76"/>
      <c r="R154" s="76"/>
      <c r="S154" s="76"/>
      <c r="T154" s="76"/>
      <c r="U154" s="76"/>
      <c r="V154" s="76"/>
      <c r="W154" s="76"/>
      <c r="X154" s="76"/>
      <c r="Y154" s="76"/>
      <c r="Z154" s="76"/>
      <c r="AA154" s="76"/>
      <c r="AB154" s="76"/>
      <c r="AC154" s="76"/>
      <c r="AD154" s="76"/>
      <c r="AE154" s="76"/>
      <c r="AF154" s="76"/>
      <c r="AG154" s="76"/>
      <c r="AH154" s="76"/>
      <c r="AI154" s="76"/>
      <c r="AJ154" s="76"/>
      <c r="AK154" s="76"/>
      <c r="AL154" s="76"/>
      <c r="AM154" s="76"/>
      <c r="AN154" s="76"/>
      <c r="AO154" s="76"/>
      <c r="AP154" s="76"/>
      <c r="AQ154" s="76"/>
      <c r="AR154" s="76"/>
      <c r="AS154" s="76"/>
      <c r="AT154" s="76"/>
      <c r="AU154" s="76"/>
      <c r="AV154" s="76"/>
      <c r="AW154" s="76"/>
      <c r="AX154" s="76"/>
      <c r="AY154" s="76"/>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row>
    <row r="155" spans="1:125"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row>
    <row r="156" spans="1:125" x14ac:dyDescent="0.35">
      <c r="A156" s="2" t="s">
        <v>398</v>
      </c>
      <c r="B156" s="2"/>
      <c r="C156" s="2"/>
      <c r="D156" s="86">
        <f>SUM(E156:DU156)</f>
        <v>0</v>
      </c>
      <c r="E156" s="86">
        <f t="shared" ref="E156:BP156" si="78">IFERROR(IF(E$4&gt;=$D136,IF(E$4&lt;=$D129,1,0),0),"")</f>
        <v>0</v>
      </c>
      <c r="F156" s="86">
        <f t="shared" si="78"/>
        <v>0</v>
      </c>
      <c r="G156" s="86">
        <f t="shared" si="78"/>
        <v>0</v>
      </c>
      <c r="H156" s="86">
        <f t="shared" si="78"/>
        <v>0</v>
      </c>
      <c r="I156" s="86">
        <f t="shared" si="78"/>
        <v>0</v>
      </c>
      <c r="J156" s="86">
        <f t="shared" si="78"/>
        <v>0</v>
      </c>
      <c r="K156" s="86">
        <f t="shared" si="78"/>
        <v>0</v>
      </c>
      <c r="L156" s="86">
        <f t="shared" si="78"/>
        <v>0</v>
      </c>
      <c r="M156" s="86">
        <f t="shared" si="78"/>
        <v>0</v>
      </c>
      <c r="N156" s="86">
        <f t="shared" si="78"/>
        <v>0</v>
      </c>
      <c r="O156" s="86">
        <f t="shared" si="78"/>
        <v>0</v>
      </c>
      <c r="P156" s="86">
        <f t="shared" si="78"/>
        <v>0</v>
      </c>
      <c r="Q156" s="86">
        <f t="shared" si="78"/>
        <v>0</v>
      </c>
      <c r="R156" s="86">
        <f t="shared" si="78"/>
        <v>0</v>
      </c>
      <c r="S156" s="86">
        <f t="shared" si="78"/>
        <v>0</v>
      </c>
      <c r="T156" s="86">
        <f t="shared" si="78"/>
        <v>0</v>
      </c>
      <c r="U156" s="86">
        <f t="shared" si="78"/>
        <v>0</v>
      </c>
      <c r="V156" s="86">
        <f t="shared" si="78"/>
        <v>0</v>
      </c>
      <c r="W156" s="86">
        <f t="shared" si="78"/>
        <v>0</v>
      </c>
      <c r="X156" s="86">
        <f t="shared" si="78"/>
        <v>0</v>
      </c>
      <c r="Y156" s="86">
        <f t="shared" si="78"/>
        <v>0</v>
      </c>
      <c r="Z156" s="86">
        <f t="shared" si="78"/>
        <v>0</v>
      </c>
      <c r="AA156" s="86">
        <f t="shared" si="78"/>
        <v>0</v>
      </c>
      <c r="AB156" s="86">
        <f t="shared" si="78"/>
        <v>0</v>
      </c>
      <c r="AC156" s="86">
        <f t="shared" si="78"/>
        <v>0</v>
      </c>
      <c r="AD156" s="86">
        <f t="shared" si="78"/>
        <v>0</v>
      </c>
      <c r="AE156" s="86">
        <f t="shared" si="78"/>
        <v>0</v>
      </c>
      <c r="AF156" s="86">
        <f t="shared" si="78"/>
        <v>0</v>
      </c>
      <c r="AG156" s="86">
        <f t="shared" si="78"/>
        <v>0</v>
      </c>
      <c r="AH156" s="86">
        <f t="shared" si="78"/>
        <v>0</v>
      </c>
      <c r="AI156" s="86">
        <f t="shared" si="78"/>
        <v>0</v>
      </c>
      <c r="AJ156" s="86">
        <f t="shared" si="78"/>
        <v>0</v>
      </c>
      <c r="AK156" s="86">
        <f t="shared" si="78"/>
        <v>0</v>
      </c>
      <c r="AL156" s="86">
        <f t="shared" si="78"/>
        <v>0</v>
      </c>
      <c r="AM156" s="86">
        <f t="shared" si="78"/>
        <v>0</v>
      </c>
      <c r="AN156" s="86">
        <f t="shared" si="78"/>
        <v>0</v>
      </c>
      <c r="AO156" s="86">
        <f t="shared" si="78"/>
        <v>0</v>
      </c>
      <c r="AP156" s="86">
        <f t="shared" si="78"/>
        <v>0</v>
      </c>
      <c r="AQ156" s="86">
        <f t="shared" si="78"/>
        <v>0</v>
      </c>
      <c r="AR156" s="86">
        <f t="shared" si="78"/>
        <v>0</v>
      </c>
      <c r="AS156" s="86">
        <f t="shared" si="78"/>
        <v>0</v>
      </c>
      <c r="AT156" s="86">
        <f t="shared" si="78"/>
        <v>0</v>
      </c>
      <c r="AU156" s="86">
        <f t="shared" si="78"/>
        <v>0</v>
      </c>
      <c r="AV156" s="86">
        <f t="shared" si="78"/>
        <v>0</v>
      </c>
      <c r="AW156" s="86">
        <f t="shared" si="78"/>
        <v>0</v>
      </c>
      <c r="AX156" s="86">
        <f t="shared" si="78"/>
        <v>0</v>
      </c>
      <c r="AY156" s="86">
        <f t="shared" si="78"/>
        <v>0</v>
      </c>
      <c r="AZ156" s="86">
        <f t="shared" si="78"/>
        <v>0</v>
      </c>
      <c r="BA156" s="86">
        <f t="shared" si="78"/>
        <v>0</v>
      </c>
      <c r="BB156" s="86">
        <f t="shared" si="78"/>
        <v>0</v>
      </c>
      <c r="BC156" s="86">
        <f t="shared" si="78"/>
        <v>0</v>
      </c>
      <c r="BD156" s="86">
        <f t="shared" si="78"/>
        <v>0</v>
      </c>
      <c r="BE156" s="86">
        <f t="shared" si="78"/>
        <v>0</v>
      </c>
      <c r="BF156" s="86">
        <f t="shared" si="78"/>
        <v>0</v>
      </c>
      <c r="BG156" s="86">
        <f t="shared" si="78"/>
        <v>0</v>
      </c>
      <c r="BH156" s="86">
        <f t="shared" si="78"/>
        <v>0</v>
      </c>
      <c r="BI156" s="86">
        <f t="shared" si="78"/>
        <v>0</v>
      </c>
      <c r="BJ156" s="86">
        <f t="shared" si="78"/>
        <v>0</v>
      </c>
      <c r="BK156" s="86">
        <f t="shared" si="78"/>
        <v>0</v>
      </c>
      <c r="BL156" s="86">
        <f t="shared" si="78"/>
        <v>0</v>
      </c>
      <c r="BM156" s="86">
        <f t="shared" si="78"/>
        <v>0</v>
      </c>
      <c r="BN156" s="86">
        <f t="shared" si="78"/>
        <v>0</v>
      </c>
      <c r="BO156" s="86">
        <f t="shared" si="78"/>
        <v>0</v>
      </c>
      <c r="BP156" s="86">
        <f t="shared" si="78"/>
        <v>0</v>
      </c>
      <c r="BQ156" s="86">
        <f t="shared" ref="BQ156:DU156" si="79">IFERROR(IF(BQ$4&gt;=$D136,IF(BQ$4&lt;=$D129,1,0),0),"")</f>
        <v>0</v>
      </c>
      <c r="BR156" s="86">
        <f t="shared" si="79"/>
        <v>0</v>
      </c>
      <c r="BS156" s="86">
        <f t="shared" si="79"/>
        <v>0</v>
      </c>
      <c r="BT156" s="86">
        <f t="shared" si="79"/>
        <v>0</v>
      </c>
      <c r="BU156" s="86">
        <f t="shared" si="79"/>
        <v>0</v>
      </c>
      <c r="BV156" s="86">
        <f t="shared" si="79"/>
        <v>0</v>
      </c>
      <c r="BW156" s="86">
        <f t="shared" si="79"/>
        <v>0</v>
      </c>
      <c r="BX156" s="86">
        <f t="shared" si="79"/>
        <v>0</v>
      </c>
      <c r="BY156" s="86">
        <f t="shared" si="79"/>
        <v>0</v>
      </c>
      <c r="BZ156" s="86">
        <f t="shared" si="79"/>
        <v>0</v>
      </c>
      <c r="CA156" s="86">
        <f t="shared" si="79"/>
        <v>0</v>
      </c>
      <c r="CB156" s="86">
        <f t="shared" si="79"/>
        <v>0</v>
      </c>
      <c r="CC156" s="86">
        <f t="shared" si="79"/>
        <v>0</v>
      </c>
      <c r="CD156" s="86">
        <f t="shared" si="79"/>
        <v>0</v>
      </c>
      <c r="CE156" s="86">
        <f t="shared" si="79"/>
        <v>0</v>
      </c>
      <c r="CF156" s="86">
        <f t="shared" si="79"/>
        <v>0</v>
      </c>
      <c r="CG156" s="86">
        <f t="shared" si="79"/>
        <v>0</v>
      </c>
      <c r="CH156" s="86">
        <f t="shared" si="79"/>
        <v>0</v>
      </c>
      <c r="CI156" s="86">
        <f t="shared" si="79"/>
        <v>0</v>
      </c>
      <c r="CJ156" s="86">
        <f t="shared" si="79"/>
        <v>0</v>
      </c>
      <c r="CK156" s="86">
        <f t="shared" si="79"/>
        <v>0</v>
      </c>
      <c r="CL156" s="86">
        <f t="shared" si="79"/>
        <v>0</v>
      </c>
      <c r="CM156" s="86">
        <f t="shared" si="79"/>
        <v>0</v>
      </c>
      <c r="CN156" s="86">
        <f t="shared" si="79"/>
        <v>0</v>
      </c>
      <c r="CO156" s="86">
        <f t="shared" si="79"/>
        <v>0</v>
      </c>
      <c r="CP156" s="86">
        <f t="shared" si="79"/>
        <v>0</v>
      </c>
      <c r="CQ156" s="86">
        <f t="shared" si="79"/>
        <v>0</v>
      </c>
      <c r="CR156" s="86">
        <f t="shared" si="79"/>
        <v>0</v>
      </c>
      <c r="CS156" s="86">
        <f t="shared" si="79"/>
        <v>0</v>
      </c>
      <c r="CT156" s="86">
        <f t="shared" si="79"/>
        <v>0</v>
      </c>
      <c r="CU156" s="86">
        <f t="shared" si="79"/>
        <v>0</v>
      </c>
      <c r="CV156" s="86">
        <f t="shared" si="79"/>
        <v>0</v>
      </c>
      <c r="CW156" s="86">
        <f t="shared" si="79"/>
        <v>0</v>
      </c>
      <c r="CX156" s="86">
        <f t="shared" si="79"/>
        <v>0</v>
      </c>
      <c r="CY156" s="86">
        <f t="shared" si="79"/>
        <v>0</v>
      </c>
      <c r="CZ156" s="86">
        <f t="shared" si="79"/>
        <v>0</v>
      </c>
      <c r="DA156" s="86">
        <f t="shared" si="79"/>
        <v>0</v>
      </c>
      <c r="DB156" s="86">
        <f t="shared" si="79"/>
        <v>0</v>
      </c>
      <c r="DC156" s="86">
        <f t="shared" si="79"/>
        <v>0</v>
      </c>
      <c r="DD156" s="86">
        <f t="shared" si="79"/>
        <v>0</v>
      </c>
      <c r="DE156" s="86">
        <f t="shared" si="79"/>
        <v>0</v>
      </c>
      <c r="DF156" s="86">
        <f t="shared" si="79"/>
        <v>0</v>
      </c>
      <c r="DG156" s="86">
        <f t="shared" si="79"/>
        <v>0</v>
      </c>
      <c r="DH156" s="86">
        <f t="shared" si="79"/>
        <v>0</v>
      </c>
      <c r="DI156" s="86">
        <f t="shared" si="79"/>
        <v>0</v>
      </c>
      <c r="DJ156" s="86">
        <f t="shared" si="79"/>
        <v>0</v>
      </c>
      <c r="DK156" s="86">
        <f t="shared" si="79"/>
        <v>0</v>
      </c>
      <c r="DL156" s="86">
        <f t="shared" si="79"/>
        <v>0</v>
      </c>
      <c r="DM156" s="86">
        <f t="shared" si="79"/>
        <v>0</v>
      </c>
      <c r="DN156" s="86">
        <f t="shared" si="79"/>
        <v>0</v>
      </c>
      <c r="DO156" s="86">
        <f t="shared" si="79"/>
        <v>0</v>
      </c>
      <c r="DP156" s="86">
        <f t="shared" si="79"/>
        <v>0</v>
      </c>
      <c r="DQ156" s="86">
        <f t="shared" si="79"/>
        <v>0</v>
      </c>
      <c r="DR156" s="86">
        <f t="shared" si="79"/>
        <v>0</v>
      </c>
      <c r="DS156" s="86">
        <f t="shared" si="79"/>
        <v>0</v>
      </c>
      <c r="DT156" s="86">
        <f t="shared" si="79"/>
        <v>0</v>
      </c>
      <c r="DU156" s="86">
        <f t="shared" si="79"/>
        <v>0</v>
      </c>
    </row>
    <row r="157" spans="1:125" x14ac:dyDescent="0.35">
      <c r="A157" s="2" t="s">
        <v>399</v>
      </c>
      <c r="B157" s="2"/>
      <c r="C157" s="2"/>
      <c r="D157" s="2"/>
      <c r="E157" s="86">
        <f>IFERROR(E156,"")</f>
        <v>0</v>
      </c>
      <c r="F157" s="86">
        <f t="shared" ref="F157:BQ157" si="80">IFERROR(IF(F156=0,0,E157+F156),"")</f>
        <v>0</v>
      </c>
      <c r="G157" s="86">
        <f t="shared" si="80"/>
        <v>0</v>
      </c>
      <c r="H157" s="86">
        <f t="shared" si="80"/>
        <v>0</v>
      </c>
      <c r="I157" s="86">
        <f t="shared" si="80"/>
        <v>0</v>
      </c>
      <c r="J157" s="86">
        <f t="shared" si="80"/>
        <v>0</v>
      </c>
      <c r="K157" s="86">
        <f t="shared" si="80"/>
        <v>0</v>
      </c>
      <c r="L157" s="86">
        <f t="shared" si="80"/>
        <v>0</v>
      </c>
      <c r="M157" s="86">
        <f t="shared" si="80"/>
        <v>0</v>
      </c>
      <c r="N157" s="86">
        <f t="shared" si="80"/>
        <v>0</v>
      </c>
      <c r="O157" s="86">
        <f t="shared" si="80"/>
        <v>0</v>
      </c>
      <c r="P157" s="86">
        <f t="shared" si="80"/>
        <v>0</v>
      </c>
      <c r="Q157" s="86">
        <f t="shared" si="80"/>
        <v>0</v>
      </c>
      <c r="R157" s="86">
        <f t="shared" si="80"/>
        <v>0</v>
      </c>
      <c r="S157" s="86">
        <f t="shared" si="80"/>
        <v>0</v>
      </c>
      <c r="T157" s="86">
        <f t="shared" si="80"/>
        <v>0</v>
      </c>
      <c r="U157" s="86">
        <f t="shared" si="80"/>
        <v>0</v>
      </c>
      <c r="V157" s="86">
        <f t="shared" si="80"/>
        <v>0</v>
      </c>
      <c r="W157" s="86">
        <f t="shared" si="80"/>
        <v>0</v>
      </c>
      <c r="X157" s="86">
        <f t="shared" si="80"/>
        <v>0</v>
      </c>
      <c r="Y157" s="86">
        <f t="shared" si="80"/>
        <v>0</v>
      </c>
      <c r="Z157" s="86">
        <f t="shared" si="80"/>
        <v>0</v>
      </c>
      <c r="AA157" s="86">
        <f t="shared" si="80"/>
        <v>0</v>
      </c>
      <c r="AB157" s="86">
        <f t="shared" si="80"/>
        <v>0</v>
      </c>
      <c r="AC157" s="86">
        <f t="shared" si="80"/>
        <v>0</v>
      </c>
      <c r="AD157" s="86">
        <f t="shared" si="80"/>
        <v>0</v>
      </c>
      <c r="AE157" s="86">
        <f t="shared" si="80"/>
        <v>0</v>
      </c>
      <c r="AF157" s="86">
        <f t="shared" si="80"/>
        <v>0</v>
      </c>
      <c r="AG157" s="86">
        <f t="shared" si="80"/>
        <v>0</v>
      </c>
      <c r="AH157" s="86">
        <f t="shared" si="80"/>
        <v>0</v>
      </c>
      <c r="AI157" s="86">
        <f t="shared" si="80"/>
        <v>0</v>
      </c>
      <c r="AJ157" s="86">
        <f t="shared" si="80"/>
        <v>0</v>
      </c>
      <c r="AK157" s="86">
        <f t="shared" si="80"/>
        <v>0</v>
      </c>
      <c r="AL157" s="86">
        <f t="shared" si="80"/>
        <v>0</v>
      </c>
      <c r="AM157" s="86">
        <f t="shared" si="80"/>
        <v>0</v>
      </c>
      <c r="AN157" s="86">
        <f t="shared" si="80"/>
        <v>0</v>
      </c>
      <c r="AO157" s="86">
        <f t="shared" si="80"/>
        <v>0</v>
      </c>
      <c r="AP157" s="86">
        <f t="shared" si="80"/>
        <v>0</v>
      </c>
      <c r="AQ157" s="86">
        <f t="shared" si="80"/>
        <v>0</v>
      </c>
      <c r="AR157" s="86">
        <f t="shared" si="80"/>
        <v>0</v>
      </c>
      <c r="AS157" s="86">
        <f t="shared" si="80"/>
        <v>0</v>
      </c>
      <c r="AT157" s="86">
        <f t="shared" si="80"/>
        <v>0</v>
      </c>
      <c r="AU157" s="86">
        <f t="shared" si="80"/>
        <v>0</v>
      </c>
      <c r="AV157" s="86">
        <f t="shared" si="80"/>
        <v>0</v>
      </c>
      <c r="AW157" s="86">
        <f t="shared" si="80"/>
        <v>0</v>
      </c>
      <c r="AX157" s="86">
        <f t="shared" si="80"/>
        <v>0</v>
      </c>
      <c r="AY157" s="86">
        <f t="shared" si="80"/>
        <v>0</v>
      </c>
      <c r="AZ157" s="86">
        <f t="shared" si="80"/>
        <v>0</v>
      </c>
      <c r="BA157" s="86">
        <f t="shared" si="80"/>
        <v>0</v>
      </c>
      <c r="BB157" s="86">
        <f t="shared" si="80"/>
        <v>0</v>
      </c>
      <c r="BC157" s="86">
        <f t="shared" si="80"/>
        <v>0</v>
      </c>
      <c r="BD157" s="86">
        <f t="shared" si="80"/>
        <v>0</v>
      </c>
      <c r="BE157" s="86">
        <f t="shared" si="80"/>
        <v>0</v>
      </c>
      <c r="BF157" s="86">
        <f t="shared" si="80"/>
        <v>0</v>
      </c>
      <c r="BG157" s="86">
        <f t="shared" si="80"/>
        <v>0</v>
      </c>
      <c r="BH157" s="86">
        <f t="shared" si="80"/>
        <v>0</v>
      </c>
      <c r="BI157" s="86">
        <f t="shared" si="80"/>
        <v>0</v>
      </c>
      <c r="BJ157" s="86">
        <f t="shared" si="80"/>
        <v>0</v>
      </c>
      <c r="BK157" s="86">
        <f t="shared" si="80"/>
        <v>0</v>
      </c>
      <c r="BL157" s="86">
        <f t="shared" si="80"/>
        <v>0</v>
      </c>
      <c r="BM157" s="86">
        <f t="shared" si="80"/>
        <v>0</v>
      </c>
      <c r="BN157" s="86">
        <f t="shared" si="80"/>
        <v>0</v>
      </c>
      <c r="BO157" s="86">
        <f t="shared" si="80"/>
        <v>0</v>
      </c>
      <c r="BP157" s="86">
        <f t="shared" si="80"/>
        <v>0</v>
      </c>
      <c r="BQ157" s="86">
        <f t="shared" si="80"/>
        <v>0</v>
      </c>
      <c r="BR157" s="86">
        <f t="shared" ref="BR157:DU157" si="81">IFERROR(IF(BR156=0,0,BQ157+BR156),"")</f>
        <v>0</v>
      </c>
      <c r="BS157" s="86">
        <f t="shared" si="81"/>
        <v>0</v>
      </c>
      <c r="BT157" s="86">
        <f t="shared" si="81"/>
        <v>0</v>
      </c>
      <c r="BU157" s="86">
        <f t="shared" si="81"/>
        <v>0</v>
      </c>
      <c r="BV157" s="86">
        <f t="shared" si="81"/>
        <v>0</v>
      </c>
      <c r="BW157" s="86">
        <f t="shared" si="81"/>
        <v>0</v>
      </c>
      <c r="BX157" s="86">
        <f t="shared" si="81"/>
        <v>0</v>
      </c>
      <c r="BY157" s="86">
        <f t="shared" si="81"/>
        <v>0</v>
      </c>
      <c r="BZ157" s="86">
        <f t="shared" si="81"/>
        <v>0</v>
      </c>
      <c r="CA157" s="86">
        <f t="shared" si="81"/>
        <v>0</v>
      </c>
      <c r="CB157" s="86">
        <f t="shared" si="81"/>
        <v>0</v>
      </c>
      <c r="CC157" s="86">
        <f t="shared" si="81"/>
        <v>0</v>
      </c>
      <c r="CD157" s="86">
        <f t="shared" si="81"/>
        <v>0</v>
      </c>
      <c r="CE157" s="86">
        <f t="shared" si="81"/>
        <v>0</v>
      </c>
      <c r="CF157" s="86">
        <f t="shared" si="81"/>
        <v>0</v>
      </c>
      <c r="CG157" s="86">
        <f t="shared" si="81"/>
        <v>0</v>
      </c>
      <c r="CH157" s="86">
        <f t="shared" si="81"/>
        <v>0</v>
      </c>
      <c r="CI157" s="86">
        <f t="shared" si="81"/>
        <v>0</v>
      </c>
      <c r="CJ157" s="86">
        <f t="shared" si="81"/>
        <v>0</v>
      </c>
      <c r="CK157" s="86">
        <f t="shared" si="81"/>
        <v>0</v>
      </c>
      <c r="CL157" s="86">
        <f t="shared" si="81"/>
        <v>0</v>
      </c>
      <c r="CM157" s="86">
        <f t="shared" si="81"/>
        <v>0</v>
      </c>
      <c r="CN157" s="86">
        <f t="shared" si="81"/>
        <v>0</v>
      </c>
      <c r="CO157" s="86">
        <f t="shared" si="81"/>
        <v>0</v>
      </c>
      <c r="CP157" s="86">
        <f t="shared" si="81"/>
        <v>0</v>
      </c>
      <c r="CQ157" s="86">
        <f t="shared" si="81"/>
        <v>0</v>
      </c>
      <c r="CR157" s="86">
        <f t="shared" si="81"/>
        <v>0</v>
      </c>
      <c r="CS157" s="86">
        <f t="shared" si="81"/>
        <v>0</v>
      </c>
      <c r="CT157" s="86">
        <f t="shared" si="81"/>
        <v>0</v>
      </c>
      <c r="CU157" s="86">
        <f t="shared" si="81"/>
        <v>0</v>
      </c>
      <c r="CV157" s="86">
        <f t="shared" si="81"/>
        <v>0</v>
      </c>
      <c r="CW157" s="86">
        <f t="shared" si="81"/>
        <v>0</v>
      </c>
      <c r="CX157" s="86">
        <f t="shared" si="81"/>
        <v>0</v>
      </c>
      <c r="CY157" s="86">
        <f t="shared" si="81"/>
        <v>0</v>
      </c>
      <c r="CZ157" s="86">
        <f t="shared" si="81"/>
        <v>0</v>
      </c>
      <c r="DA157" s="86">
        <f t="shared" si="81"/>
        <v>0</v>
      </c>
      <c r="DB157" s="86">
        <f t="shared" si="81"/>
        <v>0</v>
      </c>
      <c r="DC157" s="86">
        <f t="shared" si="81"/>
        <v>0</v>
      </c>
      <c r="DD157" s="86">
        <f t="shared" si="81"/>
        <v>0</v>
      </c>
      <c r="DE157" s="86">
        <f t="shared" si="81"/>
        <v>0</v>
      </c>
      <c r="DF157" s="86">
        <f t="shared" si="81"/>
        <v>0</v>
      </c>
      <c r="DG157" s="86">
        <f t="shared" si="81"/>
        <v>0</v>
      </c>
      <c r="DH157" s="86">
        <f t="shared" si="81"/>
        <v>0</v>
      </c>
      <c r="DI157" s="86">
        <f t="shared" si="81"/>
        <v>0</v>
      </c>
      <c r="DJ157" s="86">
        <f t="shared" si="81"/>
        <v>0</v>
      </c>
      <c r="DK157" s="86">
        <f t="shared" si="81"/>
        <v>0</v>
      </c>
      <c r="DL157" s="86">
        <f t="shared" si="81"/>
        <v>0</v>
      </c>
      <c r="DM157" s="86">
        <f t="shared" si="81"/>
        <v>0</v>
      </c>
      <c r="DN157" s="86">
        <f t="shared" si="81"/>
        <v>0</v>
      </c>
      <c r="DO157" s="86">
        <f t="shared" si="81"/>
        <v>0</v>
      </c>
      <c r="DP157" s="86">
        <f t="shared" si="81"/>
        <v>0</v>
      </c>
      <c r="DQ157" s="86">
        <f t="shared" si="81"/>
        <v>0</v>
      </c>
      <c r="DR157" s="86">
        <f t="shared" si="81"/>
        <v>0</v>
      </c>
      <c r="DS157" s="86">
        <f t="shared" si="81"/>
        <v>0</v>
      </c>
      <c r="DT157" s="86">
        <f t="shared" si="81"/>
        <v>0</v>
      </c>
      <c r="DU157" s="86">
        <f t="shared" si="81"/>
        <v>0</v>
      </c>
    </row>
    <row r="158" spans="1:125" x14ac:dyDescent="0.35">
      <c r="A158" s="2" t="s">
        <v>400</v>
      </c>
      <c r="B158" s="2"/>
      <c r="C158" s="2"/>
      <c r="D158" s="2"/>
      <c r="E158" s="86">
        <f t="shared" ref="E158:BP158" si="82">IFERROR(IF(E$4&gt;=$D137,IF(E$4&lt;=$D129,1,0),0),"")</f>
        <v>0</v>
      </c>
      <c r="F158" s="86">
        <f t="shared" si="82"/>
        <v>0</v>
      </c>
      <c r="G158" s="86">
        <f t="shared" si="82"/>
        <v>0</v>
      </c>
      <c r="H158" s="86">
        <f t="shared" si="82"/>
        <v>0</v>
      </c>
      <c r="I158" s="86">
        <f t="shared" si="82"/>
        <v>0</v>
      </c>
      <c r="J158" s="86">
        <f t="shared" si="82"/>
        <v>0</v>
      </c>
      <c r="K158" s="86">
        <f t="shared" si="82"/>
        <v>0</v>
      </c>
      <c r="L158" s="86">
        <f t="shared" si="82"/>
        <v>0</v>
      </c>
      <c r="M158" s="86">
        <f t="shared" si="82"/>
        <v>0</v>
      </c>
      <c r="N158" s="86">
        <f t="shared" si="82"/>
        <v>0</v>
      </c>
      <c r="O158" s="86">
        <f t="shared" si="82"/>
        <v>0</v>
      </c>
      <c r="P158" s="86">
        <f t="shared" si="82"/>
        <v>0</v>
      </c>
      <c r="Q158" s="86">
        <f t="shared" si="82"/>
        <v>0</v>
      </c>
      <c r="R158" s="86">
        <f t="shared" si="82"/>
        <v>0</v>
      </c>
      <c r="S158" s="86">
        <f t="shared" si="82"/>
        <v>0</v>
      </c>
      <c r="T158" s="86">
        <f t="shared" si="82"/>
        <v>0</v>
      </c>
      <c r="U158" s="86">
        <f t="shared" si="82"/>
        <v>0</v>
      </c>
      <c r="V158" s="86">
        <f t="shared" si="82"/>
        <v>0</v>
      </c>
      <c r="W158" s="86">
        <f t="shared" si="82"/>
        <v>0</v>
      </c>
      <c r="X158" s="86">
        <f t="shared" si="82"/>
        <v>0</v>
      </c>
      <c r="Y158" s="86">
        <f t="shared" si="82"/>
        <v>0</v>
      </c>
      <c r="Z158" s="86">
        <f t="shared" si="82"/>
        <v>0</v>
      </c>
      <c r="AA158" s="86">
        <f t="shared" si="82"/>
        <v>0</v>
      </c>
      <c r="AB158" s="86">
        <f t="shared" si="82"/>
        <v>0</v>
      </c>
      <c r="AC158" s="86">
        <f t="shared" si="82"/>
        <v>0</v>
      </c>
      <c r="AD158" s="86">
        <f t="shared" si="82"/>
        <v>0</v>
      </c>
      <c r="AE158" s="86">
        <f t="shared" si="82"/>
        <v>0</v>
      </c>
      <c r="AF158" s="86">
        <f t="shared" si="82"/>
        <v>0</v>
      </c>
      <c r="AG158" s="86">
        <f t="shared" si="82"/>
        <v>0</v>
      </c>
      <c r="AH158" s="86">
        <f t="shared" si="82"/>
        <v>0</v>
      </c>
      <c r="AI158" s="86">
        <f t="shared" si="82"/>
        <v>0</v>
      </c>
      <c r="AJ158" s="86">
        <f t="shared" si="82"/>
        <v>0</v>
      </c>
      <c r="AK158" s="86">
        <f t="shared" si="82"/>
        <v>0</v>
      </c>
      <c r="AL158" s="86">
        <f t="shared" si="82"/>
        <v>0</v>
      </c>
      <c r="AM158" s="86">
        <f t="shared" si="82"/>
        <v>0</v>
      </c>
      <c r="AN158" s="86">
        <f t="shared" si="82"/>
        <v>0</v>
      </c>
      <c r="AO158" s="86">
        <f t="shared" si="82"/>
        <v>0</v>
      </c>
      <c r="AP158" s="86">
        <f t="shared" si="82"/>
        <v>0</v>
      </c>
      <c r="AQ158" s="86">
        <f t="shared" si="82"/>
        <v>0</v>
      </c>
      <c r="AR158" s="86">
        <f t="shared" si="82"/>
        <v>0</v>
      </c>
      <c r="AS158" s="86">
        <f t="shared" si="82"/>
        <v>0</v>
      </c>
      <c r="AT158" s="86">
        <f t="shared" si="82"/>
        <v>0</v>
      </c>
      <c r="AU158" s="86">
        <f t="shared" si="82"/>
        <v>0</v>
      </c>
      <c r="AV158" s="86">
        <f t="shared" si="82"/>
        <v>0</v>
      </c>
      <c r="AW158" s="86">
        <f t="shared" si="82"/>
        <v>0</v>
      </c>
      <c r="AX158" s="86">
        <f t="shared" si="82"/>
        <v>0</v>
      </c>
      <c r="AY158" s="86">
        <f t="shared" si="82"/>
        <v>0</v>
      </c>
      <c r="AZ158" s="86">
        <f t="shared" si="82"/>
        <v>0</v>
      </c>
      <c r="BA158" s="86">
        <f t="shared" si="82"/>
        <v>0</v>
      </c>
      <c r="BB158" s="86">
        <f t="shared" si="82"/>
        <v>0</v>
      </c>
      <c r="BC158" s="86">
        <f t="shared" si="82"/>
        <v>0</v>
      </c>
      <c r="BD158" s="86">
        <f t="shared" si="82"/>
        <v>0</v>
      </c>
      <c r="BE158" s="86">
        <f t="shared" si="82"/>
        <v>0</v>
      </c>
      <c r="BF158" s="86">
        <f t="shared" si="82"/>
        <v>0</v>
      </c>
      <c r="BG158" s="86">
        <f t="shared" si="82"/>
        <v>0</v>
      </c>
      <c r="BH158" s="86">
        <f t="shared" si="82"/>
        <v>0</v>
      </c>
      <c r="BI158" s="86">
        <f t="shared" si="82"/>
        <v>0</v>
      </c>
      <c r="BJ158" s="86">
        <f t="shared" si="82"/>
        <v>0</v>
      </c>
      <c r="BK158" s="86">
        <f t="shared" si="82"/>
        <v>0</v>
      </c>
      <c r="BL158" s="86">
        <f t="shared" si="82"/>
        <v>0</v>
      </c>
      <c r="BM158" s="86">
        <f t="shared" si="82"/>
        <v>0</v>
      </c>
      <c r="BN158" s="86">
        <f t="shared" si="82"/>
        <v>0</v>
      </c>
      <c r="BO158" s="86">
        <f t="shared" si="82"/>
        <v>0</v>
      </c>
      <c r="BP158" s="86">
        <f t="shared" si="82"/>
        <v>0</v>
      </c>
      <c r="BQ158" s="86">
        <f t="shared" ref="BQ158:DU158" si="83">IFERROR(IF(BQ$4&gt;=$D137,IF(BQ$4&lt;=$D129,1,0),0),"")</f>
        <v>0</v>
      </c>
      <c r="BR158" s="86">
        <f t="shared" si="83"/>
        <v>0</v>
      </c>
      <c r="BS158" s="86">
        <f t="shared" si="83"/>
        <v>0</v>
      </c>
      <c r="BT158" s="86">
        <f t="shared" si="83"/>
        <v>0</v>
      </c>
      <c r="BU158" s="86">
        <f t="shared" si="83"/>
        <v>0</v>
      </c>
      <c r="BV158" s="86">
        <f t="shared" si="83"/>
        <v>0</v>
      </c>
      <c r="BW158" s="86">
        <f t="shared" si="83"/>
        <v>0</v>
      </c>
      <c r="BX158" s="86">
        <f t="shared" si="83"/>
        <v>0</v>
      </c>
      <c r="BY158" s="86">
        <f t="shared" si="83"/>
        <v>0</v>
      </c>
      <c r="BZ158" s="86">
        <f t="shared" si="83"/>
        <v>0</v>
      </c>
      <c r="CA158" s="86">
        <f t="shared" si="83"/>
        <v>0</v>
      </c>
      <c r="CB158" s="86">
        <f t="shared" si="83"/>
        <v>0</v>
      </c>
      <c r="CC158" s="86">
        <f t="shared" si="83"/>
        <v>0</v>
      </c>
      <c r="CD158" s="86">
        <f t="shared" si="83"/>
        <v>0</v>
      </c>
      <c r="CE158" s="86">
        <f t="shared" si="83"/>
        <v>0</v>
      </c>
      <c r="CF158" s="86">
        <f t="shared" si="83"/>
        <v>0</v>
      </c>
      <c r="CG158" s="86">
        <f t="shared" si="83"/>
        <v>0</v>
      </c>
      <c r="CH158" s="86">
        <f t="shared" si="83"/>
        <v>0</v>
      </c>
      <c r="CI158" s="86">
        <f t="shared" si="83"/>
        <v>0</v>
      </c>
      <c r="CJ158" s="86">
        <f t="shared" si="83"/>
        <v>0</v>
      </c>
      <c r="CK158" s="86">
        <f t="shared" si="83"/>
        <v>0</v>
      </c>
      <c r="CL158" s="86">
        <f t="shared" si="83"/>
        <v>0</v>
      </c>
      <c r="CM158" s="86">
        <f t="shared" si="83"/>
        <v>0</v>
      </c>
      <c r="CN158" s="86">
        <f t="shared" si="83"/>
        <v>0</v>
      </c>
      <c r="CO158" s="86">
        <f t="shared" si="83"/>
        <v>0</v>
      </c>
      <c r="CP158" s="86">
        <f t="shared" si="83"/>
        <v>0</v>
      </c>
      <c r="CQ158" s="86">
        <f t="shared" si="83"/>
        <v>0</v>
      </c>
      <c r="CR158" s="86">
        <f t="shared" si="83"/>
        <v>0</v>
      </c>
      <c r="CS158" s="86">
        <f t="shared" si="83"/>
        <v>0</v>
      </c>
      <c r="CT158" s="86">
        <f t="shared" si="83"/>
        <v>0</v>
      </c>
      <c r="CU158" s="86">
        <f t="shared" si="83"/>
        <v>0</v>
      </c>
      <c r="CV158" s="86">
        <f t="shared" si="83"/>
        <v>0</v>
      </c>
      <c r="CW158" s="86">
        <f t="shared" si="83"/>
        <v>0</v>
      </c>
      <c r="CX158" s="86">
        <f t="shared" si="83"/>
        <v>0</v>
      </c>
      <c r="CY158" s="86">
        <f t="shared" si="83"/>
        <v>0</v>
      </c>
      <c r="CZ158" s="86">
        <f t="shared" si="83"/>
        <v>0</v>
      </c>
      <c r="DA158" s="86">
        <f t="shared" si="83"/>
        <v>0</v>
      </c>
      <c r="DB158" s="86">
        <f t="shared" si="83"/>
        <v>0</v>
      </c>
      <c r="DC158" s="86">
        <f t="shared" si="83"/>
        <v>0</v>
      </c>
      <c r="DD158" s="86">
        <f t="shared" si="83"/>
        <v>0</v>
      </c>
      <c r="DE158" s="86">
        <f t="shared" si="83"/>
        <v>0</v>
      </c>
      <c r="DF158" s="86">
        <f t="shared" si="83"/>
        <v>0</v>
      </c>
      <c r="DG158" s="86">
        <f t="shared" si="83"/>
        <v>0</v>
      </c>
      <c r="DH158" s="86">
        <f t="shared" si="83"/>
        <v>0</v>
      </c>
      <c r="DI158" s="86">
        <f t="shared" si="83"/>
        <v>0</v>
      </c>
      <c r="DJ158" s="86">
        <f t="shared" si="83"/>
        <v>0</v>
      </c>
      <c r="DK158" s="86">
        <f t="shared" si="83"/>
        <v>0</v>
      </c>
      <c r="DL158" s="86">
        <f t="shared" si="83"/>
        <v>0</v>
      </c>
      <c r="DM158" s="86">
        <f t="shared" si="83"/>
        <v>0</v>
      </c>
      <c r="DN158" s="86">
        <f t="shared" si="83"/>
        <v>0</v>
      </c>
      <c r="DO158" s="86">
        <f t="shared" si="83"/>
        <v>0</v>
      </c>
      <c r="DP158" s="86">
        <f t="shared" si="83"/>
        <v>0</v>
      </c>
      <c r="DQ158" s="86">
        <f t="shared" si="83"/>
        <v>0</v>
      </c>
      <c r="DR158" s="86">
        <f t="shared" si="83"/>
        <v>0</v>
      </c>
      <c r="DS158" s="86">
        <f t="shared" si="83"/>
        <v>0</v>
      </c>
      <c r="DT158" s="86">
        <f t="shared" si="83"/>
        <v>0</v>
      </c>
      <c r="DU158" s="86">
        <f t="shared" si="83"/>
        <v>0</v>
      </c>
    </row>
    <row r="159" spans="1:125" x14ac:dyDescent="0.35">
      <c r="A159" s="2"/>
      <c r="B159" s="2"/>
      <c r="C159" s="2"/>
      <c r="D159" s="2"/>
      <c r="E159" s="86"/>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row>
    <row r="160" spans="1:125" x14ac:dyDescent="0.35">
      <c r="A160" s="2" t="s">
        <v>411</v>
      </c>
      <c r="B160" s="2"/>
      <c r="C160" s="2"/>
      <c r="D160" s="86"/>
      <c r="E160" s="86">
        <v>0</v>
      </c>
      <c r="F160" s="86">
        <f t="shared" ref="F160:BQ160" si="84">IFERROR(E164,"")</f>
        <v>0</v>
      </c>
      <c r="G160" s="86">
        <f t="shared" si="84"/>
        <v>0</v>
      </c>
      <c r="H160" s="86">
        <f t="shared" si="84"/>
        <v>0</v>
      </c>
      <c r="I160" s="86">
        <f t="shared" si="84"/>
        <v>0</v>
      </c>
      <c r="J160" s="86">
        <f t="shared" si="84"/>
        <v>0</v>
      </c>
      <c r="K160" s="86">
        <f t="shared" si="84"/>
        <v>0</v>
      </c>
      <c r="L160" s="86">
        <f t="shared" si="84"/>
        <v>0</v>
      </c>
      <c r="M160" s="86">
        <f t="shared" si="84"/>
        <v>0</v>
      </c>
      <c r="N160" s="86">
        <f t="shared" si="84"/>
        <v>0</v>
      </c>
      <c r="O160" s="86">
        <f t="shared" si="84"/>
        <v>0</v>
      </c>
      <c r="P160" s="86">
        <f t="shared" si="84"/>
        <v>0</v>
      </c>
      <c r="Q160" s="86">
        <f t="shared" si="84"/>
        <v>0</v>
      </c>
      <c r="R160" s="86">
        <f t="shared" si="84"/>
        <v>0</v>
      </c>
      <c r="S160" s="86">
        <f t="shared" si="84"/>
        <v>0</v>
      </c>
      <c r="T160" s="86">
        <f t="shared" si="84"/>
        <v>0</v>
      </c>
      <c r="U160" s="86">
        <f t="shared" si="84"/>
        <v>0</v>
      </c>
      <c r="V160" s="86">
        <f t="shared" si="84"/>
        <v>0</v>
      </c>
      <c r="W160" s="86">
        <f t="shared" si="84"/>
        <v>0</v>
      </c>
      <c r="X160" s="86">
        <f t="shared" si="84"/>
        <v>0</v>
      </c>
      <c r="Y160" s="86">
        <f t="shared" si="84"/>
        <v>0</v>
      </c>
      <c r="Z160" s="86">
        <f t="shared" si="84"/>
        <v>0</v>
      </c>
      <c r="AA160" s="86">
        <f t="shared" si="84"/>
        <v>0</v>
      </c>
      <c r="AB160" s="86">
        <f t="shared" si="84"/>
        <v>0</v>
      </c>
      <c r="AC160" s="86">
        <f t="shared" si="84"/>
        <v>0</v>
      </c>
      <c r="AD160" s="86">
        <f t="shared" si="84"/>
        <v>0</v>
      </c>
      <c r="AE160" s="86">
        <f t="shared" si="84"/>
        <v>0</v>
      </c>
      <c r="AF160" s="86">
        <f t="shared" si="84"/>
        <v>0</v>
      </c>
      <c r="AG160" s="86">
        <f t="shared" si="84"/>
        <v>0</v>
      </c>
      <c r="AH160" s="86">
        <f t="shared" si="84"/>
        <v>0</v>
      </c>
      <c r="AI160" s="86">
        <f t="shared" si="84"/>
        <v>0</v>
      </c>
      <c r="AJ160" s="86">
        <f t="shared" si="84"/>
        <v>0</v>
      </c>
      <c r="AK160" s="86">
        <f t="shared" si="84"/>
        <v>0</v>
      </c>
      <c r="AL160" s="86">
        <f t="shared" si="84"/>
        <v>0</v>
      </c>
      <c r="AM160" s="86">
        <f t="shared" si="84"/>
        <v>0</v>
      </c>
      <c r="AN160" s="86">
        <f t="shared" si="84"/>
        <v>0</v>
      </c>
      <c r="AO160" s="86">
        <f t="shared" si="84"/>
        <v>0</v>
      </c>
      <c r="AP160" s="86">
        <f t="shared" si="84"/>
        <v>0</v>
      </c>
      <c r="AQ160" s="86">
        <f t="shared" si="84"/>
        <v>0</v>
      </c>
      <c r="AR160" s="86">
        <f t="shared" si="84"/>
        <v>0</v>
      </c>
      <c r="AS160" s="86">
        <f t="shared" si="84"/>
        <v>0</v>
      </c>
      <c r="AT160" s="86">
        <f t="shared" si="84"/>
        <v>0</v>
      </c>
      <c r="AU160" s="86">
        <f t="shared" si="84"/>
        <v>0</v>
      </c>
      <c r="AV160" s="86">
        <f t="shared" si="84"/>
        <v>0</v>
      </c>
      <c r="AW160" s="86">
        <f t="shared" si="84"/>
        <v>0</v>
      </c>
      <c r="AX160" s="86">
        <f t="shared" si="84"/>
        <v>0</v>
      </c>
      <c r="AY160" s="86">
        <f t="shared" si="84"/>
        <v>0</v>
      </c>
      <c r="AZ160" s="86">
        <f t="shared" si="84"/>
        <v>0</v>
      </c>
      <c r="BA160" s="86">
        <f t="shared" si="84"/>
        <v>0</v>
      </c>
      <c r="BB160" s="86">
        <f t="shared" si="84"/>
        <v>0</v>
      </c>
      <c r="BC160" s="86">
        <f t="shared" si="84"/>
        <v>0</v>
      </c>
      <c r="BD160" s="86">
        <f t="shared" si="84"/>
        <v>0</v>
      </c>
      <c r="BE160" s="86">
        <f t="shared" si="84"/>
        <v>0</v>
      </c>
      <c r="BF160" s="86">
        <f t="shared" si="84"/>
        <v>0</v>
      </c>
      <c r="BG160" s="86">
        <f t="shared" si="84"/>
        <v>0</v>
      </c>
      <c r="BH160" s="86">
        <f t="shared" si="84"/>
        <v>0</v>
      </c>
      <c r="BI160" s="86">
        <f t="shared" si="84"/>
        <v>0</v>
      </c>
      <c r="BJ160" s="86">
        <f t="shared" si="84"/>
        <v>0</v>
      </c>
      <c r="BK160" s="86">
        <f t="shared" si="84"/>
        <v>0</v>
      </c>
      <c r="BL160" s="86">
        <f t="shared" si="84"/>
        <v>0</v>
      </c>
      <c r="BM160" s="86">
        <f t="shared" si="84"/>
        <v>0</v>
      </c>
      <c r="BN160" s="86">
        <f t="shared" si="84"/>
        <v>0</v>
      </c>
      <c r="BO160" s="86">
        <f t="shared" si="84"/>
        <v>0</v>
      </c>
      <c r="BP160" s="86">
        <f t="shared" si="84"/>
        <v>0</v>
      </c>
      <c r="BQ160" s="86">
        <f t="shared" si="84"/>
        <v>0</v>
      </c>
      <c r="BR160" s="86">
        <f t="shared" ref="BR160:DU160" si="85">IFERROR(BQ164,"")</f>
        <v>0</v>
      </c>
      <c r="BS160" s="86">
        <f t="shared" si="85"/>
        <v>0</v>
      </c>
      <c r="BT160" s="86">
        <f t="shared" si="85"/>
        <v>0</v>
      </c>
      <c r="BU160" s="86">
        <f t="shared" si="85"/>
        <v>0</v>
      </c>
      <c r="BV160" s="86">
        <f t="shared" si="85"/>
        <v>0</v>
      </c>
      <c r="BW160" s="86">
        <f t="shared" si="85"/>
        <v>0</v>
      </c>
      <c r="BX160" s="86">
        <f t="shared" si="85"/>
        <v>0</v>
      </c>
      <c r="BY160" s="86">
        <f t="shared" si="85"/>
        <v>0</v>
      </c>
      <c r="BZ160" s="86">
        <f t="shared" si="85"/>
        <v>0</v>
      </c>
      <c r="CA160" s="86">
        <f t="shared" si="85"/>
        <v>0</v>
      </c>
      <c r="CB160" s="86">
        <f t="shared" si="85"/>
        <v>0</v>
      </c>
      <c r="CC160" s="86">
        <f t="shared" si="85"/>
        <v>0</v>
      </c>
      <c r="CD160" s="86">
        <f t="shared" si="85"/>
        <v>0</v>
      </c>
      <c r="CE160" s="86">
        <f t="shared" si="85"/>
        <v>0</v>
      </c>
      <c r="CF160" s="86">
        <f t="shared" si="85"/>
        <v>0</v>
      </c>
      <c r="CG160" s="86">
        <f t="shared" si="85"/>
        <v>0</v>
      </c>
      <c r="CH160" s="86">
        <f t="shared" si="85"/>
        <v>0</v>
      </c>
      <c r="CI160" s="86">
        <f t="shared" si="85"/>
        <v>0</v>
      </c>
      <c r="CJ160" s="86">
        <f t="shared" si="85"/>
        <v>0</v>
      </c>
      <c r="CK160" s="86">
        <f t="shared" si="85"/>
        <v>0</v>
      </c>
      <c r="CL160" s="86">
        <f t="shared" si="85"/>
        <v>0</v>
      </c>
      <c r="CM160" s="86">
        <f t="shared" si="85"/>
        <v>0</v>
      </c>
      <c r="CN160" s="86">
        <f t="shared" si="85"/>
        <v>0</v>
      </c>
      <c r="CO160" s="86">
        <f t="shared" si="85"/>
        <v>0</v>
      </c>
      <c r="CP160" s="86">
        <f t="shared" si="85"/>
        <v>0</v>
      </c>
      <c r="CQ160" s="86">
        <f t="shared" si="85"/>
        <v>0</v>
      </c>
      <c r="CR160" s="86">
        <f t="shared" si="85"/>
        <v>0</v>
      </c>
      <c r="CS160" s="86">
        <f t="shared" si="85"/>
        <v>0</v>
      </c>
      <c r="CT160" s="86">
        <f t="shared" si="85"/>
        <v>0</v>
      </c>
      <c r="CU160" s="86">
        <f t="shared" si="85"/>
        <v>0</v>
      </c>
      <c r="CV160" s="86">
        <f t="shared" si="85"/>
        <v>0</v>
      </c>
      <c r="CW160" s="86">
        <f t="shared" si="85"/>
        <v>0</v>
      </c>
      <c r="CX160" s="86">
        <f t="shared" si="85"/>
        <v>0</v>
      </c>
      <c r="CY160" s="86">
        <f t="shared" si="85"/>
        <v>0</v>
      </c>
      <c r="CZ160" s="86">
        <f t="shared" si="85"/>
        <v>0</v>
      </c>
      <c r="DA160" s="86">
        <f t="shared" si="85"/>
        <v>0</v>
      </c>
      <c r="DB160" s="86">
        <f t="shared" si="85"/>
        <v>0</v>
      </c>
      <c r="DC160" s="86">
        <f t="shared" si="85"/>
        <v>0</v>
      </c>
      <c r="DD160" s="86">
        <f t="shared" si="85"/>
        <v>0</v>
      </c>
      <c r="DE160" s="86">
        <f t="shared" si="85"/>
        <v>0</v>
      </c>
      <c r="DF160" s="86">
        <f t="shared" si="85"/>
        <v>0</v>
      </c>
      <c r="DG160" s="86">
        <f t="shared" si="85"/>
        <v>0</v>
      </c>
      <c r="DH160" s="86">
        <f t="shared" si="85"/>
        <v>0</v>
      </c>
      <c r="DI160" s="86">
        <f t="shared" si="85"/>
        <v>0</v>
      </c>
      <c r="DJ160" s="86">
        <f t="shared" si="85"/>
        <v>0</v>
      </c>
      <c r="DK160" s="86">
        <f t="shared" si="85"/>
        <v>0</v>
      </c>
      <c r="DL160" s="86">
        <f t="shared" si="85"/>
        <v>0</v>
      </c>
      <c r="DM160" s="86">
        <f t="shared" si="85"/>
        <v>0</v>
      </c>
      <c r="DN160" s="86">
        <f t="shared" si="85"/>
        <v>0</v>
      </c>
      <c r="DO160" s="86">
        <f t="shared" si="85"/>
        <v>0</v>
      </c>
      <c r="DP160" s="86">
        <f t="shared" si="85"/>
        <v>0</v>
      </c>
      <c r="DQ160" s="86">
        <f t="shared" si="85"/>
        <v>0</v>
      </c>
      <c r="DR160" s="86">
        <f t="shared" si="85"/>
        <v>0</v>
      </c>
      <c r="DS160" s="86">
        <f t="shared" si="85"/>
        <v>0</v>
      </c>
      <c r="DT160" s="86">
        <f t="shared" si="85"/>
        <v>0</v>
      </c>
      <c r="DU160" s="86">
        <f t="shared" si="85"/>
        <v>0</v>
      </c>
    </row>
    <row r="161" spans="1:125" x14ac:dyDescent="0.35">
      <c r="A161" s="2" t="s">
        <v>402</v>
      </c>
      <c r="B161" s="2"/>
      <c r="C161" s="2"/>
      <c r="D161" s="86">
        <f>SUM(E161:DU161)</f>
        <v>0</v>
      </c>
      <c r="E161" s="86">
        <f t="shared" ref="E161:BP161" si="86">IFERROR(E54+E177,"")</f>
        <v>0</v>
      </c>
      <c r="F161" s="86">
        <f t="shared" si="86"/>
        <v>0</v>
      </c>
      <c r="G161" s="86">
        <f t="shared" si="86"/>
        <v>0</v>
      </c>
      <c r="H161" s="86">
        <f t="shared" si="86"/>
        <v>0</v>
      </c>
      <c r="I161" s="86">
        <f t="shared" si="86"/>
        <v>0</v>
      </c>
      <c r="J161" s="86">
        <f t="shared" si="86"/>
        <v>0</v>
      </c>
      <c r="K161" s="86">
        <f t="shared" si="86"/>
        <v>0</v>
      </c>
      <c r="L161" s="86">
        <f t="shared" si="86"/>
        <v>0</v>
      </c>
      <c r="M161" s="86">
        <f t="shared" si="86"/>
        <v>0</v>
      </c>
      <c r="N161" s="86">
        <f t="shared" si="86"/>
        <v>0</v>
      </c>
      <c r="O161" s="86">
        <f t="shared" si="86"/>
        <v>0</v>
      </c>
      <c r="P161" s="86">
        <f t="shared" si="86"/>
        <v>0</v>
      </c>
      <c r="Q161" s="86">
        <f t="shared" si="86"/>
        <v>0</v>
      </c>
      <c r="R161" s="86">
        <f t="shared" si="86"/>
        <v>0</v>
      </c>
      <c r="S161" s="86">
        <f t="shared" si="86"/>
        <v>0</v>
      </c>
      <c r="T161" s="86">
        <f t="shared" si="86"/>
        <v>0</v>
      </c>
      <c r="U161" s="86">
        <f t="shared" si="86"/>
        <v>0</v>
      </c>
      <c r="V161" s="86">
        <f t="shared" si="86"/>
        <v>0</v>
      </c>
      <c r="W161" s="86">
        <f t="shared" si="86"/>
        <v>0</v>
      </c>
      <c r="X161" s="86">
        <f t="shared" si="86"/>
        <v>0</v>
      </c>
      <c r="Y161" s="86">
        <f t="shared" si="86"/>
        <v>0</v>
      </c>
      <c r="Z161" s="86">
        <f t="shared" si="86"/>
        <v>0</v>
      </c>
      <c r="AA161" s="86">
        <f t="shared" si="86"/>
        <v>0</v>
      </c>
      <c r="AB161" s="86">
        <f t="shared" si="86"/>
        <v>0</v>
      </c>
      <c r="AC161" s="86">
        <f t="shared" si="86"/>
        <v>0</v>
      </c>
      <c r="AD161" s="86">
        <f t="shared" si="86"/>
        <v>0</v>
      </c>
      <c r="AE161" s="86">
        <f t="shared" si="86"/>
        <v>0</v>
      </c>
      <c r="AF161" s="86">
        <f t="shared" si="86"/>
        <v>0</v>
      </c>
      <c r="AG161" s="86">
        <f t="shared" si="86"/>
        <v>0</v>
      </c>
      <c r="AH161" s="86">
        <f t="shared" si="86"/>
        <v>0</v>
      </c>
      <c r="AI161" s="86">
        <f t="shared" si="86"/>
        <v>0</v>
      </c>
      <c r="AJ161" s="86">
        <f t="shared" si="86"/>
        <v>0</v>
      </c>
      <c r="AK161" s="86">
        <f t="shared" si="86"/>
        <v>0</v>
      </c>
      <c r="AL161" s="86">
        <f t="shared" si="86"/>
        <v>0</v>
      </c>
      <c r="AM161" s="86">
        <f t="shared" si="86"/>
        <v>0</v>
      </c>
      <c r="AN161" s="86">
        <f t="shared" si="86"/>
        <v>0</v>
      </c>
      <c r="AO161" s="86">
        <f t="shared" si="86"/>
        <v>0</v>
      </c>
      <c r="AP161" s="86">
        <f t="shared" si="86"/>
        <v>0</v>
      </c>
      <c r="AQ161" s="86">
        <f t="shared" si="86"/>
        <v>0</v>
      </c>
      <c r="AR161" s="86">
        <f t="shared" si="86"/>
        <v>0</v>
      </c>
      <c r="AS161" s="86">
        <f t="shared" si="86"/>
        <v>0</v>
      </c>
      <c r="AT161" s="86">
        <f t="shared" si="86"/>
        <v>0</v>
      </c>
      <c r="AU161" s="86">
        <f t="shared" si="86"/>
        <v>0</v>
      </c>
      <c r="AV161" s="86">
        <f t="shared" si="86"/>
        <v>0</v>
      </c>
      <c r="AW161" s="86">
        <f t="shared" si="86"/>
        <v>0</v>
      </c>
      <c r="AX161" s="86">
        <f t="shared" si="86"/>
        <v>0</v>
      </c>
      <c r="AY161" s="86">
        <f t="shared" si="86"/>
        <v>0</v>
      </c>
      <c r="AZ161" s="86">
        <f t="shared" si="86"/>
        <v>0</v>
      </c>
      <c r="BA161" s="86">
        <f t="shared" si="86"/>
        <v>0</v>
      </c>
      <c r="BB161" s="86">
        <f t="shared" si="86"/>
        <v>0</v>
      </c>
      <c r="BC161" s="86">
        <f t="shared" si="86"/>
        <v>0</v>
      </c>
      <c r="BD161" s="86">
        <f t="shared" si="86"/>
        <v>0</v>
      </c>
      <c r="BE161" s="86">
        <f t="shared" si="86"/>
        <v>0</v>
      </c>
      <c r="BF161" s="86">
        <f t="shared" si="86"/>
        <v>0</v>
      </c>
      <c r="BG161" s="86">
        <f t="shared" si="86"/>
        <v>0</v>
      </c>
      <c r="BH161" s="86">
        <f t="shared" si="86"/>
        <v>0</v>
      </c>
      <c r="BI161" s="86">
        <f t="shared" si="86"/>
        <v>0</v>
      </c>
      <c r="BJ161" s="86">
        <f t="shared" si="86"/>
        <v>0</v>
      </c>
      <c r="BK161" s="86">
        <f t="shared" si="86"/>
        <v>0</v>
      </c>
      <c r="BL161" s="86">
        <f t="shared" si="86"/>
        <v>0</v>
      </c>
      <c r="BM161" s="86">
        <f t="shared" si="86"/>
        <v>0</v>
      </c>
      <c r="BN161" s="86">
        <f t="shared" si="86"/>
        <v>0</v>
      </c>
      <c r="BO161" s="86">
        <f t="shared" si="86"/>
        <v>0</v>
      </c>
      <c r="BP161" s="86">
        <f t="shared" si="86"/>
        <v>0</v>
      </c>
      <c r="BQ161" s="86">
        <f t="shared" ref="BQ161:DU161" si="87">IFERROR(BQ54+BQ177,"")</f>
        <v>0</v>
      </c>
      <c r="BR161" s="86">
        <f t="shared" si="87"/>
        <v>0</v>
      </c>
      <c r="BS161" s="86">
        <f t="shared" si="87"/>
        <v>0</v>
      </c>
      <c r="BT161" s="86">
        <f t="shared" si="87"/>
        <v>0</v>
      </c>
      <c r="BU161" s="86">
        <f t="shared" si="87"/>
        <v>0</v>
      </c>
      <c r="BV161" s="86">
        <f t="shared" si="87"/>
        <v>0</v>
      </c>
      <c r="BW161" s="86">
        <f t="shared" si="87"/>
        <v>0</v>
      </c>
      <c r="BX161" s="86">
        <f t="shared" si="87"/>
        <v>0</v>
      </c>
      <c r="BY161" s="86">
        <f t="shared" si="87"/>
        <v>0</v>
      </c>
      <c r="BZ161" s="86">
        <f t="shared" si="87"/>
        <v>0</v>
      </c>
      <c r="CA161" s="86">
        <f t="shared" si="87"/>
        <v>0</v>
      </c>
      <c r="CB161" s="86">
        <f t="shared" si="87"/>
        <v>0</v>
      </c>
      <c r="CC161" s="86">
        <f t="shared" si="87"/>
        <v>0</v>
      </c>
      <c r="CD161" s="86">
        <f t="shared" si="87"/>
        <v>0</v>
      </c>
      <c r="CE161" s="86">
        <f t="shared" si="87"/>
        <v>0</v>
      </c>
      <c r="CF161" s="86">
        <f t="shared" si="87"/>
        <v>0</v>
      </c>
      <c r="CG161" s="86">
        <f t="shared" si="87"/>
        <v>0</v>
      </c>
      <c r="CH161" s="86">
        <f t="shared" si="87"/>
        <v>0</v>
      </c>
      <c r="CI161" s="86">
        <f t="shared" si="87"/>
        <v>0</v>
      </c>
      <c r="CJ161" s="86">
        <f t="shared" si="87"/>
        <v>0</v>
      </c>
      <c r="CK161" s="86">
        <f t="shared" si="87"/>
        <v>0</v>
      </c>
      <c r="CL161" s="86">
        <f t="shared" si="87"/>
        <v>0</v>
      </c>
      <c r="CM161" s="86">
        <f t="shared" si="87"/>
        <v>0</v>
      </c>
      <c r="CN161" s="86">
        <f t="shared" si="87"/>
        <v>0</v>
      </c>
      <c r="CO161" s="86">
        <f t="shared" si="87"/>
        <v>0</v>
      </c>
      <c r="CP161" s="86">
        <f t="shared" si="87"/>
        <v>0</v>
      </c>
      <c r="CQ161" s="86">
        <f t="shared" si="87"/>
        <v>0</v>
      </c>
      <c r="CR161" s="86">
        <f t="shared" si="87"/>
        <v>0</v>
      </c>
      <c r="CS161" s="86">
        <f t="shared" si="87"/>
        <v>0</v>
      </c>
      <c r="CT161" s="86">
        <f t="shared" si="87"/>
        <v>0</v>
      </c>
      <c r="CU161" s="86">
        <f t="shared" si="87"/>
        <v>0</v>
      </c>
      <c r="CV161" s="86">
        <f t="shared" si="87"/>
        <v>0</v>
      </c>
      <c r="CW161" s="86">
        <f t="shared" si="87"/>
        <v>0</v>
      </c>
      <c r="CX161" s="86">
        <f t="shared" si="87"/>
        <v>0</v>
      </c>
      <c r="CY161" s="86">
        <f t="shared" si="87"/>
        <v>0</v>
      </c>
      <c r="CZ161" s="86">
        <f t="shared" si="87"/>
        <v>0</v>
      </c>
      <c r="DA161" s="86">
        <f t="shared" si="87"/>
        <v>0</v>
      </c>
      <c r="DB161" s="86">
        <f t="shared" si="87"/>
        <v>0</v>
      </c>
      <c r="DC161" s="86">
        <f t="shared" si="87"/>
        <v>0</v>
      </c>
      <c r="DD161" s="86">
        <f t="shared" si="87"/>
        <v>0</v>
      </c>
      <c r="DE161" s="86">
        <f t="shared" si="87"/>
        <v>0</v>
      </c>
      <c r="DF161" s="86">
        <f t="shared" si="87"/>
        <v>0</v>
      </c>
      <c r="DG161" s="86">
        <f t="shared" si="87"/>
        <v>0</v>
      </c>
      <c r="DH161" s="86">
        <f t="shared" si="87"/>
        <v>0</v>
      </c>
      <c r="DI161" s="86">
        <f t="shared" si="87"/>
        <v>0</v>
      </c>
      <c r="DJ161" s="86">
        <f t="shared" si="87"/>
        <v>0</v>
      </c>
      <c r="DK161" s="86">
        <f t="shared" si="87"/>
        <v>0</v>
      </c>
      <c r="DL161" s="86">
        <f t="shared" si="87"/>
        <v>0</v>
      </c>
      <c r="DM161" s="86">
        <f t="shared" si="87"/>
        <v>0</v>
      </c>
      <c r="DN161" s="86">
        <f t="shared" si="87"/>
        <v>0</v>
      </c>
      <c r="DO161" s="86">
        <f t="shared" si="87"/>
        <v>0</v>
      </c>
      <c r="DP161" s="86">
        <f t="shared" si="87"/>
        <v>0</v>
      </c>
      <c r="DQ161" s="86">
        <f t="shared" si="87"/>
        <v>0</v>
      </c>
      <c r="DR161" s="86">
        <f t="shared" si="87"/>
        <v>0</v>
      </c>
      <c r="DS161" s="86">
        <f t="shared" si="87"/>
        <v>0</v>
      </c>
      <c r="DT161" s="86">
        <f t="shared" si="87"/>
        <v>0</v>
      </c>
      <c r="DU161" s="86">
        <f t="shared" si="87"/>
        <v>0</v>
      </c>
    </row>
    <row r="162" spans="1:125" x14ac:dyDescent="0.35">
      <c r="A162" s="2" t="s">
        <v>403</v>
      </c>
      <c r="B162" s="2"/>
      <c r="C162" s="2"/>
      <c r="D162" s="86">
        <f>SUM(E162:DU162)</f>
        <v>0</v>
      </c>
      <c r="E162" s="86">
        <f t="shared" ref="E162:BP162" si="88">IFERROR(IF(AND(E$4&lt;=$D129,E158=0),E160*E152,0),"")</f>
        <v>0</v>
      </c>
      <c r="F162" s="86">
        <f t="shared" si="88"/>
        <v>0</v>
      </c>
      <c r="G162" s="86">
        <f t="shared" si="88"/>
        <v>0</v>
      </c>
      <c r="H162" s="86">
        <f t="shared" si="88"/>
        <v>0</v>
      </c>
      <c r="I162" s="86">
        <f t="shared" si="88"/>
        <v>0</v>
      </c>
      <c r="J162" s="86">
        <f t="shared" si="88"/>
        <v>0</v>
      </c>
      <c r="K162" s="86">
        <f t="shared" si="88"/>
        <v>0</v>
      </c>
      <c r="L162" s="86">
        <f t="shared" si="88"/>
        <v>0</v>
      </c>
      <c r="M162" s="86">
        <f t="shared" si="88"/>
        <v>0</v>
      </c>
      <c r="N162" s="86">
        <f t="shared" si="88"/>
        <v>0</v>
      </c>
      <c r="O162" s="86">
        <f t="shared" si="88"/>
        <v>0</v>
      </c>
      <c r="P162" s="86">
        <f t="shared" si="88"/>
        <v>0</v>
      </c>
      <c r="Q162" s="86">
        <f t="shared" si="88"/>
        <v>0</v>
      </c>
      <c r="R162" s="86">
        <f t="shared" si="88"/>
        <v>0</v>
      </c>
      <c r="S162" s="86">
        <f t="shared" si="88"/>
        <v>0</v>
      </c>
      <c r="T162" s="86">
        <f t="shared" si="88"/>
        <v>0</v>
      </c>
      <c r="U162" s="86">
        <f t="shared" si="88"/>
        <v>0</v>
      </c>
      <c r="V162" s="86">
        <f t="shared" si="88"/>
        <v>0</v>
      </c>
      <c r="W162" s="86">
        <f t="shared" si="88"/>
        <v>0</v>
      </c>
      <c r="X162" s="86">
        <f t="shared" si="88"/>
        <v>0</v>
      </c>
      <c r="Y162" s="86">
        <f t="shared" si="88"/>
        <v>0</v>
      </c>
      <c r="Z162" s="86">
        <f t="shared" si="88"/>
        <v>0</v>
      </c>
      <c r="AA162" s="86">
        <f t="shared" si="88"/>
        <v>0</v>
      </c>
      <c r="AB162" s="86">
        <f t="shared" si="88"/>
        <v>0</v>
      </c>
      <c r="AC162" s="86">
        <f t="shared" si="88"/>
        <v>0</v>
      </c>
      <c r="AD162" s="86">
        <f t="shared" si="88"/>
        <v>0</v>
      </c>
      <c r="AE162" s="86">
        <f t="shared" si="88"/>
        <v>0</v>
      </c>
      <c r="AF162" s="86">
        <f t="shared" si="88"/>
        <v>0</v>
      </c>
      <c r="AG162" s="86">
        <f t="shared" si="88"/>
        <v>0</v>
      </c>
      <c r="AH162" s="86">
        <f t="shared" si="88"/>
        <v>0</v>
      </c>
      <c r="AI162" s="86">
        <f t="shared" si="88"/>
        <v>0</v>
      </c>
      <c r="AJ162" s="86">
        <f t="shared" si="88"/>
        <v>0</v>
      </c>
      <c r="AK162" s="86">
        <f t="shared" si="88"/>
        <v>0</v>
      </c>
      <c r="AL162" s="86">
        <f t="shared" si="88"/>
        <v>0</v>
      </c>
      <c r="AM162" s="86">
        <f t="shared" si="88"/>
        <v>0</v>
      </c>
      <c r="AN162" s="86">
        <f t="shared" si="88"/>
        <v>0</v>
      </c>
      <c r="AO162" s="86">
        <f t="shared" si="88"/>
        <v>0</v>
      </c>
      <c r="AP162" s="86">
        <f t="shared" si="88"/>
        <v>0</v>
      </c>
      <c r="AQ162" s="86">
        <f t="shared" si="88"/>
        <v>0</v>
      </c>
      <c r="AR162" s="86">
        <f t="shared" si="88"/>
        <v>0</v>
      </c>
      <c r="AS162" s="86">
        <f t="shared" si="88"/>
        <v>0</v>
      </c>
      <c r="AT162" s="86">
        <f t="shared" si="88"/>
        <v>0</v>
      </c>
      <c r="AU162" s="86">
        <f t="shared" si="88"/>
        <v>0</v>
      </c>
      <c r="AV162" s="86">
        <f t="shared" si="88"/>
        <v>0</v>
      </c>
      <c r="AW162" s="86">
        <f t="shared" si="88"/>
        <v>0</v>
      </c>
      <c r="AX162" s="86">
        <f t="shared" si="88"/>
        <v>0</v>
      </c>
      <c r="AY162" s="86">
        <f t="shared" si="88"/>
        <v>0</v>
      </c>
      <c r="AZ162" s="86">
        <f t="shared" si="88"/>
        <v>0</v>
      </c>
      <c r="BA162" s="86">
        <f t="shared" si="88"/>
        <v>0</v>
      </c>
      <c r="BB162" s="86">
        <f t="shared" si="88"/>
        <v>0</v>
      </c>
      <c r="BC162" s="86">
        <f t="shared" si="88"/>
        <v>0</v>
      </c>
      <c r="BD162" s="86">
        <f t="shared" si="88"/>
        <v>0</v>
      </c>
      <c r="BE162" s="86">
        <f t="shared" si="88"/>
        <v>0</v>
      </c>
      <c r="BF162" s="86">
        <f t="shared" si="88"/>
        <v>0</v>
      </c>
      <c r="BG162" s="86">
        <f t="shared" si="88"/>
        <v>0</v>
      </c>
      <c r="BH162" s="86">
        <f t="shared" si="88"/>
        <v>0</v>
      </c>
      <c r="BI162" s="86">
        <f t="shared" si="88"/>
        <v>0</v>
      </c>
      <c r="BJ162" s="86">
        <f t="shared" si="88"/>
        <v>0</v>
      </c>
      <c r="BK162" s="86">
        <f t="shared" si="88"/>
        <v>0</v>
      </c>
      <c r="BL162" s="86">
        <f t="shared" si="88"/>
        <v>0</v>
      </c>
      <c r="BM162" s="86">
        <f t="shared" si="88"/>
        <v>0</v>
      </c>
      <c r="BN162" s="86">
        <f t="shared" si="88"/>
        <v>0</v>
      </c>
      <c r="BO162" s="86">
        <f t="shared" si="88"/>
        <v>0</v>
      </c>
      <c r="BP162" s="86">
        <f t="shared" si="88"/>
        <v>0</v>
      </c>
      <c r="BQ162" s="86">
        <f t="shared" ref="BQ162:DU162" si="89">IFERROR(IF(AND(BQ$4&lt;=$D129,BQ158=0),BQ160*BQ152,0),"")</f>
        <v>0</v>
      </c>
      <c r="BR162" s="86">
        <f t="shared" si="89"/>
        <v>0</v>
      </c>
      <c r="BS162" s="86">
        <f t="shared" si="89"/>
        <v>0</v>
      </c>
      <c r="BT162" s="86">
        <f t="shared" si="89"/>
        <v>0</v>
      </c>
      <c r="BU162" s="86">
        <f t="shared" si="89"/>
        <v>0</v>
      </c>
      <c r="BV162" s="86">
        <f t="shared" si="89"/>
        <v>0</v>
      </c>
      <c r="BW162" s="86">
        <f t="shared" si="89"/>
        <v>0</v>
      </c>
      <c r="BX162" s="86">
        <f t="shared" si="89"/>
        <v>0</v>
      </c>
      <c r="BY162" s="86">
        <f t="shared" si="89"/>
        <v>0</v>
      </c>
      <c r="BZ162" s="86">
        <f t="shared" si="89"/>
        <v>0</v>
      </c>
      <c r="CA162" s="86">
        <f t="shared" si="89"/>
        <v>0</v>
      </c>
      <c r="CB162" s="86">
        <f t="shared" si="89"/>
        <v>0</v>
      </c>
      <c r="CC162" s="86">
        <f t="shared" si="89"/>
        <v>0</v>
      </c>
      <c r="CD162" s="86">
        <f t="shared" si="89"/>
        <v>0</v>
      </c>
      <c r="CE162" s="86">
        <f t="shared" si="89"/>
        <v>0</v>
      </c>
      <c r="CF162" s="86">
        <f t="shared" si="89"/>
        <v>0</v>
      </c>
      <c r="CG162" s="86">
        <f t="shared" si="89"/>
        <v>0</v>
      </c>
      <c r="CH162" s="86">
        <f t="shared" si="89"/>
        <v>0</v>
      </c>
      <c r="CI162" s="86">
        <f t="shared" si="89"/>
        <v>0</v>
      </c>
      <c r="CJ162" s="86">
        <f t="shared" si="89"/>
        <v>0</v>
      </c>
      <c r="CK162" s="86">
        <f t="shared" si="89"/>
        <v>0</v>
      </c>
      <c r="CL162" s="86">
        <f t="shared" si="89"/>
        <v>0</v>
      </c>
      <c r="CM162" s="86">
        <f t="shared" si="89"/>
        <v>0</v>
      </c>
      <c r="CN162" s="86">
        <f t="shared" si="89"/>
        <v>0</v>
      </c>
      <c r="CO162" s="86">
        <f t="shared" si="89"/>
        <v>0</v>
      </c>
      <c r="CP162" s="86">
        <f t="shared" si="89"/>
        <v>0</v>
      </c>
      <c r="CQ162" s="86">
        <f t="shared" si="89"/>
        <v>0</v>
      </c>
      <c r="CR162" s="86">
        <f t="shared" si="89"/>
        <v>0</v>
      </c>
      <c r="CS162" s="86">
        <f t="shared" si="89"/>
        <v>0</v>
      </c>
      <c r="CT162" s="86">
        <f t="shared" si="89"/>
        <v>0</v>
      </c>
      <c r="CU162" s="86">
        <f t="shared" si="89"/>
        <v>0</v>
      </c>
      <c r="CV162" s="86">
        <f t="shared" si="89"/>
        <v>0</v>
      </c>
      <c r="CW162" s="86">
        <f t="shared" si="89"/>
        <v>0</v>
      </c>
      <c r="CX162" s="86">
        <f t="shared" si="89"/>
        <v>0</v>
      </c>
      <c r="CY162" s="86">
        <f t="shared" si="89"/>
        <v>0</v>
      </c>
      <c r="CZ162" s="86">
        <f t="shared" si="89"/>
        <v>0</v>
      </c>
      <c r="DA162" s="86">
        <f t="shared" si="89"/>
        <v>0</v>
      </c>
      <c r="DB162" s="86">
        <f t="shared" si="89"/>
        <v>0</v>
      </c>
      <c r="DC162" s="86">
        <f t="shared" si="89"/>
        <v>0</v>
      </c>
      <c r="DD162" s="86">
        <f t="shared" si="89"/>
        <v>0</v>
      </c>
      <c r="DE162" s="86">
        <f t="shared" si="89"/>
        <v>0</v>
      </c>
      <c r="DF162" s="86">
        <f t="shared" si="89"/>
        <v>0</v>
      </c>
      <c r="DG162" s="86">
        <f t="shared" si="89"/>
        <v>0</v>
      </c>
      <c r="DH162" s="86">
        <f t="shared" si="89"/>
        <v>0</v>
      </c>
      <c r="DI162" s="86">
        <f t="shared" si="89"/>
        <v>0</v>
      </c>
      <c r="DJ162" s="86">
        <f t="shared" si="89"/>
        <v>0</v>
      </c>
      <c r="DK162" s="86">
        <f t="shared" si="89"/>
        <v>0</v>
      </c>
      <c r="DL162" s="86">
        <f t="shared" si="89"/>
        <v>0</v>
      </c>
      <c r="DM162" s="86">
        <f t="shared" si="89"/>
        <v>0</v>
      </c>
      <c r="DN162" s="86">
        <f t="shared" si="89"/>
        <v>0</v>
      </c>
      <c r="DO162" s="86">
        <f t="shared" si="89"/>
        <v>0</v>
      </c>
      <c r="DP162" s="86">
        <f t="shared" si="89"/>
        <v>0</v>
      </c>
      <c r="DQ162" s="86">
        <f t="shared" si="89"/>
        <v>0</v>
      </c>
      <c r="DR162" s="86">
        <f t="shared" si="89"/>
        <v>0</v>
      </c>
      <c r="DS162" s="86">
        <f t="shared" si="89"/>
        <v>0</v>
      </c>
      <c r="DT162" s="86">
        <f t="shared" si="89"/>
        <v>0</v>
      </c>
      <c r="DU162" s="86">
        <f t="shared" si="89"/>
        <v>0</v>
      </c>
    </row>
    <row r="163" spans="1:125" x14ac:dyDescent="0.35">
      <c r="A163" s="2" t="s">
        <v>404</v>
      </c>
      <c r="B163" s="2"/>
      <c r="C163" s="2"/>
      <c r="D163" s="2"/>
      <c r="E163" s="77">
        <f t="shared" ref="E163:BP163" si="90">IFERROR(IF(E157=0,0,-IFERROR(PPMT(E152,E157,$D156,SUM($D161:$D162)),0)),"")</f>
        <v>0</v>
      </c>
      <c r="F163" s="77">
        <f t="shared" si="90"/>
        <v>0</v>
      </c>
      <c r="G163" s="77">
        <f t="shared" si="90"/>
        <v>0</v>
      </c>
      <c r="H163" s="77">
        <f t="shared" si="90"/>
        <v>0</v>
      </c>
      <c r="I163" s="77">
        <f t="shared" si="90"/>
        <v>0</v>
      </c>
      <c r="J163" s="77">
        <f t="shared" si="90"/>
        <v>0</v>
      </c>
      <c r="K163" s="77">
        <f t="shared" si="90"/>
        <v>0</v>
      </c>
      <c r="L163" s="77">
        <f t="shared" si="90"/>
        <v>0</v>
      </c>
      <c r="M163" s="77">
        <f t="shared" si="90"/>
        <v>0</v>
      </c>
      <c r="N163" s="77">
        <f t="shared" si="90"/>
        <v>0</v>
      </c>
      <c r="O163" s="77">
        <f t="shared" si="90"/>
        <v>0</v>
      </c>
      <c r="P163" s="77">
        <f t="shared" si="90"/>
        <v>0</v>
      </c>
      <c r="Q163" s="77">
        <f t="shared" si="90"/>
        <v>0</v>
      </c>
      <c r="R163" s="77">
        <f t="shared" si="90"/>
        <v>0</v>
      </c>
      <c r="S163" s="77">
        <f t="shared" si="90"/>
        <v>0</v>
      </c>
      <c r="T163" s="77">
        <f t="shared" si="90"/>
        <v>0</v>
      </c>
      <c r="U163" s="77">
        <f t="shared" si="90"/>
        <v>0</v>
      </c>
      <c r="V163" s="77">
        <f t="shared" si="90"/>
        <v>0</v>
      </c>
      <c r="W163" s="77">
        <f t="shared" si="90"/>
        <v>0</v>
      </c>
      <c r="X163" s="77">
        <f t="shared" si="90"/>
        <v>0</v>
      </c>
      <c r="Y163" s="77">
        <f t="shared" si="90"/>
        <v>0</v>
      </c>
      <c r="Z163" s="77">
        <f t="shared" si="90"/>
        <v>0</v>
      </c>
      <c r="AA163" s="77">
        <f t="shared" si="90"/>
        <v>0</v>
      </c>
      <c r="AB163" s="77">
        <f t="shared" si="90"/>
        <v>0</v>
      </c>
      <c r="AC163" s="77">
        <f t="shared" si="90"/>
        <v>0</v>
      </c>
      <c r="AD163" s="77">
        <f t="shared" si="90"/>
        <v>0</v>
      </c>
      <c r="AE163" s="77">
        <f t="shared" si="90"/>
        <v>0</v>
      </c>
      <c r="AF163" s="77">
        <f t="shared" si="90"/>
        <v>0</v>
      </c>
      <c r="AG163" s="77">
        <f t="shared" si="90"/>
        <v>0</v>
      </c>
      <c r="AH163" s="77">
        <f t="shared" si="90"/>
        <v>0</v>
      </c>
      <c r="AI163" s="77">
        <f t="shared" si="90"/>
        <v>0</v>
      </c>
      <c r="AJ163" s="77">
        <f t="shared" si="90"/>
        <v>0</v>
      </c>
      <c r="AK163" s="77">
        <f t="shared" si="90"/>
        <v>0</v>
      </c>
      <c r="AL163" s="77">
        <f t="shared" si="90"/>
        <v>0</v>
      </c>
      <c r="AM163" s="77">
        <f t="shared" si="90"/>
        <v>0</v>
      </c>
      <c r="AN163" s="77">
        <f t="shared" si="90"/>
        <v>0</v>
      </c>
      <c r="AO163" s="77">
        <f t="shared" si="90"/>
        <v>0</v>
      </c>
      <c r="AP163" s="77">
        <f t="shared" si="90"/>
        <v>0</v>
      </c>
      <c r="AQ163" s="77">
        <f t="shared" si="90"/>
        <v>0</v>
      </c>
      <c r="AR163" s="77">
        <f t="shared" si="90"/>
        <v>0</v>
      </c>
      <c r="AS163" s="77">
        <f t="shared" si="90"/>
        <v>0</v>
      </c>
      <c r="AT163" s="77">
        <f t="shared" si="90"/>
        <v>0</v>
      </c>
      <c r="AU163" s="77">
        <f t="shared" si="90"/>
        <v>0</v>
      </c>
      <c r="AV163" s="77">
        <f t="shared" si="90"/>
        <v>0</v>
      </c>
      <c r="AW163" s="77">
        <f t="shared" si="90"/>
        <v>0</v>
      </c>
      <c r="AX163" s="77">
        <f t="shared" si="90"/>
        <v>0</v>
      </c>
      <c r="AY163" s="77">
        <f t="shared" si="90"/>
        <v>0</v>
      </c>
      <c r="AZ163" s="77">
        <f t="shared" si="90"/>
        <v>0</v>
      </c>
      <c r="BA163" s="77">
        <f t="shared" si="90"/>
        <v>0</v>
      </c>
      <c r="BB163" s="77">
        <f t="shared" si="90"/>
        <v>0</v>
      </c>
      <c r="BC163" s="77">
        <f t="shared" si="90"/>
        <v>0</v>
      </c>
      <c r="BD163" s="77">
        <f t="shared" si="90"/>
        <v>0</v>
      </c>
      <c r="BE163" s="77">
        <f t="shared" si="90"/>
        <v>0</v>
      </c>
      <c r="BF163" s="77">
        <f t="shared" si="90"/>
        <v>0</v>
      </c>
      <c r="BG163" s="77">
        <f t="shared" si="90"/>
        <v>0</v>
      </c>
      <c r="BH163" s="77">
        <f t="shared" si="90"/>
        <v>0</v>
      </c>
      <c r="BI163" s="77">
        <f t="shared" si="90"/>
        <v>0</v>
      </c>
      <c r="BJ163" s="77">
        <f t="shared" si="90"/>
        <v>0</v>
      </c>
      <c r="BK163" s="77">
        <f t="shared" si="90"/>
        <v>0</v>
      </c>
      <c r="BL163" s="77">
        <f t="shared" si="90"/>
        <v>0</v>
      </c>
      <c r="BM163" s="77">
        <f t="shared" si="90"/>
        <v>0</v>
      </c>
      <c r="BN163" s="77">
        <f t="shared" si="90"/>
        <v>0</v>
      </c>
      <c r="BO163" s="77">
        <f t="shared" si="90"/>
        <v>0</v>
      </c>
      <c r="BP163" s="77">
        <f t="shared" si="90"/>
        <v>0</v>
      </c>
      <c r="BQ163" s="77">
        <f t="shared" ref="BQ163:DU163" si="91">IFERROR(IF(BQ157=0,0,-IFERROR(PPMT(BQ152,BQ157,$D156,SUM($D161:$D162)),0)),"")</f>
        <v>0</v>
      </c>
      <c r="BR163" s="77">
        <f t="shared" si="91"/>
        <v>0</v>
      </c>
      <c r="BS163" s="77">
        <f t="shared" si="91"/>
        <v>0</v>
      </c>
      <c r="BT163" s="77">
        <f t="shared" si="91"/>
        <v>0</v>
      </c>
      <c r="BU163" s="77">
        <f t="shared" si="91"/>
        <v>0</v>
      </c>
      <c r="BV163" s="77">
        <f t="shared" si="91"/>
        <v>0</v>
      </c>
      <c r="BW163" s="77">
        <f t="shared" si="91"/>
        <v>0</v>
      </c>
      <c r="BX163" s="77">
        <f t="shared" si="91"/>
        <v>0</v>
      </c>
      <c r="BY163" s="77">
        <f t="shared" si="91"/>
        <v>0</v>
      </c>
      <c r="BZ163" s="77">
        <f t="shared" si="91"/>
        <v>0</v>
      </c>
      <c r="CA163" s="77">
        <f t="shared" si="91"/>
        <v>0</v>
      </c>
      <c r="CB163" s="77">
        <f t="shared" si="91"/>
        <v>0</v>
      </c>
      <c r="CC163" s="77">
        <f t="shared" si="91"/>
        <v>0</v>
      </c>
      <c r="CD163" s="77">
        <f t="shared" si="91"/>
        <v>0</v>
      </c>
      <c r="CE163" s="77">
        <f t="shared" si="91"/>
        <v>0</v>
      </c>
      <c r="CF163" s="77">
        <f t="shared" si="91"/>
        <v>0</v>
      </c>
      <c r="CG163" s="77">
        <f t="shared" si="91"/>
        <v>0</v>
      </c>
      <c r="CH163" s="77">
        <f t="shared" si="91"/>
        <v>0</v>
      </c>
      <c r="CI163" s="77">
        <f t="shared" si="91"/>
        <v>0</v>
      </c>
      <c r="CJ163" s="77">
        <f t="shared" si="91"/>
        <v>0</v>
      </c>
      <c r="CK163" s="77">
        <f t="shared" si="91"/>
        <v>0</v>
      </c>
      <c r="CL163" s="77">
        <f t="shared" si="91"/>
        <v>0</v>
      </c>
      <c r="CM163" s="77">
        <f t="shared" si="91"/>
        <v>0</v>
      </c>
      <c r="CN163" s="77">
        <f t="shared" si="91"/>
        <v>0</v>
      </c>
      <c r="CO163" s="77">
        <f t="shared" si="91"/>
        <v>0</v>
      </c>
      <c r="CP163" s="77">
        <f t="shared" si="91"/>
        <v>0</v>
      </c>
      <c r="CQ163" s="77">
        <f t="shared" si="91"/>
        <v>0</v>
      </c>
      <c r="CR163" s="77">
        <f t="shared" si="91"/>
        <v>0</v>
      </c>
      <c r="CS163" s="77">
        <f t="shared" si="91"/>
        <v>0</v>
      </c>
      <c r="CT163" s="77">
        <f t="shared" si="91"/>
        <v>0</v>
      </c>
      <c r="CU163" s="77">
        <f t="shared" si="91"/>
        <v>0</v>
      </c>
      <c r="CV163" s="77">
        <f t="shared" si="91"/>
        <v>0</v>
      </c>
      <c r="CW163" s="77">
        <f t="shared" si="91"/>
        <v>0</v>
      </c>
      <c r="CX163" s="77">
        <f t="shared" si="91"/>
        <v>0</v>
      </c>
      <c r="CY163" s="77">
        <f t="shared" si="91"/>
        <v>0</v>
      </c>
      <c r="CZ163" s="77">
        <f t="shared" si="91"/>
        <v>0</v>
      </c>
      <c r="DA163" s="77">
        <f t="shared" si="91"/>
        <v>0</v>
      </c>
      <c r="DB163" s="77">
        <f t="shared" si="91"/>
        <v>0</v>
      </c>
      <c r="DC163" s="77">
        <f t="shared" si="91"/>
        <v>0</v>
      </c>
      <c r="DD163" s="77">
        <f t="shared" si="91"/>
        <v>0</v>
      </c>
      <c r="DE163" s="77">
        <f t="shared" si="91"/>
        <v>0</v>
      </c>
      <c r="DF163" s="77">
        <f t="shared" si="91"/>
        <v>0</v>
      </c>
      <c r="DG163" s="77">
        <f t="shared" si="91"/>
        <v>0</v>
      </c>
      <c r="DH163" s="77">
        <f t="shared" si="91"/>
        <v>0</v>
      </c>
      <c r="DI163" s="77">
        <f t="shared" si="91"/>
        <v>0</v>
      </c>
      <c r="DJ163" s="77">
        <f t="shared" si="91"/>
        <v>0</v>
      </c>
      <c r="DK163" s="77">
        <f t="shared" si="91"/>
        <v>0</v>
      </c>
      <c r="DL163" s="77">
        <f t="shared" si="91"/>
        <v>0</v>
      </c>
      <c r="DM163" s="77">
        <f t="shared" si="91"/>
        <v>0</v>
      </c>
      <c r="DN163" s="77">
        <f t="shared" si="91"/>
        <v>0</v>
      </c>
      <c r="DO163" s="77">
        <f t="shared" si="91"/>
        <v>0</v>
      </c>
      <c r="DP163" s="77">
        <f t="shared" si="91"/>
        <v>0</v>
      </c>
      <c r="DQ163" s="77">
        <f t="shared" si="91"/>
        <v>0</v>
      </c>
      <c r="DR163" s="77">
        <f t="shared" si="91"/>
        <v>0</v>
      </c>
      <c r="DS163" s="77">
        <f t="shared" si="91"/>
        <v>0</v>
      </c>
      <c r="DT163" s="77">
        <f t="shared" si="91"/>
        <v>0</v>
      </c>
      <c r="DU163" s="77">
        <f t="shared" si="91"/>
        <v>0</v>
      </c>
    </row>
    <row r="164" spans="1:125" x14ac:dyDescent="0.35">
      <c r="A164" s="2" t="s">
        <v>405</v>
      </c>
      <c r="B164" s="2"/>
      <c r="C164" s="2"/>
      <c r="D164" s="2"/>
      <c r="E164" s="86">
        <f t="shared" ref="E164:AJ164" si="92">IFERROR(SUM(E160:E162)-E163,"")</f>
        <v>0</v>
      </c>
      <c r="F164" s="86">
        <f t="shared" si="92"/>
        <v>0</v>
      </c>
      <c r="G164" s="86">
        <f t="shared" si="92"/>
        <v>0</v>
      </c>
      <c r="H164" s="86">
        <f t="shared" si="92"/>
        <v>0</v>
      </c>
      <c r="I164" s="86">
        <f t="shared" si="92"/>
        <v>0</v>
      </c>
      <c r="J164" s="86">
        <f t="shared" si="92"/>
        <v>0</v>
      </c>
      <c r="K164" s="86">
        <f t="shared" si="92"/>
        <v>0</v>
      </c>
      <c r="L164" s="86">
        <f t="shared" si="92"/>
        <v>0</v>
      </c>
      <c r="M164" s="86">
        <f t="shared" si="92"/>
        <v>0</v>
      </c>
      <c r="N164" s="86">
        <f t="shared" si="92"/>
        <v>0</v>
      </c>
      <c r="O164" s="86">
        <f t="shared" si="92"/>
        <v>0</v>
      </c>
      <c r="P164" s="86">
        <f t="shared" si="92"/>
        <v>0</v>
      </c>
      <c r="Q164" s="86">
        <f t="shared" si="92"/>
        <v>0</v>
      </c>
      <c r="R164" s="86">
        <f t="shared" si="92"/>
        <v>0</v>
      </c>
      <c r="S164" s="86">
        <f t="shared" si="92"/>
        <v>0</v>
      </c>
      <c r="T164" s="86">
        <f t="shared" si="92"/>
        <v>0</v>
      </c>
      <c r="U164" s="86">
        <f t="shared" si="92"/>
        <v>0</v>
      </c>
      <c r="V164" s="86">
        <f t="shared" si="92"/>
        <v>0</v>
      </c>
      <c r="W164" s="86">
        <f t="shared" si="92"/>
        <v>0</v>
      </c>
      <c r="X164" s="86">
        <f t="shared" si="92"/>
        <v>0</v>
      </c>
      <c r="Y164" s="86">
        <f t="shared" si="92"/>
        <v>0</v>
      </c>
      <c r="Z164" s="86">
        <f t="shared" si="92"/>
        <v>0</v>
      </c>
      <c r="AA164" s="86">
        <f t="shared" si="92"/>
        <v>0</v>
      </c>
      <c r="AB164" s="86">
        <f t="shared" si="92"/>
        <v>0</v>
      </c>
      <c r="AC164" s="86">
        <f t="shared" si="92"/>
        <v>0</v>
      </c>
      <c r="AD164" s="86">
        <f t="shared" si="92"/>
        <v>0</v>
      </c>
      <c r="AE164" s="86">
        <f t="shared" si="92"/>
        <v>0</v>
      </c>
      <c r="AF164" s="86">
        <f t="shared" si="92"/>
        <v>0</v>
      </c>
      <c r="AG164" s="86">
        <f t="shared" si="92"/>
        <v>0</v>
      </c>
      <c r="AH164" s="86">
        <f t="shared" si="92"/>
        <v>0</v>
      </c>
      <c r="AI164" s="86">
        <f t="shared" si="92"/>
        <v>0</v>
      </c>
      <c r="AJ164" s="86">
        <f t="shared" si="92"/>
        <v>0</v>
      </c>
      <c r="AK164" s="86">
        <f t="shared" ref="AK164:CV164" si="93">IFERROR(SUM(AK160:AK162)-AK163,"")</f>
        <v>0</v>
      </c>
      <c r="AL164" s="86">
        <f t="shared" si="93"/>
        <v>0</v>
      </c>
      <c r="AM164" s="86">
        <f t="shared" si="93"/>
        <v>0</v>
      </c>
      <c r="AN164" s="86">
        <f t="shared" si="93"/>
        <v>0</v>
      </c>
      <c r="AO164" s="86">
        <f t="shared" si="93"/>
        <v>0</v>
      </c>
      <c r="AP164" s="86">
        <f t="shared" si="93"/>
        <v>0</v>
      </c>
      <c r="AQ164" s="86">
        <f t="shared" si="93"/>
        <v>0</v>
      </c>
      <c r="AR164" s="86">
        <f t="shared" si="93"/>
        <v>0</v>
      </c>
      <c r="AS164" s="86">
        <f t="shared" si="93"/>
        <v>0</v>
      </c>
      <c r="AT164" s="86">
        <f t="shared" si="93"/>
        <v>0</v>
      </c>
      <c r="AU164" s="86">
        <f t="shared" si="93"/>
        <v>0</v>
      </c>
      <c r="AV164" s="86">
        <f t="shared" si="93"/>
        <v>0</v>
      </c>
      <c r="AW164" s="86">
        <f t="shared" si="93"/>
        <v>0</v>
      </c>
      <c r="AX164" s="86">
        <f t="shared" si="93"/>
        <v>0</v>
      </c>
      <c r="AY164" s="86">
        <f t="shared" si="93"/>
        <v>0</v>
      </c>
      <c r="AZ164" s="86">
        <f t="shared" si="93"/>
        <v>0</v>
      </c>
      <c r="BA164" s="86">
        <f t="shared" si="93"/>
        <v>0</v>
      </c>
      <c r="BB164" s="86">
        <f t="shared" si="93"/>
        <v>0</v>
      </c>
      <c r="BC164" s="86">
        <f t="shared" si="93"/>
        <v>0</v>
      </c>
      <c r="BD164" s="86">
        <f t="shared" si="93"/>
        <v>0</v>
      </c>
      <c r="BE164" s="86">
        <f t="shared" si="93"/>
        <v>0</v>
      </c>
      <c r="BF164" s="86">
        <f t="shared" si="93"/>
        <v>0</v>
      </c>
      <c r="BG164" s="86">
        <f t="shared" si="93"/>
        <v>0</v>
      </c>
      <c r="BH164" s="86">
        <f t="shared" si="93"/>
        <v>0</v>
      </c>
      <c r="BI164" s="86">
        <f t="shared" si="93"/>
        <v>0</v>
      </c>
      <c r="BJ164" s="86">
        <f t="shared" si="93"/>
        <v>0</v>
      </c>
      <c r="BK164" s="86">
        <f t="shared" si="93"/>
        <v>0</v>
      </c>
      <c r="BL164" s="86">
        <f t="shared" si="93"/>
        <v>0</v>
      </c>
      <c r="BM164" s="86">
        <f t="shared" si="93"/>
        <v>0</v>
      </c>
      <c r="BN164" s="86">
        <f t="shared" si="93"/>
        <v>0</v>
      </c>
      <c r="BO164" s="86">
        <f t="shared" si="93"/>
        <v>0</v>
      </c>
      <c r="BP164" s="86">
        <f t="shared" si="93"/>
        <v>0</v>
      </c>
      <c r="BQ164" s="86">
        <f t="shared" si="93"/>
        <v>0</v>
      </c>
      <c r="BR164" s="86">
        <f t="shared" si="93"/>
        <v>0</v>
      </c>
      <c r="BS164" s="86">
        <f t="shared" si="93"/>
        <v>0</v>
      </c>
      <c r="BT164" s="86">
        <f t="shared" si="93"/>
        <v>0</v>
      </c>
      <c r="BU164" s="86">
        <f t="shared" si="93"/>
        <v>0</v>
      </c>
      <c r="BV164" s="86">
        <f t="shared" si="93"/>
        <v>0</v>
      </c>
      <c r="BW164" s="86">
        <f t="shared" si="93"/>
        <v>0</v>
      </c>
      <c r="BX164" s="86">
        <f t="shared" si="93"/>
        <v>0</v>
      </c>
      <c r="BY164" s="86">
        <f t="shared" si="93"/>
        <v>0</v>
      </c>
      <c r="BZ164" s="86">
        <f t="shared" si="93"/>
        <v>0</v>
      </c>
      <c r="CA164" s="86">
        <f t="shared" si="93"/>
        <v>0</v>
      </c>
      <c r="CB164" s="86">
        <f t="shared" si="93"/>
        <v>0</v>
      </c>
      <c r="CC164" s="86">
        <f t="shared" si="93"/>
        <v>0</v>
      </c>
      <c r="CD164" s="86">
        <f t="shared" si="93"/>
        <v>0</v>
      </c>
      <c r="CE164" s="86">
        <f t="shared" si="93"/>
        <v>0</v>
      </c>
      <c r="CF164" s="86">
        <f t="shared" si="93"/>
        <v>0</v>
      </c>
      <c r="CG164" s="86">
        <f t="shared" si="93"/>
        <v>0</v>
      </c>
      <c r="CH164" s="86">
        <f t="shared" si="93"/>
        <v>0</v>
      </c>
      <c r="CI164" s="86">
        <f t="shared" si="93"/>
        <v>0</v>
      </c>
      <c r="CJ164" s="86">
        <f t="shared" si="93"/>
        <v>0</v>
      </c>
      <c r="CK164" s="86">
        <f t="shared" si="93"/>
        <v>0</v>
      </c>
      <c r="CL164" s="86">
        <f t="shared" si="93"/>
        <v>0</v>
      </c>
      <c r="CM164" s="86">
        <f t="shared" si="93"/>
        <v>0</v>
      </c>
      <c r="CN164" s="86">
        <f t="shared" si="93"/>
        <v>0</v>
      </c>
      <c r="CO164" s="86">
        <f t="shared" si="93"/>
        <v>0</v>
      </c>
      <c r="CP164" s="86">
        <f t="shared" si="93"/>
        <v>0</v>
      </c>
      <c r="CQ164" s="86">
        <f t="shared" si="93"/>
        <v>0</v>
      </c>
      <c r="CR164" s="86">
        <f t="shared" si="93"/>
        <v>0</v>
      </c>
      <c r="CS164" s="86">
        <f t="shared" si="93"/>
        <v>0</v>
      </c>
      <c r="CT164" s="86">
        <f t="shared" si="93"/>
        <v>0</v>
      </c>
      <c r="CU164" s="86">
        <f t="shared" si="93"/>
        <v>0</v>
      </c>
      <c r="CV164" s="86">
        <f t="shared" si="93"/>
        <v>0</v>
      </c>
      <c r="CW164" s="86">
        <f t="shared" ref="CW164:DU164" si="94">IFERROR(SUM(CW160:CW162)-CW163,"")</f>
        <v>0</v>
      </c>
      <c r="CX164" s="86">
        <f t="shared" si="94"/>
        <v>0</v>
      </c>
      <c r="CY164" s="86">
        <f t="shared" si="94"/>
        <v>0</v>
      </c>
      <c r="CZ164" s="86">
        <f t="shared" si="94"/>
        <v>0</v>
      </c>
      <c r="DA164" s="86">
        <f t="shared" si="94"/>
        <v>0</v>
      </c>
      <c r="DB164" s="86">
        <f t="shared" si="94"/>
        <v>0</v>
      </c>
      <c r="DC164" s="86">
        <f t="shared" si="94"/>
        <v>0</v>
      </c>
      <c r="DD164" s="86">
        <f t="shared" si="94"/>
        <v>0</v>
      </c>
      <c r="DE164" s="86">
        <f t="shared" si="94"/>
        <v>0</v>
      </c>
      <c r="DF164" s="86">
        <f t="shared" si="94"/>
        <v>0</v>
      </c>
      <c r="DG164" s="86">
        <f t="shared" si="94"/>
        <v>0</v>
      </c>
      <c r="DH164" s="86">
        <f t="shared" si="94"/>
        <v>0</v>
      </c>
      <c r="DI164" s="86">
        <f t="shared" si="94"/>
        <v>0</v>
      </c>
      <c r="DJ164" s="86">
        <f t="shared" si="94"/>
        <v>0</v>
      </c>
      <c r="DK164" s="86">
        <f t="shared" si="94"/>
        <v>0</v>
      </c>
      <c r="DL164" s="86">
        <f t="shared" si="94"/>
        <v>0</v>
      </c>
      <c r="DM164" s="86">
        <f t="shared" si="94"/>
        <v>0</v>
      </c>
      <c r="DN164" s="86">
        <f t="shared" si="94"/>
        <v>0</v>
      </c>
      <c r="DO164" s="86">
        <f t="shared" si="94"/>
        <v>0</v>
      </c>
      <c r="DP164" s="86">
        <f t="shared" si="94"/>
        <v>0</v>
      </c>
      <c r="DQ164" s="86">
        <f t="shared" si="94"/>
        <v>0</v>
      </c>
      <c r="DR164" s="86">
        <f t="shared" si="94"/>
        <v>0</v>
      </c>
      <c r="DS164" s="86">
        <f t="shared" si="94"/>
        <v>0</v>
      </c>
      <c r="DT164" s="86">
        <f t="shared" si="94"/>
        <v>0</v>
      </c>
      <c r="DU164" s="86">
        <f t="shared" si="94"/>
        <v>0</v>
      </c>
    </row>
    <row r="165" spans="1:125" x14ac:dyDescent="0.35">
      <c r="A165" s="2"/>
      <c r="B165" s="2"/>
      <c r="C165" s="2"/>
      <c r="D165" s="2"/>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c r="CC165" s="86"/>
      <c r="CD165" s="86"/>
      <c r="CE165" s="86"/>
      <c r="CF165" s="86"/>
      <c r="CG165" s="86"/>
      <c r="CH165" s="86"/>
      <c r="CI165" s="86"/>
      <c r="CJ165" s="86"/>
      <c r="CK165" s="86"/>
      <c r="CL165" s="86"/>
      <c r="CM165" s="86"/>
      <c r="CN165" s="86"/>
      <c r="CO165" s="86"/>
      <c r="CP165" s="86"/>
      <c r="CQ165" s="86"/>
      <c r="CR165" s="86"/>
      <c r="CS165" s="86"/>
      <c r="CT165" s="86"/>
      <c r="CU165" s="86"/>
      <c r="CV165" s="86"/>
      <c r="CW165" s="86"/>
      <c r="CX165" s="86"/>
      <c r="CY165" s="86"/>
      <c r="CZ165" s="86"/>
      <c r="DA165" s="86"/>
      <c r="DB165" s="86"/>
      <c r="DC165" s="86"/>
      <c r="DD165" s="86"/>
      <c r="DE165" s="86"/>
      <c r="DF165" s="86"/>
      <c r="DG165" s="86"/>
      <c r="DH165" s="86"/>
      <c r="DI165" s="86"/>
      <c r="DJ165" s="86"/>
      <c r="DK165" s="86"/>
      <c r="DL165" s="86"/>
      <c r="DM165" s="86"/>
      <c r="DN165" s="86"/>
      <c r="DO165" s="86"/>
      <c r="DP165" s="86"/>
      <c r="DQ165" s="86"/>
      <c r="DR165" s="86"/>
      <c r="DS165" s="86"/>
      <c r="DT165" s="86"/>
      <c r="DU165" s="86"/>
    </row>
    <row r="166" spans="1:125" x14ac:dyDescent="0.35">
      <c r="A166" s="25" t="s">
        <v>406</v>
      </c>
      <c r="B166" s="25"/>
      <c r="C166" s="25"/>
      <c r="D166" s="25"/>
      <c r="E166" s="104">
        <f t="shared" ref="E166:BP166" si="95">IFERROR(IF(E158=0,0,E160*E152),"")</f>
        <v>0</v>
      </c>
      <c r="F166" s="104">
        <f t="shared" si="95"/>
        <v>0</v>
      </c>
      <c r="G166" s="104">
        <f t="shared" si="95"/>
        <v>0</v>
      </c>
      <c r="H166" s="104">
        <f t="shared" si="95"/>
        <v>0</v>
      </c>
      <c r="I166" s="104">
        <f t="shared" si="95"/>
        <v>0</v>
      </c>
      <c r="J166" s="104">
        <f t="shared" si="95"/>
        <v>0</v>
      </c>
      <c r="K166" s="104">
        <f t="shared" si="95"/>
        <v>0</v>
      </c>
      <c r="L166" s="104">
        <f t="shared" si="95"/>
        <v>0</v>
      </c>
      <c r="M166" s="104">
        <f t="shared" si="95"/>
        <v>0</v>
      </c>
      <c r="N166" s="104">
        <f t="shared" si="95"/>
        <v>0</v>
      </c>
      <c r="O166" s="104">
        <f t="shared" si="95"/>
        <v>0</v>
      </c>
      <c r="P166" s="104">
        <f t="shared" si="95"/>
        <v>0</v>
      </c>
      <c r="Q166" s="104">
        <f t="shared" si="95"/>
        <v>0</v>
      </c>
      <c r="R166" s="104">
        <f t="shared" si="95"/>
        <v>0</v>
      </c>
      <c r="S166" s="104">
        <f t="shared" si="95"/>
        <v>0</v>
      </c>
      <c r="T166" s="104">
        <f t="shared" si="95"/>
        <v>0</v>
      </c>
      <c r="U166" s="104">
        <f t="shared" si="95"/>
        <v>0</v>
      </c>
      <c r="V166" s="104">
        <f t="shared" si="95"/>
        <v>0</v>
      </c>
      <c r="W166" s="104">
        <f t="shared" si="95"/>
        <v>0</v>
      </c>
      <c r="X166" s="104">
        <f t="shared" si="95"/>
        <v>0</v>
      </c>
      <c r="Y166" s="104">
        <f t="shared" si="95"/>
        <v>0</v>
      </c>
      <c r="Z166" s="104">
        <f t="shared" si="95"/>
        <v>0</v>
      </c>
      <c r="AA166" s="104">
        <f t="shared" si="95"/>
        <v>0</v>
      </c>
      <c r="AB166" s="104">
        <f t="shared" si="95"/>
        <v>0</v>
      </c>
      <c r="AC166" s="104">
        <f t="shared" si="95"/>
        <v>0</v>
      </c>
      <c r="AD166" s="104">
        <f t="shared" si="95"/>
        <v>0</v>
      </c>
      <c r="AE166" s="104">
        <f t="shared" si="95"/>
        <v>0</v>
      </c>
      <c r="AF166" s="104">
        <f t="shared" si="95"/>
        <v>0</v>
      </c>
      <c r="AG166" s="104">
        <f t="shared" si="95"/>
        <v>0</v>
      </c>
      <c r="AH166" s="104">
        <f t="shared" si="95"/>
        <v>0</v>
      </c>
      <c r="AI166" s="104">
        <f t="shared" si="95"/>
        <v>0</v>
      </c>
      <c r="AJ166" s="104">
        <f t="shared" si="95"/>
        <v>0</v>
      </c>
      <c r="AK166" s="104">
        <f t="shared" si="95"/>
        <v>0</v>
      </c>
      <c r="AL166" s="104">
        <f t="shared" si="95"/>
        <v>0</v>
      </c>
      <c r="AM166" s="104">
        <f t="shared" si="95"/>
        <v>0</v>
      </c>
      <c r="AN166" s="104">
        <f t="shared" si="95"/>
        <v>0</v>
      </c>
      <c r="AO166" s="104">
        <f t="shared" si="95"/>
        <v>0</v>
      </c>
      <c r="AP166" s="104">
        <f t="shared" si="95"/>
        <v>0</v>
      </c>
      <c r="AQ166" s="104">
        <f t="shared" si="95"/>
        <v>0</v>
      </c>
      <c r="AR166" s="104">
        <f t="shared" si="95"/>
        <v>0</v>
      </c>
      <c r="AS166" s="104">
        <f t="shared" si="95"/>
        <v>0</v>
      </c>
      <c r="AT166" s="104">
        <f t="shared" si="95"/>
        <v>0</v>
      </c>
      <c r="AU166" s="104">
        <f t="shared" si="95"/>
        <v>0</v>
      </c>
      <c r="AV166" s="104">
        <f t="shared" si="95"/>
        <v>0</v>
      </c>
      <c r="AW166" s="104">
        <f t="shared" si="95"/>
        <v>0</v>
      </c>
      <c r="AX166" s="104">
        <f t="shared" si="95"/>
        <v>0</v>
      </c>
      <c r="AY166" s="104">
        <f t="shared" si="95"/>
        <v>0</v>
      </c>
      <c r="AZ166" s="104">
        <f t="shared" si="95"/>
        <v>0</v>
      </c>
      <c r="BA166" s="104">
        <f t="shared" si="95"/>
        <v>0</v>
      </c>
      <c r="BB166" s="104">
        <f t="shared" si="95"/>
        <v>0</v>
      </c>
      <c r="BC166" s="104">
        <f t="shared" si="95"/>
        <v>0</v>
      </c>
      <c r="BD166" s="104">
        <f t="shared" si="95"/>
        <v>0</v>
      </c>
      <c r="BE166" s="104">
        <f t="shared" si="95"/>
        <v>0</v>
      </c>
      <c r="BF166" s="104">
        <f t="shared" si="95"/>
        <v>0</v>
      </c>
      <c r="BG166" s="104">
        <f t="shared" si="95"/>
        <v>0</v>
      </c>
      <c r="BH166" s="104">
        <f t="shared" si="95"/>
        <v>0</v>
      </c>
      <c r="BI166" s="104">
        <f t="shared" si="95"/>
        <v>0</v>
      </c>
      <c r="BJ166" s="104">
        <f t="shared" si="95"/>
        <v>0</v>
      </c>
      <c r="BK166" s="104">
        <f t="shared" si="95"/>
        <v>0</v>
      </c>
      <c r="BL166" s="104">
        <f t="shared" si="95"/>
        <v>0</v>
      </c>
      <c r="BM166" s="104">
        <f t="shared" si="95"/>
        <v>0</v>
      </c>
      <c r="BN166" s="104">
        <f t="shared" si="95"/>
        <v>0</v>
      </c>
      <c r="BO166" s="104">
        <f t="shared" si="95"/>
        <v>0</v>
      </c>
      <c r="BP166" s="104">
        <f t="shared" si="95"/>
        <v>0</v>
      </c>
      <c r="BQ166" s="104">
        <f t="shared" ref="BQ166:DU166" si="96">IFERROR(IF(BQ158=0,0,BQ160*BQ152),"")</f>
        <v>0</v>
      </c>
      <c r="BR166" s="104">
        <f t="shared" si="96"/>
        <v>0</v>
      </c>
      <c r="BS166" s="104">
        <f t="shared" si="96"/>
        <v>0</v>
      </c>
      <c r="BT166" s="104">
        <f t="shared" si="96"/>
        <v>0</v>
      </c>
      <c r="BU166" s="104">
        <f t="shared" si="96"/>
        <v>0</v>
      </c>
      <c r="BV166" s="104">
        <f t="shared" si="96"/>
        <v>0</v>
      </c>
      <c r="BW166" s="104">
        <f t="shared" si="96"/>
        <v>0</v>
      </c>
      <c r="BX166" s="104">
        <f t="shared" si="96"/>
        <v>0</v>
      </c>
      <c r="BY166" s="104">
        <f t="shared" si="96"/>
        <v>0</v>
      </c>
      <c r="BZ166" s="104">
        <f t="shared" si="96"/>
        <v>0</v>
      </c>
      <c r="CA166" s="104">
        <f t="shared" si="96"/>
        <v>0</v>
      </c>
      <c r="CB166" s="104">
        <f t="shared" si="96"/>
        <v>0</v>
      </c>
      <c r="CC166" s="104">
        <f t="shared" si="96"/>
        <v>0</v>
      </c>
      <c r="CD166" s="104">
        <f t="shared" si="96"/>
        <v>0</v>
      </c>
      <c r="CE166" s="104">
        <f t="shared" si="96"/>
        <v>0</v>
      </c>
      <c r="CF166" s="104">
        <f t="shared" si="96"/>
        <v>0</v>
      </c>
      <c r="CG166" s="104">
        <f t="shared" si="96"/>
        <v>0</v>
      </c>
      <c r="CH166" s="104">
        <f t="shared" si="96"/>
        <v>0</v>
      </c>
      <c r="CI166" s="104">
        <f t="shared" si="96"/>
        <v>0</v>
      </c>
      <c r="CJ166" s="104">
        <f t="shared" si="96"/>
        <v>0</v>
      </c>
      <c r="CK166" s="104">
        <f t="shared" si="96"/>
        <v>0</v>
      </c>
      <c r="CL166" s="104">
        <f t="shared" si="96"/>
        <v>0</v>
      </c>
      <c r="CM166" s="104">
        <f t="shared" si="96"/>
        <v>0</v>
      </c>
      <c r="CN166" s="104">
        <f t="shared" si="96"/>
        <v>0</v>
      </c>
      <c r="CO166" s="104">
        <f t="shared" si="96"/>
        <v>0</v>
      </c>
      <c r="CP166" s="104">
        <f t="shared" si="96"/>
        <v>0</v>
      </c>
      <c r="CQ166" s="104">
        <f t="shared" si="96"/>
        <v>0</v>
      </c>
      <c r="CR166" s="104">
        <f t="shared" si="96"/>
        <v>0</v>
      </c>
      <c r="CS166" s="104">
        <f t="shared" si="96"/>
        <v>0</v>
      </c>
      <c r="CT166" s="104">
        <f t="shared" si="96"/>
        <v>0</v>
      </c>
      <c r="CU166" s="104">
        <f t="shared" si="96"/>
        <v>0</v>
      </c>
      <c r="CV166" s="104">
        <f t="shared" si="96"/>
        <v>0</v>
      </c>
      <c r="CW166" s="104">
        <f t="shared" si="96"/>
        <v>0</v>
      </c>
      <c r="CX166" s="104">
        <f t="shared" si="96"/>
        <v>0</v>
      </c>
      <c r="CY166" s="104">
        <f t="shared" si="96"/>
        <v>0</v>
      </c>
      <c r="CZ166" s="104">
        <f t="shared" si="96"/>
        <v>0</v>
      </c>
      <c r="DA166" s="104">
        <f t="shared" si="96"/>
        <v>0</v>
      </c>
      <c r="DB166" s="104">
        <f t="shared" si="96"/>
        <v>0</v>
      </c>
      <c r="DC166" s="104">
        <f t="shared" si="96"/>
        <v>0</v>
      </c>
      <c r="DD166" s="104">
        <f t="shared" si="96"/>
        <v>0</v>
      </c>
      <c r="DE166" s="104">
        <f t="shared" si="96"/>
        <v>0</v>
      </c>
      <c r="DF166" s="104">
        <f t="shared" si="96"/>
        <v>0</v>
      </c>
      <c r="DG166" s="104">
        <f t="shared" si="96"/>
        <v>0</v>
      </c>
      <c r="DH166" s="104">
        <f t="shared" si="96"/>
        <v>0</v>
      </c>
      <c r="DI166" s="104">
        <f t="shared" si="96"/>
        <v>0</v>
      </c>
      <c r="DJ166" s="104">
        <f t="shared" si="96"/>
        <v>0</v>
      </c>
      <c r="DK166" s="104">
        <f t="shared" si="96"/>
        <v>0</v>
      </c>
      <c r="DL166" s="104">
        <f t="shared" si="96"/>
        <v>0</v>
      </c>
      <c r="DM166" s="104">
        <f t="shared" si="96"/>
        <v>0</v>
      </c>
      <c r="DN166" s="104">
        <f t="shared" si="96"/>
        <v>0</v>
      </c>
      <c r="DO166" s="104">
        <f t="shared" si="96"/>
        <v>0</v>
      </c>
      <c r="DP166" s="104">
        <f t="shared" si="96"/>
        <v>0</v>
      </c>
      <c r="DQ166" s="104">
        <f t="shared" si="96"/>
        <v>0</v>
      </c>
      <c r="DR166" s="104">
        <f t="shared" si="96"/>
        <v>0</v>
      </c>
      <c r="DS166" s="104">
        <f t="shared" si="96"/>
        <v>0</v>
      </c>
      <c r="DT166" s="104">
        <f t="shared" si="96"/>
        <v>0</v>
      </c>
      <c r="DU166" s="104">
        <f t="shared" si="96"/>
        <v>0</v>
      </c>
    </row>
    <row r="167" spans="1:125"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row>
    <row r="168" spans="1:125" x14ac:dyDescent="0.35">
      <c r="A168" s="3" t="s">
        <v>407</v>
      </c>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row>
    <row r="169" spans="1:125"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row>
    <row r="170" spans="1:125" x14ac:dyDescent="0.35">
      <c r="A170" s="38" t="str">
        <f>Pieņēmumi!B72</f>
        <v>Kredīta izsniegšanas maksa</v>
      </c>
      <c r="B170" s="44" t="str">
        <f>Pieņēmumi!C72</f>
        <v>%</v>
      </c>
      <c r="C170" s="2"/>
      <c r="D170" s="82">
        <f>Pieņēmumi!E72</f>
        <v>0</v>
      </c>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row>
    <row r="171" spans="1:125" x14ac:dyDescent="0.35">
      <c r="A171" s="38" t="str">
        <f>Pieņēmumi!B73</f>
        <v>SAISTĪBU MAKSA</v>
      </c>
      <c r="B171" s="44" t="str">
        <f>Pieņēmumi!C73</f>
        <v>%</v>
      </c>
      <c r="C171" s="2"/>
      <c r="D171" s="82">
        <f>Pieņēmumi!E73</f>
        <v>0</v>
      </c>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row>
    <row r="172" spans="1:125" x14ac:dyDescent="0.35">
      <c r="A172" s="105" t="s">
        <v>408</v>
      </c>
      <c r="B172" s="105"/>
      <c r="C172" s="105"/>
      <c r="D172" s="106">
        <f>SUM(E172:DU172)</f>
        <v>0</v>
      </c>
      <c r="E172" s="46">
        <f t="shared" ref="E172:BP172" si="97">IFERROR(E54,"")</f>
        <v>0</v>
      </c>
      <c r="F172" s="46">
        <f t="shared" si="97"/>
        <v>0</v>
      </c>
      <c r="G172" s="46">
        <f t="shared" si="97"/>
        <v>0</v>
      </c>
      <c r="H172" s="46">
        <f t="shared" si="97"/>
        <v>0</v>
      </c>
      <c r="I172" s="46">
        <f t="shared" si="97"/>
        <v>0</v>
      </c>
      <c r="J172" s="46">
        <f t="shared" si="97"/>
        <v>0</v>
      </c>
      <c r="K172" s="46">
        <f t="shared" si="97"/>
        <v>0</v>
      </c>
      <c r="L172" s="46">
        <f t="shared" si="97"/>
        <v>0</v>
      </c>
      <c r="M172" s="46">
        <f t="shared" si="97"/>
        <v>0</v>
      </c>
      <c r="N172" s="46">
        <f t="shared" si="97"/>
        <v>0</v>
      </c>
      <c r="O172" s="46">
        <f t="shared" si="97"/>
        <v>0</v>
      </c>
      <c r="P172" s="46">
        <f t="shared" si="97"/>
        <v>0</v>
      </c>
      <c r="Q172" s="46">
        <f t="shared" si="97"/>
        <v>0</v>
      </c>
      <c r="R172" s="46">
        <f t="shared" si="97"/>
        <v>0</v>
      </c>
      <c r="S172" s="46">
        <f t="shared" si="97"/>
        <v>0</v>
      </c>
      <c r="T172" s="46">
        <f t="shared" si="97"/>
        <v>0</v>
      </c>
      <c r="U172" s="46">
        <f t="shared" si="97"/>
        <v>0</v>
      </c>
      <c r="V172" s="46">
        <f t="shared" si="97"/>
        <v>0</v>
      </c>
      <c r="W172" s="46">
        <f t="shared" si="97"/>
        <v>0</v>
      </c>
      <c r="X172" s="46">
        <f t="shared" si="97"/>
        <v>0</v>
      </c>
      <c r="Y172" s="46">
        <f t="shared" si="97"/>
        <v>0</v>
      </c>
      <c r="Z172" s="46">
        <f t="shared" si="97"/>
        <v>0</v>
      </c>
      <c r="AA172" s="46">
        <f t="shared" si="97"/>
        <v>0</v>
      </c>
      <c r="AB172" s="46">
        <f t="shared" si="97"/>
        <v>0</v>
      </c>
      <c r="AC172" s="46">
        <f t="shared" si="97"/>
        <v>0</v>
      </c>
      <c r="AD172" s="46">
        <f t="shared" si="97"/>
        <v>0</v>
      </c>
      <c r="AE172" s="46">
        <f t="shared" si="97"/>
        <v>0</v>
      </c>
      <c r="AF172" s="46">
        <f t="shared" si="97"/>
        <v>0</v>
      </c>
      <c r="AG172" s="46">
        <f t="shared" si="97"/>
        <v>0</v>
      </c>
      <c r="AH172" s="46">
        <f t="shared" si="97"/>
        <v>0</v>
      </c>
      <c r="AI172" s="46">
        <f t="shared" si="97"/>
        <v>0</v>
      </c>
      <c r="AJ172" s="46">
        <f t="shared" si="97"/>
        <v>0</v>
      </c>
      <c r="AK172" s="46">
        <f t="shared" si="97"/>
        <v>0</v>
      </c>
      <c r="AL172" s="46">
        <f t="shared" si="97"/>
        <v>0</v>
      </c>
      <c r="AM172" s="46">
        <f t="shared" si="97"/>
        <v>0</v>
      </c>
      <c r="AN172" s="46">
        <f t="shared" si="97"/>
        <v>0</v>
      </c>
      <c r="AO172" s="46">
        <f t="shared" si="97"/>
        <v>0</v>
      </c>
      <c r="AP172" s="46">
        <f t="shared" si="97"/>
        <v>0</v>
      </c>
      <c r="AQ172" s="46">
        <f t="shared" si="97"/>
        <v>0</v>
      </c>
      <c r="AR172" s="46">
        <f t="shared" si="97"/>
        <v>0</v>
      </c>
      <c r="AS172" s="46">
        <f t="shared" si="97"/>
        <v>0</v>
      </c>
      <c r="AT172" s="46">
        <f t="shared" si="97"/>
        <v>0</v>
      </c>
      <c r="AU172" s="46">
        <f t="shared" si="97"/>
        <v>0</v>
      </c>
      <c r="AV172" s="46">
        <f t="shared" si="97"/>
        <v>0</v>
      </c>
      <c r="AW172" s="46">
        <f t="shared" si="97"/>
        <v>0</v>
      </c>
      <c r="AX172" s="46">
        <f t="shared" si="97"/>
        <v>0</v>
      </c>
      <c r="AY172" s="46">
        <f t="shared" si="97"/>
        <v>0</v>
      </c>
      <c r="AZ172" s="46">
        <f t="shared" si="97"/>
        <v>0</v>
      </c>
      <c r="BA172" s="46">
        <f t="shared" si="97"/>
        <v>0</v>
      </c>
      <c r="BB172" s="46">
        <f t="shared" si="97"/>
        <v>0</v>
      </c>
      <c r="BC172" s="46">
        <f t="shared" si="97"/>
        <v>0</v>
      </c>
      <c r="BD172" s="46">
        <f t="shared" si="97"/>
        <v>0</v>
      </c>
      <c r="BE172" s="46">
        <f t="shared" si="97"/>
        <v>0</v>
      </c>
      <c r="BF172" s="46">
        <f t="shared" si="97"/>
        <v>0</v>
      </c>
      <c r="BG172" s="46">
        <f t="shared" si="97"/>
        <v>0</v>
      </c>
      <c r="BH172" s="46">
        <f t="shared" si="97"/>
        <v>0</v>
      </c>
      <c r="BI172" s="46">
        <f t="shared" si="97"/>
        <v>0</v>
      </c>
      <c r="BJ172" s="46">
        <f t="shared" si="97"/>
        <v>0</v>
      </c>
      <c r="BK172" s="46">
        <f t="shared" si="97"/>
        <v>0</v>
      </c>
      <c r="BL172" s="46">
        <f t="shared" si="97"/>
        <v>0</v>
      </c>
      <c r="BM172" s="46">
        <f t="shared" si="97"/>
        <v>0</v>
      </c>
      <c r="BN172" s="46">
        <f t="shared" si="97"/>
        <v>0</v>
      </c>
      <c r="BO172" s="46">
        <f t="shared" si="97"/>
        <v>0</v>
      </c>
      <c r="BP172" s="46">
        <f t="shared" si="97"/>
        <v>0</v>
      </c>
      <c r="BQ172" s="46">
        <f t="shared" ref="BQ172:DU172" si="98">IFERROR(BQ54,"")</f>
        <v>0</v>
      </c>
      <c r="BR172" s="46">
        <f t="shared" si="98"/>
        <v>0</v>
      </c>
      <c r="BS172" s="46">
        <f t="shared" si="98"/>
        <v>0</v>
      </c>
      <c r="BT172" s="46">
        <f t="shared" si="98"/>
        <v>0</v>
      </c>
      <c r="BU172" s="46">
        <f t="shared" si="98"/>
        <v>0</v>
      </c>
      <c r="BV172" s="46">
        <f t="shared" si="98"/>
        <v>0</v>
      </c>
      <c r="BW172" s="46">
        <f t="shared" si="98"/>
        <v>0</v>
      </c>
      <c r="BX172" s="46">
        <f t="shared" si="98"/>
        <v>0</v>
      </c>
      <c r="BY172" s="46">
        <f t="shared" si="98"/>
        <v>0</v>
      </c>
      <c r="BZ172" s="46">
        <f t="shared" si="98"/>
        <v>0</v>
      </c>
      <c r="CA172" s="46">
        <f t="shared" si="98"/>
        <v>0</v>
      </c>
      <c r="CB172" s="46">
        <f t="shared" si="98"/>
        <v>0</v>
      </c>
      <c r="CC172" s="46">
        <f t="shared" si="98"/>
        <v>0</v>
      </c>
      <c r="CD172" s="46">
        <f t="shared" si="98"/>
        <v>0</v>
      </c>
      <c r="CE172" s="46">
        <f t="shared" si="98"/>
        <v>0</v>
      </c>
      <c r="CF172" s="46">
        <f t="shared" si="98"/>
        <v>0</v>
      </c>
      <c r="CG172" s="46">
        <f t="shared" si="98"/>
        <v>0</v>
      </c>
      <c r="CH172" s="46">
        <f t="shared" si="98"/>
        <v>0</v>
      </c>
      <c r="CI172" s="46">
        <f t="shared" si="98"/>
        <v>0</v>
      </c>
      <c r="CJ172" s="46">
        <f t="shared" si="98"/>
        <v>0</v>
      </c>
      <c r="CK172" s="46">
        <f t="shared" si="98"/>
        <v>0</v>
      </c>
      <c r="CL172" s="46">
        <f t="shared" si="98"/>
        <v>0</v>
      </c>
      <c r="CM172" s="46">
        <f t="shared" si="98"/>
        <v>0</v>
      </c>
      <c r="CN172" s="46">
        <f t="shared" si="98"/>
        <v>0</v>
      </c>
      <c r="CO172" s="46">
        <f t="shared" si="98"/>
        <v>0</v>
      </c>
      <c r="CP172" s="46">
        <f t="shared" si="98"/>
        <v>0</v>
      </c>
      <c r="CQ172" s="46">
        <f t="shared" si="98"/>
        <v>0</v>
      </c>
      <c r="CR172" s="46">
        <f t="shared" si="98"/>
        <v>0</v>
      </c>
      <c r="CS172" s="46">
        <f t="shared" si="98"/>
        <v>0</v>
      </c>
      <c r="CT172" s="46">
        <f t="shared" si="98"/>
        <v>0</v>
      </c>
      <c r="CU172" s="46">
        <f t="shared" si="98"/>
        <v>0</v>
      </c>
      <c r="CV172" s="46">
        <f t="shared" si="98"/>
        <v>0</v>
      </c>
      <c r="CW172" s="46">
        <f t="shared" si="98"/>
        <v>0</v>
      </c>
      <c r="CX172" s="46">
        <f t="shared" si="98"/>
        <v>0</v>
      </c>
      <c r="CY172" s="46">
        <f t="shared" si="98"/>
        <v>0</v>
      </c>
      <c r="CZ172" s="46">
        <f t="shared" si="98"/>
        <v>0</v>
      </c>
      <c r="DA172" s="46">
        <f t="shared" si="98"/>
        <v>0</v>
      </c>
      <c r="DB172" s="46">
        <f t="shared" si="98"/>
        <v>0</v>
      </c>
      <c r="DC172" s="46">
        <f t="shared" si="98"/>
        <v>0</v>
      </c>
      <c r="DD172" s="46">
        <f t="shared" si="98"/>
        <v>0</v>
      </c>
      <c r="DE172" s="46">
        <f t="shared" si="98"/>
        <v>0</v>
      </c>
      <c r="DF172" s="46">
        <f t="shared" si="98"/>
        <v>0</v>
      </c>
      <c r="DG172" s="46">
        <f t="shared" si="98"/>
        <v>0</v>
      </c>
      <c r="DH172" s="46">
        <f t="shared" si="98"/>
        <v>0</v>
      </c>
      <c r="DI172" s="46">
        <f t="shared" si="98"/>
        <v>0</v>
      </c>
      <c r="DJ172" s="46">
        <f t="shared" si="98"/>
        <v>0</v>
      </c>
      <c r="DK172" s="46">
        <f t="shared" si="98"/>
        <v>0</v>
      </c>
      <c r="DL172" s="46">
        <f t="shared" si="98"/>
        <v>0</v>
      </c>
      <c r="DM172" s="46">
        <f t="shared" si="98"/>
        <v>0</v>
      </c>
      <c r="DN172" s="46">
        <f t="shared" si="98"/>
        <v>0</v>
      </c>
      <c r="DO172" s="46">
        <f t="shared" si="98"/>
        <v>0</v>
      </c>
      <c r="DP172" s="46">
        <f t="shared" si="98"/>
        <v>0</v>
      </c>
      <c r="DQ172" s="46">
        <f t="shared" si="98"/>
        <v>0</v>
      </c>
      <c r="DR172" s="46">
        <f t="shared" si="98"/>
        <v>0</v>
      </c>
      <c r="DS172" s="46">
        <f t="shared" si="98"/>
        <v>0</v>
      </c>
      <c r="DT172" s="46">
        <f t="shared" si="98"/>
        <v>0</v>
      </c>
      <c r="DU172" s="46">
        <f t="shared" si="98"/>
        <v>0</v>
      </c>
    </row>
    <row r="173" spans="1:125" x14ac:dyDescent="0.35">
      <c r="A173" s="2" t="s">
        <v>409</v>
      </c>
      <c r="B173" s="10" t="s">
        <v>200</v>
      </c>
      <c r="C173" s="105"/>
      <c r="D173" s="102"/>
      <c r="E173" s="86">
        <f>IFERROR(IF(E$4&gt;=$D134,$D172-SUM($E172:E172),0),"")</f>
        <v>0</v>
      </c>
      <c r="F173" s="86">
        <f>IFERROR(IF(F$4&gt;=$D134,$D172-SUM($E172:F172),0),"")</f>
        <v>0</v>
      </c>
      <c r="G173" s="86">
        <f>IFERROR(IF(G$4&gt;=$D134,$D172-SUM($E172:G172),0),"")</f>
        <v>0</v>
      </c>
      <c r="H173" s="86">
        <f>IFERROR(IF(H$4&gt;=$D134,$D172-SUM($E172:H172),0),"")</f>
        <v>0</v>
      </c>
      <c r="I173" s="86">
        <f>IFERROR(IF(I$4&gt;=$D134,$D172-SUM($E172:I172),0),"")</f>
        <v>0</v>
      </c>
      <c r="J173" s="86">
        <f>IFERROR(IF(J$4&gt;=$D134,$D172-SUM($E172:J172),0),"")</f>
        <v>0</v>
      </c>
      <c r="K173" s="86">
        <f>IFERROR(IF(K$4&gt;=$D134,$D172-SUM($E172:K172),0),"")</f>
        <v>0</v>
      </c>
      <c r="L173" s="86">
        <f>IFERROR(IF(L$4&gt;=$D134,$D172-SUM($E172:L172),0),"")</f>
        <v>0</v>
      </c>
      <c r="M173" s="86">
        <f>IFERROR(IF(M$4&gt;=$D134,$D172-SUM($E172:M172),0),"")</f>
        <v>0</v>
      </c>
      <c r="N173" s="86">
        <f>IFERROR(IF(N$4&gt;=$D134,$D172-SUM($E172:N172),0),"")</f>
        <v>0</v>
      </c>
      <c r="O173" s="86">
        <f>IFERROR(IF(O$4&gt;=$D134,$D172-SUM($E172:O172),0),"")</f>
        <v>0</v>
      </c>
      <c r="P173" s="86">
        <f>IFERROR(IF(P$4&gt;=$D134,$D172-SUM($E172:P172),0),"")</f>
        <v>0</v>
      </c>
      <c r="Q173" s="86">
        <f>IFERROR(IF(Q$4&gt;=$D134,$D172-SUM($E172:Q172),0),"")</f>
        <v>0</v>
      </c>
      <c r="R173" s="86">
        <f>IFERROR(IF(R$4&gt;=$D134,$D172-SUM($E172:R172),0),"")</f>
        <v>0</v>
      </c>
      <c r="S173" s="86">
        <f>IFERROR(IF(S$4&gt;=$D134,$D172-SUM($E172:S172),0),"")</f>
        <v>0</v>
      </c>
      <c r="T173" s="86">
        <f>IFERROR(IF(T$4&gt;=$D134,$D172-SUM($E172:T172),0),"")</f>
        <v>0</v>
      </c>
      <c r="U173" s="86">
        <f>IFERROR(IF(U$4&gt;=$D134,$D172-SUM($E172:U172),0),"")</f>
        <v>0</v>
      </c>
      <c r="V173" s="86">
        <f>IFERROR(IF(V$4&gt;=$D134,$D172-SUM($E172:V172),0),"")</f>
        <v>0</v>
      </c>
      <c r="W173" s="86">
        <f>IFERROR(IF(W$4&gt;=$D134,$D172-SUM($E172:W172),0),"")</f>
        <v>0</v>
      </c>
      <c r="X173" s="86">
        <f>IFERROR(IF(X$4&gt;=$D134,$D172-SUM($E172:X172),0),"")</f>
        <v>0</v>
      </c>
      <c r="Y173" s="86">
        <f>IFERROR(IF(Y$4&gt;=$D134,$D172-SUM($E172:Y172),0),"")</f>
        <v>0</v>
      </c>
      <c r="Z173" s="86">
        <f>IFERROR(IF(Z$4&gt;=$D134,$D172-SUM($E172:Z172),0),"")</f>
        <v>0</v>
      </c>
      <c r="AA173" s="86">
        <f>IFERROR(IF(AA$4&gt;=$D134,$D172-SUM($E172:AA172),0),"")</f>
        <v>0</v>
      </c>
      <c r="AB173" s="86">
        <f>IFERROR(IF(AB$4&gt;=$D134,$D172-SUM($E172:AB172),0),"")</f>
        <v>0</v>
      </c>
      <c r="AC173" s="86">
        <f>IFERROR(IF(AC$4&gt;=$D134,$D172-SUM($E172:AC172),0),"")</f>
        <v>0</v>
      </c>
      <c r="AD173" s="86">
        <f>IFERROR(IF(AD$4&gt;=$D134,$D172-SUM($E172:AD172),0),"")</f>
        <v>0</v>
      </c>
      <c r="AE173" s="86">
        <f>IFERROR(IF(AE$4&gt;=$D134,$D172-SUM($E172:AE172),0),"")</f>
        <v>0</v>
      </c>
      <c r="AF173" s="86">
        <f>IFERROR(IF(AF$4&gt;=$D134,$D172-SUM($E172:AF172),0),"")</f>
        <v>0</v>
      </c>
      <c r="AG173" s="86">
        <f>IFERROR(IF(AG$4&gt;=$D134,$D172-SUM($E172:AG172),0),"")</f>
        <v>0</v>
      </c>
      <c r="AH173" s="86">
        <f>IFERROR(IF(AH$4&gt;=$D134,$D172-SUM($E172:AH172),0),"")</f>
        <v>0</v>
      </c>
      <c r="AI173" s="86">
        <f>IFERROR(IF(AI$4&gt;=$D134,$D172-SUM($E172:AI172),0),"")</f>
        <v>0</v>
      </c>
      <c r="AJ173" s="86">
        <f>IFERROR(IF(AJ$4&gt;=$D134,$D172-SUM($E172:AJ172),0),"")</f>
        <v>0</v>
      </c>
      <c r="AK173" s="86">
        <f>IFERROR(IF(AK$4&gt;=$D134,$D172-SUM($E172:AK172),0),"")</f>
        <v>0</v>
      </c>
      <c r="AL173" s="86">
        <f>IFERROR(IF(AL$4&gt;=$D134,$D172-SUM($E172:AL172),0),"")</f>
        <v>0</v>
      </c>
      <c r="AM173" s="86">
        <f>IFERROR(IF(AM$4&gt;=$D134,$D172-SUM($E172:AM172),0),"")</f>
        <v>0</v>
      </c>
      <c r="AN173" s="86">
        <f>IFERROR(IF(AN$4&gt;=$D134,$D172-SUM($E172:AN172),0),"")</f>
        <v>0</v>
      </c>
      <c r="AO173" s="86">
        <f>IFERROR(IF(AO$4&gt;=$D134,$D172-SUM($E172:AO172),0),"")</f>
        <v>0</v>
      </c>
      <c r="AP173" s="86">
        <f>IFERROR(IF(AP$4&gt;=$D134,$D172-SUM($E172:AP172),0),"")</f>
        <v>0</v>
      </c>
      <c r="AQ173" s="86">
        <f>IFERROR(IF(AQ$4&gt;=$D134,$D172-SUM($E172:AQ172),0),"")</f>
        <v>0</v>
      </c>
      <c r="AR173" s="86">
        <f>IFERROR(IF(AR$4&gt;=$D134,$D172-SUM($E172:AR172),0),"")</f>
        <v>0</v>
      </c>
      <c r="AS173" s="86">
        <f>IFERROR(IF(AS$4&gt;=$D134,$D172-SUM($E172:AS172),0),"")</f>
        <v>0</v>
      </c>
      <c r="AT173" s="86">
        <f>IFERROR(IF(AT$4&gt;=$D134,$D172-SUM($E172:AT172),0),"")</f>
        <v>0</v>
      </c>
      <c r="AU173" s="86">
        <f>IFERROR(IF(AU$4&gt;=$D134,$D172-SUM($E172:AU172),0),"")</f>
        <v>0</v>
      </c>
      <c r="AV173" s="86">
        <f>IFERROR(IF(AV$4&gt;=$D134,$D172-SUM($E172:AV172),0),"")</f>
        <v>0</v>
      </c>
      <c r="AW173" s="86">
        <f>IFERROR(IF(AW$4&gt;=$D134,$D172-SUM($E172:AW172),0),"")</f>
        <v>0</v>
      </c>
      <c r="AX173" s="86">
        <f>IFERROR(IF(AX$4&gt;=$D134,$D172-SUM($E172:AX172),0),"")</f>
        <v>0</v>
      </c>
      <c r="AY173" s="86">
        <f>IFERROR(IF(AY$4&gt;=$D134,$D172-SUM($E172:AY172),0),"")</f>
        <v>0</v>
      </c>
      <c r="AZ173" s="86">
        <f>IFERROR(IF(AZ$4&gt;=$D134,$D172-SUM($E172:AZ172),0),"")</f>
        <v>0</v>
      </c>
      <c r="BA173" s="86">
        <f>IFERROR(IF(BA$4&gt;=$D134,$D172-SUM($E172:BA172),0),"")</f>
        <v>0</v>
      </c>
      <c r="BB173" s="86">
        <f>IFERROR(IF(BB$4&gt;=$D134,$D172-SUM($E172:BB172),0),"")</f>
        <v>0</v>
      </c>
      <c r="BC173" s="86">
        <f>IFERROR(IF(BC$4&gt;=$D134,$D172-SUM($E172:BC172),0),"")</f>
        <v>0</v>
      </c>
      <c r="BD173" s="86">
        <f>IFERROR(IF(BD$4&gt;=$D134,$D172-SUM($E172:BD172),0),"")</f>
        <v>0</v>
      </c>
      <c r="BE173" s="86">
        <f>IFERROR(IF(BE$4&gt;=$D134,$D172-SUM($E172:BE172),0),"")</f>
        <v>0</v>
      </c>
      <c r="BF173" s="86">
        <f>IFERROR(IF(BF$4&gt;=$D134,$D172-SUM($E172:BF172),0),"")</f>
        <v>0</v>
      </c>
      <c r="BG173" s="86">
        <f>IFERROR(IF(BG$4&gt;=$D134,$D172-SUM($E172:BG172),0),"")</f>
        <v>0</v>
      </c>
      <c r="BH173" s="86">
        <f>IFERROR(IF(BH$4&gt;=$D134,$D172-SUM($E172:BH172),0),"")</f>
        <v>0</v>
      </c>
      <c r="BI173" s="86">
        <f>IFERROR(IF(BI$4&gt;=$D134,$D172-SUM($E172:BI172),0),"")</f>
        <v>0</v>
      </c>
      <c r="BJ173" s="86">
        <f>IFERROR(IF(BJ$4&gt;=$D134,$D172-SUM($E172:BJ172),0),"")</f>
        <v>0</v>
      </c>
      <c r="BK173" s="86">
        <f>IFERROR(IF(BK$4&gt;=$D134,$D172-SUM($E172:BK172),0),"")</f>
        <v>0</v>
      </c>
      <c r="BL173" s="86">
        <f>IFERROR(IF(BL$4&gt;=$D134,$D172-SUM($E172:BL172),0),"")</f>
        <v>0</v>
      </c>
      <c r="BM173" s="86">
        <f>IFERROR(IF(BM$4&gt;=$D134,$D172-SUM($E172:BM172),0),"")</f>
        <v>0</v>
      </c>
      <c r="BN173" s="86">
        <f>IFERROR(IF(BN$4&gt;=$D134,$D172-SUM($E172:BN172),0),"")</f>
        <v>0</v>
      </c>
      <c r="BO173" s="86">
        <f>IFERROR(IF(BO$4&gt;=$D134,$D172-SUM($E172:BO172),0),"")</f>
        <v>0</v>
      </c>
      <c r="BP173" s="86">
        <f>IFERROR(IF(BP$4&gt;=$D134,$D172-SUM($E172:BP172),0),"")</f>
        <v>0</v>
      </c>
      <c r="BQ173" s="86">
        <f>IFERROR(IF(BQ$4&gt;=$D134,$D172-SUM($E172:BQ172),0),"")</f>
        <v>0</v>
      </c>
      <c r="BR173" s="86">
        <f>IFERROR(IF(BR$4&gt;=$D134,$D172-SUM($E172:BR172),0),"")</f>
        <v>0</v>
      </c>
      <c r="BS173" s="86">
        <f>IFERROR(IF(BS$4&gt;=$D134,$D172-SUM($E172:BS172),0),"")</f>
        <v>0</v>
      </c>
      <c r="BT173" s="86">
        <f>IFERROR(IF(BT$4&gt;=$D134,$D172-SUM($E172:BT172),0),"")</f>
        <v>0</v>
      </c>
      <c r="BU173" s="86">
        <f>IFERROR(IF(BU$4&gt;=$D134,$D172-SUM($E172:BU172),0),"")</f>
        <v>0</v>
      </c>
      <c r="BV173" s="86">
        <f>IFERROR(IF(BV$4&gt;=$D134,$D172-SUM($E172:BV172),0),"")</f>
        <v>0</v>
      </c>
      <c r="BW173" s="86">
        <f>IFERROR(IF(BW$4&gt;=$D134,$D172-SUM($E172:BW172),0),"")</f>
        <v>0</v>
      </c>
      <c r="BX173" s="86">
        <f>IFERROR(IF(BX$4&gt;=$D134,$D172-SUM($E172:BX172),0),"")</f>
        <v>0</v>
      </c>
      <c r="BY173" s="86">
        <f>IFERROR(IF(BY$4&gt;=$D134,$D172-SUM($E172:BY172),0),"")</f>
        <v>0</v>
      </c>
      <c r="BZ173" s="86">
        <f>IFERROR(IF(BZ$4&gt;=$D134,$D172-SUM($E172:BZ172),0),"")</f>
        <v>0</v>
      </c>
      <c r="CA173" s="86">
        <f>IFERROR(IF(CA$4&gt;=$D134,$D172-SUM($E172:CA172),0),"")</f>
        <v>0</v>
      </c>
      <c r="CB173" s="86">
        <f>IFERROR(IF(CB$4&gt;=$D134,$D172-SUM($E172:CB172),0),"")</f>
        <v>0</v>
      </c>
      <c r="CC173" s="86">
        <f>IFERROR(IF(CC$4&gt;=$D134,$D172-SUM($E172:CC172),0),"")</f>
        <v>0</v>
      </c>
      <c r="CD173" s="86">
        <f>IFERROR(IF(CD$4&gt;=$D134,$D172-SUM($E172:CD172),0),"")</f>
        <v>0</v>
      </c>
      <c r="CE173" s="86">
        <f>IFERROR(IF(CE$4&gt;=$D134,$D172-SUM($E172:CE172),0),"")</f>
        <v>0</v>
      </c>
      <c r="CF173" s="86">
        <f>IFERROR(IF(CF$4&gt;=$D134,$D172-SUM($E172:CF172),0),"")</f>
        <v>0</v>
      </c>
      <c r="CG173" s="86">
        <f>IFERROR(IF(CG$4&gt;=$D134,$D172-SUM($E172:CG172),0),"")</f>
        <v>0</v>
      </c>
      <c r="CH173" s="86">
        <f>IFERROR(IF(CH$4&gt;=$D134,$D172-SUM($E172:CH172),0),"")</f>
        <v>0</v>
      </c>
      <c r="CI173" s="86">
        <f>IFERROR(IF(CI$4&gt;=$D134,$D172-SUM($E172:CI172),0),"")</f>
        <v>0</v>
      </c>
      <c r="CJ173" s="86">
        <f>IFERROR(IF(CJ$4&gt;=$D134,$D172-SUM($E172:CJ172),0),"")</f>
        <v>0</v>
      </c>
      <c r="CK173" s="86">
        <f>IFERROR(IF(CK$4&gt;=$D134,$D172-SUM($E172:CK172),0),"")</f>
        <v>0</v>
      </c>
      <c r="CL173" s="86">
        <f>IFERROR(IF(CL$4&gt;=$D134,$D172-SUM($E172:CL172),0),"")</f>
        <v>0</v>
      </c>
      <c r="CM173" s="86">
        <f>IFERROR(IF(CM$4&gt;=$D134,$D172-SUM($E172:CM172),0),"")</f>
        <v>0</v>
      </c>
      <c r="CN173" s="86">
        <f>IFERROR(IF(CN$4&gt;=$D134,$D172-SUM($E172:CN172),0),"")</f>
        <v>0</v>
      </c>
      <c r="CO173" s="86">
        <f>IFERROR(IF(CO$4&gt;=$D134,$D172-SUM($E172:CO172),0),"")</f>
        <v>0</v>
      </c>
      <c r="CP173" s="86">
        <f>IFERROR(IF(CP$4&gt;=$D134,$D172-SUM($E172:CP172),0),"")</f>
        <v>0</v>
      </c>
      <c r="CQ173" s="86">
        <f>IFERROR(IF(CQ$4&gt;=$D134,$D172-SUM($E172:CQ172),0),"")</f>
        <v>0</v>
      </c>
      <c r="CR173" s="86">
        <f>IFERROR(IF(CR$4&gt;=$D134,$D172-SUM($E172:CR172),0),"")</f>
        <v>0</v>
      </c>
      <c r="CS173" s="86">
        <f>IFERROR(IF(CS$4&gt;=$D134,$D172-SUM($E172:CS172),0),"")</f>
        <v>0</v>
      </c>
      <c r="CT173" s="86">
        <f>IFERROR(IF(CT$4&gt;=$D134,$D172-SUM($E172:CT172),0),"")</f>
        <v>0</v>
      </c>
      <c r="CU173" s="86">
        <f>IFERROR(IF(CU$4&gt;=$D134,$D172-SUM($E172:CU172),0),"")</f>
        <v>0</v>
      </c>
      <c r="CV173" s="86">
        <f>IFERROR(IF(CV$4&gt;=$D134,$D172-SUM($E172:CV172),0),"")</f>
        <v>0</v>
      </c>
      <c r="CW173" s="86">
        <f>IFERROR(IF(CW$4&gt;=$D134,$D172-SUM($E172:CW172),0),"")</f>
        <v>0</v>
      </c>
      <c r="CX173" s="86">
        <f>IFERROR(IF(CX$4&gt;=$D134,$D172-SUM($E172:CX172),0),"")</f>
        <v>0</v>
      </c>
      <c r="CY173" s="86">
        <f>IFERROR(IF(CY$4&gt;=$D134,$D172-SUM($E172:CY172),0),"")</f>
        <v>0</v>
      </c>
      <c r="CZ173" s="86">
        <f>IFERROR(IF(CZ$4&gt;=$D134,$D172-SUM($E172:CZ172),0),"")</f>
        <v>0</v>
      </c>
      <c r="DA173" s="86">
        <f>IFERROR(IF(DA$4&gt;=$D134,$D172-SUM($E172:DA172),0),"")</f>
        <v>0</v>
      </c>
      <c r="DB173" s="86">
        <f>IFERROR(IF(DB$4&gt;=$D134,$D172-SUM($E172:DB172),0),"")</f>
        <v>0</v>
      </c>
      <c r="DC173" s="86">
        <f>IFERROR(IF(DC$4&gt;=$D134,$D172-SUM($E172:DC172),0),"")</f>
        <v>0</v>
      </c>
      <c r="DD173" s="86">
        <f>IFERROR(IF(DD$4&gt;=$D134,$D172-SUM($E172:DD172),0),"")</f>
        <v>0</v>
      </c>
      <c r="DE173" s="86">
        <f>IFERROR(IF(DE$4&gt;=$D134,$D172-SUM($E172:DE172),0),"")</f>
        <v>0</v>
      </c>
      <c r="DF173" s="86">
        <f>IFERROR(IF(DF$4&gt;=$D134,$D172-SUM($E172:DF172),0),"")</f>
        <v>0</v>
      </c>
      <c r="DG173" s="86">
        <f>IFERROR(IF(DG$4&gt;=$D134,$D172-SUM($E172:DG172),0),"")</f>
        <v>0</v>
      </c>
      <c r="DH173" s="86">
        <f>IFERROR(IF(DH$4&gt;=$D134,$D172-SUM($E172:DH172),0),"")</f>
        <v>0</v>
      </c>
      <c r="DI173" s="86">
        <f>IFERROR(IF(DI$4&gt;=$D134,$D172-SUM($E172:DI172),0),"")</f>
        <v>0</v>
      </c>
      <c r="DJ173" s="86">
        <f>IFERROR(IF(DJ$4&gt;=$D134,$D172-SUM($E172:DJ172),0),"")</f>
        <v>0</v>
      </c>
      <c r="DK173" s="86">
        <f>IFERROR(IF(DK$4&gt;=$D134,$D172-SUM($E172:DK172),0),"")</f>
        <v>0</v>
      </c>
      <c r="DL173" s="86">
        <f>IFERROR(IF(DL$4&gt;=$D134,$D172-SUM($E172:DL172),0),"")</f>
        <v>0</v>
      </c>
      <c r="DM173" s="86">
        <f>IFERROR(IF(DM$4&gt;=$D134,$D172-SUM($E172:DM172),0),"")</f>
        <v>0</v>
      </c>
      <c r="DN173" s="86">
        <f>IFERROR(IF(DN$4&gt;=$D134,$D172-SUM($E172:DN172),0),"")</f>
        <v>0</v>
      </c>
      <c r="DO173" s="86">
        <f>IFERROR(IF(DO$4&gt;=$D134,$D172-SUM($E172:DO172),0),"")</f>
        <v>0</v>
      </c>
      <c r="DP173" s="86">
        <f>IFERROR(IF(DP$4&gt;=$D134,$D172-SUM($E172:DP172),0),"")</f>
        <v>0</v>
      </c>
      <c r="DQ173" s="86">
        <f>IFERROR(IF(DQ$4&gt;=$D134,$D172-SUM($E172:DQ172),0),"")</f>
        <v>0</v>
      </c>
      <c r="DR173" s="86">
        <f>IFERROR(IF(DR$4&gt;=$D134,$D172-SUM($E172:DR172),0),"")</f>
        <v>0</v>
      </c>
      <c r="DS173" s="86">
        <f>IFERROR(IF(DS$4&gt;=$D134,$D172-SUM($E172:DS172),0),"")</f>
        <v>0</v>
      </c>
      <c r="DT173" s="86">
        <f>IFERROR(IF(DT$4&gt;=$D134,$D172-SUM($E172:DT172),0),"")</f>
        <v>0</v>
      </c>
      <c r="DU173" s="86">
        <f>IFERROR(IF(DU$4&gt;=$D134,$D172-SUM($E172:DU172),0),"")</f>
        <v>0</v>
      </c>
    </row>
    <row r="174" spans="1:125" x14ac:dyDescent="0.35">
      <c r="A174" s="21" t="s">
        <v>187</v>
      </c>
      <c r="B174" s="10" t="s">
        <v>200</v>
      </c>
      <c r="C174" s="101"/>
      <c r="D174" s="102"/>
      <c r="E174" s="86">
        <f t="shared" ref="E174:BP174" si="99">IFERROR(E173*$D171,"")</f>
        <v>0</v>
      </c>
      <c r="F174" s="86">
        <f t="shared" si="99"/>
        <v>0</v>
      </c>
      <c r="G174" s="86">
        <f t="shared" si="99"/>
        <v>0</v>
      </c>
      <c r="H174" s="86">
        <f t="shared" si="99"/>
        <v>0</v>
      </c>
      <c r="I174" s="86">
        <f t="shared" si="99"/>
        <v>0</v>
      </c>
      <c r="J174" s="86">
        <f t="shared" si="99"/>
        <v>0</v>
      </c>
      <c r="K174" s="86">
        <f t="shared" si="99"/>
        <v>0</v>
      </c>
      <c r="L174" s="86">
        <f t="shared" si="99"/>
        <v>0</v>
      </c>
      <c r="M174" s="86">
        <f t="shared" si="99"/>
        <v>0</v>
      </c>
      <c r="N174" s="86">
        <f t="shared" si="99"/>
        <v>0</v>
      </c>
      <c r="O174" s="86">
        <f t="shared" si="99"/>
        <v>0</v>
      </c>
      <c r="P174" s="86">
        <f t="shared" si="99"/>
        <v>0</v>
      </c>
      <c r="Q174" s="86">
        <f t="shared" si="99"/>
        <v>0</v>
      </c>
      <c r="R174" s="86">
        <f t="shared" si="99"/>
        <v>0</v>
      </c>
      <c r="S174" s="86">
        <f t="shared" si="99"/>
        <v>0</v>
      </c>
      <c r="T174" s="86">
        <f t="shared" si="99"/>
        <v>0</v>
      </c>
      <c r="U174" s="86">
        <f t="shared" si="99"/>
        <v>0</v>
      </c>
      <c r="V174" s="86">
        <f t="shared" si="99"/>
        <v>0</v>
      </c>
      <c r="W174" s="86">
        <f t="shared" si="99"/>
        <v>0</v>
      </c>
      <c r="X174" s="86">
        <f t="shared" si="99"/>
        <v>0</v>
      </c>
      <c r="Y174" s="86">
        <f t="shared" si="99"/>
        <v>0</v>
      </c>
      <c r="Z174" s="86">
        <f t="shared" si="99"/>
        <v>0</v>
      </c>
      <c r="AA174" s="86">
        <f t="shared" si="99"/>
        <v>0</v>
      </c>
      <c r="AB174" s="86">
        <f t="shared" si="99"/>
        <v>0</v>
      </c>
      <c r="AC174" s="86">
        <f t="shared" si="99"/>
        <v>0</v>
      </c>
      <c r="AD174" s="86">
        <f t="shared" si="99"/>
        <v>0</v>
      </c>
      <c r="AE174" s="86">
        <f t="shared" si="99"/>
        <v>0</v>
      </c>
      <c r="AF174" s="86">
        <f t="shared" si="99"/>
        <v>0</v>
      </c>
      <c r="AG174" s="86">
        <f t="shared" si="99"/>
        <v>0</v>
      </c>
      <c r="AH174" s="86">
        <f t="shared" si="99"/>
        <v>0</v>
      </c>
      <c r="AI174" s="86">
        <f t="shared" si="99"/>
        <v>0</v>
      </c>
      <c r="AJ174" s="86">
        <f t="shared" si="99"/>
        <v>0</v>
      </c>
      <c r="AK174" s="86">
        <f t="shared" si="99"/>
        <v>0</v>
      </c>
      <c r="AL174" s="86">
        <f t="shared" si="99"/>
        <v>0</v>
      </c>
      <c r="AM174" s="86">
        <f t="shared" si="99"/>
        <v>0</v>
      </c>
      <c r="AN174" s="86">
        <f t="shared" si="99"/>
        <v>0</v>
      </c>
      <c r="AO174" s="86">
        <f t="shared" si="99"/>
        <v>0</v>
      </c>
      <c r="AP174" s="86">
        <f t="shared" si="99"/>
        <v>0</v>
      </c>
      <c r="AQ174" s="86">
        <f t="shared" si="99"/>
        <v>0</v>
      </c>
      <c r="AR174" s="86">
        <f t="shared" si="99"/>
        <v>0</v>
      </c>
      <c r="AS174" s="86">
        <f t="shared" si="99"/>
        <v>0</v>
      </c>
      <c r="AT174" s="86">
        <f t="shared" si="99"/>
        <v>0</v>
      </c>
      <c r="AU174" s="86">
        <f t="shared" si="99"/>
        <v>0</v>
      </c>
      <c r="AV174" s="86">
        <f t="shared" si="99"/>
        <v>0</v>
      </c>
      <c r="AW174" s="86">
        <f t="shared" si="99"/>
        <v>0</v>
      </c>
      <c r="AX174" s="86">
        <f t="shared" si="99"/>
        <v>0</v>
      </c>
      <c r="AY174" s="86">
        <f t="shared" si="99"/>
        <v>0</v>
      </c>
      <c r="AZ174" s="86">
        <f t="shared" si="99"/>
        <v>0</v>
      </c>
      <c r="BA174" s="86">
        <f t="shared" si="99"/>
        <v>0</v>
      </c>
      <c r="BB174" s="86">
        <f t="shared" si="99"/>
        <v>0</v>
      </c>
      <c r="BC174" s="86">
        <f t="shared" si="99"/>
        <v>0</v>
      </c>
      <c r="BD174" s="86">
        <f t="shared" si="99"/>
        <v>0</v>
      </c>
      <c r="BE174" s="86">
        <f t="shared" si="99"/>
        <v>0</v>
      </c>
      <c r="BF174" s="86">
        <f t="shared" si="99"/>
        <v>0</v>
      </c>
      <c r="BG174" s="86">
        <f t="shared" si="99"/>
        <v>0</v>
      </c>
      <c r="BH174" s="86">
        <f t="shared" si="99"/>
        <v>0</v>
      </c>
      <c r="BI174" s="86">
        <f t="shared" si="99"/>
        <v>0</v>
      </c>
      <c r="BJ174" s="86">
        <f t="shared" si="99"/>
        <v>0</v>
      </c>
      <c r="BK174" s="86">
        <f t="shared" si="99"/>
        <v>0</v>
      </c>
      <c r="BL174" s="86">
        <f t="shared" si="99"/>
        <v>0</v>
      </c>
      <c r="BM174" s="86">
        <f t="shared" si="99"/>
        <v>0</v>
      </c>
      <c r="BN174" s="86">
        <f t="shared" si="99"/>
        <v>0</v>
      </c>
      <c r="BO174" s="86">
        <f t="shared" si="99"/>
        <v>0</v>
      </c>
      <c r="BP174" s="86">
        <f t="shared" si="99"/>
        <v>0</v>
      </c>
      <c r="BQ174" s="86">
        <f t="shared" ref="BQ174:DU174" si="100">IFERROR(BQ173*$D171,"")</f>
        <v>0</v>
      </c>
      <c r="BR174" s="86">
        <f t="shared" si="100"/>
        <v>0</v>
      </c>
      <c r="BS174" s="86">
        <f t="shared" si="100"/>
        <v>0</v>
      </c>
      <c r="BT174" s="86">
        <f t="shared" si="100"/>
        <v>0</v>
      </c>
      <c r="BU174" s="86">
        <f t="shared" si="100"/>
        <v>0</v>
      </c>
      <c r="BV174" s="86">
        <f t="shared" si="100"/>
        <v>0</v>
      </c>
      <c r="BW174" s="86">
        <f t="shared" si="100"/>
        <v>0</v>
      </c>
      <c r="BX174" s="86">
        <f t="shared" si="100"/>
        <v>0</v>
      </c>
      <c r="BY174" s="86">
        <f t="shared" si="100"/>
        <v>0</v>
      </c>
      <c r="BZ174" s="86">
        <f t="shared" si="100"/>
        <v>0</v>
      </c>
      <c r="CA174" s="86">
        <f t="shared" si="100"/>
        <v>0</v>
      </c>
      <c r="CB174" s="86">
        <f t="shared" si="100"/>
        <v>0</v>
      </c>
      <c r="CC174" s="86">
        <f t="shared" si="100"/>
        <v>0</v>
      </c>
      <c r="CD174" s="86">
        <f t="shared" si="100"/>
        <v>0</v>
      </c>
      <c r="CE174" s="86">
        <f t="shared" si="100"/>
        <v>0</v>
      </c>
      <c r="CF174" s="86">
        <f t="shared" si="100"/>
        <v>0</v>
      </c>
      <c r="CG174" s="86">
        <f t="shared" si="100"/>
        <v>0</v>
      </c>
      <c r="CH174" s="86">
        <f t="shared" si="100"/>
        <v>0</v>
      </c>
      <c r="CI174" s="86">
        <f t="shared" si="100"/>
        <v>0</v>
      </c>
      <c r="CJ174" s="86">
        <f t="shared" si="100"/>
        <v>0</v>
      </c>
      <c r="CK174" s="86">
        <f t="shared" si="100"/>
        <v>0</v>
      </c>
      <c r="CL174" s="86">
        <f t="shared" si="100"/>
        <v>0</v>
      </c>
      <c r="CM174" s="86">
        <f t="shared" si="100"/>
        <v>0</v>
      </c>
      <c r="CN174" s="86">
        <f t="shared" si="100"/>
        <v>0</v>
      </c>
      <c r="CO174" s="86">
        <f t="shared" si="100"/>
        <v>0</v>
      </c>
      <c r="CP174" s="86">
        <f t="shared" si="100"/>
        <v>0</v>
      </c>
      <c r="CQ174" s="86">
        <f t="shared" si="100"/>
        <v>0</v>
      </c>
      <c r="CR174" s="86">
        <f t="shared" si="100"/>
        <v>0</v>
      </c>
      <c r="CS174" s="86">
        <f t="shared" si="100"/>
        <v>0</v>
      </c>
      <c r="CT174" s="86">
        <f t="shared" si="100"/>
        <v>0</v>
      </c>
      <c r="CU174" s="86">
        <f t="shared" si="100"/>
        <v>0</v>
      </c>
      <c r="CV174" s="86">
        <f t="shared" si="100"/>
        <v>0</v>
      </c>
      <c r="CW174" s="86">
        <f t="shared" si="100"/>
        <v>0</v>
      </c>
      <c r="CX174" s="86">
        <f t="shared" si="100"/>
        <v>0</v>
      </c>
      <c r="CY174" s="86">
        <f t="shared" si="100"/>
        <v>0</v>
      </c>
      <c r="CZ174" s="86">
        <f t="shared" si="100"/>
        <v>0</v>
      </c>
      <c r="DA174" s="86">
        <f t="shared" si="100"/>
        <v>0</v>
      </c>
      <c r="DB174" s="86">
        <f t="shared" si="100"/>
        <v>0</v>
      </c>
      <c r="DC174" s="86">
        <f t="shared" si="100"/>
        <v>0</v>
      </c>
      <c r="DD174" s="86">
        <f t="shared" si="100"/>
        <v>0</v>
      </c>
      <c r="DE174" s="86">
        <f t="shared" si="100"/>
        <v>0</v>
      </c>
      <c r="DF174" s="86">
        <f t="shared" si="100"/>
        <v>0</v>
      </c>
      <c r="DG174" s="86">
        <f t="shared" si="100"/>
        <v>0</v>
      </c>
      <c r="DH174" s="86">
        <f t="shared" si="100"/>
        <v>0</v>
      </c>
      <c r="DI174" s="86">
        <f t="shared" si="100"/>
        <v>0</v>
      </c>
      <c r="DJ174" s="86">
        <f t="shared" si="100"/>
        <v>0</v>
      </c>
      <c r="DK174" s="86">
        <f t="shared" si="100"/>
        <v>0</v>
      </c>
      <c r="DL174" s="86">
        <f t="shared" si="100"/>
        <v>0</v>
      </c>
      <c r="DM174" s="86">
        <f t="shared" si="100"/>
        <v>0</v>
      </c>
      <c r="DN174" s="86">
        <f t="shared" si="100"/>
        <v>0</v>
      </c>
      <c r="DO174" s="86">
        <f t="shared" si="100"/>
        <v>0</v>
      </c>
      <c r="DP174" s="86">
        <f t="shared" si="100"/>
        <v>0</v>
      </c>
      <c r="DQ174" s="86">
        <f t="shared" si="100"/>
        <v>0</v>
      </c>
      <c r="DR174" s="86">
        <f t="shared" si="100"/>
        <v>0</v>
      </c>
      <c r="DS174" s="86">
        <f t="shared" si="100"/>
        <v>0</v>
      </c>
      <c r="DT174" s="86">
        <f t="shared" si="100"/>
        <v>0</v>
      </c>
      <c r="DU174" s="86">
        <f t="shared" si="100"/>
        <v>0</v>
      </c>
    </row>
    <row r="175" spans="1:125" x14ac:dyDescent="0.35">
      <c r="A175" s="17" t="s">
        <v>36</v>
      </c>
      <c r="B175" s="10"/>
      <c r="C175" s="101"/>
      <c r="D175" s="102"/>
      <c r="E175" s="86">
        <f t="shared" ref="E175:BP175" si="101">IFERROR(IF(E$4=$D134,$D172*$D170,0),"")</f>
        <v>0</v>
      </c>
      <c r="F175" s="86">
        <f t="shared" si="101"/>
        <v>0</v>
      </c>
      <c r="G175" s="86">
        <f t="shared" si="101"/>
        <v>0</v>
      </c>
      <c r="H175" s="86">
        <f t="shared" si="101"/>
        <v>0</v>
      </c>
      <c r="I175" s="86">
        <f t="shared" si="101"/>
        <v>0</v>
      </c>
      <c r="J175" s="86">
        <f t="shared" si="101"/>
        <v>0</v>
      </c>
      <c r="K175" s="86">
        <f t="shared" si="101"/>
        <v>0</v>
      </c>
      <c r="L175" s="86">
        <f t="shared" si="101"/>
        <v>0</v>
      </c>
      <c r="M175" s="86">
        <f t="shared" si="101"/>
        <v>0</v>
      </c>
      <c r="N175" s="86">
        <f t="shared" si="101"/>
        <v>0</v>
      </c>
      <c r="O175" s="86">
        <f t="shared" si="101"/>
        <v>0</v>
      </c>
      <c r="P175" s="86">
        <f t="shared" si="101"/>
        <v>0</v>
      </c>
      <c r="Q175" s="86">
        <f t="shared" si="101"/>
        <v>0</v>
      </c>
      <c r="R175" s="86">
        <f t="shared" si="101"/>
        <v>0</v>
      </c>
      <c r="S175" s="86">
        <f t="shared" si="101"/>
        <v>0</v>
      </c>
      <c r="T175" s="86">
        <f t="shared" si="101"/>
        <v>0</v>
      </c>
      <c r="U175" s="86">
        <f t="shared" si="101"/>
        <v>0</v>
      </c>
      <c r="V175" s="86">
        <f t="shared" si="101"/>
        <v>0</v>
      </c>
      <c r="W175" s="86">
        <f t="shared" si="101"/>
        <v>0</v>
      </c>
      <c r="X175" s="86">
        <f t="shared" si="101"/>
        <v>0</v>
      </c>
      <c r="Y175" s="86">
        <f t="shared" si="101"/>
        <v>0</v>
      </c>
      <c r="Z175" s="86">
        <f t="shared" si="101"/>
        <v>0</v>
      </c>
      <c r="AA175" s="86">
        <f t="shared" si="101"/>
        <v>0</v>
      </c>
      <c r="AB175" s="86">
        <f t="shared" si="101"/>
        <v>0</v>
      </c>
      <c r="AC175" s="86">
        <f t="shared" si="101"/>
        <v>0</v>
      </c>
      <c r="AD175" s="86">
        <f t="shared" si="101"/>
        <v>0</v>
      </c>
      <c r="AE175" s="86">
        <f t="shared" si="101"/>
        <v>0</v>
      </c>
      <c r="AF175" s="86">
        <f t="shared" si="101"/>
        <v>0</v>
      </c>
      <c r="AG175" s="86">
        <f t="shared" si="101"/>
        <v>0</v>
      </c>
      <c r="AH175" s="86">
        <f t="shared" si="101"/>
        <v>0</v>
      </c>
      <c r="AI175" s="86">
        <f t="shared" si="101"/>
        <v>0</v>
      </c>
      <c r="AJ175" s="86">
        <f t="shared" si="101"/>
        <v>0</v>
      </c>
      <c r="AK175" s="86">
        <f t="shared" si="101"/>
        <v>0</v>
      </c>
      <c r="AL175" s="86">
        <f t="shared" si="101"/>
        <v>0</v>
      </c>
      <c r="AM175" s="86">
        <f t="shared" si="101"/>
        <v>0</v>
      </c>
      <c r="AN175" s="86">
        <f t="shared" si="101"/>
        <v>0</v>
      </c>
      <c r="AO175" s="86">
        <f t="shared" si="101"/>
        <v>0</v>
      </c>
      <c r="AP175" s="86">
        <f t="shared" si="101"/>
        <v>0</v>
      </c>
      <c r="AQ175" s="86">
        <f t="shared" si="101"/>
        <v>0</v>
      </c>
      <c r="AR175" s="86">
        <f t="shared" si="101"/>
        <v>0</v>
      </c>
      <c r="AS175" s="86">
        <f t="shared" si="101"/>
        <v>0</v>
      </c>
      <c r="AT175" s="86">
        <f t="shared" si="101"/>
        <v>0</v>
      </c>
      <c r="AU175" s="86">
        <f t="shared" si="101"/>
        <v>0</v>
      </c>
      <c r="AV175" s="86">
        <f t="shared" si="101"/>
        <v>0</v>
      </c>
      <c r="AW175" s="86">
        <f t="shared" si="101"/>
        <v>0</v>
      </c>
      <c r="AX175" s="86">
        <f t="shared" si="101"/>
        <v>0</v>
      </c>
      <c r="AY175" s="86">
        <f t="shared" si="101"/>
        <v>0</v>
      </c>
      <c r="AZ175" s="86">
        <f t="shared" si="101"/>
        <v>0</v>
      </c>
      <c r="BA175" s="86">
        <f t="shared" si="101"/>
        <v>0</v>
      </c>
      <c r="BB175" s="86">
        <f t="shared" si="101"/>
        <v>0</v>
      </c>
      <c r="BC175" s="86">
        <f t="shared" si="101"/>
        <v>0</v>
      </c>
      <c r="BD175" s="86">
        <f t="shared" si="101"/>
        <v>0</v>
      </c>
      <c r="BE175" s="86">
        <f t="shared" si="101"/>
        <v>0</v>
      </c>
      <c r="BF175" s="86">
        <f t="shared" si="101"/>
        <v>0</v>
      </c>
      <c r="BG175" s="86">
        <f t="shared" si="101"/>
        <v>0</v>
      </c>
      <c r="BH175" s="86">
        <f t="shared" si="101"/>
        <v>0</v>
      </c>
      <c r="BI175" s="86">
        <f t="shared" si="101"/>
        <v>0</v>
      </c>
      <c r="BJ175" s="86">
        <f t="shared" si="101"/>
        <v>0</v>
      </c>
      <c r="BK175" s="86">
        <f t="shared" si="101"/>
        <v>0</v>
      </c>
      <c r="BL175" s="86">
        <f t="shared" si="101"/>
        <v>0</v>
      </c>
      <c r="BM175" s="86">
        <f t="shared" si="101"/>
        <v>0</v>
      </c>
      <c r="BN175" s="86">
        <f t="shared" si="101"/>
        <v>0</v>
      </c>
      <c r="BO175" s="86">
        <f t="shared" si="101"/>
        <v>0</v>
      </c>
      <c r="BP175" s="86">
        <f t="shared" si="101"/>
        <v>0</v>
      </c>
      <c r="BQ175" s="86">
        <f t="shared" ref="BQ175:DU175" si="102">IFERROR(IF(BQ$4=$D134,$D172*$D170,0),"")</f>
        <v>0</v>
      </c>
      <c r="BR175" s="86">
        <f t="shared" si="102"/>
        <v>0</v>
      </c>
      <c r="BS175" s="86">
        <f t="shared" si="102"/>
        <v>0</v>
      </c>
      <c r="BT175" s="86">
        <f t="shared" si="102"/>
        <v>0</v>
      </c>
      <c r="BU175" s="86">
        <f t="shared" si="102"/>
        <v>0</v>
      </c>
      <c r="BV175" s="86">
        <f t="shared" si="102"/>
        <v>0</v>
      </c>
      <c r="BW175" s="86">
        <f t="shared" si="102"/>
        <v>0</v>
      </c>
      <c r="BX175" s="86">
        <f t="shared" si="102"/>
        <v>0</v>
      </c>
      <c r="BY175" s="86">
        <f t="shared" si="102"/>
        <v>0</v>
      </c>
      <c r="BZ175" s="86">
        <f t="shared" si="102"/>
        <v>0</v>
      </c>
      <c r="CA175" s="86">
        <f t="shared" si="102"/>
        <v>0</v>
      </c>
      <c r="CB175" s="86">
        <f t="shared" si="102"/>
        <v>0</v>
      </c>
      <c r="CC175" s="86">
        <f t="shared" si="102"/>
        <v>0</v>
      </c>
      <c r="CD175" s="86">
        <f t="shared" si="102"/>
        <v>0</v>
      </c>
      <c r="CE175" s="86">
        <f t="shared" si="102"/>
        <v>0</v>
      </c>
      <c r="CF175" s="86">
        <f t="shared" si="102"/>
        <v>0</v>
      </c>
      <c r="CG175" s="86">
        <f t="shared" si="102"/>
        <v>0</v>
      </c>
      <c r="CH175" s="86">
        <f t="shared" si="102"/>
        <v>0</v>
      </c>
      <c r="CI175" s="86">
        <f t="shared" si="102"/>
        <v>0</v>
      </c>
      <c r="CJ175" s="86">
        <f t="shared" si="102"/>
        <v>0</v>
      </c>
      <c r="CK175" s="86">
        <f t="shared" si="102"/>
        <v>0</v>
      </c>
      <c r="CL175" s="86">
        <f t="shared" si="102"/>
        <v>0</v>
      </c>
      <c r="CM175" s="86">
        <f t="shared" si="102"/>
        <v>0</v>
      </c>
      <c r="CN175" s="86">
        <f t="shared" si="102"/>
        <v>0</v>
      </c>
      <c r="CO175" s="86">
        <f t="shared" si="102"/>
        <v>0</v>
      </c>
      <c r="CP175" s="86">
        <f t="shared" si="102"/>
        <v>0</v>
      </c>
      <c r="CQ175" s="86">
        <f t="shared" si="102"/>
        <v>0</v>
      </c>
      <c r="CR175" s="86">
        <f t="shared" si="102"/>
        <v>0</v>
      </c>
      <c r="CS175" s="86">
        <f t="shared" si="102"/>
        <v>0</v>
      </c>
      <c r="CT175" s="86">
        <f t="shared" si="102"/>
        <v>0</v>
      </c>
      <c r="CU175" s="86">
        <f t="shared" si="102"/>
        <v>0</v>
      </c>
      <c r="CV175" s="86">
        <f t="shared" si="102"/>
        <v>0</v>
      </c>
      <c r="CW175" s="86">
        <f t="shared" si="102"/>
        <v>0</v>
      </c>
      <c r="CX175" s="86">
        <f t="shared" si="102"/>
        <v>0</v>
      </c>
      <c r="CY175" s="86">
        <f t="shared" si="102"/>
        <v>0</v>
      </c>
      <c r="CZ175" s="86">
        <f t="shared" si="102"/>
        <v>0</v>
      </c>
      <c r="DA175" s="86">
        <f t="shared" si="102"/>
        <v>0</v>
      </c>
      <c r="DB175" s="86">
        <f t="shared" si="102"/>
        <v>0</v>
      </c>
      <c r="DC175" s="86">
        <f t="shared" si="102"/>
        <v>0</v>
      </c>
      <c r="DD175" s="86">
        <f t="shared" si="102"/>
        <v>0</v>
      </c>
      <c r="DE175" s="86">
        <f t="shared" si="102"/>
        <v>0</v>
      </c>
      <c r="DF175" s="86">
        <f t="shared" si="102"/>
        <v>0</v>
      </c>
      <c r="DG175" s="86">
        <f t="shared" si="102"/>
        <v>0</v>
      </c>
      <c r="DH175" s="86">
        <f t="shared" si="102"/>
        <v>0</v>
      </c>
      <c r="DI175" s="86">
        <f t="shared" si="102"/>
        <v>0</v>
      </c>
      <c r="DJ175" s="86">
        <f t="shared" si="102"/>
        <v>0</v>
      </c>
      <c r="DK175" s="86">
        <f t="shared" si="102"/>
        <v>0</v>
      </c>
      <c r="DL175" s="86">
        <f t="shared" si="102"/>
        <v>0</v>
      </c>
      <c r="DM175" s="86">
        <f t="shared" si="102"/>
        <v>0</v>
      </c>
      <c r="DN175" s="86">
        <f t="shared" si="102"/>
        <v>0</v>
      </c>
      <c r="DO175" s="86">
        <f t="shared" si="102"/>
        <v>0</v>
      </c>
      <c r="DP175" s="86">
        <f t="shared" si="102"/>
        <v>0</v>
      </c>
      <c r="DQ175" s="86">
        <f t="shared" si="102"/>
        <v>0</v>
      </c>
      <c r="DR175" s="86">
        <f t="shared" si="102"/>
        <v>0</v>
      </c>
      <c r="DS175" s="86">
        <f t="shared" si="102"/>
        <v>0</v>
      </c>
      <c r="DT175" s="86">
        <f t="shared" si="102"/>
        <v>0</v>
      </c>
      <c r="DU175" s="86">
        <f t="shared" si="102"/>
        <v>0</v>
      </c>
    </row>
    <row r="176" spans="1:125" x14ac:dyDescent="0.35">
      <c r="A176" s="21"/>
      <c r="B176" s="10"/>
      <c r="C176" s="101"/>
      <c r="D176" s="102"/>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c r="BM176" s="86"/>
      <c r="BN176" s="86"/>
      <c r="BO176" s="86"/>
      <c r="BP176" s="86"/>
      <c r="BQ176" s="86"/>
      <c r="BR176" s="86"/>
      <c r="BS176" s="86"/>
      <c r="BT176" s="86"/>
      <c r="BU176" s="86"/>
      <c r="BV176" s="86"/>
      <c r="BW176" s="86"/>
      <c r="BX176" s="86"/>
      <c r="BY176" s="86"/>
      <c r="BZ176" s="86"/>
      <c r="CA176" s="86"/>
      <c r="CB176" s="86"/>
      <c r="CC176" s="86"/>
      <c r="CD176" s="86"/>
      <c r="CE176" s="86"/>
      <c r="CF176" s="86"/>
      <c r="CG176" s="86"/>
      <c r="CH176" s="86"/>
      <c r="CI176" s="86"/>
      <c r="CJ176" s="86"/>
      <c r="CK176" s="86"/>
      <c r="CL176" s="86"/>
      <c r="CM176" s="86"/>
      <c r="CN176" s="86"/>
      <c r="CO176" s="86"/>
      <c r="CP176" s="86"/>
      <c r="CQ176" s="86"/>
      <c r="CR176" s="86"/>
      <c r="CS176" s="86"/>
      <c r="CT176" s="86"/>
      <c r="CU176" s="86"/>
      <c r="CV176" s="86"/>
      <c r="CW176" s="86"/>
      <c r="CX176" s="86"/>
      <c r="CY176" s="86"/>
      <c r="CZ176" s="86"/>
      <c r="DA176" s="86"/>
      <c r="DB176" s="86"/>
      <c r="DC176" s="86"/>
      <c r="DD176" s="86"/>
      <c r="DE176" s="86"/>
      <c r="DF176" s="86"/>
      <c r="DG176" s="86"/>
      <c r="DH176" s="86"/>
      <c r="DI176" s="86"/>
      <c r="DJ176" s="86"/>
      <c r="DK176" s="86"/>
      <c r="DL176" s="86"/>
      <c r="DM176" s="86"/>
      <c r="DN176" s="86"/>
      <c r="DO176" s="86"/>
      <c r="DP176" s="86"/>
      <c r="DQ176" s="86"/>
      <c r="DR176" s="86"/>
      <c r="DS176" s="86"/>
      <c r="DT176" s="86"/>
      <c r="DU176" s="86"/>
    </row>
    <row r="177" spans="1:125" x14ac:dyDescent="0.35">
      <c r="A177" s="25" t="s">
        <v>410</v>
      </c>
      <c r="B177" s="107"/>
      <c r="C177" s="108"/>
      <c r="D177" s="109"/>
      <c r="E177" s="96">
        <f t="shared" ref="E177:BP177" si="103">IFERROR(SUM(E174,E175),"")</f>
        <v>0</v>
      </c>
      <c r="F177" s="96">
        <f t="shared" si="103"/>
        <v>0</v>
      </c>
      <c r="G177" s="96">
        <f t="shared" si="103"/>
        <v>0</v>
      </c>
      <c r="H177" s="96">
        <f t="shared" si="103"/>
        <v>0</v>
      </c>
      <c r="I177" s="96">
        <f t="shared" si="103"/>
        <v>0</v>
      </c>
      <c r="J177" s="96">
        <f t="shared" si="103"/>
        <v>0</v>
      </c>
      <c r="K177" s="96">
        <f t="shared" si="103"/>
        <v>0</v>
      </c>
      <c r="L177" s="96">
        <f t="shared" si="103"/>
        <v>0</v>
      </c>
      <c r="M177" s="96">
        <f t="shared" si="103"/>
        <v>0</v>
      </c>
      <c r="N177" s="96">
        <f t="shared" si="103"/>
        <v>0</v>
      </c>
      <c r="O177" s="96">
        <f t="shared" si="103"/>
        <v>0</v>
      </c>
      <c r="P177" s="96">
        <f t="shared" si="103"/>
        <v>0</v>
      </c>
      <c r="Q177" s="96">
        <f t="shared" si="103"/>
        <v>0</v>
      </c>
      <c r="R177" s="96">
        <f t="shared" si="103"/>
        <v>0</v>
      </c>
      <c r="S177" s="96">
        <f t="shared" si="103"/>
        <v>0</v>
      </c>
      <c r="T177" s="96">
        <f t="shared" si="103"/>
        <v>0</v>
      </c>
      <c r="U177" s="96">
        <f t="shared" si="103"/>
        <v>0</v>
      </c>
      <c r="V177" s="96">
        <f t="shared" si="103"/>
        <v>0</v>
      </c>
      <c r="W177" s="96">
        <f t="shared" si="103"/>
        <v>0</v>
      </c>
      <c r="X177" s="96">
        <f t="shared" si="103"/>
        <v>0</v>
      </c>
      <c r="Y177" s="96">
        <f t="shared" si="103"/>
        <v>0</v>
      </c>
      <c r="Z177" s="96">
        <f t="shared" si="103"/>
        <v>0</v>
      </c>
      <c r="AA177" s="96">
        <f t="shared" si="103"/>
        <v>0</v>
      </c>
      <c r="AB177" s="96">
        <f t="shared" si="103"/>
        <v>0</v>
      </c>
      <c r="AC177" s="96">
        <f t="shared" si="103"/>
        <v>0</v>
      </c>
      <c r="AD177" s="96">
        <f t="shared" si="103"/>
        <v>0</v>
      </c>
      <c r="AE177" s="96">
        <f t="shared" si="103"/>
        <v>0</v>
      </c>
      <c r="AF177" s="96">
        <f t="shared" si="103"/>
        <v>0</v>
      </c>
      <c r="AG177" s="96">
        <f t="shared" si="103"/>
        <v>0</v>
      </c>
      <c r="AH177" s="96">
        <f t="shared" si="103"/>
        <v>0</v>
      </c>
      <c r="AI177" s="96">
        <f t="shared" si="103"/>
        <v>0</v>
      </c>
      <c r="AJ177" s="96">
        <f t="shared" si="103"/>
        <v>0</v>
      </c>
      <c r="AK177" s="96">
        <f t="shared" si="103"/>
        <v>0</v>
      </c>
      <c r="AL177" s="96">
        <f t="shared" si="103"/>
        <v>0</v>
      </c>
      <c r="AM177" s="96">
        <f t="shared" si="103"/>
        <v>0</v>
      </c>
      <c r="AN177" s="96">
        <f t="shared" si="103"/>
        <v>0</v>
      </c>
      <c r="AO177" s="96">
        <f t="shared" si="103"/>
        <v>0</v>
      </c>
      <c r="AP177" s="96">
        <f t="shared" si="103"/>
        <v>0</v>
      </c>
      <c r="AQ177" s="96">
        <f t="shared" si="103"/>
        <v>0</v>
      </c>
      <c r="AR177" s="96">
        <f t="shared" si="103"/>
        <v>0</v>
      </c>
      <c r="AS177" s="96">
        <f t="shared" si="103"/>
        <v>0</v>
      </c>
      <c r="AT177" s="96">
        <f t="shared" si="103"/>
        <v>0</v>
      </c>
      <c r="AU177" s="96">
        <f t="shared" si="103"/>
        <v>0</v>
      </c>
      <c r="AV177" s="96">
        <f t="shared" si="103"/>
        <v>0</v>
      </c>
      <c r="AW177" s="96">
        <f t="shared" si="103"/>
        <v>0</v>
      </c>
      <c r="AX177" s="96">
        <f t="shared" si="103"/>
        <v>0</v>
      </c>
      <c r="AY177" s="96">
        <f t="shared" si="103"/>
        <v>0</v>
      </c>
      <c r="AZ177" s="96">
        <f t="shared" si="103"/>
        <v>0</v>
      </c>
      <c r="BA177" s="96">
        <f t="shared" si="103"/>
        <v>0</v>
      </c>
      <c r="BB177" s="96">
        <f t="shared" si="103"/>
        <v>0</v>
      </c>
      <c r="BC177" s="96">
        <f t="shared" si="103"/>
        <v>0</v>
      </c>
      <c r="BD177" s="96">
        <f t="shared" si="103"/>
        <v>0</v>
      </c>
      <c r="BE177" s="96">
        <f t="shared" si="103"/>
        <v>0</v>
      </c>
      <c r="BF177" s="96">
        <f t="shared" si="103"/>
        <v>0</v>
      </c>
      <c r="BG177" s="96">
        <f t="shared" si="103"/>
        <v>0</v>
      </c>
      <c r="BH177" s="96">
        <f t="shared" si="103"/>
        <v>0</v>
      </c>
      <c r="BI177" s="96">
        <f t="shared" si="103"/>
        <v>0</v>
      </c>
      <c r="BJ177" s="96">
        <f t="shared" si="103"/>
        <v>0</v>
      </c>
      <c r="BK177" s="96">
        <f t="shared" si="103"/>
        <v>0</v>
      </c>
      <c r="BL177" s="96">
        <f t="shared" si="103"/>
        <v>0</v>
      </c>
      <c r="BM177" s="96">
        <f t="shared" si="103"/>
        <v>0</v>
      </c>
      <c r="BN177" s="96">
        <f t="shared" si="103"/>
        <v>0</v>
      </c>
      <c r="BO177" s="96">
        <f t="shared" si="103"/>
        <v>0</v>
      </c>
      <c r="BP177" s="96">
        <f t="shared" si="103"/>
        <v>0</v>
      </c>
      <c r="BQ177" s="96">
        <f t="shared" ref="BQ177:DU177" si="104">IFERROR(SUM(BQ174,BQ175),"")</f>
        <v>0</v>
      </c>
      <c r="BR177" s="96">
        <f t="shared" si="104"/>
        <v>0</v>
      </c>
      <c r="BS177" s="96">
        <f t="shared" si="104"/>
        <v>0</v>
      </c>
      <c r="BT177" s="96">
        <f t="shared" si="104"/>
        <v>0</v>
      </c>
      <c r="BU177" s="96">
        <f t="shared" si="104"/>
        <v>0</v>
      </c>
      <c r="BV177" s="96">
        <f t="shared" si="104"/>
        <v>0</v>
      </c>
      <c r="BW177" s="96">
        <f t="shared" si="104"/>
        <v>0</v>
      </c>
      <c r="BX177" s="96">
        <f t="shared" si="104"/>
        <v>0</v>
      </c>
      <c r="BY177" s="96">
        <f t="shared" si="104"/>
        <v>0</v>
      </c>
      <c r="BZ177" s="96">
        <f t="shared" si="104"/>
        <v>0</v>
      </c>
      <c r="CA177" s="96">
        <f t="shared" si="104"/>
        <v>0</v>
      </c>
      <c r="CB177" s="96">
        <f t="shared" si="104"/>
        <v>0</v>
      </c>
      <c r="CC177" s="96">
        <f t="shared" si="104"/>
        <v>0</v>
      </c>
      <c r="CD177" s="96">
        <f t="shared" si="104"/>
        <v>0</v>
      </c>
      <c r="CE177" s="96">
        <f t="shared" si="104"/>
        <v>0</v>
      </c>
      <c r="CF177" s="96">
        <f t="shared" si="104"/>
        <v>0</v>
      </c>
      <c r="CG177" s="96">
        <f t="shared" si="104"/>
        <v>0</v>
      </c>
      <c r="CH177" s="96">
        <f t="shared" si="104"/>
        <v>0</v>
      </c>
      <c r="CI177" s="96">
        <f t="shared" si="104"/>
        <v>0</v>
      </c>
      <c r="CJ177" s="96">
        <f t="shared" si="104"/>
        <v>0</v>
      </c>
      <c r="CK177" s="96">
        <f t="shared" si="104"/>
        <v>0</v>
      </c>
      <c r="CL177" s="96">
        <f t="shared" si="104"/>
        <v>0</v>
      </c>
      <c r="CM177" s="96">
        <f t="shared" si="104"/>
        <v>0</v>
      </c>
      <c r="CN177" s="96">
        <f t="shared" si="104"/>
        <v>0</v>
      </c>
      <c r="CO177" s="96">
        <f t="shared" si="104"/>
        <v>0</v>
      </c>
      <c r="CP177" s="96">
        <f t="shared" si="104"/>
        <v>0</v>
      </c>
      <c r="CQ177" s="96">
        <f t="shared" si="104"/>
        <v>0</v>
      </c>
      <c r="CR177" s="96">
        <f t="shared" si="104"/>
        <v>0</v>
      </c>
      <c r="CS177" s="96">
        <f t="shared" si="104"/>
        <v>0</v>
      </c>
      <c r="CT177" s="96">
        <f t="shared" si="104"/>
        <v>0</v>
      </c>
      <c r="CU177" s="96">
        <f t="shared" si="104"/>
        <v>0</v>
      </c>
      <c r="CV177" s="96">
        <f t="shared" si="104"/>
        <v>0</v>
      </c>
      <c r="CW177" s="96">
        <f t="shared" si="104"/>
        <v>0</v>
      </c>
      <c r="CX177" s="96">
        <f t="shared" si="104"/>
        <v>0</v>
      </c>
      <c r="CY177" s="96">
        <f t="shared" si="104"/>
        <v>0</v>
      </c>
      <c r="CZ177" s="96">
        <f t="shared" si="104"/>
        <v>0</v>
      </c>
      <c r="DA177" s="96">
        <f t="shared" si="104"/>
        <v>0</v>
      </c>
      <c r="DB177" s="96">
        <f t="shared" si="104"/>
        <v>0</v>
      </c>
      <c r="DC177" s="96">
        <f t="shared" si="104"/>
        <v>0</v>
      </c>
      <c r="DD177" s="96">
        <f t="shared" si="104"/>
        <v>0</v>
      </c>
      <c r="DE177" s="96">
        <f t="shared" si="104"/>
        <v>0</v>
      </c>
      <c r="DF177" s="96">
        <f t="shared" si="104"/>
        <v>0</v>
      </c>
      <c r="DG177" s="96">
        <f t="shared" si="104"/>
        <v>0</v>
      </c>
      <c r="DH177" s="96">
        <f t="shared" si="104"/>
        <v>0</v>
      </c>
      <c r="DI177" s="96">
        <f t="shared" si="104"/>
        <v>0</v>
      </c>
      <c r="DJ177" s="96">
        <f t="shared" si="104"/>
        <v>0</v>
      </c>
      <c r="DK177" s="96">
        <f t="shared" si="104"/>
        <v>0</v>
      </c>
      <c r="DL177" s="96">
        <f t="shared" si="104"/>
        <v>0</v>
      </c>
      <c r="DM177" s="96">
        <f t="shared" si="104"/>
        <v>0</v>
      </c>
      <c r="DN177" s="96">
        <f t="shared" si="104"/>
        <v>0</v>
      </c>
      <c r="DO177" s="96">
        <f t="shared" si="104"/>
        <v>0</v>
      </c>
      <c r="DP177" s="96">
        <f t="shared" si="104"/>
        <v>0</v>
      </c>
      <c r="DQ177" s="96">
        <f t="shared" si="104"/>
        <v>0</v>
      </c>
      <c r="DR177" s="96">
        <f t="shared" si="104"/>
        <v>0</v>
      </c>
      <c r="DS177" s="96">
        <f t="shared" si="104"/>
        <v>0</v>
      </c>
      <c r="DT177" s="96">
        <f t="shared" si="104"/>
        <v>0</v>
      </c>
      <c r="DU177" s="96">
        <f t="shared" si="104"/>
        <v>0</v>
      </c>
    </row>
    <row r="178" spans="1:125" x14ac:dyDescent="0.35">
      <c r="A178" s="2"/>
      <c r="B178" s="10"/>
      <c r="C178" s="2"/>
      <c r="D178" s="76"/>
      <c r="E178" s="76"/>
      <c r="F178" s="76"/>
      <c r="G178" s="76"/>
      <c r="H178" s="76"/>
      <c r="I178" s="76"/>
      <c r="J178" s="76"/>
      <c r="K178" s="76"/>
      <c r="L178" s="76"/>
      <c r="M178" s="76"/>
      <c r="N178" s="76"/>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6"/>
      <c r="CE178" s="76"/>
      <c r="CF178" s="76"/>
      <c r="CG178" s="76"/>
      <c r="CH178" s="76"/>
      <c r="CI178" s="76"/>
      <c r="CJ178" s="76"/>
      <c r="CK178" s="76"/>
      <c r="CL178" s="76"/>
      <c r="CM178" s="76"/>
      <c r="CN178" s="76"/>
      <c r="CO178" s="76"/>
      <c r="CP178" s="76"/>
      <c r="CQ178" s="76"/>
      <c r="CR178" s="76"/>
      <c r="CS178" s="76"/>
      <c r="CT178" s="76"/>
      <c r="CU178" s="76"/>
      <c r="CV178" s="76"/>
      <c r="CW178" s="76"/>
      <c r="CX178" s="76"/>
      <c r="CY178" s="76"/>
      <c r="CZ178" s="76"/>
      <c r="DA178" s="76"/>
      <c r="DB178" s="76"/>
      <c r="DC178" s="76"/>
      <c r="DD178" s="76"/>
      <c r="DE178" s="76"/>
      <c r="DF178" s="76"/>
      <c r="DG178" s="76"/>
      <c r="DH178" s="76"/>
      <c r="DI178" s="76"/>
      <c r="DJ178" s="76"/>
      <c r="DK178" s="76"/>
      <c r="DL178" s="76"/>
      <c r="DM178" s="76"/>
      <c r="DN178" s="76"/>
      <c r="DO178" s="76"/>
      <c r="DP178" s="76"/>
      <c r="DQ178" s="76"/>
      <c r="DR178" s="76"/>
      <c r="DS178" s="76"/>
      <c r="DT178" s="76"/>
      <c r="DU178" s="76"/>
    </row>
    <row r="179" spans="1:125" x14ac:dyDescent="0.35">
      <c r="A179" s="97" t="str">
        <f>A67</f>
        <v>Banka3</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row>
    <row r="180" spans="1:125"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row>
    <row r="181" spans="1:125" x14ac:dyDescent="0.35">
      <c r="A181" s="38" t="str">
        <f>Pieņēmumi!B104</f>
        <v>Prioritārā parāda termiņš</v>
      </c>
      <c r="B181" s="44" t="str">
        <f>Pieņēmumi!C104</f>
        <v>ceturkšņi</v>
      </c>
      <c r="C181" s="1"/>
      <c r="D181" s="74">
        <f>Pieņēmumi!E104</f>
        <v>0</v>
      </c>
      <c r="E181" s="2"/>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row>
    <row r="182" spans="1:125" x14ac:dyDescent="0.35">
      <c r="A182" s="38" t="str">
        <f>Pieņēmumi!B105</f>
        <v>LABVĒLĪBAS PERIODS pamatsummai</v>
      </c>
      <c r="B182" s="44" t="str">
        <f>Pieņēmumi!C105</f>
        <v>ceturkšņi</v>
      </c>
      <c r="C182" s="1"/>
      <c r="D182" s="74">
        <f>Pieņēmumi!E105</f>
        <v>0</v>
      </c>
      <c r="E182" s="2"/>
      <c r="F182" s="2"/>
      <c r="G182" s="2"/>
      <c r="H182" s="2"/>
      <c r="I182" s="2"/>
      <c r="J182" s="2"/>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row>
    <row r="183" spans="1:125" x14ac:dyDescent="0.35">
      <c r="A183" s="38" t="str">
        <f>Pieņēmumi!B106</f>
        <v>LABVĒLĪBAS PERIODS procentmaksājumiem</v>
      </c>
      <c r="B183" s="44" t="str">
        <f>Pieņēmumi!C106</f>
        <v>ceturkšņi</v>
      </c>
      <c r="C183" s="1"/>
      <c r="D183" s="74">
        <f>Pieņēmumi!E106</f>
        <v>0</v>
      </c>
      <c r="E183" s="2"/>
      <c r="F183" s="2"/>
      <c r="G183" s="2"/>
      <c r="H183" s="2"/>
      <c r="I183" s="2"/>
      <c r="J183" s="2"/>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row>
    <row r="184" spans="1:125" x14ac:dyDescent="0.35">
      <c r="A184" s="38" t="str">
        <f>Pieņēmumi!B107</f>
        <v>Saistību dzēšanas periods pirms projekta beigām</v>
      </c>
      <c r="B184" s="44" t="str">
        <f>Pieņēmumi!C107</f>
        <v>ceturkšņi</v>
      </c>
      <c r="C184" s="1"/>
      <c r="D184" s="74">
        <f>Pieņēmumi!E107</f>
        <v>0</v>
      </c>
      <c r="E184" s="2"/>
      <c r="F184" s="2"/>
      <c r="G184" s="2"/>
      <c r="H184" s="2"/>
      <c r="I184" s="2"/>
      <c r="J184" s="2"/>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row>
    <row r="185" spans="1:125" x14ac:dyDescent="0.35">
      <c r="A185" s="2"/>
      <c r="B185" s="2"/>
      <c r="C185" s="2"/>
      <c r="D185" s="2"/>
      <c r="E185" s="2"/>
      <c r="F185" s="2"/>
      <c r="G185" s="2"/>
      <c r="H185" s="2"/>
      <c r="I185" s="2"/>
      <c r="J185" s="2"/>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row>
    <row r="186" spans="1:125" x14ac:dyDescent="0.35">
      <c r="A186" s="2" t="s">
        <v>390</v>
      </c>
      <c r="B186" s="2"/>
      <c r="C186" s="2"/>
      <c r="D186" s="99" t="str">
        <f>IFERROR(INDEX(E$4:DU$4,MATCH(1,E186:DU186,0)),"")</f>
        <v/>
      </c>
      <c r="E186" s="86">
        <f>IFERROR(IF(E67&lt;&gt;0,1,0),"")</f>
        <v>0</v>
      </c>
      <c r="F186" s="86">
        <f>IFERROR(IF(F67&lt;&gt;0,IF(SUM($E186:E186)=1,0,1),0),"")</f>
        <v>0</v>
      </c>
      <c r="G186" s="86">
        <f>IFERROR(IF(G67&lt;&gt;0,IF(SUM($E186:F186)=1,0,1),0),"")</f>
        <v>0</v>
      </c>
      <c r="H186" s="86">
        <f>IFERROR(IF(H67&lt;&gt;0,IF(SUM($E186:G186)=1,0,1),0),"")</f>
        <v>0</v>
      </c>
      <c r="I186" s="86">
        <f>IFERROR(IF(I67&lt;&gt;0,IF(SUM($E186:H186)=1,0,1),0),"")</f>
        <v>0</v>
      </c>
      <c r="J186" s="86">
        <f>IFERROR(IF(J67&lt;&gt;0,IF(SUM($E186:I186)=1,0,1),0),"")</f>
        <v>0</v>
      </c>
      <c r="K186" s="86">
        <f>IFERROR(IF(K67&lt;&gt;0,IF(SUM($E186:J186)=1,0,1),0),"")</f>
        <v>0</v>
      </c>
      <c r="L186" s="86">
        <f>IFERROR(IF(L67&lt;&gt;0,IF(SUM($E186:K186)=1,0,1),0),"")</f>
        <v>0</v>
      </c>
      <c r="M186" s="86">
        <f>IFERROR(IF(M67&lt;&gt;0,IF(SUM($E186:L186)=1,0,1),0),"")</f>
        <v>0</v>
      </c>
      <c r="N186" s="86">
        <f>IFERROR(IF(N67&lt;&gt;0,IF(SUM($E186:M186)=1,0,1),0),"")</f>
        <v>0</v>
      </c>
      <c r="O186" s="86">
        <f>IFERROR(IF(O67&lt;&gt;0,IF(SUM($E186:N186)=1,0,1),0),"")</f>
        <v>0</v>
      </c>
      <c r="P186" s="86">
        <f>IFERROR(IF(P67&lt;&gt;0,IF(SUM($E186:O186)=1,0,1),0),"")</f>
        <v>0</v>
      </c>
      <c r="Q186" s="86">
        <f>IFERROR(IF(Q67&lt;&gt;0,IF(SUM($E186:P186)=1,0,1),0),"")</f>
        <v>0</v>
      </c>
      <c r="R186" s="86">
        <f>IFERROR(IF(R67&lt;&gt;0,IF(SUM($E186:Q186)=1,0,1),0),"")</f>
        <v>0</v>
      </c>
      <c r="S186" s="86">
        <f>IFERROR(IF(S67&lt;&gt;0,IF(SUM($E186:R186)=1,0,1),0),"")</f>
        <v>0</v>
      </c>
      <c r="T186" s="86">
        <f>IFERROR(IF(T67&lt;&gt;0,IF(SUM($E186:S186)=1,0,1),0),"")</f>
        <v>0</v>
      </c>
      <c r="U186" s="86">
        <f>IFERROR(IF(U67&lt;&gt;0,IF(SUM($E186:T186)=1,0,1),0),"")</f>
        <v>0</v>
      </c>
      <c r="V186" s="86">
        <f>IFERROR(IF(V67&lt;&gt;0,IF(SUM($E186:U186)=1,0,1),0),"")</f>
        <v>0</v>
      </c>
      <c r="W186" s="86">
        <f>IFERROR(IF(W67&lt;&gt;0,IF(SUM($E186:V186)=1,0,1),0),"")</f>
        <v>0</v>
      </c>
      <c r="X186" s="86">
        <f>IFERROR(IF(X67&lt;&gt;0,IF(SUM($E186:W186)=1,0,1),0),"")</f>
        <v>0</v>
      </c>
      <c r="Y186" s="86">
        <f>IFERROR(IF(Y67&lt;&gt;0,IF(SUM($E186:X186)=1,0,1),0),"")</f>
        <v>0</v>
      </c>
      <c r="Z186" s="86">
        <f>IFERROR(IF(Z67&lt;&gt;0,IF(SUM($E186:Y186)=1,0,1),0),"")</f>
        <v>0</v>
      </c>
      <c r="AA186" s="86">
        <f>IFERROR(IF(AA67&lt;&gt;0,IF(SUM($E186:Z186)=1,0,1),0),"")</f>
        <v>0</v>
      </c>
      <c r="AB186" s="86">
        <f>IFERROR(IF(AB67&lt;&gt;0,IF(SUM($E186:AA186)=1,0,1),0),"")</f>
        <v>0</v>
      </c>
      <c r="AC186" s="86">
        <f>IFERROR(IF(AC67&lt;&gt;0,IF(SUM($E186:AB186)=1,0,1),0),"")</f>
        <v>0</v>
      </c>
      <c r="AD186" s="86">
        <f>IFERROR(IF(AD67&lt;&gt;0,IF(SUM($E186:AC186)=1,0,1),0),"")</f>
        <v>0</v>
      </c>
      <c r="AE186" s="86">
        <f>IFERROR(IF(AE67&lt;&gt;0,IF(SUM($E186:AD186)=1,0,1),0),"")</f>
        <v>0</v>
      </c>
      <c r="AF186" s="86">
        <f>IFERROR(IF(AF67&lt;&gt;0,IF(SUM($E186:AE186)=1,0,1),0),"")</f>
        <v>0</v>
      </c>
      <c r="AG186" s="86">
        <f>IFERROR(IF(AG67&lt;&gt;0,IF(SUM($E186:AF186)=1,0,1),0),"")</f>
        <v>0</v>
      </c>
      <c r="AH186" s="86">
        <f>IFERROR(IF(AH67&lt;&gt;0,IF(SUM($E186:AG186)=1,0,1),0),"")</f>
        <v>0</v>
      </c>
      <c r="AI186" s="86">
        <f>IFERROR(IF(AI67&lt;&gt;0,IF(SUM($E186:AH186)=1,0,1),0),"")</f>
        <v>0</v>
      </c>
      <c r="AJ186" s="86">
        <f>IFERROR(IF(AJ67&lt;&gt;0,IF(SUM($E186:AI186)=1,0,1),0),"")</f>
        <v>0</v>
      </c>
      <c r="AK186" s="86">
        <f>IFERROR(IF(AK67&lt;&gt;0,IF(SUM($E186:AJ186)=1,0,1),0),"")</f>
        <v>0</v>
      </c>
      <c r="AL186" s="86">
        <f>IFERROR(IF(AL67&lt;&gt;0,IF(SUM($E186:AK186)=1,0,1),0),"")</f>
        <v>0</v>
      </c>
      <c r="AM186" s="86">
        <f>IFERROR(IF(AM67&lt;&gt;0,IF(SUM($E186:AL186)=1,0,1),0),"")</f>
        <v>0</v>
      </c>
      <c r="AN186" s="86">
        <f>IFERROR(IF(AN67&lt;&gt;0,IF(SUM($E186:AM186)=1,0,1),0),"")</f>
        <v>0</v>
      </c>
      <c r="AO186" s="86">
        <f>IFERROR(IF(AO67&lt;&gt;0,IF(SUM($E186:AN186)=1,0,1),0),"")</f>
        <v>0</v>
      </c>
      <c r="AP186" s="86">
        <f>IFERROR(IF(AP67&lt;&gt;0,IF(SUM($E186:AO186)=1,0,1),0),"")</f>
        <v>0</v>
      </c>
      <c r="AQ186" s="86">
        <f>IFERROR(IF(AQ67&lt;&gt;0,IF(SUM($E186:AP186)=1,0,1),0),"")</f>
        <v>0</v>
      </c>
      <c r="AR186" s="86">
        <f>IFERROR(IF(AR67&lt;&gt;0,IF(SUM($E186:AQ186)=1,0,1),0),"")</f>
        <v>0</v>
      </c>
      <c r="AS186" s="86">
        <f>IFERROR(IF(AS67&lt;&gt;0,IF(SUM($E186:AR186)=1,0,1),0),"")</f>
        <v>0</v>
      </c>
      <c r="AT186" s="86">
        <f>IFERROR(IF(AT67&lt;&gt;0,IF(SUM($E186:AS186)=1,0,1),0),"")</f>
        <v>0</v>
      </c>
      <c r="AU186" s="86">
        <f>IFERROR(IF(AU67&lt;&gt;0,IF(SUM($E186:AT186)=1,0,1),0),"")</f>
        <v>0</v>
      </c>
      <c r="AV186" s="86">
        <f>IFERROR(IF(AV67&lt;&gt;0,IF(SUM($E186:AU186)=1,0,1),0),"")</f>
        <v>0</v>
      </c>
      <c r="AW186" s="86">
        <f>IFERROR(IF(AW67&lt;&gt;0,IF(SUM($E186:AV186)=1,0,1),0),"")</f>
        <v>0</v>
      </c>
      <c r="AX186" s="86">
        <f>IFERROR(IF(AX67&lt;&gt;0,IF(SUM($E186:AW186)=1,0,1),0),"")</f>
        <v>0</v>
      </c>
      <c r="AY186" s="86">
        <f>IFERROR(IF(AY67&lt;&gt;0,IF(SUM($E186:AX186)=1,0,1),0),"")</f>
        <v>0</v>
      </c>
      <c r="AZ186" s="86">
        <f>IFERROR(IF(AZ67&lt;&gt;0,IF(SUM($E186:AY186)=1,0,1),0),"")</f>
        <v>0</v>
      </c>
      <c r="BA186" s="86">
        <f>IFERROR(IF(BA67&lt;&gt;0,IF(SUM($E186:AZ186)=1,0,1),0),"")</f>
        <v>0</v>
      </c>
      <c r="BB186" s="86">
        <f>IFERROR(IF(BB67&lt;&gt;0,IF(SUM($E186:BA186)=1,0,1),0),"")</f>
        <v>0</v>
      </c>
      <c r="BC186" s="86">
        <f>IFERROR(IF(BC67&lt;&gt;0,IF(SUM($E186:BB186)=1,0,1),0),"")</f>
        <v>0</v>
      </c>
      <c r="BD186" s="86">
        <f>IFERROR(IF(BD67&lt;&gt;0,IF(SUM($E186:BC186)=1,0,1),0),"")</f>
        <v>0</v>
      </c>
      <c r="BE186" s="86">
        <f>IFERROR(IF(BE67&lt;&gt;0,IF(SUM($E186:BD186)=1,0,1),0),"")</f>
        <v>0</v>
      </c>
      <c r="BF186" s="86">
        <f>IFERROR(IF(BF67&lt;&gt;0,IF(SUM($E186:BE186)=1,0,1),0),"")</f>
        <v>0</v>
      </c>
      <c r="BG186" s="86">
        <f>IFERROR(IF(BG67&lt;&gt;0,IF(SUM($E186:BF186)=1,0,1),0),"")</f>
        <v>0</v>
      </c>
      <c r="BH186" s="86">
        <f>IFERROR(IF(BH67&lt;&gt;0,IF(SUM($E186:BG186)=1,0,1),0),"")</f>
        <v>0</v>
      </c>
      <c r="BI186" s="86">
        <f>IFERROR(IF(BI67&lt;&gt;0,IF(SUM($E186:BH186)=1,0,1),0),"")</f>
        <v>0</v>
      </c>
      <c r="BJ186" s="86">
        <f>IFERROR(IF(BJ67&lt;&gt;0,IF(SUM($E186:BI186)=1,0,1),0),"")</f>
        <v>0</v>
      </c>
      <c r="BK186" s="86">
        <f>IFERROR(IF(BK67&lt;&gt;0,IF(SUM($E186:BJ186)=1,0,1),0),"")</f>
        <v>0</v>
      </c>
      <c r="BL186" s="86">
        <f>IFERROR(IF(BL67&lt;&gt;0,IF(SUM($E186:BK186)=1,0,1),0),"")</f>
        <v>0</v>
      </c>
      <c r="BM186" s="86">
        <f>IFERROR(IF(BM67&lt;&gt;0,IF(SUM($E186:BL186)=1,0,1),0),"")</f>
        <v>0</v>
      </c>
      <c r="BN186" s="86">
        <f>IFERROR(IF(BN67&lt;&gt;0,IF(SUM($E186:BM186)=1,0,1),0),"")</f>
        <v>0</v>
      </c>
      <c r="BO186" s="86">
        <f>IFERROR(IF(BO67&lt;&gt;0,IF(SUM($E186:BN186)=1,0,1),0),"")</f>
        <v>0</v>
      </c>
      <c r="BP186" s="86">
        <f>IFERROR(IF(BP67&lt;&gt;0,IF(SUM($E186:BO186)=1,0,1),0),"")</f>
        <v>0</v>
      </c>
      <c r="BQ186" s="86">
        <f>IFERROR(IF(BQ67&lt;&gt;0,IF(SUM($E186:BP186)=1,0,1),0),"")</f>
        <v>0</v>
      </c>
      <c r="BR186" s="86">
        <f>IFERROR(IF(BR67&lt;&gt;0,IF(SUM($E186:BQ186)=1,0,1),0),"")</f>
        <v>0</v>
      </c>
      <c r="BS186" s="86">
        <f>IFERROR(IF(BS67&lt;&gt;0,IF(SUM($E186:BR186)=1,0,1),0),"")</f>
        <v>0</v>
      </c>
      <c r="BT186" s="86">
        <f>IFERROR(IF(BT67&lt;&gt;0,IF(SUM($E186:BS186)=1,0,1),0),"")</f>
        <v>0</v>
      </c>
      <c r="BU186" s="86">
        <f>IFERROR(IF(BU67&lt;&gt;0,IF(SUM($E186:BT186)=1,0,1),0),"")</f>
        <v>0</v>
      </c>
      <c r="BV186" s="86">
        <f>IFERROR(IF(BV67&lt;&gt;0,IF(SUM($E186:BU186)=1,0,1),0),"")</f>
        <v>0</v>
      </c>
      <c r="BW186" s="86">
        <f>IFERROR(IF(BW67&lt;&gt;0,IF(SUM($E186:BV186)=1,0,1),0),"")</f>
        <v>0</v>
      </c>
      <c r="BX186" s="86">
        <f>IFERROR(IF(BX67&lt;&gt;0,IF(SUM($E186:BW186)=1,0,1),0),"")</f>
        <v>0</v>
      </c>
      <c r="BY186" s="86">
        <f>IFERROR(IF(BY67&lt;&gt;0,IF(SUM($E186:BX186)=1,0,1),0),"")</f>
        <v>0</v>
      </c>
      <c r="BZ186" s="86">
        <f>IFERROR(IF(BZ67&lt;&gt;0,IF(SUM($E186:BY186)=1,0,1),0),"")</f>
        <v>0</v>
      </c>
      <c r="CA186" s="86">
        <f>IFERROR(IF(CA67&lt;&gt;0,IF(SUM($E186:BZ186)=1,0,1),0),"")</f>
        <v>0</v>
      </c>
      <c r="CB186" s="86">
        <f>IFERROR(IF(CB67&lt;&gt;0,IF(SUM($E186:CA186)=1,0,1),0),"")</f>
        <v>0</v>
      </c>
      <c r="CC186" s="86">
        <f>IFERROR(IF(CC67&lt;&gt;0,IF(SUM($E186:CB186)=1,0,1),0),"")</f>
        <v>0</v>
      </c>
      <c r="CD186" s="86">
        <f>IFERROR(IF(CD67&lt;&gt;0,IF(SUM($E186:CC186)=1,0,1),0),"")</f>
        <v>0</v>
      </c>
      <c r="CE186" s="86">
        <f>IFERROR(IF(CE67&lt;&gt;0,IF(SUM($E186:CD186)=1,0,1),0),"")</f>
        <v>0</v>
      </c>
      <c r="CF186" s="86">
        <f>IFERROR(IF(CF67&lt;&gt;0,IF(SUM($E186:CE186)=1,0,1),0),"")</f>
        <v>0</v>
      </c>
      <c r="CG186" s="86">
        <f>IFERROR(IF(CG67&lt;&gt;0,IF(SUM($E186:CF186)=1,0,1),0),"")</f>
        <v>0</v>
      </c>
      <c r="CH186" s="86">
        <f>IFERROR(IF(CH67&lt;&gt;0,IF(SUM($E186:CG186)=1,0,1),0),"")</f>
        <v>0</v>
      </c>
      <c r="CI186" s="86">
        <f>IFERROR(IF(CI67&lt;&gt;0,IF(SUM($E186:CH186)=1,0,1),0),"")</f>
        <v>0</v>
      </c>
      <c r="CJ186" s="86">
        <f>IFERROR(IF(CJ67&lt;&gt;0,IF(SUM($E186:CI186)=1,0,1),0),"")</f>
        <v>0</v>
      </c>
      <c r="CK186" s="86">
        <f>IFERROR(IF(CK67&lt;&gt;0,IF(SUM($E186:CJ186)=1,0,1),0),"")</f>
        <v>0</v>
      </c>
      <c r="CL186" s="86">
        <f>IFERROR(IF(CL67&lt;&gt;0,IF(SUM($E186:CK186)=1,0,1),0),"")</f>
        <v>0</v>
      </c>
      <c r="CM186" s="86">
        <f>IFERROR(IF(CM67&lt;&gt;0,IF(SUM($E186:CL186)=1,0,1),0),"")</f>
        <v>0</v>
      </c>
      <c r="CN186" s="86">
        <f>IFERROR(IF(CN67&lt;&gt;0,IF(SUM($E186:CM186)=1,0,1),0),"")</f>
        <v>0</v>
      </c>
      <c r="CO186" s="86">
        <f>IFERROR(IF(CO67&lt;&gt;0,IF(SUM($E186:CN186)=1,0,1),0),"")</f>
        <v>0</v>
      </c>
      <c r="CP186" s="86">
        <f>IFERROR(IF(CP67&lt;&gt;0,IF(SUM($E186:CO186)=1,0,1),0),"")</f>
        <v>0</v>
      </c>
      <c r="CQ186" s="86">
        <f>IFERROR(IF(CQ67&lt;&gt;0,IF(SUM($E186:CP186)=1,0,1),0),"")</f>
        <v>0</v>
      </c>
      <c r="CR186" s="86">
        <f>IFERROR(IF(CR67&lt;&gt;0,IF(SUM($E186:CQ186)=1,0,1),0),"")</f>
        <v>0</v>
      </c>
      <c r="CS186" s="86">
        <f>IFERROR(IF(CS67&lt;&gt;0,IF(SUM($E186:CR186)=1,0,1),0),"")</f>
        <v>0</v>
      </c>
      <c r="CT186" s="86">
        <f>IFERROR(IF(CT67&lt;&gt;0,IF(SUM($E186:CS186)=1,0,1),0),"")</f>
        <v>0</v>
      </c>
      <c r="CU186" s="86">
        <f>IFERROR(IF(CU67&lt;&gt;0,IF(SUM($E186:CT186)=1,0,1),0),"")</f>
        <v>0</v>
      </c>
      <c r="CV186" s="86">
        <f>IFERROR(IF(CV67&lt;&gt;0,IF(SUM($E186:CU186)=1,0,1),0),"")</f>
        <v>0</v>
      </c>
      <c r="CW186" s="86">
        <f>IFERROR(IF(CW67&lt;&gt;0,IF(SUM($E186:CV186)=1,0,1),0),"")</f>
        <v>0</v>
      </c>
      <c r="CX186" s="86">
        <f>IFERROR(IF(CX67&lt;&gt;0,IF(SUM($E186:CW186)=1,0,1),0),"")</f>
        <v>0</v>
      </c>
      <c r="CY186" s="86">
        <f>IFERROR(IF(CY67&lt;&gt;0,IF(SUM($E186:CX186)=1,0,1),0),"")</f>
        <v>0</v>
      </c>
      <c r="CZ186" s="86">
        <f>IFERROR(IF(CZ67&lt;&gt;0,IF(SUM($E186:CY186)=1,0,1),0),"")</f>
        <v>0</v>
      </c>
      <c r="DA186" s="86">
        <f>IFERROR(IF(DA67&lt;&gt;0,IF(SUM($E186:CZ186)=1,0,1),0),"")</f>
        <v>0</v>
      </c>
      <c r="DB186" s="86">
        <f>IFERROR(IF(DB67&lt;&gt;0,IF(SUM($E186:DA186)=1,0,1),0),"")</f>
        <v>0</v>
      </c>
      <c r="DC186" s="86">
        <f>IFERROR(IF(DC67&lt;&gt;0,IF(SUM($E186:DB186)=1,0,1),0),"")</f>
        <v>0</v>
      </c>
      <c r="DD186" s="86">
        <f>IFERROR(IF(DD67&lt;&gt;0,IF(SUM($E186:DC186)=1,0,1),0),"")</f>
        <v>0</v>
      </c>
      <c r="DE186" s="86">
        <f>IFERROR(IF(DE67&lt;&gt;0,IF(SUM($E186:DD186)=1,0,1),0),"")</f>
        <v>0</v>
      </c>
      <c r="DF186" s="86">
        <f>IFERROR(IF(DF67&lt;&gt;0,IF(SUM($E186:DE186)=1,0,1),0),"")</f>
        <v>0</v>
      </c>
      <c r="DG186" s="86">
        <f>IFERROR(IF(DG67&lt;&gt;0,IF(SUM($E186:DF186)=1,0,1),0),"")</f>
        <v>0</v>
      </c>
      <c r="DH186" s="86">
        <f>IFERROR(IF(DH67&lt;&gt;0,IF(SUM($E186:DG186)=1,0,1),0),"")</f>
        <v>0</v>
      </c>
      <c r="DI186" s="86">
        <f>IFERROR(IF(DI67&lt;&gt;0,IF(SUM($E186:DH186)=1,0,1),0),"")</f>
        <v>0</v>
      </c>
      <c r="DJ186" s="86">
        <f>IFERROR(IF(DJ67&lt;&gt;0,IF(SUM($E186:DI186)=1,0,1),0),"")</f>
        <v>0</v>
      </c>
      <c r="DK186" s="86">
        <f>IFERROR(IF(DK67&lt;&gt;0,IF(SUM($E186:DJ186)=1,0,1),0),"")</f>
        <v>0</v>
      </c>
      <c r="DL186" s="86">
        <f>IFERROR(IF(DL67&lt;&gt;0,IF(SUM($E186:DK186)=1,0,1),0),"")</f>
        <v>0</v>
      </c>
      <c r="DM186" s="86">
        <f>IFERROR(IF(DM67&lt;&gt;0,IF(SUM($E186:DL186)=1,0,1),0),"")</f>
        <v>0</v>
      </c>
      <c r="DN186" s="86">
        <f>IFERROR(IF(DN67&lt;&gt;0,IF(SUM($E186:DM186)=1,0,1),0),"")</f>
        <v>0</v>
      </c>
      <c r="DO186" s="86">
        <f>IFERROR(IF(DO67&lt;&gt;0,IF(SUM($E186:DN186)=1,0,1),0),"")</f>
        <v>0</v>
      </c>
      <c r="DP186" s="86">
        <f>IFERROR(IF(DP67&lt;&gt;0,IF(SUM($E186:DO186)=1,0,1),0),"")</f>
        <v>0</v>
      </c>
      <c r="DQ186" s="86">
        <f>IFERROR(IF(DQ67&lt;&gt;0,IF(SUM($E186:DP186)=1,0,1),0),"")</f>
        <v>0</v>
      </c>
      <c r="DR186" s="86">
        <f>IFERROR(IF(DR67&lt;&gt;0,IF(SUM($E186:DQ186)=1,0,1),0),"")</f>
        <v>0</v>
      </c>
      <c r="DS186" s="86">
        <f>IFERROR(IF(DS67&lt;&gt;0,IF(SUM($E186:DR186)=1,0,1),0),"")</f>
        <v>0</v>
      </c>
      <c r="DT186" s="86">
        <f>IFERROR(IF(DT67&lt;&gt;0,IF(SUM($E186:DS186)=1,0,1),0),"")</f>
        <v>0</v>
      </c>
      <c r="DU186" s="86">
        <f>IFERROR(IF(DU67&lt;&gt;0,IF(SUM($E186:DT186)=1,0,1),0),"")</f>
        <v>0</v>
      </c>
    </row>
    <row r="187" spans="1:125" x14ac:dyDescent="0.35">
      <c r="A187" s="2"/>
      <c r="B187" s="2"/>
      <c r="C187" s="2"/>
      <c r="D187" s="99"/>
      <c r="E187" s="2"/>
      <c r="F187" s="2"/>
      <c r="G187" s="2"/>
      <c r="H187" s="2"/>
      <c r="I187" s="2"/>
      <c r="J187" s="2"/>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row>
    <row r="188" spans="1:125" x14ac:dyDescent="0.35">
      <c r="A188" s="2" t="s">
        <v>391</v>
      </c>
      <c r="B188" s="2"/>
      <c r="C188" s="2"/>
      <c r="D188" s="99" t="str">
        <f>IFERROR(MAX(D186+D182,Pieņēmumi!$E$8),"")</f>
        <v/>
      </c>
      <c r="E188" s="2"/>
      <c r="F188" s="2"/>
      <c r="G188" s="2"/>
      <c r="H188" s="2"/>
      <c r="I188" s="2"/>
      <c r="J188" s="2"/>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row>
    <row r="189" spans="1:125" x14ac:dyDescent="0.35">
      <c r="A189" s="2" t="s">
        <v>392</v>
      </c>
      <c r="B189" s="2"/>
      <c r="C189" s="2"/>
      <c r="D189" s="99" t="str">
        <f>IFERROR(MAX(D186+D183,Pieņēmumi!$E$8),"")</f>
        <v/>
      </c>
      <c r="E189" s="2"/>
      <c r="F189" s="2"/>
      <c r="G189" s="2"/>
      <c r="H189" s="2"/>
      <c r="I189" s="2"/>
      <c r="J189" s="2"/>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row>
    <row r="190" spans="1:125" x14ac:dyDescent="0.35">
      <c r="A190" s="2"/>
      <c r="B190" s="2"/>
      <c r="C190" s="2"/>
      <c r="D190" s="2"/>
      <c r="E190" s="2"/>
      <c r="F190" s="2"/>
      <c r="G190" s="2"/>
      <c r="H190" s="2"/>
      <c r="I190" s="2"/>
      <c r="J190" s="2"/>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row>
    <row r="191" spans="1:125" x14ac:dyDescent="0.35">
      <c r="A191" s="3" t="s">
        <v>393</v>
      </c>
      <c r="B191" s="2"/>
      <c r="C191" s="2"/>
      <c r="D191" s="1"/>
      <c r="E191" s="2"/>
      <c r="F191" s="2"/>
      <c r="G191" s="2"/>
      <c r="H191" s="2"/>
      <c r="I191" s="2"/>
      <c r="J191" s="2"/>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row>
    <row r="192" spans="1:125" x14ac:dyDescent="0.35">
      <c r="A192" s="1"/>
      <c r="B192" s="1"/>
      <c r="C192" s="2"/>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row>
    <row r="193" spans="1:125" x14ac:dyDescent="0.35">
      <c r="A193" s="110" t="str">
        <f>Pieņēmumi!B109</f>
        <v>Kredītriska uzcenojums būvniecības periodā</v>
      </c>
      <c r="B193" s="110" t="str">
        <f>Pieņēmumi!C109</f>
        <v>%, gadā</v>
      </c>
      <c r="C193" s="2"/>
      <c r="D193" s="82">
        <f>Pieņēmumi!E109</f>
        <v>0</v>
      </c>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row>
    <row r="194" spans="1:125" x14ac:dyDescent="0.35">
      <c r="A194" s="110" t="str">
        <f>Pieņēmumi!B110</f>
        <v>Kredītriska uzcenojums uzturēšanas periodā</v>
      </c>
      <c r="B194" s="110" t="str">
        <f>Pieņēmumi!C110</f>
        <v>%, gadā</v>
      </c>
      <c r="C194" s="2"/>
      <c r="D194" s="82">
        <f>Pieņēmumi!E110</f>
        <v>0</v>
      </c>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row>
    <row r="195" spans="1:125" x14ac:dyDescent="0.35">
      <c r="A195" s="110" t="str">
        <f>Pieņēmumi!B111</f>
        <v>Bankas administrātīvais uzcenojums</v>
      </c>
      <c r="B195" s="110" t="str">
        <f>Pieņēmumi!C111</f>
        <v>%, gadā</v>
      </c>
      <c r="C195" s="2"/>
      <c r="D195" s="82">
        <f>Pieņēmumi!E111</f>
        <v>0</v>
      </c>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row>
    <row r="196" spans="1:125" x14ac:dyDescent="0.35">
      <c r="A196" s="110" t="str">
        <f>Pieņēmumi!B112</f>
        <v>Bankas peļņas uzcenojums</v>
      </c>
      <c r="B196" s="110" t="str">
        <f>Pieņēmumi!C112</f>
        <v>%, gadā</v>
      </c>
      <c r="C196" s="2"/>
      <c r="D196" s="82">
        <f>Pieņēmumi!E112</f>
        <v>0</v>
      </c>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row>
    <row r="197" spans="1:125" x14ac:dyDescent="0.35">
      <c r="A197" s="80" t="str">
        <f>A145</f>
        <v>Procentu likmju mijmaiņas darījumu (SWAP) uzcenojums</v>
      </c>
      <c r="B197" s="82" t="str">
        <f>B145</f>
        <v>%, gadā</v>
      </c>
      <c r="C197" s="2"/>
      <c r="D197" s="82">
        <f>D145</f>
        <v>0</v>
      </c>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row>
    <row r="199" spans="1:125" x14ac:dyDescent="0.35">
      <c r="A199" s="2" t="s">
        <v>167</v>
      </c>
      <c r="B199" s="10" t="s">
        <v>121</v>
      </c>
      <c r="C199" s="2"/>
      <c r="D199" s="76">
        <f>D193+D195+D196+D197</f>
        <v>0</v>
      </c>
      <c r="E199" s="2"/>
      <c r="F199" s="2"/>
      <c r="G199" s="2"/>
      <c r="H199" s="2"/>
      <c r="I199" s="2"/>
      <c r="J199" s="2"/>
      <c r="K199" s="100"/>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row>
    <row r="200" spans="1:125" x14ac:dyDescent="0.35">
      <c r="A200" s="2" t="s">
        <v>394</v>
      </c>
      <c r="B200" s="10" t="s">
        <v>121</v>
      </c>
      <c r="C200" s="2"/>
      <c r="D200" s="76">
        <f>D194+D195+D196+D197</f>
        <v>0</v>
      </c>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row>
    <row r="201" spans="1:125" x14ac:dyDescent="0.35">
      <c r="A201" s="38" t="str">
        <f>'Laika grafiks'!$A$30</f>
        <v>Būvniecības izmaksu marķieris</v>
      </c>
      <c r="B201" s="101"/>
      <c r="C201" s="101"/>
      <c r="D201" s="102"/>
      <c r="E201" s="46">
        <f>IFERROR('Laika grafiks'!E$30,"")</f>
        <v>0</v>
      </c>
      <c r="F201" s="46">
        <f>IFERROR('Laika grafiks'!F$30,"")</f>
        <v>0</v>
      </c>
      <c r="G201" s="46">
        <f>IFERROR('Laika grafiks'!G$30,"")</f>
        <v>0</v>
      </c>
      <c r="H201" s="46">
        <f>IFERROR('Laika grafiks'!H$30,"")</f>
        <v>0</v>
      </c>
      <c r="I201" s="46">
        <f>IFERROR('Laika grafiks'!I$30,"")</f>
        <v>0</v>
      </c>
      <c r="J201" s="46">
        <f>IFERROR('Laika grafiks'!J$30,"")</f>
        <v>0</v>
      </c>
      <c r="K201" s="46">
        <f>IFERROR('Laika grafiks'!K$30,"")</f>
        <v>0</v>
      </c>
      <c r="L201" s="46">
        <f>IFERROR('Laika grafiks'!L$30,"")</f>
        <v>0</v>
      </c>
      <c r="M201" s="46">
        <f>IFERROR('Laika grafiks'!M$30,"")</f>
        <v>0</v>
      </c>
      <c r="N201" s="46">
        <f>IFERROR('Laika grafiks'!N$30,"")</f>
        <v>0</v>
      </c>
      <c r="O201" s="46">
        <f>IFERROR('Laika grafiks'!O$30,"")</f>
        <v>0</v>
      </c>
      <c r="P201" s="46">
        <f>IFERROR('Laika grafiks'!P$30,"")</f>
        <v>0</v>
      </c>
      <c r="Q201" s="46">
        <f>IFERROR('Laika grafiks'!Q$30,"")</f>
        <v>0</v>
      </c>
      <c r="R201" s="46">
        <f>IFERROR('Laika grafiks'!R$30,"")</f>
        <v>0</v>
      </c>
      <c r="S201" s="46">
        <f>IFERROR('Laika grafiks'!S$30,"")</f>
        <v>0</v>
      </c>
      <c r="T201" s="46">
        <f>IFERROR('Laika grafiks'!T$30,"")</f>
        <v>0</v>
      </c>
      <c r="U201" s="46">
        <f>IFERROR('Laika grafiks'!U$30,"")</f>
        <v>0</v>
      </c>
      <c r="V201" s="46">
        <f>IFERROR('Laika grafiks'!V$30,"")</f>
        <v>0</v>
      </c>
      <c r="W201" s="46">
        <f>IFERROR('Laika grafiks'!W$30,"")</f>
        <v>0</v>
      </c>
      <c r="X201" s="46">
        <f>IFERROR('Laika grafiks'!X$30,"")</f>
        <v>0</v>
      </c>
      <c r="Y201" s="46">
        <f>IFERROR('Laika grafiks'!Y$30,"")</f>
        <v>0</v>
      </c>
      <c r="Z201" s="46">
        <f>IFERROR('Laika grafiks'!Z$30,"")</f>
        <v>0</v>
      </c>
      <c r="AA201" s="46">
        <f>IFERROR('Laika grafiks'!AA$30,"")</f>
        <v>0</v>
      </c>
      <c r="AB201" s="46">
        <f>IFERROR('Laika grafiks'!AB$30,"")</f>
        <v>0</v>
      </c>
      <c r="AC201" s="46">
        <f>IFERROR('Laika grafiks'!AC$30,"")</f>
        <v>0</v>
      </c>
      <c r="AD201" s="46">
        <f>IFERROR('Laika grafiks'!AD$30,"")</f>
        <v>0</v>
      </c>
      <c r="AE201" s="46">
        <f>IFERROR('Laika grafiks'!AE$30,"")</f>
        <v>0</v>
      </c>
      <c r="AF201" s="46">
        <f>IFERROR('Laika grafiks'!AF$30,"")</f>
        <v>0</v>
      </c>
      <c r="AG201" s="46">
        <f>IFERROR('Laika grafiks'!AG$30,"")</f>
        <v>0</v>
      </c>
      <c r="AH201" s="46">
        <f>IFERROR('Laika grafiks'!AH$30,"")</f>
        <v>0</v>
      </c>
      <c r="AI201" s="46">
        <f>IFERROR('Laika grafiks'!AI$30,"")</f>
        <v>0</v>
      </c>
      <c r="AJ201" s="46">
        <f>IFERROR('Laika grafiks'!AJ$30,"")</f>
        <v>0</v>
      </c>
      <c r="AK201" s="46">
        <f>IFERROR('Laika grafiks'!AK$30,"")</f>
        <v>0</v>
      </c>
      <c r="AL201" s="46">
        <f>IFERROR('Laika grafiks'!AL$30,"")</f>
        <v>0</v>
      </c>
      <c r="AM201" s="46">
        <f>IFERROR('Laika grafiks'!AM$30,"")</f>
        <v>0</v>
      </c>
      <c r="AN201" s="46">
        <f>IFERROR('Laika grafiks'!AN$30,"")</f>
        <v>0</v>
      </c>
      <c r="AO201" s="46">
        <f>IFERROR('Laika grafiks'!AO$30,"")</f>
        <v>0</v>
      </c>
      <c r="AP201" s="46">
        <f>IFERROR('Laika grafiks'!AP$30,"")</f>
        <v>0</v>
      </c>
      <c r="AQ201" s="46">
        <f>IFERROR('Laika grafiks'!AQ$30,"")</f>
        <v>0</v>
      </c>
      <c r="AR201" s="46">
        <f>IFERROR('Laika grafiks'!AR$30,"")</f>
        <v>0</v>
      </c>
      <c r="AS201" s="46">
        <f>IFERROR('Laika grafiks'!AS$30,"")</f>
        <v>0</v>
      </c>
      <c r="AT201" s="46">
        <f>IFERROR('Laika grafiks'!AT$30,"")</f>
        <v>0</v>
      </c>
      <c r="AU201" s="46">
        <f>IFERROR('Laika grafiks'!AU$30,"")</f>
        <v>0</v>
      </c>
      <c r="AV201" s="46">
        <f>IFERROR('Laika grafiks'!AV$30,"")</f>
        <v>0</v>
      </c>
      <c r="AW201" s="46">
        <f>IFERROR('Laika grafiks'!AW$30,"")</f>
        <v>0</v>
      </c>
      <c r="AX201" s="46">
        <f>IFERROR('Laika grafiks'!AX$30,"")</f>
        <v>0</v>
      </c>
      <c r="AY201" s="46">
        <f>IFERROR('Laika grafiks'!AY$30,"")</f>
        <v>0</v>
      </c>
      <c r="AZ201" s="46">
        <f>IFERROR('Laika grafiks'!AZ$30,"")</f>
        <v>0</v>
      </c>
      <c r="BA201" s="46">
        <f>IFERROR('Laika grafiks'!BA$30,"")</f>
        <v>0</v>
      </c>
      <c r="BB201" s="46">
        <f>IFERROR('Laika grafiks'!BB$30,"")</f>
        <v>0</v>
      </c>
      <c r="BC201" s="46">
        <f>IFERROR('Laika grafiks'!BC$30,"")</f>
        <v>0</v>
      </c>
      <c r="BD201" s="46">
        <f>IFERROR('Laika grafiks'!BD$30,"")</f>
        <v>0</v>
      </c>
      <c r="BE201" s="46">
        <f>IFERROR('Laika grafiks'!BE$30,"")</f>
        <v>0</v>
      </c>
      <c r="BF201" s="46">
        <f>IFERROR('Laika grafiks'!BF$30,"")</f>
        <v>0</v>
      </c>
      <c r="BG201" s="46">
        <f>IFERROR('Laika grafiks'!BG$30,"")</f>
        <v>0</v>
      </c>
      <c r="BH201" s="46">
        <f>IFERROR('Laika grafiks'!BH$30,"")</f>
        <v>0</v>
      </c>
      <c r="BI201" s="46">
        <f>IFERROR('Laika grafiks'!BI$30,"")</f>
        <v>0</v>
      </c>
      <c r="BJ201" s="46">
        <f>IFERROR('Laika grafiks'!BJ$30,"")</f>
        <v>0</v>
      </c>
      <c r="BK201" s="46">
        <f>IFERROR('Laika grafiks'!BK$30,"")</f>
        <v>0</v>
      </c>
      <c r="BL201" s="46">
        <f>IFERROR('Laika grafiks'!BL$30,"")</f>
        <v>0</v>
      </c>
      <c r="BM201" s="46">
        <f>IFERROR('Laika grafiks'!BM$30,"")</f>
        <v>0</v>
      </c>
      <c r="BN201" s="46">
        <f>IFERROR('Laika grafiks'!BN$30,"")</f>
        <v>0</v>
      </c>
      <c r="BO201" s="46">
        <f>IFERROR('Laika grafiks'!BO$30,"")</f>
        <v>0</v>
      </c>
      <c r="BP201" s="46">
        <f>IFERROR('Laika grafiks'!BP$30,"")</f>
        <v>0</v>
      </c>
      <c r="BQ201" s="46">
        <f>IFERROR('Laika grafiks'!BQ$30,"")</f>
        <v>0</v>
      </c>
      <c r="BR201" s="46">
        <f>IFERROR('Laika grafiks'!BR$30,"")</f>
        <v>0</v>
      </c>
      <c r="BS201" s="46">
        <f>IFERROR('Laika grafiks'!BS$30,"")</f>
        <v>0</v>
      </c>
      <c r="BT201" s="46">
        <f>IFERROR('Laika grafiks'!BT$30,"")</f>
        <v>0</v>
      </c>
      <c r="BU201" s="46">
        <f>IFERROR('Laika grafiks'!BU$30,"")</f>
        <v>0</v>
      </c>
      <c r="BV201" s="46">
        <f>IFERROR('Laika grafiks'!BV$30,"")</f>
        <v>0</v>
      </c>
      <c r="BW201" s="46">
        <f>IFERROR('Laika grafiks'!BW$30,"")</f>
        <v>0</v>
      </c>
      <c r="BX201" s="46">
        <f>IFERROR('Laika grafiks'!BX$30,"")</f>
        <v>0</v>
      </c>
      <c r="BY201" s="46">
        <f>IFERROR('Laika grafiks'!BY$30,"")</f>
        <v>0</v>
      </c>
      <c r="BZ201" s="46">
        <f>IFERROR('Laika grafiks'!BZ$30,"")</f>
        <v>0</v>
      </c>
      <c r="CA201" s="46">
        <f>IFERROR('Laika grafiks'!CA$30,"")</f>
        <v>0</v>
      </c>
      <c r="CB201" s="46">
        <f>IFERROR('Laika grafiks'!CB$30,"")</f>
        <v>0</v>
      </c>
      <c r="CC201" s="46">
        <f>IFERROR('Laika grafiks'!CC$30,"")</f>
        <v>0</v>
      </c>
      <c r="CD201" s="46">
        <f>IFERROR('Laika grafiks'!CD$30,"")</f>
        <v>0</v>
      </c>
      <c r="CE201" s="46">
        <f>IFERROR('Laika grafiks'!CE$30,"")</f>
        <v>0</v>
      </c>
      <c r="CF201" s="46">
        <f>IFERROR('Laika grafiks'!CF$30,"")</f>
        <v>0</v>
      </c>
      <c r="CG201" s="46">
        <f>IFERROR('Laika grafiks'!CG$30,"")</f>
        <v>0</v>
      </c>
      <c r="CH201" s="46">
        <f>IFERROR('Laika grafiks'!CH$30,"")</f>
        <v>0</v>
      </c>
      <c r="CI201" s="46">
        <f>IFERROR('Laika grafiks'!CI$30,"")</f>
        <v>0</v>
      </c>
      <c r="CJ201" s="46">
        <f>IFERROR('Laika grafiks'!CJ$30,"")</f>
        <v>0</v>
      </c>
      <c r="CK201" s="46">
        <f>IFERROR('Laika grafiks'!CK$30,"")</f>
        <v>0</v>
      </c>
      <c r="CL201" s="46">
        <f>IFERROR('Laika grafiks'!CL$30,"")</f>
        <v>0</v>
      </c>
      <c r="CM201" s="46">
        <f>IFERROR('Laika grafiks'!CM$30,"")</f>
        <v>0</v>
      </c>
      <c r="CN201" s="46">
        <f>IFERROR('Laika grafiks'!CN$30,"")</f>
        <v>0</v>
      </c>
      <c r="CO201" s="46">
        <f>IFERROR('Laika grafiks'!CO$30,"")</f>
        <v>0</v>
      </c>
      <c r="CP201" s="46">
        <f>IFERROR('Laika grafiks'!CP$30,"")</f>
        <v>0</v>
      </c>
      <c r="CQ201" s="46">
        <f>IFERROR('Laika grafiks'!CQ$30,"")</f>
        <v>0</v>
      </c>
      <c r="CR201" s="46">
        <f>IFERROR('Laika grafiks'!CR$30,"")</f>
        <v>0</v>
      </c>
      <c r="CS201" s="46">
        <f>IFERROR('Laika grafiks'!CS$30,"")</f>
        <v>0</v>
      </c>
      <c r="CT201" s="46">
        <f>IFERROR('Laika grafiks'!CT$30,"")</f>
        <v>0</v>
      </c>
      <c r="CU201" s="46">
        <f>IFERROR('Laika grafiks'!CU$30,"")</f>
        <v>0</v>
      </c>
      <c r="CV201" s="46">
        <f>IFERROR('Laika grafiks'!CV$30,"")</f>
        <v>0</v>
      </c>
      <c r="CW201" s="46">
        <f>IFERROR('Laika grafiks'!CW$30,"")</f>
        <v>0</v>
      </c>
      <c r="CX201" s="46">
        <f>IFERROR('Laika grafiks'!CX$30,"")</f>
        <v>0</v>
      </c>
      <c r="CY201" s="46">
        <f>IFERROR('Laika grafiks'!CY$30,"")</f>
        <v>0</v>
      </c>
      <c r="CZ201" s="46">
        <f>IFERROR('Laika grafiks'!CZ$30,"")</f>
        <v>0</v>
      </c>
      <c r="DA201" s="46">
        <f>IFERROR('Laika grafiks'!DA$30,"")</f>
        <v>0</v>
      </c>
      <c r="DB201" s="46">
        <f>IFERROR('Laika grafiks'!DB$30,"")</f>
        <v>0</v>
      </c>
      <c r="DC201" s="46">
        <f>IFERROR('Laika grafiks'!DC$30,"")</f>
        <v>0</v>
      </c>
      <c r="DD201" s="46">
        <f>IFERROR('Laika grafiks'!DD$30,"")</f>
        <v>0</v>
      </c>
      <c r="DE201" s="46">
        <f>IFERROR('Laika grafiks'!DE$30,"")</f>
        <v>0</v>
      </c>
      <c r="DF201" s="46">
        <f>IFERROR('Laika grafiks'!DF$30,"")</f>
        <v>0</v>
      </c>
      <c r="DG201" s="46">
        <f>IFERROR('Laika grafiks'!DG$30,"")</f>
        <v>0</v>
      </c>
      <c r="DH201" s="46">
        <f>IFERROR('Laika grafiks'!DH$30,"")</f>
        <v>0</v>
      </c>
      <c r="DI201" s="46">
        <f>IFERROR('Laika grafiks'!DI$30,"")</f>
        <v>0</v>
      </c>
      <c r="DJ201" s="46">
        <f>IFERROR('Laika grafiks'!DJ$30,"")</f>
        <v>0</v>
      </c>
      <c r="DK201" s="46">
        <f>IFERROR('Laika grafiks'!DK$30,"")</f>
        <v>0</v>
      </c>
      <c r="DL201" s="46">
        <f>IFERROR('Laika grafiks'!DL$30,"")</f>
        <v>0</v>
      </c>
      <c r="DM201" s="46">
        <f>IFERROR('Laika grafiks'!DM$30,"")</f>
        <v>0</v>
      </c>
      <c r="DN201" s="46">
        <f>IFERROR('Laika grafiks'!DN$30,"")</f>
        <v>0</v>
      </c>
      <c r="DO201" s="46">
        <f>IFERROR('Laika grafiks'!DO$30,"")</f>
        <v>0</v>
      </c>
      <c r="DP201" s="46">
        <f>IFERROR('Laika grafiks'!DP$30,"")</f>
        <v>0</v>
      </c>
      <c r="DQ201" s="46">
        <f>IFERROR('Laika grafiks'!DQ$30,"")</f>
        <v>0</v>
      </c>
      <c r="DR201" s="46">
        <f>IFERROR('Laika grafiks'!DR$30,"")</f>
        <v>0</v>
      </c>
      <c r="DS201" s="46">
        <f>IFERROR('Laika grafiks'!DS$30,"")</f>
        <v>0</v>
      </c>
      <c r="DT201" s="46">
        <f>IFERROR('Laika grafiks'!DT$30,"")</f>
        <v>0</v>
      </c>
      <c r="DU201" s="46">
        <f>IFERROR('Laika grafiks'!DU$30,"")</f>
        <v>0</v>
      </c>
    </row>
    <row r="202" spans="1:125" x14ac:dyDescent="0.35">
      <c r="A202" s="38" t="str">
        <f>'Laika grafiks'!$A$31</f>
        <v>Regulāro uzturēšanas izmaksu marķieris</v>
      </c>
      <c r="B202" s="101"/>
      <c r="C202" s="101"/>
      <c r="D202" s="102"/>
      <c r="E202" s="46">
        <f>IFERROR('Laika grafiks'!E$31,"")</f>
        <v>0</v>
      </c>
      <c r="F202" s="46">
        <f>IFERROR('Laika grafiks'!F$31,"")</f>
        <v>0</v>
      </c>
      <c r="G202" s="46">
        <f>IFERROR('Laika grafiks'!G$31,"")</f>
        <v>0</v>
      </c>
      <c r="H202" s="46">
        <f>IFERROR('Laika grafiks'!H$31,"")</f>
        <v>0</v>
      </c>
      <c r="I202" s="46">
        <f>IFERROR('Laika grafiks'!I$31,"")</f>
        <v>0</v>
      </c>
      <c r="J202" s="46">
        <f>IFERROR('Laika grafiks'!J$31,"")</f>
        <v>0</v>
      </c>
      <c r="K202" s="46">
        <f>IFERROR('Laika grafiks'!K$31,"")</f>
        <v>0</v>
      </c>
      <c r="L202" s="46">
        <f>IFERROR('Laika grafiks'!L$31,"")</f>
        <v>0</v>
      </c>
      <c r="M202" s="46">
        <f>IFERROR('Laika grafiks'!M$31,"")</f>
        <v>0</v>
      </c>
      <c r="N202" s="46">
        <f>IFERROR('Laika grafiks'!N$31,"")</f>
        <v>0</v>
      </c>
      <c r="O202" s="46">
        <f>IFERROR('Laika grafiks'!O$31,"")</f>
        <v>0</v>
      </c>
      <c r="P202" s="46">
        <f>IFERROR('Laika grafiks'!P$31,"")</f>
        <v>0</v>
      </c>
      <c r="Q202" s="46">
        <f>IFERROR('Laika grafiks'!Q$31,"")</f>
        <v>0</v>
      </c>
      <c r="R202" s="46">
        <f>IFERROR('Laika grafiks'!R$31,"")</f>
        <v>0</v>
      </c>
      <c r="S202" s="46">
        <f>IFERROR('Laika grafiks'!S$31,"")</f>
        <v>0</v>
      </c>
      <c r="T202" s="46">
        <f>IFERROR('Laika grafiks'!T$31,"")</f>
        <v>0</v>
      </c>
      <c r="U202" s="46">
        <f>IFERROR('Laika grafiks'!U$31,"")</f>
        <v>0</v>
      </c>
      <c r="V202" s="46">
        <f>IFERROR('Laika grafiks'!V$31,"")</f>
        <v>0</v>
      </c>
      <c r="W202" s="46">
        <f>IFERROR('Laika grafiks'!W$31,"")</f>
        <v>0</v>
      </c>
      <c r="X202" s="46">
        <f>IFERROR('Laika grafiks'!X$31,"")</f>
        <v>0</v>
      </c>
      <c r="Y202" s="46">
        <f>IFERROR('Laika grafiks'!Y$31,"")</f>
        <v>0</v>
      </c>
      <c r="Z202" s="46">
        <f>IFERROR('Laika grafiks'!Z$31,"")</f>
        <v>0</v>
      </c>
      <c r="AA202" s="46">
        <f>IFERROR('Laika grafiks'!AA$31,"")</f>
        <v>0</v>
      </c>
      <c r="AB202" s="46">
        <f>IFERROR('Laika grafiks'!AB$31,"")</f>
        <v>0</v>
      </c>
      <c r="AC202" s="46">
        <f>IFERROR('Laika grafiks'!AC$31,"")</f>
        <v>0</v>
      </c>
      <c r="AD202" s="46">
        <f>IFERROR('Laika grafiks'!AD$31,"")</f>
        <v>0</v>
      </c>
      <c r="AE202" s="46">
        <f>IFERROR('Laika grafiks'!AE$31,"")</f>
        <v>0</v>
      </c>
      <c r="AF202" s="46">
        <f>IFERROR('Laika grafiks'!AF$31,"")</f>
        <v>0</v>
      </c>
      <c r="AG202" s="46">
        <f>IFERROR('Laika grafiks'!AG$31,"")</f>
        <v>0</v>
      </c>
      <c r="AH202" s="46">
        <f>IFERROR('Laika grafiks'!AH$31,"")</f>
        <v>0</v>
      </c>
      <c r="AI202" s="46">
        <f>IFERROR('Laika grafiks'!AI$31,"")</f>
        <v>0</v>
      </c>
      <c r="AJ202" s="46">
        <f>IFERROR('Laika grafiks'!AJ$31,"")</f>
        <v>0</v>
      </c>
      <c r="AK202" s="46">
        <f>IFERROR('Laika grafiks'!AK$31,"")</f>
        <v>0</v>
      </c>
      <c r="AL202" s="46">
        <f>IFERROR('Laika grafiks'!AL$31,"")</f>
        <v>0</v>
      </c>
      <c r="AM202" s="46">
        <f>IFERROR('Laika grafiks'!AM$31,"")</f>
        <v>0</v>
      </c>
      <c r="AN202" s="46">
        <f>IFERROR('Laika grafiks'!AN$31,"")</f>
        <v>0</v>
      </c>
      <c r="AO202" s="46">
        <f>IFERROR('Laika grafiks'!AO$31,"")</f>
        <v>0</v>
      </c>
      <c r="AP202" s="46">
        <f>IFERROR('Laika grafiks'!AP$31,"")</f>
        <v>0</v>
      </c>
      <c r="AQ202" s="46">
        <f>IFERROR('Laika grafiks'!AQ$31,"")</f>
        <v>0</v>
      </c>
      <c r="AR202" s="46">
        <f>IFERROR('Laika grafiks'!AR$31,"")</f>
        <v>0</v>
      </c>
      <c r="AS202" s="46">
        <f>IFERROR('Laika grafiks'!AS$31,"")</f>
        <v>0</v>
      </c>
      <c r="AT202" s="46">
        <f>IFERROR('Laika grafiks'!AT$31,"")</f>
        <v>0</v>
      </c>
      <c r="AU202" s="46">
        <f>IFERROR('Laika grafiks'!AU$31,"")</f>
        <v>0</v>
      </c>
      <c r="AV202" s="46">
        <f>IFERROR('Laika grafiks'!AV$31,"")</f>
        <v>0</v>
      </c>
      <c r="AW202" s="46">
        <f>IFERROR('Laika grafiks'!AW$31,"")</f>
        <v>0</v>
      </c>
      <c r="AX202" s="46">
        <f>IFERROR('Laika grafiks'!AX$31,"")</f>
        <v>0</v>
      </c>
      <c r="AY202" s="46">
        <f>IFERROR('Laika grafiks'!AY$31,"")</f>
        <v>0</v>
      </c>
      <c r="AZ202" s="46">
        <f>IFERROR('Laika grafiks'!AZ$31,"")</f>
        <v>0</v>
      </c>
      <c r="BA202" s="46">
        <f>IFERROR('Laika grafiks'!BA$31,"")</f>
        <v>0</v>
      </c>
      <c r="BB202" s="46">
        <f>IFERROR('Laika grafiks'!BB$31,"")</f>
        <v>0</v>
      </c>
      <c r="BC202" s="46">
        <f>IFERROR('Laika grafiks'!BC$31,"")</f>
        <v>0</v>
      </c>
      <c r="BD202" s="46">
        <f>IFERROR('Laika grafiks'!BD$31,"")</f>
        <v>0</v>
      </c>
      <c r="BE202" s="46">
        <f>IFERROR('Laika grafiks'!BE$31,"")</f>
        <v>0</v>
      </c>
      <c r="BF202" s="46">
        <f>IFERROR('Laika grafiks'!BF$31,"")</f>
        <v>0</v>
      </c>
      <c r="BG202" s="46">
        <f>IFERROR('Laika grafiks'!BG$31,"")</f>
        <v>0</v>
      </c>
      <c r="BH202" s="46">
        <f>IFERROR('Laika grafiks'!BH$31,"")</f>
        <v>0</v>
      </c>
      <c r="BI202" s="46">
        <f>IFERROR('Laika grafiks'!BI$31,"")</f>
        <v>0</v>
      </c>
      <c r="BJ202" s="46">
        <f>IFERROR('Laika grafiks'!BJ$31,"")</f>
        <v>0</v>
      </c>
      <c r="BK202" s="46">
        <f>IFERROR('Laika grafiks'!BK$31,"")</f>
        <v>0</v>
      </c>
      <c r="BL202" s="46">
        <f>IFERROR('Laika grafiks'!BL$31,"")</f>
        <v>0</v>
      </c>
      <c r="BM202" s="46">
        <f>IFERROR('Laika grafiks'!BM$31,"")</f>
        <v>0</v>
      </c>
      <c r="BN202" s="46">
        <f>IFERROR('Laika grafiks'!BN$31,"")</f>
        <v>0</v>
      </c>
      <c r="BO202" s="46">
        <f>IFERROR('Laika grafiks'!BO$31,"")</f>
        <v>0</v>
      </c>
      <c r="BP202" s="46">
        <f>IFERROR('Laika grafiks'!BP$31,"")</f>
        <v>0</v>
      </c>
      <c r="BQ202" s="46">
        <f>IFERROR('Laika grafiks'!BQ$31,"")</f>
        <v>0</v>
      </c>
      <c r="BR202" s="46">
        <f>IFERROR('Laika grafiks'!BR$31,"")</f>
        <v>0</v>
      </c>
      <c r="BS202" s="46">
        <f>IFERROR('Laika grafiks'!BS$31,"")</f>
        <v>0</v>
      </c>
      <c r="BT202" s="46">
        <f>IFERROR('Laika grafiks'!BT$31,"")</f>
        <v>0</v>
      </c>
      <c r="BU202" s="46">
        <f>IFERROR('Laika grafiks'!BU$31,"")</f>
        <v>0</v>
      </c>
      <c r="BV202" s="46">
        <f>IFERROR('Laika grafiks'!BV$31,"")</f>
        <v>0</v>
      </c>
      <c r="BW202" s="46">
        <f>IFERROR('Laika grafiks'!BW$31,"")</f>
        <v>0</v>
      </c>
      <c r="BX202" s="46">
        <f>IFERROR('Laika grafiks'!BX$31,"")</f>
        <v>0</v>
      </c>
      <c r="BY202" s="46">
        <f>IFERROR('Laika grafiks'!BY$31,"")</f>
        <v>0</v>
      </c>
      <c r="BZ202" s="46">
        <f>IFERROR('Laika grafiks'!BZ$31,"")</f>
        <v>0</v>
      </c>
      <c r="CA202" s="46">
        <f>IFERROR('Laika grafiks'!CA$31,"")</f>
        <v>0</v>
      </c>
      <c r="CB202" s="46">
        <f>IFERROR('Laika grafiks'!CB$31,"")</f>
        <v>0</v>
      </c>
      <c r="CC202" s="46">
        <f>IFERROR('Laika grafiks'!CC$31,"")</f>
        <v>0</v>
      </c>
      <c r="CD202" s="46">
        <f>IFERROR('Laika grafiks'!CD$31,"")</f>
        <v>0</v>
      </c>
      <c r="CE202" s="46">
        <f>IFERROR('Laika grafiks'!CE$31,"")</f>
        <v>0</v>
      </c>
      <c r="CF202" s="46">
        <f>IFERROR('Laika grafiks'!CF$31,"")</f>
        <v>0</v>
      </c>
      <c r="CG202" s="46">
        <f>IFERROR('Laika grafiks'!CG$31,"")</f>
        <v>0</v>
      </c>
      <c r="CH202" s="46">
        <f>IFERROR('Laika grafiks'!CH$31,"")</f>
        <v>0</v>
      </c>
      <c r="CI202" s="46">
        <f>IFERROR('Laika grafiks'!CI$31,"")</f>
        <v>0</v>
      </c>
      <c r="CJ202" s="46">
        <f>IFERROR('Laika grafiks'!CJ$31,"")</f>
        <v>0</v>
      </c>
      <c r="CK202" s="46">
        <f>IFERROR('Laika grafiks'!CK$31,"")</f>
        <v>0</v>
      </c>
      <c r="CL202" s="46">
        <f>IFERROR('Laika grafiks'!CL$31,"")</f>
        <v>0</v>
      </c>
      <c r="CM202" s="46">
        <f>IFERROR('Laika grafiks'!CM$31,"")</f>
        <v>0</v>
      </c>
      <c r="CN202" s="46">
        <f>IFERROR('Laika grafiks'!CN$31,"")</f>
        <v>0</v>
      </c>
      <c r="CO202" s="46">
        <f>IFERROR('Laika grafiks'!CO$31,"")</f>
        <v>0</v>
      </c>
      <c r="CP202" s="46">
        <f>IFERROR('Laika grafiks'!CP$31,"")</f>
        <v>0</v>
      </c>
      <c r="CQ202" s="46">
        <f>IFERROR('Laika grafiks'!CQ$31,"")</f>
        <v>0</v>
      </c>
      <c r="CR202" s="46">
        <f>IFERROR('Laika grafiks'!CR$31,"")</f>
        <v>0</v>
      </c>
      <c r="CS202" s="46">
        <f>IFERROR('Laika grafiks'!CS$31,"")</f>
        <v>0</v>
      </c>
      <c r="CT202" s="46">
        <f>IFERROR('Laika grafiks'!CT$31,"")</f>
        <v>0</v>
      </c>
      <c r="CU202" s="46">
        <f>IFERROR('Laika grafiks'!CU$31,"")</f>
        <v>0</v>
      </c>
      <c r="CV202" s="46">
        <f>IFERROR('Laika grafiks'!CV$31,"")</f>
        <v>0</v>
      </c>
      <c r="CW202" s="46">
        <f>IFERROR('Laika grafiks'!CW$31,"")</f>
        <v>0</v>
      </c>
      <c r="CX202" s="46">
        <f>IFERROR('Laika grafiks'!CX$31,"")</f>
        <v>0</v>
      </c>
      <c r="CY202" s="46">
        <f>IFERROR('Laika grafiks'!CY$31,"")</f>
        <v>0</v>
      </c>
      <c r="CZ202" s="46">
        <f>IFERROR('Laika grafiks'!CZ$31,"")</f>
        <v>0</v>
      </c>
      <c r="DA202" s="46">
        <f>IFERROR('Laika grafiks'!DA$31,"")</f>
        <v>0</v>
      </c>
      <c r="DB202" s="46">
        <f>IFERROR('Laika grafiks'!DB$31,"")</f>
        <v>0</v>
      </c>
      <c r="DC202" s="46">
        <f>IFERROR('Laika grafiks'!DC$31,"")</f>
        <v>0</v>
      </c>
      <c r="DD202" s="46">
        <f>IFERROR('Laika grafiks'!DD$31,"")</f>
        <v>0</v>
      </c>
      <c r="DE202" s="46">
        <f>IFERROR('Laika grafiks'!DE$31,"")</f>
        <v>0</v>
      </c>
      <c r="DF202" s="46">
        <f>IFERROR('Laika grafiks'!DF$31,"")</f>
        <v>0</v>
      </c>
      <c r="DG202" s="46">
        <f>IFERROR('Laika grafiks'!DG$31,"")</f>
        <v>0</v>
      </c>
      <c r="DH202" s="46">
        <f>IFERROR('Laika grafiks'!DH$31,"")</f>
        <v>0</v>
      </c>
      <c r="DI202" s="46">
        <f>IFERROR('Laika grafiks'!DI$31,"")</f>
        <v>0</v>
      </c>
      <c r="DJ202" s="46">
        <f>IFERROR('Laika grafiks'!DJ$31,"")</f>
        <v>0</v>
      </c>
      <c r="DK202" s="46">
        <f>IFERROR('Laika grafiks'!DK$31,"")</f>
        <v>0</v>
      </c>
      <c r="DL202" s="46">
        <f>IFERROR('Laika grafiks'!DL$31,"")</f>
        <v>0</v>
      </c>
      <c r="DM202" s="46">
        <f>IFERROR('Laika grafiks'!DM$31,"")</f>
        <v>0</v>
      </c>
      <c r="DN202" s="46">
        <f>IFERROR('Laika grafiks'!DN$31,"")</f>
        <v>0</v>
      </c>
      <c r="DO202" s="46">
        <f>IFERROR('Laika grafiks'!DO$31,"")</f>
        <v>0</v>
      </c>
      <c r="DP202" s="46">
        <f>IFERROR('Laika grafiks'!DP$31,"")</f>
        <v>0</v>
      </c>
      <c r="DQ202" s="46">
        <f>IFERROR('Laika grafiks'!DQ$31,"")</f>
        <v>0</v>
      </c>
      <c r="DR202" s="46">
        <f>IFERROR('Laika grafiks'!DR$31,"")</f>
        <v>0</v>
      </c>
      <c r="DS202" s="46">
        <f>IFERROR('Laika grafiks'!DS$31,"")</f>
        <v>0</v>
      </c>
      <c r="DT202" s="46">
        <f>IFERROR('Laika grafiks'!DT$31,"")</f>
        <v>0</v>
      </c>
      <c r="DU202" s="46">
        <f>IFERROR('Laika grafiks'!DU$31,"")</f>
        <v>0</v>
      </c>
    </row>
    <row r="203" spans="1:125" x14ac:dyDescent="0.35">
      <c r="A203" s="2" t="s">
        <v>395</v>
      </c>
      <c r="B203" s="10"/>
      <c r="C203" s="2"/>
      <c r="D203" s="76"/>
      <c r="E203" s="76">
        <f t="shared" ref="E203:BP203" si="105">IFERROR(IF(E201,$D199,$D200),"")</f>
        <v>0</v>
      </c>
      <c r="F203" s="76">
        <f t="shared" si="105"/>
        <v>0</v>
      </c>
      <c r="G203" s="76">
        <f t="shared" si="105"/>
        <v>0</v>
      </c>
      <c r="H203" s="76">
        <f t="shared" si="105"/>
        <v>0</v>
      </c>
      <c r="I203" s="76">
        <f t="shared" si="105"/>
        <v>0</v>
      </c>
      <c r="J203" s="76">
        <f t="shared" si="105"/>
        <v>0</v>
      </c>
      <c r="K203" s="76">
        <f t="shared" si="105"/>
        <v>0</v>
      </c>
      <c r="L203" s="76">
        <f t="shared" si="105"/>
        <v>0</v>
      </c>
      <c r="M203" s="76">
        <f t="shared" si="105"/>
        <v>0</v>
      </c>
      <c r="N203" s="76">
        <f t="shared" si="105"/>
        <v>0</v>
      </c>
      <c r="O203" s="76">
        <f t="shared" si="105"/>
        <v>0</v>
      </c>
      <c r="P203" s="76">
        <f t="shared" si="105"/>
        <v>0</v>
      </c>
      <c r="Q203" s="76">
        <f t="shared" si="105"/>
        <v>0</v>
      </c>
      <c r="R203" s="76">
        <f t="shared" si="105"/>
        <v>0</v>
      </c>
      <c r="S203" s="76">
        <f t="shared" si="105"/>
        <v>0</v>
      </c>
      <c r="T203" s="76">
        <f t="shared" si="105"/>
        <v>0</v>
      </c>
      <c r="U203" s="76">
        <f t="shared" si="105"/>
        <v>0</v>
      </c>
      <c r="V203" s="76">
        <f t="shared" si="105"/>
        <v>0</v>
      </c>
      <c r="W203" s="76">
        <f t="shared" si="105"/>
        <v>0</v>
      </c>
      <c r="X203" s="76">
        <f t="shared" si="105"/>
        <v>0</v>
      </c>
      <c r="Y203" s="76">
        <f t="shared" si="105"/>
        <v>0</v>
      </c>
      <c r="Z203" s="76">
        <f t="shared" si="105"/>
        <v>0</v>
      </c>
      <c r="AA203" s="76">
        <f t="shared" si="105"/>
        <v>0</v>
      </c>
      <c r="AB203" s="76">
        <f t="shared" si="105"/>
        <v>0</v>
      </c>
      <c r="AC203" s="76">
        <f t="shared" si="105"/>
        <v>0</v>
      </c>
      <c r="AD203" s="76">
        <f t="shared" si="105"/>
        <v>0</v>
      </c>
      <c r="AE203" s="76">
        <f t="shared" si="105"/>
        <v>0</v>
      </c>
      <c r="AF203" s="76">
        <f t="shared" si="105"/>
        <v>0</v>
      </c>
      <c r="AG203" s="76">
        <f t="shared" si="105"/>
        <v>0</v>
      </c>
      <c r="AH203" s="76">
        <f t="shared" si="105"/>
        <v>0</v>
      </c>
      <c r="AI203" s="76">
        <f t="shared" si="105"/>
        <v>0</v>
      </c>
      <c r="AJ203" s="76">
        <f t="shared" si="105"/>
        <v>0</v>
      </c>
      <c r="AK203" s="76">
        <f t="shared" si="105"/>
        <v>0</v>
      </c>
      <c r="AL203" s="76">
        <f t="shared" si="105"/>
        <v>0</v>
      </c>
      <c r="AM203" s="76">
        <f t="shared" si="105"/>
        <v>0</v>
      </c>
      <c r="AN203" s="76">
        <f t="shared" si="105"/>
        <v>0</v>
      </c>
      <c r="AO203" s="76">
        <f t="shared" si="105"/>
        <v>0</v>
      </c>
      <c r="AP203" s="76">
        <f t="shared" si="105"/>
        <v>0</v>
      </c>
      <c r="AQ203" s="76">
        <f t="shared" si="105"/>
        <v>0</v>
      </c>
      <c r="AR203" s="76">
        <f t="shared" si="105"/>
        <v>0</v>
      </c>
      <c r="AS203" s="76">
        <f t="shared" si="105"/>
        <v>0</v>
      </c>
      <c r="AT203" s="76">
        <f t="shared" si="105"/>
        <v>0</v>
      </c>
      <c r="AU203" s="76">
        <f t="shared" si="105"/>
        <v>0</v>
      </c>
      <c r="AV203" s="76">
        <f t="shared" si="105"/>
        <v>0</v>
      </c>
      <c r="AW203" s="76">
        <f t="shared" si="105"/>
        <v>0</v>
      </c>
      <c r="AX203" s="76">
        <f t="shared" si="105"/>
        <v>0</v>
      </c>
      <c r="AY203" s="76">
        <f t="shared" si="105"/>
        <v>0</v>
      </c>
      <c r="AZ203" s="76">
        <f t="shared" si="105"/>
        <v>0</v>
      </c>
      <c r="BA203" s="76">
        <f t="shared" si="105"/>
        <v>0</v>
      </c>
      <c r="BB203" s="76">
        <f t="shared" si="105"/>
        <v>0</v>
      </c>
      <c r="BC203" s="76">
        <f t="shared" si="105"/>
        <v>0</v>
      </c>
      <c r="BD203" s="76">
        <f t="shared" si="105"/>
        <v>0</v>
      </c>
      <c r="BE203" s="76">
        <f t="shared" si="105"/>
        <v>0</v>
      </c>
      <c r="BF203" s="76">
        <f t="shared" si="105"/>
        <v>0</v>
      </c>
      <c r="BG203" s="76">
        <f t="shared" si="105"/>
        <v>0</v>
      </c>
      <c r="BH203" s="76">
        <f t="shared" si="105"/>
        <v>0</v>
      </c>
      <c r="BI203" s="76">
        <f t="shared" si="105"/>
        <v>0</v>
      </c>
      <c r="BJ203" s="76">
        <f t="shared" si="105"/>
        <v>0</v>
      </c>
      <c r="BK203" s="76">
        <f t="shared" si="105"/>
        <v>0</v>
      </c>
      <c r="BL203" s="76">
        <f t="shared" si="105"/>
        <v>0</v>
      </c>
      <c r="BM203" s="76">
        <f t="shared" si="105"/>
        <v>0</v>
      </c>
      <c r="BN203" s="76">
        <f t="shared" si="105"/>
        <v>0</v>
      </c>
      <c r="BO203" s="76">
        <f t="shared" si="105"/>
        <v>0</v>
      </c>
      <c r="BP203" s="76">
        <f t="shared" si="105"/>
        <v>0</v>
      </c>
      <c r="BQ203" s="76">
        <f t="shared" ref="BQ203:DU203" si="106">IFERROR(IF(BQ201,$D199,$D200),"")</f>
        <v>0</v>
      </c>
      <c r="BR203" s="76">
        <f t="shared" si="106"/>
        <v>0</v>
      </c>
      <c r="BS203" s="76">
        <f t="shared" si="106"/>
        <v>0</v>
      </c>
      <c r="BT203" s="76">
        <f t="shared" si="106"/>
        <v>0</v>
      </c>
      <c r="BU203" s="76">
        <f t="shared" si="106"/>
        <v>0</v>
      </c>
      <c r="BV203" s="76">
        <f t="shared" si="106"/>
        <v>0</v>
      </c>
      <c r="BW203" s="76">
        <f t="shared" si="106"/>
        <v>0</v>
      </c>
      <c r="BX203" s="76">
        <f t="shared" si="106"/>
        <v>0</v>
      </c>
      <c r="BY203" s="76">
        <f t="shared" si="106"/>
        <v>0</v>
      </c>
      <c r="BZ203" s="76">
        <f t="shared" si="106"/>
        <v>0</v>
      </c>
      <c r="CA203" s="76">
        <f t="shared" si="106"/>
        <v>0</v>
      </c>
      <c r="CB203" s="76">
        <f t="shared" si="106"/>
        <v>0</v>
      </c>
      <c r="CC203" s="76">
        <f t="shared" si="106"/>
        <v>0</v>
      </c>
      <c r="CD203" s="76">
        <f t="shared" si="106"/>
        <v>0</v>
      </c>
      <c r="CE203" s="76">
        <f t="shared" si="106"/>
        <v>0</v>
      </c>
      <c r="CF203" s="76">
        <f t="shared" si="106"/>
        <v>0</v>
      </c>
      <c r="CG203" s="76">
        <f t="shared" si="106"/>
        <v>0</v>
      </c>
      <c r="CH203" s="76">
        <f t="shared" si="106"/>
        <v>0</v>
      </c>
      <c r="CI203" s="76">
        <f t="shared" si="106"/>
        <v>0</v>
      </c>
      <c r="CJ203" s="76">
        <f t="shared" si="106"/>
        <v>0</v>
      </c>
      <c r="CK203" s="76">
        <f t="shared" si="106"/>
        <v>0</v>
      </c>
      <c r="CL203" s="76">
        <f t="shared" si="106"/>
        <v>0</v>
      </c>
      <c r="CM203" s="76">
        <f t="shared" si="106"/>
        <v>0</v>
      </c>
      <c r="CN203" s="76">
        <f t="shared" si="106"/>
        <v>0</v>
      </c>
      <c r="CO203" s="76">
        <f t="shared" si="106"/>
        <v>0</v>
      </c>
      <c r="CP203" s="76">
        <f t="shared" si="106"/>
        <v>0</v>
      </c>
      <c r="CQ203" s="76">
        <f t="shared" si="106"/>
        <v>0</v>
      </c>
      <c r="CR203" s="76">
        <f t="shared" si="106"/>
        <v>0</v>
      </c>
      <c r="CS203" s="76">
        <f t="shared" si="106"/>
        <v>0</v>
      </c>
      <c r="CT203" s="76">
        <f t="shared" si="106"/>
        <v>0</v>
      </c>
      <c r="CU203" s="76">
        <f t="shared" si="106"/>
        <v>0</v>
      </c>
      <c r="CV203" s="76">
        <f t="shared" si="106"/>
        <v>0</v>
      </c>
      <c r="CW203" s="76">
        <f t="shared" si="106"/>
        <v>0</v>
      </c>
      <c r="CX203" s="76">
        <f t="shared" si="106"/>
        <v>0</v>
      </c>
      <c r="CY203" s="76">
        <f t="shared" si="106"/>
        <v>0</v>
      </c>
      <c r="CZ203" s="76">
        <f t="shared" si="106"/>
        <v>0</v>
      </c>
      <c r="DA203" s="76">
        <f t="shared" si="106"/>
        <v>0</v>
      </c>
      <c r="DB203" s="76">
        <f t="shared" si="106"/>
        <v>0</v>
      </c>
      <c r="DC203" s="76">
        <f t="shared" si="106"/>
        <v>0</v>
      </c>
      <c r="DD203" s="76">
        <f t="shared" si="106"/>
        <v>0</v>
      </c>
      <c r="DE203" s="76">
        <f t="shared" si="106"/>
        <v>0</v>
      </c>
      <c r="DF203" s="76">
        <f t="shared" si="106"/>
        <v>0</v>
      </c>
      <c r="DG203" s="76">
        <f t="shared" si="106"/>
        <v>0</v>
      </c>
      <c r="DH203" s="76">
        <f t="shared" si="106"/>
        <v>0</v>
      </c>
      <c r="DI203" s="76">
        <f t="shared" si="106"/>
        <v>0</v>
      </c>
      <c r="DJ203" s="76">
        <f t="shared" si="106"/>
        <v>0</v>
      </c>
      <c r="DK203" s="76">
        <f t="shared" si="106"/>
        <v>0</v>
      </c>
      <c r="DL203" s="76">
        <f t="shared" si="106"/>
        <v>0</v>
      </c>
      <c r="DM203" s="76">
        <f t="shared" si="106"/>
        <v>0</v>
      </c>
      <c r="DN203" s="76">
        <f t="shared" si="106"/>
        <v>0</v>
      </c>
      <c r="DO203" s="76">
        <f t="shared" si="106"/>
        <v>0</v>
      </c>
      <c r="DP203" s="76">
        <f t="shared" si="106"/>
        <v>0</v>
      </c>
      <c r="DQ203" s="76">
        <f t="shared" si="106"/>
        <v>0</v>
      </c>
      <c r="DR203" s="76">
        <f t="shared" si="106"/>
        <v>0</v>
      </c>
      <c r="DS203" s="76">
        <f t="shared" si="106"/>
        <v>0</v>
      </c>
      <c r="DT203" s="76">
        <f t="shared" si="106"/>
        <v>0</v>
      </c>
      <c r="DU203" s="76">
        <f t="shared" si="106"/>
        <v>0</v>
      </c>
    </row>
    <row r="204" spans="1:125" x14ac:dyDescent="0.35">
      <c r="A204" s="2" t="s">
        <v>396</v>
      </c>
      <c r="B204" s="10"/>
      <c r="C204" s="2"/>
      <c r="D204" s="76"/>
      <c r="E204" s="76">
        <f t="shared" ref="E204:BP204" si="107">IFERROR((1+E203)^(0.25)-1,"")</f>
        <v>0</v>
      </c>
      <c r="F204" s="76">
        <f t="shared" si="107"/>
        <v>0</v>
      </c>
      <c r="G204" s="76">
        <f t="shared" si="107"/>
        <v>0</v>
      </c>
      <c r="H204" s="76">
        <f t="shared" si="107"/>
        <v>0</v>
      </c>
      <c r="I204" s="76">
        <f t="shared" si="107"/>
        <v>0</v>
      </c>
      <c r="J204" s="76">
        <f t="shared" si="107"/>
        <v>0</v>
      </c>
      <c r="K204" s="76">
        <f t="shared" si="107"/>
        <v>0</v>
      </c>
      <c r="L204" s="76">
        <f t="shared" si="107"/>
        <v>0</v>
      </c>
      <c r="M204" s="76">
        <f t="shared" si="107"/>
        <v>0</v>
      </c>
      <c r="N204" s="76">
        <f t="shared" si="107"/>
        <v>0</v>
      </c>
      <c r="O204" s="76">
        <f t="shared" si="107"/>
        <v>0</v>
      </c>
      <c r="P204" s="76">
        <f t="shared" si="107"/>
        <v>0</v>
      </c>
      <c r="Q204" s="76">
        <f t="shared" si="107"/>
        <v>0</v>
      </c>
      <c r="R204" s="76">
        <f t="shared" si="107"/>
        <v>0</v>
      </c>
      <c r="S204" s="76">
        <f t="shared" si="107"/>
        <v>0</v>
      </c>
      <c r="T204" s="76">
        <f t="shared" si="107"/>
        <v>0</v>
      </c>
      <c r="U204" s="76">
        <f t="shared" si="107"/>
        <v>0</v>
      </c>
      <c r="V204" s="76">
        <f t="shared" si="107"/>
        <v>0</v>
      </c>
      <c r="W204" s="76">
        <f t="shared" si="107"/>
        <v>0</v>
      </c>
      <c r="X204" s="76">
        <f t="shared" si="107"/>
        <v>0</v>
      </c>
      <c r="Y204" s="76">
        <f t="shared" si="107"/>
        <v>0</v>
      </c>
      <c r="Z204" s="76">
        <f t="shared" si="107"/>
        <v>0</v>
      </c>
      <c r="AA204" s="76">
        <f t="shared" si="107"/>
        <v>0</v>
      </c>
      <c r="AB204" s="76">
        <f t="shared" si="107"/>
        <v>0</v>
      </c>
      <c r="AC204" s="76">
        <f t="shared" si="107"/>
        <v>0</v>
      </c>
      <c r="AD204" s="76">
        <f t="shared" si="107"/>
        <v>0</v>
      </c>
      <c r="AE204" s="76">
        <f t="shared" si="107"/>
        <v>0</v>
      </c>
      <c r="AF204" s="76">
        <f t="shared" si="107"/>
        <v>0</v>
      </c>
      <c r="AG204" s="76">
        <f t="shared" si="107"/>
        <v>0</v>
      </c>
      <c r="AH204" s="76">
        <f t="shared" si="107"/>
        <v>0</v>
      </c>
      <c r="AI204" s="76">
        <f t="shared" si="107"/>
        <v>0</v>
      </c>
      <c r="AJ204" s="76">
        <f t="shared" si="107"/>
        <v>0</v>
      </c>
      <c r="AK204" s="76">
        <f t="shared" si="107"/>
        <v>0</v>
      </c>
      <c r="AL204" s="76">
        <f t="shared" si="107"/>
        <v>0</v>
      </c>
      <c r="AM204" s="76">
        <f t="shared" si="107"/>
        <v>0</v>
      </c>
      <c r="AN204" s="76">
        <f t="shared" si="107"/>
        <v>0</v>
      </c>
      <c r="AO204" s="76">
        <f t="shared" si="107"/>
        <v>0</v>
      </c>
      <c r="AP204" s="76">
        <f t="shared" si="107"/>
        <v>0</v>
      </c>
      <c r="AQ204" s="76">
        <f t="shared" si="107"/>
        <v>0</v>
      </c>
      <c r="AR204" s="76">
        <f t="shared" si="107"/>
        <v>0</v>
      </c>
      <c r="AS204" s="76">
        <f t="shared" si="107"/>
        <v>0</v>
      </c>
      <c r="AT204" s="76">
        <f t="shared" si="107"/>
        <v>0</v>
      </c>
      <c r="AU204" s="76">
        <f t="shared" si="107"/>
        <v>0</v>
      </c>
      <c r="AV204" s="76">
        <f t="shared" si="107"/>
        <v>0</v>
      </c>
      <c r="AW204" s="76">
        <f t="shared" si="107"/>
        <v>0</v>
      </c>
      <c r="AX204" s="76">
        <f t="shared" si="107"/>
        <v>0</v>
      </c>
      <c r="AY204" s="76">
        <f t="shared" si="107"/>
        <v>0</v>
      </c>
      <c r="AZ204" s="76">
        <f t="shared" si="107"/>
        <v>0</v>
      </c>
      <c r="BA204" s="76">
        <f t="shared" si="107"/>
        <v>0</v>
      </c>
      <c r="BB204" s="76">
        <f t="shared" si="107"/>
        <v>0</v>
      </c>
      <c r="BC204" s="76">
        <f t="shared" si="107"/>
        <v>0</v>
      </c>
      <c r="BD204" s="76">
        <f t="shared" si="107"/>
        <v>0</v>
      </c>
      <c r="BE204" s="76">
        <f t="shared" si="107"/>
        <v>0</v>
      </c>
      <c r="BF204" s="76">
        <f t="shared" si="107"/>
        <v>0</v>
      </c>
      <c r="BG204" s="76">
        <f t="shared" si="107"/>
        <v>0</v>
      </c>
      <c r="BH204" s="76">
        <f t="shared" si="107"/>
        <v>0</v>
      </c>
      <c r="BI204" s="76">
        <f t="shared" si="107"/>
        <v>0</v>
      </c>
      <c r="BJ204" s="76">
        <f t="shared" si="107"/>
        <v>0</v>
      </c>
      <c r="BK204" s="76">
        <f t="shared" si="107"/>
        <v>0</v>
      </c>
      <c r="BL204" s="76">
        <f t="shared" si="107"/>
        <v>0</v>
      </c>
      <c r="BM204" s="76">
        <f t="shared" si="107"/>
        <v>0</v>
      </c>
      <c r="BN204" s="76">
        <f t="shared" si="107"/>
        <v>0</v>
      </c>
      <c r="BO204" s="76">
        <f t="shared" si="107"/>
        <v>0</v>
      </c>
      <c r="BP204" s="76">
        <f t="shared" si="107"/>
        <v>0</v>
      </c>
      <c r="BQ204" s="76">
        <f t="shared" ref="BQ204:DU204" si="108">IFERROR((1+BQ203)^(0.25)-1,"")</f>
        <v>0</v>
      </c>
      <c r="BR204" s="76">
        <f t="shared" si="108"/>
        <v>0</v>
      </c>
      <c r="BS204" s="76">
        <f t="shared" si="108"/>
        <v>0</v>
      </c>
      <c r="BT204" s="76">
        <f t="shared" si="108"/>
        <v>0</v>
      </c>
      <c r="BU204" s="76">
        <f t="shared" si="108"/>
        <v>0</v>
      </c>
      <c r="BV204" s="76">
        <f t="shared" si="108"/>
        <v>0</v>
      </c>
      <c r="BW204" s="76">
        <f t="shared" si="108"/>
        <v>0</v>
      </c>
      <c r="BX204" s="76">
        <f t="shared" si="108"/>
        <v>0</v>
      </c>
      <c r="BY204" s="76">
        <f t="shared" si="108"/>
        <v>0</v>
      </c>
      <c r="BZ204" s="76">
        <f t="shared" si="108"/>
        <v>0</v>
      </c>
      <c r="CA204" s="76">
        <f t="shared" si="108"/>
        <v>0</v>
      </c>
      <c r="CB204" s="76">
        <f t="shared" si="108"/>
        <v>0</v>
      </c>
      <c r="CC204" s="76">
        <f t="shared" si="108"/>
        <v>0</v>
      </c>
      <c r="CD204" s="76">
        <f t="shared" si="108"/>
        <v>0</v>
      </c>
      <c r="CE204" s="76">
        <f t="shared" si="108"/>
        <v>0</v>
      </c>
      <c r="CF204" s="76">
        <f t="shared" si="108"/>
        <v>0</v>
      </c>
      <c r="CG204" s="76">
        <f t="shared" si="108"/>
        <v>0</v>
      </c>
      <c r="CH204" s="76">
        <f t="shared" si="108"/>
        <v>0</v>
      </c>
      <c r="CI204" s="76">
        <f t="shared" si="108"/>
        <v>0</v>
      </c>
      <c r="CJ204" s="76">
        <f t="shared" si="108"/>
        <v>0</v>
      </c>
      <c r="CK204" s="76">
        <f t="shared" si="108"/>
        <v>0</v>
      </c>
      <c r="CL204" s="76">
        <f t="shared" si="108"/>
        <v>0</v>
      </c>
      <c r="CM204" s="76">
        <f t="shared" si="108"/>
        <v>0</v>
      </c>
      <c r="CN204" s="76">
        <f t="shared" si="108"/>
        <v>0</v>
      </c>
      <c r="CO204" s="76">
        <f t="shared" si="108"/>
        <v>0</v>
      </c>
      <c r="CP204" s="76">
        <f t="shared" si="108"/>
        <v>0</v>
      </c>
      <c r="CQ204" s="76">
        <f t="shared" si="108"/>
        <v>0</v>
      </c>
      <c r="CR204" s="76">
        <f t="shared" si="108"/>
        <v>0</v>
      </c>
      <c r="CS204" s="76">
        <f t="shared" si="108"/>
        <v>0</v>
      </c>
      <c r="CT204" s="76">
        <f t="shared" si="108"/>
        <v>0</v>
      </c>
      <c r="CU204" s="76">
        <f t="shared" si="108"/>
        <v>0</v>
      </c>
      <c r="CV204" s="76">
        <f t="shared" si="108"/>
        <v>0</v>
      </c>
      <c r="CW204" s="76">
        <f t="shared" si="108"/>
        <v>0</v>
      </c>
      <c r="CX204" s="76">
        <f t="shared" si="108"/>
        <v>0</v>
      </c>
      <c r="CY204" s="76">
        <f t="shared" si="108"/>
        <v>0</v>
      </c>
      <c r="CZ204" s="76">
        <f t="shared" si="108"/>
        <v>0</v>
      </c>
      <c r="DA204" s="76">
        <f t="shared" si="108"/>
        <v>0</v>
      </c>
      <c r="DB204" s="76">
        <f t="shared" si="108"/>
        <v>0</v>
      </c>
      <c r="DC204" s="76">
        <f t="shared" si="108"/>
        <v>0</v>
      </c>
      <c r="DD204" s="76">
        <f t="shared" si="108"/>
        <v>0</v>
      </c>
      <c r="DE204" s="76">
        <f t="shared" si="108"/>
        <v>0</v>
      </c>
      <c r="DF204" s="76">
        <f t="shared" si="108"/>
        <v>0</v>
      </c>
      <c r="DG204" s="76">
        <f t="shared" si="108"/>
        <v>0</v>
      </c>
      <c r="DH204" s="76">
        <f t="shared" si="108"/>
        <v>0</v>
      </c>
      <c r="DI204" s="76">
        <f t="shared" si="108"/>
        <v>0</v>
      </c>
      <c r="DJ204" s="76">
        <f t="shared" si="108"/>
        <v>0</v>
      </c>
      <c r="DK204" s="76">
        <f t="shared" si="108"/>
        <v>0</v>
      </c>
      <c r="DL204" s="76">
        <f t="shared" si="108"/>
        <v>0</v>
      </c>
      <c r="DM204" s="76">
        <f t="shared" si="108"/>
        <v>0</v>
      </c>
      <c r="DN204" s="76">
        <f t="shared" si="108"/>
        <v>0</v>
      </c>
      <c r="DO204" s="76">
        <f t="shared" si="108"/>
        <v>0</v>
      </c>
      <c r="DP204" s="76">
        <f t="shared" si="108"/>
        <v>0</v>
      </c>
      <c r="DQ204" s="76">
        <f t="shared" si="108"/>
        <v>0</v>
      </c>
      <c r="DR204" s="76">
        <f t="shared" si="108"/>
        <v>0</v>
      </c>
      <c r="DS204" s="76">
        <f t="shared" si="108"/>
        <v>0</v>
      </c>
      <c r="DT204" s="76">
        <f t="shared" si="108"/>
        <v>0</v>
      </c>
      <c r="DU204" s="76">
        <f t="shared" si="108"/>
        <v>0</v>
      </c>
    </row>
    <row r="205" spans="1:125" x14ac:dyDescent="0.35">
      <c r="A205" s="2"/>
      <c r="B205" s="10"/>
      <c r="C205" s="2"/>
      <c r="D205" s="76"/>
      <c r="E205" s="76"/>
      <c r="F205" s="76"/>
      <c r="G205" s="76"/>
      <c r="H205" s="76"/>
      <c r="I205" s="76"/>
      <c r="J205" s="76"/>
      <c r="K205" s="76"/>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76"/>
      <c r="BG205" s="76"/>
      <c r="BH205" s="76"/>
      <c r="BI205" s="76"/>
      <c r="BJ205" s="76"/>
      <c r="BK205" s="76"/>
      <c r="BL205" s="76"/>
      <c r="BM205" s="76"/>
      <c r="BN205" s="76"/>
      <c r="BO205" s="76"/>
      <c r="BP205" s="76"/>
      <c r="BQ205" s="76"/>
      <c r="BR205" s="76"/>
      <c r="BS205" s="76"/>
      <c r="BT205" s="76"/>
      <c r="BU205" s="76"/>
      <c r="BV205" s="76"/>
      <c r="BW205" s="76"/>
      <c r="BX205" s="76"/>
      <c r="BY205" s="76"/>
      <c r="BZ205" s="76"/>
      <c r="CA205" s="76"/>
      <c r="CB205" s="76"/>
      <c r="CC205" s="76"/>
      <c r="CD205" s="76"/>
      <c r="CE205" s="76"/>
      <c r="CF205" s="76"/>
      <c r="CG205" s="76"/>
      <c r="CH205" s="76"/>
      <c r="CI205" s="76"/>
      <c r="CJ205" s="76"/>
      <c r="CK205" s="76"/>
      <c r="CL205" s="76"/>
      <c r="CM205" s="76"/>
      <c r="CN205" s="76"/>
      <c r="CO205" s="76"/>
      <c r="CP205" s="76"/>
      <c r="CQ205" s="76"/>
      <c r="CR205" s="76"/>
      <c r="CS205" s="76"/>
      <c r="CT205" s="76"/>
      <c r="CU205" s="76"/>
      <c r="CV205" s="76"/>
      <c r="CW205" s="76"/>
      <c r="CX205" s="76"/>
      <c r="CY205" s="76"/>
      <c r="CZ205" s="76"/>
      <c r="DA205" s="76"/>
      <c r="DB205" s="76"/>
      <c r="DC205" s="76"/>
      <c r="DD205" s="76"/>
      <c r="DE205" s="76"/>
      <c r="DF205" s="76"/>
      <c r="DG205" s="76"/>
      <c r="DH205" s="76"/>
      <c r="DI205" s="76"/>
      <c r="DJ205" s="76"/>
      <c r="DK205" s="76"/>
      <c r="DL205" s="76"/>
      <c r="DM205" s="76"/>
      <c r="DN205" s="76"/>
      <c r="DO205" s="76"/>
      <c r="DP205" s="76"/>
      <c r="DQ205" s="76"/>
      <c r="DR205" s="76"/>
      <c r="DS205" s="76"/>
      <c r="DT205" s="76"/>
      <c r="DU205" s="76"/>
    </row>
    <row r="206" spans="1:125" x14ac:dyDescent="0.35">
      <c r="A206" s="3" t="s">
        <v>397</v>
      </c>
      <c r="B206" s="10"/>
      <c r="C206" s="2"/>
      <c r="D206" s="76"/>
      <c r="E206" s="76"/>
      <c r="F206" s="76"/>
      <c r="G206" s="76"/>
      <c r="H206" s="76"/>
      <c r="I206" s="76"/>
      <c r="J206" s="76"/>
      <c r="K206" s="76"/>
      <c r="L206" s="76"/>
      <c r="M206" s="76"/>
      <c r="N206" s="76"/>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6"/>
      <c r="AX206" s="76"/>
      <c r="AY206" s="76"/>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6"/>
      <c r="CB206" s="76"/>
      <c r="CC206" s="76"/>
      <c r="CD206" s="76"/>
      <c r="CE206" s="76"/>
      <c r="CF206" s="76"/>
      <c r="CG206" s="76"/>
      <c r="CH206" s="76"/>
      <c r="CI206" s="76"/>
      <c r="CJ206" s="76"/>
      <c r="CK206" s="76"/>
      <c r="CL206" s="76"/>
      <c r="CM206" s="76"/>
      <c r="CN206" s="76"/>
      <c r="CO206" s="76"/>
      <c r="CP206" s="76"/>
      <c r="CQ206" s="76"/>
      <c r="CR206" s="76"/>
      <c r="CS206" s="76"/>
      <c r="CT206" s="76"/>
      <c r="CU206" s="76"/>
      <c r="CV206" s="76"/>
      <c r="CW206" s="76"/>
      <c r="CX206" s="76"/>
      <c r="CY206" s="76"/>
      <c r="CZ206" s="76"/>
      <c r="DA206" s="76"/>
      <c r="DB206" s="76"/>
      <c r="DC206" s="76"/>
      <c r="DD206" s="76"/>
      <c r="DE206" s="76"/>
      <c r="DF206" s="76"/>
      <c r="DG206" s="76"/>
      <c r="DH206" s="76"/>
      <c r="DI206" s="76"/>
      <c r="DJ206" s="76"/>
      <c r="DK206" s="76"/>
      <c r="DL206" s="76"/>
      <c r="DM206" s="76"/>
      <c r="DN206" s="76"/>
      <c r="DO206" s="76"/>
      <c r="DP206" s="76"/>
      <c r="DQ206" s="76"/>
      <c r="DR206" s="76"/>
      <c r="DS206" s="76"/>
      <c r="DT206" s="76"/>
      <c r="DU206" s="76"/>
    </row>
    <row r="207" spans="1:125"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row>
    <row r="208" spans="1:125" x14ac:dyDescent="0.35">
      <c r="A208" s="2" t="s">
        <v>398</v>
      </c>
      <c r="B208" s="2"/>
      <c r="C208" s="2"/>
      <c r="D208" s="86">
        <f>SUM(E208:DU208)</f>
        <v>0</v>
      </c>
      <c r="E208" s="86">
        <f t="shared" ref="E208:BP208" si="109">IFERROR(IF(E$4&gt;=$D188,IF(E$4&lt;=$D181,1,0),0),"")</f>
        <v>0</v>
      </c>
      <c r="F208" s="86">
        <f t="shared" si="109"/>
        <v>0</v>
      </c>
      <c r="G208" s="86">
        <f t="shared" si="109"/>
        <v>0</v>
      </c>
      <c r="H208" s="86">
        <f t="shared" si="109"/>
        <v>0</v>
      </c>
      <c r="I208" s="86">
        <f t="shared" si="109"/>
        <v>0</v>
      </c>
      <c r="J208" s="86">
        <f t="shared" si="109"/>
        <v>0</v>
      </c>
      <c r="K208" s="86">
        <f t="shared" si="109"/>
        <v>0</v>
      </c>
      <c r="L208" s="86">
        <f t="shared" si="109"/>
        <v>0</v>
      </c>
      <c r="M208" s="86">
        <f t="shared" si="109"/>
        <v>0</v>
      </c>
      <c r="N208" s="86">
        <f t="shared" si="109"/>
        <v>0</v>
      </c>
      <c r="O208" s="86">
        <f t="shared" si="109"/>
        <v>0</v>
      </c>
      <c r="P208" s="86">
        <f t="shared" si="109"/>
        <v>0</v>
      </c>
      <c r="Q208" s="86">
        <f t="shared" si="109"/>
        <v>0</v>
      </c>
      <c r="R208" s="86">
        <f t="shared" si="109"/>
        <v>0</v>
      </c>
      <c r="S208" s="86">
        <f t="shared" si="109"/>
        <v>0</v>
      </c>
      <c r="T208" s="86">
        <f t="shared" si="109"/>
        <v>0</v>
      </c>
      <c r="U208" s="86">
        <f t="shared" si="109"/>
        <v>0</v>
      </c>
      <c r="V208" s="86">
        <f t="shared" si="109"/>
        <v>0</v>
      </c>
      <c r="W208" s="86">
        <f t="shared" si="109"/>
        <v>0</v>
      </c>
      <c r="X208" s="86">
        <f t="shared" si="109"/>
        <v>0</v>
      </c>
      <c r="Y208" s="86">
        <f t="shared" si="109"/>
        <v>0</v>
      </c>
      <c r="Z208" s="86">
        <f t="shared" si="109"/>
        <v>0</v>
      </c>
      <c r="AA208" s="86">
        <f t="shared" si="109"/>
        <v>0</v>
      </c>
      <c r="AB208" s="86">
        <f t="shared" si="109"/>
        <v>0</v>
      </c>
      <c r="AC208" s="86">
        <f t="shared" si="109"/>
        <v>0</v>
      </c>
      <c r="AD208" s="86">
        <f t="shared" si="109"/>
        <v>0</v>
      </c>
      <c r="AE208" s="86">
        <f t="shared" si="109"/>
        <v>0</v>
      </c>
      <c r="AF208" s="86">
        <f t="shared" si="109"/>
        <v>0</v>
      </c>
      <c r="AG208" s="86">
        <f t="shared" si="109"/>
        <v>0</v>
      </c>
      <c r="AH208" s="86">
        <f t="shared" si="109"/>
        <v>0</v>
      </c>
      <c r="AI208" s="86">
        <f t="shared" si="109"/>
        <v>0</v>
      </c>
      <c r="AJ208" s="86">
        <f t="shared" si="109"/>
        <v>0</v>
      </c>
      <c r="AK208" s="86">
        <f t="shared" si="109"/>
        <v>0</v>
      </c>
      <c r="AL208" s="86">
        <f t="shared" si="109"/>
        <v>0</v>
      </c>
      <c r="AM208" s="86">
        <f t="shared" si="109"/>
        <v>0</v>
      </c>
      <c r="AN208" s="86">
        <f t="shared" si="109"/>
        <v>0</v>
      </c>
      <c r="AO208" s="86">
        <f t="shared" si="109"/>
        <v>0</v>
      </c>
      <c r="AP208" s="86">
        <f t="shared" si="109"/>
        <v>0</v>
      </c>
      <c r="AQ208" s="86">
        <f t="shared" si="109"/>
        <v>0</v>
      </c>
      <c r="AR208" s="86">
        <f t="shared" si="109"/>
        <v>0</v>
      </c>
      <c r="AS208" s="86">
        <f t="shared" si="109"/>
        <v>0</v>
      </c>
      <c r="AT208" s="86">
        <f t="shared" si="109"/>
        <v>0</v>
      </c>
      <c r="AU208" s="86">
        <f t="shared" si="109"/>
        <v>0</v>
      </c>
      <c r="AV208" s="86">
        <f t="shared" si="109"/>
        <v>0</v>
      </c>
      <c r="AW208" s="86">
        <f t="shared" si="109"/>
        <v>0</v>
      </c>
      <c r="AX208" s="86">
        <f t="shared" si="109"/>
        <v>0</v>
      </c>
      <c r="AY208" s="86">
        <f t="shared" si="109"/>
        <v>0</v>
      </c>
      <c r="AZ208" s="86">
        <f t="shared" si="109"/>
        <v>0</v>
      </c>
      <c r="BA208" s="86">
        <f t="shared" si="109"/>
        <v>0</v>
      </c>
      <c r="BB208" s="86">
        <f t="shared" si="109"/>
        <v>0</v>
      </c>
      <c r="BC208" s="86">
        <f t="shared" si="109"/>
        <v>0</v>
      </c>
      <c r="BD208" s="86">
        <f t="shared" si="109"/>
        <v>0</v>
      </c>
      <c r="BE208" s="86">
        <f t="shared" si="109"/>
        <v>0</v>
      </c>
      <c r="BF208" s="86">
        <f t="shared" si="109"/>
        <v>0</v>
      </c>
      <c r="BG208" s="86">
        <f t="shared" si="109"/>
        <v>0</v>
      </c>
      <c r="BH208" s="86">
        <f t="shared" si="109"/>
        <v>0</v>
      </c>
      <c r="BI208" s="86">
        <f t="shared" si="109"/>
        <v>0</v>
      </c>
      <c r="BJ208" s="86">
        <f t="shared" si="109"/>
        <v>0</v>
      </c>
      <c r="BK208" s="86">
        <f t="shared" si="109"/>
        <v>0</v>
      </c>
      <c r="BL208" s="86">
        <f t="shared" si="109"/>
        <v>0</v>
      </c>
      <c r="BM208" s="86">
        <f t="shared" si="109"/>
        <v>0</v>
      </c>
      <c r="BN208" s="86">
        <f t="shared" si="109"/>
        <v>0</v>
      </c>
      <c r="BO208" s="86">
        <f t="shared" si="109"/>
        <v>0</v>
      </c>
      <c r="BP208" s="86">
        <f t="shared" si="109"/>
        <v>0</v>
      </c>
      <c r="BQ208" s="86">
        <f t="shared" ref="BQ208:DU208" si="110">IFERROR(IF(BQ$4&gt;=$D188,IF(BQ$4&lt;=$D181,1,0),0),"")</f>
        <v>0</v>
      </c>
      <c r="BR208" s="86">
        <f t="shared" si="110"/>
        <v>0</v>
      </c>
      <c r="BS208" s="86">
        <f t="shared" si="110"/>
        <v>0</v>
      </c>
      <c r="BT208" s="86">
        <f t="shared" si="110"/>
        <v>0</v>
      </c>
      <c r="BU208" s="86">
        <f t="shared" si="110"/>
        <v>0</v>
      </c>
      <c r="BV208" s="86">
        <f t="shared" si="110"/>
        <v>0</v>
      </c>
      <c r="BW208" s="86">
        <f t="shared" si="110"/>
        <v>0</v>
      </c>
      <c r="BX208" s="86">
        <f t="shared" si="110"/>
        <v>0</v>
      </c>
      <c r="BY208" s="86">
        <f t="shared" si="110"/>
        <v>0</v>
      </c>
      <c r="BZ208" s="86">
        <f t="shared" si="110"/>
        <v>0</v>
      </c>
      <c r="CA208" s="86">
        <f t="shared" si="110"/>
        <v>0</v>
      </c>
      <c r="CB208" s="86">
        <f t="shared" si="110"/>
        <v>0</v>
      </c>
      <c r="CC208" s="86">
        <f t="shared" si="110"/>
        <v>0</v>
      </c>
      <c r="CD208" s="86">
        <f t="shared" si="110"/>
        <v>0</v>
      </c>
      <c r="CE208" s="86">
        <f t="shared" si="110"/>
        <v>0</v>
      </c>
      <c r="CF208" s="86">
        <f t="shared" si="110"/>
        <v>0</v>
      </c>
      <c r="CG208" s="86">
        <f t="shared" si="110"/>
        <v>0</v>
      </c>
      <c r="CH208" s="86">
        <f t="shared" si="110"/>
        <v>0</v>
      </c>
      <c r="CI208" s="86">
        <f t="shared" si="110"/>
        <v>0</v>
      </c>
      <c r="CJ208" s="86">
        <f t="shared" si="110"/>
        <v>0</v>
      </c>
      <c r="CK208" s="86">
        <f t="shared" si="110"/>
        <v>0</v>
      </c>
      <c r="CL208" s="86">
        <f t="shared" si="110"/>
        <v>0</v>
      </c>
      <c r="CM208" s="86">
        <f t="shared" si="110"/>
        <v>0</v>
      </c>
      <c r="CN208" s="86">
        <f t="shared" si="110"/>
        <v>0</v>
      </c>
      <c r="CO208" s="86">
        <f t="shared" si="110"/>
        <v>0</v>
      </c>
      <c r="CP208" s="86">
        <f t="shared" si="110"/>
        <v>0</v>
      </c>
      <c r="CQ208" s="86">
        <f t="shared" si="110"/>
        <v>0</v>
      </c>
      <c r="CR208" s="86">
        <f t="shared" si="110"/>
        <v>0</v>
      </c>
      <c r="CS208" s="86">
        <f t="shared" si="110"/>
        <v>0</v>
      </c>
      <c r="CT208" s="86">
        <f t="shared" si="110"/>
        <v>0</v>
      </c>
      <c r="CU208" s="86">
        <f t="shared" si="110"/>
        <v>0</v>
      </c>
      <c r="CV208" s="86">
        <f t="shared" si="110"/>
        <v>0</v>
      </c>
      <c r="CW208" s="86">
        <f t="shared" si="110"/>
        <v>0</v>
      </c>
      <c r="CX208" s="86">
        <f t="shared" si="110"/>
        <v>0</v>
      </c>
      <c r="CY208" s="86">
        <f t="shared" si="110"/>
        <v>0</v>
      </c>
      <c r="CZ208" s="86">
        <f t="shared" si="110"/>
        <v>0</v>
      </c>
      <c r="DA208" s="86">
        <f t="shared" si="110"/>
        <v>0</v>
      </c>
      <c r="DB208" s="86">
        <f t="shared" si="110"/>
        <v>0</v>
      </c>
      <c r="DC208" s="86">
        <f t="shared" si="110"/>
        <v>0</v>
      </c>
      <c r="DD208" s="86">
        <f t="shared" si="110"/>
        <v>0</v>
      </c>
      <c r="DE208" s="86">
        <f t="shared" si="110"/>
        <v>0</v>
      </c>
      <c r="DF208" s="86">
        <f t="shared" si="110"/>
        <v>0</v>
      </c>
      <c r="DG208" s="86">
        <f t="shared" si="110"/>
        <v>0</v>
      </c>
      <c r="DH208" s="86">
        <f t="shared" si="110"/>
        <v>0</v>
      </c>
      <c r="DI208" s="86">
        <f t="shared" si="110"/>
        <v>0</v>
      </c>
      <c r="DJ208" s="86">
        <f t="shared" si="110"/>
        <v>0</v>
      </c>
      <c r="DK208" s="86">
        <f t="shared" si="110"/>
        <v>0</v>
      </c>
      <c r="DL208" s="86">
        <f t="shared" si="110"/>
        <v>0</v>
      </c>
      <c r="DM208" s="86">
        <f t="shared" si="110"/>
        <v>0</v>
      </c>
      <c r="DN208" s="86">
        <f t="shared" si="110"/>
        <v>0</v>
      </c>
      <c r="DO208" s="86">
        <f t="shared" si="110"/>
        <v>0</v>
      </c>
      <c r="DP208" s="86">
        <f t="shared" si="110"/>
        <v>0</v>
      </c>
      <c r="DQ208" s="86">
        <f t="shared" si="110"/>
        <v>0</v>
      </c>
      <c r="DR208" s="86">
        <f t="shared" si="110"/>
        <v>0</v>
      </c>
      <c r="DS208" s="86">
        <f t="shared" si="110"/>
        <v>0</v>
      </c>
      <c r="DT208" s="86">
        <f t="shared" si="110"/>
        <v>0</v>
      </c>
      <c r="DU208" s="86">
        <f t="shared" si="110"/>
        <v>0</v>
      </c>
    </row>
    <row r="209" spans="1:125" x14ac:dyDescent="0.35">
      <c r="A209" s="2" t="s">
        <v>399</v>
      </c>
      <c r="B209" s="2"/>
      <c r="C209" s="2"/>
      <c r="D209" s="2"/>
      <c r="E209" s="86">
        <f>IFERROR(E208,"")</f>
        <v>0</v>
      </c>
      <c r="F209" s="86">
        <f t="shared" ref="F209:BQ209" si="111">IFERROR(IF(F208=0,0,E209+F208),"")</f>
        <v>0</v>
      </c>
      <c r="G209" s="86">
        <f t="shared" si="111"/>
        <v>0</v>
      </c>
      <c r="H209" s="86">
        <f t="shared" si="111"/>
        <v>0</v>
      </c>
      <c r="I209" s="86">
        <f t="shared" si="111"/>
        <v>0</v>
      </c>
      <c r="J209" s="86">
        <f t="shared" si="111"/>
        <v>0</v>
      </c>
      <c r="K209" s="86">
        <f t="shared" si="111"/>
        <v>0</v>
      </c>
      <c r="L209" s="86">
        <f t="shared" si="111"/>
        <v>0</v>
      </c>
      <c r="M209" s="86">
        <f t="shared" si="111"/>
        <v>0</v>
      </c>
      <c r="N209" s="86">
        <f t="shared" si="111"/>
        <v>0</v>
      </c>
      <c r="O209" s="86">
        <f t="shared" si="111"/>
        <v>0</v>
      </c>
      <c r="P209" s="86">
        <f t="shared" si="111"/>
        <v>0</v>
      </c>
      <c r="Q209" s="86">
        <f t="shared" si="111"/>
        <v>0</v>
      </c>
      <c r="R209" s="86">
        <f t="shared" si="111"/>
        <v>0</v>
      </c>
      <c r="S209" s="86">
        <f t="shared" si="111"/>
        <v>0</v>
      </c>
      <c r="T209" s="86">
        <f t="shared" si="111"/>
        <v>0</v>
      </c>
      <c r="U209" s="86">
        <f t="shared" si="111"/>
        <v>0</v>
      </c>
      <c r="V209" s="86">
        <f t="shared" si="111"/>
        <v>0</v>
      </c>
      <c r="W209" s="86">
        <f t="shared" si="111"/>
        <v>0</v>
      </c>
      <c r="X209" s="86">
        <f t="shared" si="111"/>
        <v>0</v>
      </c>
      <c r="Y209" s="86">
        <f t="shared" si="111"/>
        <v>0</v>
      </c>
      <c r="Z209" s="86">
        <f t="shared" si="111"/>
        <v>0</v>
      </c>
      <c r="AA209" s="86">
        <f t="shared" si="111"/>
        <v>0</v>
      </c>
      <c r="AB209" s="86">
        <f t="shared" si="111"/>
        <v>0</v>
      </c>
      <c r="AC209" s="86">
        <f t="shared" si="111"/>
        <v>0</v>
      </c>
      <c r="AD209" s="86">
        <f t="shared" si="111"/>
        <v>0</v>
      </c>
      <c r="AE209" s="86">
        <f t="shared" si="111"/>
        <v>0</v>
      </c>
      <c r="AF209" s="86">
        <f t="shared" si="111"/>
        <v>0</v>
      </c>
      <c r="AG209" s="86">
        <f t="shared" si="111"/>
        <v>0</v>
      </c>
      <c r="AH209" s="86">
        <f t="shared" si="111"/>
        <v>0</v>
      </c>
      <c r="AI209" s="86">
        <f t="shared" si="111"/>
        <v>0</v>
      </c>
      <c r="AJ209" s="86">
        <f t="shared" si="111"/>
        <v>0</v>
      </c>
      <c r="AK209" s="86">
        <f t="shared" si="111"/>
        <v>0</v>
      </c>
      <c r="AL209" s="86">
        <f t="shared" si="111"/>
        <v>0</v>
      </c>
      <c r="AM209" s="86">
        <f t="shared" si="111"/>
        <v>0</v>
      </c>
      <c r="AN209" s="86">
        <f t="shared" si="111"/>
        <v>0</v>
      </c>
      <c r="AO209" s="86">
        <f t="shared" si="111"/>
        <v>0</v>
      </c>
      <c r="AP209" s="86">
        <f t="shared" si="111"/>
        <v>0</v>
      </c>
      <c r="AQ209" s="86">
        <f t="shared" si="111"/>
        <v>0</v>
      </c>
      <c r="AR209" s="86">
        <f t="shared" si="111"/>
        <v>0</v>
      </c>
      <c r="AS209" s="86">
        <f t="shared" si="111"/>
        <v>0</v>
      </c>
      <c r="AT209" s="86">
        <f t="shared" si="111"/>
        <v>0</v>
      </c>
      <c r="AU209" s="86">
        <f t="shared" si="111"/>
        <v>0</v>
      </c>
      <c r="AV209" s="86">
        <f t="shared" si="111"/>
        <v>0</v>
      </c>
      <c r="AW209" s="86">
        <f t="shared" si="111"/>
        <v>0</v>
      </c>
      <c r="AX209" s="86">
        <f t="shared" si="111"/>
        <v>0</v>
      </c>
      <c r="AY209" s="86">
        <f t="shared" si="111"/>
        <v>0</v>
      </c>
      <c r="AZ209" s="86">
        <f t="shared" si="111"/>
        <v>0</v>
      </c>
      <c r="BA209" s="86">
        <f t="shared" si="111"/>
        <v>0</v>
      </c>
      <c r="BB209" s="86">
        <f t="shared" si="111"/>
        <v>0</v>
      </c>
      <c r="BC209" s="86">
        <f t="shared" si="111"/>
        <v>0</v>
      </c>
      <c r="BD209" s="86">
        <f t="shared" si="111"/>
        <v>0</v>
      </c>
      <c r="BE209" s="86">
        <f t="shared" si="111"/>
        <v>0</v>
      </c>
      <c r="BF209" s="86">
        <f t="shared" si="111"/>
        <v>0</v>
      </c>
      <c r="BG209" s="86">
        <f t="shared" si="111"/>
        <v>0</v>
      </c>
      <c r="BH209" s="86">
        <f t="shared" si="111"/>
        <v>0</v>
      </c>
      <c r="BI209" s="86">
        <f t="shared" si="111"/>
        <v>0</v>
      </c>
      <c r="BJ209" s="86">
        <f t="shared" si="111"/>
        <v>0</v>
      </c>
      <c r="BK209" s="86">
        <f t="shared" si="111"/>
        <v>0</v>
      </c>
      <c r="BL209" s="86">
        <f t="shared" si="111"/>
        <v>0</v>
      </c>
      <c r="BM209" s="86">
        <f t="shared" si="111"/>
        <v>0</v>
      </c>
      <c r="BN209" s="86">
        <f t="shared" si="111"/>
        <v>0</v>
      </c>
      <c r="BO209" s="86">
        <f t="shared" si="111"/>
        <v>0</v>
      </c>
      <c r="BP209" s="86">
        <f t="shared" si="111"/>
        <v>0</v>
      </c>
      <c r="BQ209" s="86">
        <f t="shared" si="111"/>
        <v>0</v>
      </c>
      <c r="BR209" s="86">
        <f t="shared" ref="BR209:DU209" si="112">IFERROR(IF(BR208=0,0,BQ209+BR208),"")</f>
        <v>0</v>
      </c>
      <c r="BS209" s="86">
        <f t="shared" si="112"/>
        <v>0</v>
      </c>
      <c r="BT209" s="86">
        <f t="shared" si="112"/>
        <v>0</v>
      </c>
      <c r="BU209" s="86">
        <f t="shared" si="112"/>
        <v>0</v>
      </c>
      <c r="BV209" s="86">
        <f t="shared" si="112"/>
        <v>0</v>
      </c>
      <c r="BW209" s="86">
        <f t="shared" si="112"/>
        <v>0</v>
      </c>
      <c r="BX209" s="86">
        <f t="shared" si="112"/>
        <v>0</v>
      </c>
      <c r="BY209" s="86">
        <f t="shared" si="112"/>
        <v>0</v>
      </c>
      <c r="BZ209" s="86">
        <f t="shared" si="112"/>
        <v>0</v>
      </c>
      <c r="CA209" s="86">
        <f t="shared" si="112"/>
        <v>0</v>
      </c>
      <c r="CB209" s="86">
        <f t="shared" si="112"/>
        <v>0</v>
      </c>
      <c r="CC209" s="86">
        <f t="shared" si="112"/>
        <v>0</v>
      </c>
      <c r="CD209" s="86">
        <f t="shared" si="112"/>
        <v>0</v>
      </c>
      <c r="CE209" s="86">
        <f t="shared" si="112"/>
        <v>0</v>
      </c>
      <c r="CF209" s="86">
        <f t="shared" si="112"/>
        <v>0</v>
      </c>
      <c r="CG209" s="86">
        <f t="shared" si="112"/>
        <v>0</v>
      </c>
      <c r="CH209" s="86">
        <f t="shared" si="112"/>
        <v>0</v>
      </c>
      <c r="CI209" s="86">
        <f t="shared" si="112"/>
        <v>0</v>
      </c>
      <c r="CJ209" s="86">
        <f t="shared" si="112"/>
        <v>0</v>
      </c>
      <c r="CK209" s="86">
        <f t="shared" si="112"/>
        <v>0</v>
      </c>
      <c r="CL209" s="86">
        <f t="shared" si="112"/>
        <v>0</v>
      </c>
      <c r="CM209" s="86">
        <f t="shared" si="112"/>
        <v>0</v>
      </c>
      <c r="CN209" s="86">
        <f t="shared" si="112"/>
        <v>0</v>
      </c>
      <c r="CO209" s="86">
        <f t="shared" si="112"/>
        <v>0</v>
      </c>
      <c r="CP209" s="86">
        <f t="shared" si="112"/>
        <v>0</v>
      </c>
      <c r="CQ209" s="86">
        <f t="shared" si="112"/>
        <v>0</v>
      </c>
      <c r="CR209" s="86">
        <f t="shared" si="112"/>
        <v>0</v>
      </c>
      <c r="CS209" s="86">
        <f t="shared" si="112"/>
        <v>0</v>
      </c>
      <c r="CT209" s="86">
        <f t="shared" si="112"/>
        <v>0</v>
      </c>
      <c r="CU209" s="86">
        <f t="shared" si="112"/>
        <v>0</v>
      </c>
      <c r="CV209" s="86">
        <f t="shared" si="112"/>
        <v>0</v>
      </c>
      <c r="CW209" s="86">
        <f t="shared" si="112"/>
        <v>0</v>
      </c>
      <c r="CX209" s="86">
        <f t="shared" si="112"/>
        <v>0</v>
      </c>
      <c r="CY209" s="86">
        <f t="shared" si="112"/>
        <v>0</v>
      </c>
      <c r="CZ209" s="86">
        <f t="shared" si="112"/>
        <v>0</v>
      </c>
      <c r="DA209" s="86">
        <f t="shared" si="112"/>
        <v>0</v>
      </c>
      <c r="DB209" s="86">
        <f t="shared" si="112"/>
        <v>0</v>
      </c>
      <c r="DC209" s="86">
        <f t="shared" si="112"/>
        <v>0</v>
      </c>
      <c r="DD209" s="86">
        <f t="shared" si="112"/>
        <v>0</v>
      </c>
      <c r="DE209" s="86">
        <f t="shared" si="112"/>
        <v>0</v>
      </c>
      <c r="DF209" s="86">
        <f t="shared" si="112"/>
        <v>0</v>
      </c>
      <c r="DG209" s="86">
        <f t="shared" si="112"/>
        <v>0</v>
      </c>
      <c r="DH209" s="86">
        <f t="shared" si="112"/>
        <v>0</v>
      </c>
      <c r="DI209" s="86">
        <f t="shared" si="112"/>
        <v>0</v>
      </c>
      <c r="DJ209" s="86">
        <f t="shared" si="112"/>
        <v>0</v>
      </c>
      <c r="DK209" s="86">
        <f t="shared" si="112"/>
        <v>0</v>
      </c>
      <c r="DL209" s="86">
        <f t="shared" si="112"/>
        <v>0</v>
      </c>
      <c r="DM209" s="86">
        <f t="shared" si="112"/>
        <v>0</v>
      </c>
      <c r="DN209" s="86">
        <f t="shared" si="112"/>
        <v>0</v>
      </c>
      <c r="DO209" s="86">
        <f t="shared" si="112"/>
        <v>0</v>
      </c>
      <c r="DP209" s="86">
        <f t="shared" si="112"/>
        <v>0</v>
      </c>
      <c r="DQ209" s="86">
        <f t="shared" si="112"/>
        <v>0</v>
      </c>
      <c r="DR209" s="86">
        <f t="shared" si="112"/>
        <v>0</v>
      </c>
      <c r="DS209" s="86">
        <f t="shared" si="112"/>
        <v>0</v>
      </c>
      <c r="DT209" s="86">
        <f t="shared" si="112"/>
        <v>0</v>
      </c>
      <c r="DU209" s="86">
        <f t="shared" si="112"/>
        <v>0</v>
      </c>
    </row>
    <row r="210" spans="1:125" x14ac:dyDescent="0.35">
      <c r="A210" s="2" t="s">
        <v>400</v>
      </c>
      <c r="B210" s="2"/>
      <c r="C210" s="2"/>
      <c r="D210" s="2"/>
      <c r="E210" s="86">
        <f t="shared" ref="E210:BP210" si="113">IFERROR(IF(E$4&gt;=$D189,IF(E$4&lt;=$D181,1,0),0),"")</f>
        <v>0</v>
      </c>
      <c r="F210" s="86">
        <f t="shared" si="113"/>
        <v>0</v>
      </c>
      <c r="G210" s="86">
        <f t="shared" si="113"/>
        <v>0</v>
      </c>
      <c r="H210" s="86">
        <f t="shared" si="113"/>
        <v>0</v>
      </c>
      <c r="I210" s="86">
        <f t="shared" si="113"/>
        <v>0</v>
      </c>
      <c r="J210" s="86">
        <f t="shared" si="113"/>
        <v>0</v>
      </c>
      <c r="K210" s="86">
        <f t="shared" si="113"/>
        <v>0</v>
      </c>
      <c r="L210" s="86">
        <f t="shared" si="113"/>
        <v>0</v>
      </c>
      <c r="M210" s="86">
        <f t="shared" si="113"/>
        <v>0</v>
      </c>
      <c r="N210" s="86">
        <f t="shared" si="113"/>
        <v>0</v>
      </c>
      <c r="O210" s="86">
        <f t="shared" si="113"/>
        <v>0</v>
      </c>
      <c r="P210" s="86">
        <f t="shared" si="113"/>
        <v>0</v>
      </c>
      <c r="Q210" s="86">
        <f t="shared" si="113"/>
        <v>0</v>
      </c>
      <c r="R210" s="86">
        <f t="shared" si="113"/>
        <v>0</v>
      </c>
      <c r="S210" s="86">
        <f t="shared" si="113"/>
        <v>0</v>
      </c>
      <c r="T210" s="86">
        <f t="shared" si="113"/>
        <v>0</v>
      </c>
      <c r="U210" s="86">
        <f t="shared" si="113"/>
        <v>0</v>
      </c>
      <c r="V210" s="86">
        <f t="shared" si="113"/>
        <v>0</v>
      </c>
      <c r="W210" s="86">
        <f t="shared" si="113"/>
        <v>0</v>
      </c>
      <c r="X210" s="86">
        <f t="shared" si="113"/>
        <v>0</v>
      </c>
      <c r="Y210" s="86">
        <f t="shared" si="113"/>
        <v>0</v>
      </c>
      <c r="Z210" s="86">
        <f t="shared" si="113"/>
        <v>0</v>
      </c>
      <c r="AA210" s="86">
        <f t="shared" si="113"/>
        <v>0</v>
      </c>
      <c r="AB210" s="86">
        <f t="shared" si="113"/>
        <v>0</v>
      </c>
      <c r="AC210" s="86">
        <f t="shared" si="113"/>
        <v>0</v>
      </c>
      <c r="AD210" s="86">
        <f t="shared" si="113"/>
        <v>0</v>
      </c>
      <c r="AE210" s="86">
        <f t="shared" si="113"/>
        <v>0</v>
      </c>
      <c r="AF210" s="86">
        <f t="shared" si="113"/>
        <v>0</v>
      </c>
      <c r="AG210" s="86">
        <f t="shared" si="113"/>
        <v>0</v>
      </c>
      <c r="AH210" s="86">
        <f t="shared" si="113"/>
        <v>0</v>
      </c>
      <c r="AI210" s="86">
        <f t="shared" si="113"/>
        <v>0</v>
      </c>
      <c r="AJ210" s="86">
        <f t="shared" si="113"/>
        <v>0</v>
      </c>
      <c r="AK210" s="86">
        <f t="shared" si="113"/>
        <v>0</v>
      </c>
      <c r="AL210" s="86">
        <f t="shared" si="113"/>
        <v>0</v>
      </c>
      <c r="AM210" s="86">
        <f t="shared" si="113"/>
        <v>0</v>
      </c>
      <c r="AN210" s="86">
        <f t="shared" si="113"/>
        <v>0</v>
      </c>
      <c r="AO210" s="86">
        <f t="shared" si="113"/>
        <v>0</v>
      </c>
      <c r="AP210" s="86">
        <f t="shared" si="113"/>
        <v>0</v>
      </c>
      <c r="AQ210" s="86">
        <f t="shared" si="113"/>
        <v>0</v>
      </c>
      <c r="AR210" s="86">
        <f t="shared" si="113"/>
        <v>0</v>
      </c>
      <c r="AS210" s="86">
        <f t="shared" si="113"/>
        <v>0</v>
      </c>
      <c r="AT210" s="86">
        <f t="shared" si="113"/>
        <v>0</v>
      </c>
      <c r="AU210" s="86">
        <f t="shared" si="113"/>
        <v>0</v>
      </c>
      <c r="AV210" s="86">
        <f t="shared" si="113"/>
        <v>0</v>
      </c>
      <c r="AW210" s="86">
        <f t="shared" si="113"/>
        <v>0</v>
      </c>
      <c r="AX210" s="86">
        <f t="shared" si="113"/>
        <v>0</v>
      </c>
      <c r="AY210" s="86">
        <f t="shared" si="113"/>
        <v>0</v>
      </c>
      <c r="AZ210" s="86">
        <f t="shared" si="113"/>
        <v>0</v>
      </c>
      <c r="BA210" s="86">
        <f t="shared" si="113"/>
        <v>0</v>
      </c>
      <c r="BB210" s="86">
        <f t="shared" si="113"/>
        <v>0</v>
      </c>
      <c r="BC210" s="86">
        <f t="shared" si="113"/>
        <v>0</v>
      </c>
      <c r="BD210" s="86">
        <f t="shared" si="113"/>
        <v>0</v>
      </c>
      <c r="BE210" s="86">
        <f t="shared" si="113"/>
        <v>0</v>
      </c>
      <c r="BF210" s="86">
        <f t="shared" si="113"/>
        <v>0</v>
      </c>
      <c r="BG210" s="86">
        <f t="shared" si="113"/>
        <v>0</v>
      </c>
      <c r="BH210" s="86">
        <f t="shared" si="113"/>
        <v>0</v>
      </c>
      <c r="BI210" s="86">
        <f t="shared" si="113"/>
        <v>0</v>
      </c>
      <c r="BJ210" s="86">
        <f t="shared" si="113"/>
        <v>0</v>
      </c>
      <c r="BK210" s="86">
        <f t="shared" si="113"/>
        <v>0</v>
      </c>
      <c r="BL210" s="86">
        <f t="shared" si="113"/>
        <v>0</v>
      </c>
      <c r="BM210" s="86">
        <f t="shared" si="113"/>
        <v>0</v>
      </c>
      <c r="BN210" s="86">
        <f t="shared" si="113"/>
        <v>0</v>
      </c>
      <c r="BO210" s="86">
        <f t="shared" si="113"/>
        <v>0</v>
      </c>
      <c r="BP210" s="86">
        <f t="shared" si="113"/>
        <v>0</v>
      </c>
      <c r="BQ210" s="86">
        <f t="shared" ref="BQ210:DU210" si="114">IFERROR(IF(BQ$4&gt;=$D189,IF(BQ$4&lt;=$D181,1,0),0),"")</f>
        <v>0</v>
      </c>
      <c r="BR210" s="86">
        <f t="shared" si="114"/>
        <v>0</v>
      </c>
      <c r="BS210" s="86">
        <f t="shared" si="114"/>
        <v>0</v>
      </c>
      <c r="BT210" s="86">
        <f t="shared" si="114"/>
        <v>0</v>
      </c>
      <c r="BU210" s="86">
        <f t="shared" si="114"/>
        <v>0</v>
      </c>
      <c r="BV210" s="86">
        <f t="shared" si="114"/>
        <v>0</v>
      </c>
      <c r="BW210" s="86">
        <f t="shared" si="114"/>
        <v>0</v>
      </c>
      <c r="BX210" s="86">
        <f t="shared" si="114"/>
        <v>0</v>
      </c>
      <c r="BY210" s="86">
        <f t="shared" si="114"/>
        <v>0</v>
      </c>
      <c r="BZ210" s="86">
        <f t="shared" si="114"/>
        <v>0</v>
      </c>
      <c r="CA210" s="86">
        <f t="shared" si="114"/>
        <v>0</v>
      </c>
      <c r="CB210" s="86">
        <f t="shared" si="114"/>
        <v>0</v>
      </c>
      <c r="CC210" s="86">
        <f t="shared" si="114"/>
        <v>0</v>
      </c>
      <c r="CD210" s="86">
        <f t="shared" si="114"/>
        <v>0</v>
      </c>
      <c r="CE210" s="86">
        <f t="shared" si="114"/>
        <v>0</v>
      </c>
      <c r="CF210" s="86">
        <f t="shared" si="114"/>
        <v>0</v>
      </c>
      <c r="CG210" s="86">
        <f t="shared" si="114"/>
        <v>0</v>
      </c>
      <c r="CH210" s="86">
        <f t="shared" si="114"/>
        <v>0</v>
      </c>
      <c r="CI210" s="86">
        <f t="shared" si="114"/>
        <v>0</v>
      </c>
      <c r="CJ210" s="86">
        <f t="shared" si="114"/>
        <v>0</v>
      </c>
      <c r="CK210" s="86">
        <f t="shared" si="114"/>
        <v>0</v>
      </c>
      <c r="CL210" s="86">
        <f t="shared" si="114"/>
        <v>0</v>
      </c>
      <c r="CM210" s="86">
        <f t="shared" si="114"/>
        <v>0</v>
      </c>
      <c r="CN210" s="86">
        <f t="shared" si="114"/>
        <v>0</v>
      </c>
      <c r="CO210" s="86">
        <f t="shared" si="114"/>
        <v>0</v>
      </c>
      <c r="CP210" s="86">
        <f t="shared" si="114"/>
        <v>0</v>
      </c>
      <c r="CQ210" s="86">
        <f t="shared" si="114"/>
        <v>0</v>
      </c>
      <c r="CR210" s="86">
        <f t="shared" si="114"/>
        <v>0</v>
      </c>
      <c r="CS210" s="86">
        <f t="shared" si="114"/>
        <v>0</v>
      </c>
      <c r="CT210" s="86">
        <f t="shared" si="114"/>
        <v>0</v>
      </c>
      <c r="CU210" s="86">
        <f t="shared" si="114"/>
        <v>0</v>
      </c>
      <c r="CV210" s="86">
        <f t="shared" si="114"/>
        <v>0</v>
      </c>
      <c r="CW210" s="86">
        <f t="shared" si="114"/>
        <v>0</v>
      </c>
      <c r="CX210" s="86">
        <f t="shared" si="114"/>
        <v>0</v>
      </c>
      <c r="CY210" s="86">
        <f t="shared" si="114"/>
        <v>0</v>
      </c>
      <c r="CZ210" s="86">
        <f t="shared" si="114"/>
        <v>0</v>
      </c>
      <c r="DA210" s="86">
        <f t="shared" si="114"/>
        <v>0</v>
      </c>
      <c r="DB210" s="86">
        <f t="shared" si="114"/>
        <v>0</v>
      </c>
      <c r="DC210" s="86">
        <f t="shared" si="114"/>
        <v>0</v>
      </c>
      <c r="DD210" s="86">
        <f t="shared" si="114"/>
        <v>0</v>
      </c>
      <c r="DE210" s="86">
        <f t="shared" si="114"/>
        <v>0</v>
      </c>
      <c r="DF210" s="86">
        <f t="shared" si="114"/>
        <v>0</v>
      </c>
      <c r="DG210" s="86">
        <f t="shared" si="114"/>
        <v>0</v>
      </c>
      <c r="DH210" s="86">
        <f t="shared" si="114"/>
        <v>0</v>
      </c>
      <c r="DI210" s="86">
        <f t="shared" si="114"/>
        <v>0</v>
      </c>
      <c r="DJ210" s="86">
        <f t="shared" si="114"/>
        <v>0</v>
      </c>
      <c r="DK210" s="86">
        <f t="shared" si="114"/>
        <v>0</v>
      </c>
      <c r="DL210" s="86">
        <f t="shared" si="114"/>
        <v>0</v>
      </c>
      <c r="DM210" s="86">
        <f t="shared" si="114"/>
        <v>0</v>
      </c>
      <c r="DN210" s="86">
        <f t="shared" si="114"/>
        <v>0</v>
      </c>
      <c r="DO210" s="86">
        <f t="shared" si="114"/>
        <v>0</v>
      </c>
      <c r="DP210" s="86">
        <f t="shared" si="114"/>
        <v>0</v>
      </c>
      <c r="DQ210" s="86">
        <f t="shared" si="114"/>
        <v>0</v>
      </c>
      <c r="DR210" s="86">
        <f t="shared" si="114"/>
        <v>0</v>
      </c>
      <c r="DS210" s="86">
        <f t="shared" si="114"/>
        <v>0</v>
      </c>
      <c r="DT210" s="86">
        <f t="shared" si="114"/>
        <v>0</v>
      </c>
      <c r="DU210" s="86">
        <f t="shared" si="114"/>
        <v>0</v>
      </c>
    </row>
    <row r="211" spans="1:125" x14ac:dyDescent="0.35">
      <c r="A211" s="2"/>
      <c r="B211" s="2"/>
      <c r="C211" s="2"/>
      <c r="D211" s="2"/>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6"/>
      <c r="BE211" s="86"/>
      <c r="BF211" s="86"/>
      <c r="BG211" s="86"/>
      <c r="BH211" s="86"/>
      <c r="BI211" s="86"/>
      <c r="BJ211" s="86"/>
      <c r="BK211" s="86"/>
      <c r="BL211" s="86"/>
      <c r="BM211" s="86"/>
      <c r="BN211" s="86"/>
      <c r="BO211" s="86"/>
      <c r="BP211" s="86"/>
      <c r="BQ211" s="86"/>
      <c r="BR211" s="86"/>
      <c r="BS211" s="86"/>
      <c r="BT211" s="86"/>
      <c r="BU211" s="86"/>
      <c r="BV211" s="86"/>
      <c r="BW211" s="86"/>
      <c r="BX211" s="86"/>
      <c r="BY211" s="86"/>
      <c r="BZ211" s="86"/>
      <c r="CA211" s="86"/>
      <c r="CB211" s="86"/>
      <c r="CC211" s="86"/>
      <c r="CD211" s="86"/>
      <c r="CE211" s="86"/>
      <c r="CF211" s="86"/>
      <c r="CG211" s="86"/>
      <c r="CH211" s="86"/>
      <c r="CI211" s="86"/>
      <c r="CJ211" s="86"/>
      <c r="CK211" s="86"/>
      <c r="CL211" s="86"/>
      <c r="CM211" s="86"/>
      <c r="CN211" s="86"/>
      <c r="CO211" s="86"/>
      <c r="CP211" s="86"/>
      <c r="CQ211" s="86"/>
      <c r="CR211" s="86"/>
      <c r="CS211" s="86"/>
      <c r="CT211" s="86"/>
      <c r="CU211" s="86"/>
      <c r="CV211" s="86"/>
      <c r="CW211" s="86"/>
      <c r="CX211" s="86"/>
      <c r="CY211" s="86"/>
      <c r="CZ211" s="86"/>
      <c r="DA211" s="86"/>
      <c r="DB211" s="86"/>
      <c r="DC211" s="86"/>
      <c r="DD211" s="86"/>
      <c r="DE211" s="86"/>
      <c r="DF211" s="86"/>
      <c r="DG211" s="86"/>
      <c r="DH211" s="86"/>
      <c r="DI211" s="86"/>
      <c r="DJ211" s="86"/>
      <c r="DK211" s="86"/>
      <c r="DL211" s="86"/>
      <c r="DM211" s="86"/>
      <c r="DN211" s="86"/>
      <c r="DO211" s="86"/>
      <c r="DP211" s="86"/>
      <c r="DQ211" s="86"/>
      <c r="DR211" s="86"/>
      <c r="DS211" s="86"/>
      <c r="DT211" s="86"/>
      <c r="DU211" s="86"/>
    </row>
    <row r="212" spans="1:125"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row>
    <row r="213" spans="1:125" x14ac:dyDescent="0.35">
      <c r="A213" s="2" t="s">
        <v>411</v>
      </c>
      <c r="B213" s="2"/>
      <c r="C213" s="2"/>
      <c r="D213" s="86"/>
      <c r="E213" s="86">
        <v>0</v>
      </c>
      <c r="F213" s="86">
        <f t="shared" ref="F213:BQ213" si="115">IFERROR(E217,"")</f>
        <v>0</v>
      </c>
      <c r="G213" s="86">
        <f t="shared" si="115"/>
        <v>0</v>
      </c>
      <c r="H213" s="86">
        <f t="shared" si="115"/>
        <v>0</v>
      </c>
      <c r="I213" s="86">
        <f t="shared" si="115"/>
        <v>0</v>
      </c>
      <c r="J213" s="86">
        <f t="shared" si="115"/>
        <v>0</v>
      </c>
      <c r="K213" s="86">
        <f t="shared" si="115"/>
        <v>0</v>
      </c>
      <c r="L213" s="86">
        <f t="shared" si="115"/>
        <v>0</v>
      </c>
      <c r="M213" s="86">
        <f t="shared" si="115"/>
        <v>0</v>
      </c>
      <c r="N213" s="86">
        <f t="shared" si="115"/>
        <v>0</v>
      </c>
      <c r="O213" s="86">
        <f t="shared" si="115"/>
        <v>0</v>
      </c>
      <c r="P213" s="86">
        <f t="shared" si="115"/>
        <v>0</v>
      </c>
      <c r="Q213" s="86">
        <f t="shared" si="115"/>
        <v>0</v>
      </c>
      <c r="R213" s="86">
        <f t="shared" si="115"/>
        <v>0</v>
      </c>
      <c r="S213" s="86">
        <f t="shared" si="115"/>
        <v>0</v>
      </c>
      <c r="T213" s="86">
        <f t="shared" si="115"/>
        <v>0</v>
      </c>
      <c r="U213" s="86">
        <f t="shared" si="115"/>
        <v>0</v>
      </c>
      <c r="V213" s="86">
        <f t="shared" si="115"/>
        <v>0</v>
      </c>
      <c r="W213" s="86">
        <f t="shared" si="115"/>
        <v>0</v>
      </c>
      <c r="X213" s="86">
        <f t="shared" si="115"/>
        <v>0</v>
      </c>
      <c r="Y213" s="86">
        <f t="shared" si="115"/>
        <v>0</v>
      </c>
      <c r="Z213" s="86">
        <f t="shared" si="115"/>
        <v>0</v>
      </c>
      <c r="AA213" s="86">
        <f t="shared" si="115"/>
        <v>0</v>
      </c>
      <c r="AB213" s="86">
        <f t="shared" si="115"/>
        <v>0</v>
      </c>
      <c r="AC213" s="86">
        <f t="shared" si="115"/>
        <v>0</v>
      </c>
      <c r="AD213" s="86">
        <f t="shared" si="115"/>
        <v>0</v>
      </c>
      <c r="AE213" s="86">
        <f t="shared" si="115"/>
        <v>0</v>
      </c>
      <c r="AF213" s="86">
        <f t="shared" si="115"/>
        <v>0</v>
      </c>
      <c r="AG213" s="86">
        <f t="shared" si="115"/>
        <v>0</v>
      </c>
      <c r="AH213" s="86">
        <f t="shared" si="115"/>
        <v>0</v>
      </c>
      <c r="AI213" s="86">
        <f t="shared" si="115"/>
        <v>0</v>
      </c>
      <c r="AJ213" s="86">
        <f t="shared" si="115"/>
        <v>0</v>
      </c>
      <c r="AK213" s="86">
        <f t="shared" si="115"/>
        <v>0</v>
      </c>
      <c r="AL213" s="86">
        <f t="shared" si="115"/>
        <v>0</v>
      </c>
      <c r="AM213" s="86">
        <f t="shared" si="115"/>
        <v>0</v>
      </c>
      <c r="AN213" s="86">
        <f t="shared" si="115"/>
        <v>0</v>
      </c>
      <c r="AO213" s="86">
        <f t="shared" si="115"/>
        <v>0</v>
      </c>
      <c r="AP213" s="86">
        <f t="shared" si="115"/>
        <v>0</v>
      </c>
      <c r="AQ213" s="86">
        <f t="shared" si="115"/>
        <v>0</v>
      </c>
      <c r="AR213" s="86">
        <f t="shared" si="115"/>
        <v>0</v>
      </c>
      <c r="AS213" s="86">
        <f t="shared" si="115"/>
        <v>0</v>
      </c>
      <c r="AT213" s="86">
        <f t="shared" si="115"/>
        <v>0</v>
      </c>
      <c r="AU213" s="86">
        <f t="shared" si="115"/>
        <v>0</v>
      </c>
      <c r="AV213" s="86">
        <f t="shared" si="115"/>
        <v>0</v>
      </c>
      <c r="AW213" s="86">
        <f t="shared" si="115"/>
        <v>0</v>
      </c>
      <c r="AX213" s="86">
        <f t="shared" si="115"/>
        <v>0</v>
      </c>
      <c r="AY213" s="86">
        <f t="shared" si="115"/>
        <v>0</v>
      </c>
      <c r="AZ213" s="86">
        <f t="shared" si="115"/>
        <v>0</v>
      </c>
      <c r="BA213" s="86">
        <f t="shared" si="115"/>
        <v>0</v>
      </c>
      <c r="BB213" s="86">
        <f t="shared" si="115"/>
        <v>0</v>
      </c>
      <c r="BC213" s="86">
        <f t="shared" si="115"/>
        <v>0</v>
      </c>
      <c r="BD213" s="86">
        <f t="shared" si="115"/>
        <v>0</v>
      </c>
      <c r="BE213" s="86">
        <f t="shared" si="115"/>
        <v>0</v>
      </c>
      <c r="BF213" s="86">
        <f t="shared" si="115"/>
        <v>0</v>
      </c>
      <c r="BG213" s="86">
        <f t="shared" si="115"/>
        <v>0</v>
      </c>
      <c r="BH213" s="86">
        <f t="shared" si="115"/>
        <v>0</v>
      </c>
      <c r="BI213" s="86">
        <f t="shared" si="115"/>
        <v>0</v>
      </c>
      <c r="BJ213" s="86">
        <f t="shared" si="115"/>
        <v>0</v>
      </c>
      <c r="BK213" s="86">
        <f t="shared" si="115"/>
        <v>0</v>
      </c>
      <c r="BL213" s="86">
        <f t="shared" si="115"/>
        <v>0</v>
      </c>
      <c r="BM213" s="86">
        <f t="shared" si="115"/>
        <v>0</v>
      </c>
      <c r="BN213" s="86">
        <f t="shared" si="115"/>
        <v>0</v>
      </c>
      <c r="BO213" s="86">
        <f t="shared" si="115"/>
        <v>0</v>
      </c>
      <c r="BP213" s="86">
        <f t="shared" si="115"/>
        <v>0</v>
      </c>
      <c r="BQ213" s="86">
        <f t="shared" si="115"/>
        <v>0</v>
      </c>
      <c r="BR213" s="86">
        <f t="shared" ref="BR213:DU213" si="116">IFERROR(BQ217,"")</f>
        <v>0</v>
      </c>
      <c r="BS213" s="86">
        <f t="shared" si="116"/>
        <v>0</v>
      </c>
      <c r="BT213" s="86">
        <f t="shared" si="116"/>
        <v>0</v>
      </c>
      <c r="BU213" s="86">
        <f t="shared" si="116"/>
        <v>0</v>
      </c>
      <c r="BV213" s="86">
        <f t="shared" si="116"/>
        <v>0</v>
      </c>
      <c r="BW213" s="86">
        <f t="shared" si="116"/>
        <v>0</v>
      </c>
      <c r="BX213" s="86">
        <f t="shared" si="116"/>
        <v>0</v>
      </c>
      <c r="BY213" s="86">
        <f t="shared" si="116"/>
        <v>0</v>
      </c>
      <c r="BZ213" s="86">
        <f t="shared" si="116"/>
        <v>0</v>
      </c>
      <c r="CA213" s="86">
        <f t="shared" si="116"/>
        <v>0</v>
      </c>
      <c r="CB213" s="86">
        <f t="shared" si="116"/>
        <v>0</v>
      </c>
      <c r="CC213" s="86">
        <f t="shared" si="116"/>
        <v>0</v>
      </c>
      <c r="CD213" s="86">
        <f t="shared" si="116"/>
        <v>0</v>
      </c>
      <c r="CE213" s="86">
        <f t="shared" si="116"/>
        <v>0</v>
      </c>
      <c r="CF213" s="86">
        <f t="shared" si="116"/>
        <v>0</v>
      </c>
      <c r="CG213" s="86">
        <f t="shared" si="116"/>
        <v>0</v>
      </c>
      <c r="CH213" s="86">
        <f t="shared" si="116"/>
        <v>0</v>
      </c>
      <c r="CI213" s="86">
        <f t="shared" si="116"/>
        <v>0</v>
      </c>
      <c r="CJ213" s="86">
        <f t="shared" si="116"/>
        <v>0</v>
      </c>
      <c r="CK213" s="86">
        <f t="shared" si="116"/>
        <v>0</v>
      </c>
      <c r="CL213" s="86">
        <f t="shared" si="116"/>
        <v>0</v>
      </c>
      <c r="CM213" s="86">
        <f t="shared" si="116"/>
        <v>0</v>
      </c>
      <c r="CN213" s="86">
        <f t="shared" si="116"/>
        <v>0</v>
      </c>
      <c r="CO213" s="86">
        <f t="shared" si="116"/>
        <v>0</v>
      </c>
      <c r="CP213" s="86">
        <f t="shared" si="116"/>
        <v>0</v>
      </c>
      <c r="CQ213" s="86">
        <f t="shared" si="116"/>
        <v>0</v>
      </c>
      <c r="CR213" s="86">
        <f t="shared" si="116"/>
        <v>0</v>
      </c>
      <c r="CS213" s="86">
        <f t="shared" si="116"/>
        <v>0</v>
      </c>
      <c r="CT213" s="86">
        <f t="shared" si="116"/>
        <v>0</v>
      </c>
      <c r="CU213" s="86">
        <f t="shared" si="116"/>
        <v>0</v>
      </c>
      <c r="CV213" s="86">
        <f t="shared" si="116"/>
        <v>0</v>
      </c>
      <c r="CW213" s="86">
        <f t="shared" si="116"/>
        <v>0</v>
      </c>
      <c r="CX213" s="86">
        <f t="shared" si="116"/>
        <v>0</v>
      </c>
      <c r="CY213" s="86">
        <f t="shared" si="116"/>
        <v>0</v>
      </c>
      <c r="CZ213" s="86">
        <f t="shared" si="116"/>
        <v>0</v>
      </c>
      <c r="DA213" s="86">
        <f t="shared" si="116"/>
        <v>0</v>
      </c>
      <c r="DB213" s="86">
        <f t="shared" si="116"/>
        <v>0</v>
      </c>
      <c r="DC213" s="86">
        <f t="shared" si="116"/>
        <v>0</v>
      </c>
      <c r="DD213" s="86">
        <f t="shared" si="116"/>
        <v>0</v>
      </c>
      <c r="DE213" s="86">
        <f t="shared" si="116"/>
        <v>0</v>
      </c>
      <c r="DF213" s="86">
        <f t="shared" si="116"/>
        <v>0</v>
      </c>
      <c r="DG213" s="86">
        <f t="shared" si="116"/>
        <v>0</v>
      </c>
      <c r="DH213" s="86">
        <f t="shared" si="116"/>
        <v>0</v>
      </c>
      <c r="DI213" s="86">
        <f t="shared" si="116"/>
        <v>0</v>
      </c>
      <c r="DJ213" s="86">
        <f t="shared" si="116"/>
        <v>0</v>
      </c>
      <c r="DK213" s="86">
        <f t="shared" si="116"/>
        <v>0</v>
      </c>
      <c r="DL213" s="86">
        <f t="shared" si="116"/>
        <v>0</v>
      </c>
      <c r="DM213" s="86">
        <f t="shared" si="116"/>
        <v>0</v>
      </c>
      <c r="DN213" s="86">
        <f t="shared" si="116"/>
        <v>0</v>
      </c>
      <c r="DO213" s="86">
        <f t="shared" si="116"/>
        <v>0</v>
      </c>
      <c r="DP213" s="86">
        <f t="shared" si="116"/>
        <v>0</v>
      </c>
      <c r="DQ213" s="86">
        <f t="shared" si="116"/>
        <v>0</v>
      </c>
      <c r="DR213" s="86">
        <f t="shared" si="116"/>
        <v>0</v>
      </c>
      <c r="DS213" s="86">
        <f t="shared" si="116"/>
        <v>0</v>
      </c>
      <c r="DT213" s="86">
        <f t="shared" si="116"/>
        <v>0</v>
      </c>
      <c r="DU213" s="86">
        <f t="shared" si="116"/>
        <v>0</v>
      </c>
    </row>
    <row r="214" spans="1:125" x14ac:dyDescent="0.35">
      <c r="A214" s="2" t="s">
        <v>408</v>
      </c>
      <c r="B214" s="2"/>
      <c r="C214" s="2"/>
      <c r="D214" s="86">
        <f>SUM(E214:DU214)</f>
        <v>0</v>
      </c>
      <c r="E214" s="86">
        <f t="shared" ref="E214:BP214" si="117">IFERROR(E55*(1+$D223),"")</f>
        <v>0</v>
      </c>
      <c r="F214" s="86">
        <f t="shared" si="117"/>
        <v>0</v>
      </c>
      <c r="G214" s="86">
        <f t="shared" si="117"/>
        <v>0</v>
      </c>
      <c r="H214" s="86">
        <f t="shared" si="117"/>
        <v>0</v>
      </c>
      <c r="I214" s="86">
        <f t="shared" si="117"/>
        <v>0</v>
      </c>
      <c r="J214" s="86">
        <f t="shared" si="117"/>
        <v>0</v>
      </c>
      <c r="K214" s="86">
        <f t="shared" si="117"/>
        <v>0</v>
      </c>
      <c r="L214" s="86">
        <f t="shared" si="117"/>
        <v>0</v>
      </c>
      <c r="M214" s="86">
        <f t="shared" si="117"/>
        <v>0</v>
      </c>
      <c r="N214" s="86">
        <f t="shared" si="117"/>
        <v>0</v>
      </c>
      <c r="O214" s="86">
        <f t="shared" si="117"/>
        <v>0</v>
      </c>
      <c r="P214" s="86">
        <f t="shared" si="117"/>
        <v>0</v>
      </c>
      <c r="Q214" s="86">
        <f t="shared" si="117"/>
        <v>0</v>
      </c>
      <c r="R214" s="86">
        <f t="shared" si="117"/>
        <v>0</v>
      </c>
      <c r="S214" s="86">
        <f t="shared" si="117"/>
        <v>0</v>
      </c>
      <c r="T214" s="86">
        <f t="shared" si="117"/>
        <v>0</v>
      </c>
      <c r="U214" s="86">
        <f t="shared" si="117"/>
        <v>0</v>
      </c>
      <c r="V214" s="86">
        <f t="shared" si="117"/>
        <v>0</v>
      </c>
      <c r="W214" s="86">
        <f t="shared" si="117"/>
        <v>0</v>
      </c>
      <c r="X214" s="86">
        <f t="shared" si="117"/>
        <v>0</v>
      </c>
      <c r="Y214" s="86">
        <f t="shared" si="117"/>
        <v>0</v>
      </c>
      <c r="Z214" s="86">
        <f t="shared" si="117"/>
        <v>0</v>
      </c>
      <c r="AA214" s="86">
        <f t="shared" si="117"/>
        <v>0</v>
      </c>
      <c r="AB214" s="86">
        <f t="shared" si="117"/>
        <v>0</v>
      </c>
      <c r="AC214" s="86">
        <f t="shared" si="117"/>
        <v>0</v>
      </c>
      <c r="AD214" s="86">
        <f t="shared" si="117"/>
        <v>0</v>
      </c>
      <c r="AE214" s="86">
        <f t="shared" si="117"/>
        <v>0</v>
      </c>
      <c r="AF214" s="86">
        <f t="shared" si="117"/>
        <v>0</v>
      </c>
      <c r="AG214" s="86">
        <f t="shared" si="117"/>
        <v>0</v>
      </c>
      <c r="AH214" s="86">
        <f t="shared" si="117"/>
        <v>0</v>
      </c>
      <c r="AI214" s="86">
        <f t="shared" si="117"/>
        <v>0</v>
      </c>
      <c r="AJ214" s="86">
        <f t="shared" si="117"/>
        <v>0</v>
      </c>
      <c r="AK214" s="86">
        <f t="shared" si="117"/>
        <v>0</v>
      </c>
      <c r="AL214" s="86">
        <f t="shared" si="117"/>
        <v>0</v>
      </c>
      <c r="AM214" s="86">
        <f t="shared" si="117"/>
        <v>0</v>
      </c>
      <c r="AN214" s="86">
        <f t="shared" si="117"/>
        <v>0</v>
      </c>
      <c r="AO214" s="86">
        <f t="shared" si="117"/>
        <v>0</v>
      </c>
      <c r="AP214" s="86">
        <f t="shared" si="117"/>
        <v>0</v>
      </c>
      <c r="AQ214" s="86">
        <f t="shared" si="117"/>
        <v>0</v>
      </c>
      <c r="AR214" s="86">
        <f t="shared" si="117"/>
        <v>0</v>
      </c>
      <c r="AS214" s="86">
        <f t="shared" si="117"/>
        <v>0</v>
      </c>
      <c r="AT214" s="86">
        <f t="shared" si="117"/>
        <v>0</v>
      </c>
      <c r="AU214" s="86">
        <f t="shared" si="117"/>
        <v>0</v>
      </c>
      <c r="AV214" s="86">
        <f t="shared" si="117"/>
        <v>0</v>
      </c>
      <c r="AW214" s="86">
        <f t="shared" si="117"/>
        <v>0</v>
      </c>
      <c r="AX214" s="86">
        <f t="shared" si="117"/>
        <v>0</v>
      </c>
      <c r="AY214" s="86">
        <f t="shared" si="117"/>
        <v>0</v>
      </c>
      <c r="AZ214" s="86">
        <f t="shared" si="117"/>
        <v>0</v>
      </c>
      <c r="BA214" s="86">
        <f t="shared" si="117"/>
        <v>0</v>
      </c>
      <c r="BB214" s="86">
        <f t="shared" si="117"/>
        <v>0</v>
      </c>
      <c r="BC214" s="86">
        <f t="shared" si="117"/>
        <v>0</v>
      </c>
      <c r="BD214" s="86">
        <f t="shared" si="117"/>
        <v>0</v>
      </c>
      <c r="BE214" s="86">
        <f t="shared" si="117"/>
        <v>0</v>
      </c>
      <c r="BF214" s="86">
        <f t="shared" si="117"/>
        <v>0</v>
      </c>
      <c r="BG214" s="86">
        <f t="shared" si="117"/>
        <v>0</v>
      </c>
      <c r="BH214" s="86">
        <f t="shared" si="117"/>
        <v>0</v>
      </c>
      <c r="BI214" s="86">
        <f t="shared" si="117"/>
        <v>0</v>
      </c>
      <c r="BJ214" s="86">
        <f t="shared" si="117"/>
        <v>0</v>
      </c>
      <c r="BK214" s="86">
        <f t="shared" si="117"/>
        <v>0</v>
      </c>
      <c r="BL214" s="86">
        <f t="shared" si="117"/>
        <v>0</v>
      </c>
      <c r="BM214" s="86">
        <f t="shared" si="117"/>
        <v>0</v>
      </c>
      <c r="BN214" s="86">
        <f t="shared" si="117"/>
        <v>0</v>
      </c>
      <c r="BO214" s="86">
        <f t="shared" si="117"/>
        <v>0</v>
      </c>
      <c r="BP214" s="86">
        <f t="shared" si="117"/>
        <v>0</v>
      </c>
      <c r="BQ214" s="86">
        <f t="shared" ref="BQ214:DU214" si="118">IFERROR(BQ55*(1+$D223),"")</f>
        <v>0</v>
      </c>
      <c r="BR214" s="86">
        <f t="shared" si="118"/>
        <v>0</v>
      </c>
      <c r="BS214" s="86">
        <f t="shared" si="118"/>
        <v>0</v>
      </c>
      <c r="BT214" s="86">
        <f t="shared" si="118"/>
        <v>0</v>
      </c>
      <c r="BU214" s="86">
        <f t="shared" si="118"/>
        <v>0</v>
      </c>
      <c r="BV214" s="86">
        <f t="shared" si="118"/>
        <v>0</v>
      </c>
      <c r="BW214" s="86">
        <f t="shared" si="118"/>
        <v>0</v>
      </c>
      <c r="BX214" s="86">
        <f t="shared" si="118"/>
        <v>0</v>
      </c>
      <c r="BY214" s="86">
        <f t="shared" si="118"/>
        <v>0</v>
      </c>
      <c r="BZ214" s="86">
        <f t="shared" si="118"/>
        <v>0</v>
      </c>
      <c r="CA214" s="86">
        <f t="shared" si="118"/>
        <v>0</v>
      </c>
      <c r="CB214" s="86">
        <f t="shared" si="118"/>
        <v>0</v>
      </c>
      <c r="CC214" s="86">
        <f t="shared" si="118"/>
        <v>0</v>
      </c>
      <c r="CD214" s="86">
        <f t="shared" si="118"/>
        <v>0</v>
      </c>
      <c r="CE214" s="86">
        <f t="shared" si="118"/>
        <v>0</v>
      </c>
      <c r="CF214" s="86">
        <f t="shared" si="118"/>
        <v>0</v>
      </c>
      <c r="CG214" s="86">
        <f t="shared" si="118"/>
        <v>0</v>
      </c>
      <c r="CH214" s="86">
        <f t="shared" si="118"/>
        <v>0</v>
      </c>
      <c r="CI214" s="86">
        <f t="shared" si="118"/>
        <v>0</v>
      </c>
      <c r="CJ214" s="86">
        <f t="shared" si="118"/>
        <v>0</v>
      </c>
      <c r="CK214" s="86">
        <f t="shared" si="118"/>
        <v>0</v>
      </c>
      <c r="CL214" s="86">
        <f t="shared" si="118"/>
        <v>0</v>
      </c>
      <c r="CM214" s="86">
        <f t="shared" si="118"/>
        <v>0</v>
      </c>
      <c r="CN214" s="86">
        <f t="shared" si="118"/>
        <v>0</v>
      </c>
      <c r="CO214" s="86">
        <f t="shared" si="118"/>
        <v>0</v>
      </c>
      <c r="CP214" s="86">
        <f t="shared" si="118"/>
        <v>0</v>
      </c>
      <c r="CQ214" s="86">
        <f t="shared" si="118"/>
        <v>0</v>
      </c>
      <c r="CR214" s="86">
        <f t="shared" si="118"/>
        <v>0</v>
      </c>
      <c r="CS214" s="86">
        <f t="shared" si="118"/>
        <v>0</v>
      </c>
      <c r="CT214" s="86">
        <f t="shared" si="118"/>
        <v>0</v>
      </c>
      <c r="CU214" s="86">
        <f t="shared" si="118"/>
        <v>0</v>
      </c>
      <c r="CV214" s="86">
        <f t="shared" si="118"/>
        <v>0</v>
      </c>
      <c r="CW214" s="86">
        <f t="shared" si="118"/>
        <v>0</v>
      </c>
      <c r="CX214" s="86">
        <f t="shared" si="118"/>
        <v>0</v>
      </c>
      <c r="CY214" s="86">
        <f t="shared" si="118"/>
        <v>0</v>
      </c>
      <c r="CZ214" s="86">
        <f t="shared" si="118"/>
        <v>0</v>
      </c>
      <c r="DA214" s="86">
        <f t="shared" si="118"/>
        <v>0</v>
      </c>
      <c r="DB214" s="86">
        <f t="shared" si="118"/>
        <v>0</v>
      </c>
      <c r="DC214" s="86">
        <f t="shared" si="118"/>
        <v>0</v>
      </c>
      <c r="DD214" s="86">
        <f t="shared" si="118"/>
        <v>0</v>
      </c>
      <c r="DE214" s="86">
        <f t="shared" si="118"/>
        <v>0</v>
      </c>
      <c r="DF214" s="86">
        <f t="shared" si="118"/>
        <v>0</v>
      </c>
      <c r="DG214" s="86">
        <f t="shared" si="118"/>
        <v>0</v>
      </c>
      <c r="DH214" s="86">
        <f t="shared" si="118"/>
        <v>0</v>
      </c>
      <c r="DI214" s="86">
        <f t="shared" si="118"/>
        <v>0</v>
      </c>
      <c r="DJ214" s="86">
        <f t="shared" si="118"/>
        <v>0</v>
      </c>
      <c r="DK214" s="86">
        <f t="shared" si="118"/>
        <v>0</v>
      </c>
      <c r="DL214" s="86">
        <f t="shared" si="118"/>
        <v>0</v>
      </c>
      <c r="DM214" s="86">
        <f t="shared" si="118"/>
        <v>0</v>
      </c>
      <c r="DN214" s="86">
        <f t="shared" si="118"/>
        <v>0</v>
      </c>
      <c r="DO214" s="86">
        <f t="shared" si="118"/>
        <v>0</v>
      </c>
      <c r="DP214" s="86">
        <f t="shared" si="118"/>
        <v>0</v>
      </c>
      <c r="DQ214" s="86">
        <f t="shared" si="118"/>
        <v>0</v>
      </c>
      <c r="DR214" s="86">
        <f t="shared" si="118"/>
        <v>0</v>
      </c>
      <c r="DS214" s="86">
        <f t="shared" si="118"/>
        <v>0</v>
      </c>
      <c r="DT214" s="86">
        <f t="shared" si="118"/>
        <v>0</v>
      </c>
      <c r="DU214" s="86">
        <f t="shared" si="118"/>
        <v>0</v>
      </c>
    </row>
    <row r="215" spans="1:125" x14ac:dyDescent="0.35">
      <c r="A215" s="2" t="s">
        <v>403</v>
      </c>
      <c r="B215" s="2"/>
      <c r="C215" s="2"/>
      <c r="D215" s="86">
        <f>SUM(E215:DU215)</f>
        <v>0</v>
      </c>
      <c r="E215" s="86">
        <f t="shared" ref="E215:BP215" si="119">IFERROR(IF(AND(E$4&lt;=$D181,E210=0),E213*E204,0),"")</f>
        <v>0</v>
      </c>
      <c r="F215" s="86">
        <f t="shared" si="119"/>
        <v>0</v>
      </c>
      <c r="G215" s="86">
        <f t="shared" si="119"/>
        <v>0</v>
      </c>
      <c r="H215" s="86">
        <f t="shared" si="119"/>
        <v>0</v>
      </c>
      <c r="I215" s="86">
        <f t="shared" si="119"/>
        <v>0</v>
      </c>
      <c r="J215" s="86">
        <f t="shared" si="119"/>
        <v>0</v>
      </c>
      <c r="K215" s="86">
        <f t="shared" si="119"/>
        <v>0</v>
      </c>
      <c r="L215" s="86">
        <f t="shared" si="119"/>
        <v>0</v>
      </c>
      <c r="M215" s="86">
        <f t="shared" si="119"/>
        <v>0</v>
      </c>
      <c r="N215" s="86">
        <f t="shared" si="119"/>
        <v>0</v>
      </c>
      <c r="O215" s="86">
        <f t="shared" si="119"/>
        <v>0</v>
      </c>
      <c r="P215" s="86">
        <f t="shared" si="119"/>
        <v>0</v>
      </c>
      <c r="Q215" s="86">
        <f t="shared" si="119"/>
        <v>0</v>
      </c>
      <c r="R215" s="86">
        <f t="shared" si="119"/>
        <v>0</v>
      </c>
      <c r="S215" s="86">
        <f t="shared" si="119"/>
        <v>0</v>
      </c>
      <c r="T215" s="86">
        <f t="shared" si="119"/>
        <v>0</v>
      </c>
      <c r="U215" s="86">
        <f t="shared" si="119"/>
        <v>0</v>
      </c>
      <c r="V215" s="86">
        <f t="shared" si="119"/>
        <v>0</v>
      </c>
      <c r="W215" s="86">
        <f t="shared" si="119"/>
        <v>0</v>
      </c>
      <c r="X215" s="86">
        <f t="shared" si="119"/>
        <v>0</v>
      </c>
      <c r="Y215" s="86">
        <f t="shared" si="119"/>
        <v>0</v>
      </c>
      <c r="Z215" s="86">
        <f t="shared" si="119"/>
        <v>0</v>
      </c>
      <c r="AA215" s="86">
        <f t="shared" si="119"/>
        <v>0</v>
      </c>
      <c r="AB215" s="86">
        <f t="shared" si="119"/>
        <v>0</v>
      </c>
      <c r="AC215" s="86">
        <f t="shared" si="119"/>
        <v>0</v>
      </c>
      <c r="AD215" s="86">
        <f t="shared" si="119"/>
        <v>0</v>
      </c>
      <c r="AE215" s="86">
        <f t="shared" si="119"/>
        <v>0</v>
      </c>
      <c r="AF215" s="86">
        <f t="shared" si="119"/>
        <v>0</v>
      </c>
      <c r="AG215" s="86">
        <f t="shared" si="119"/>
        <v>0</v>
      </c>
      <c r="AH215" s="86">
        <f t="shared" si="119"/>
        <v>0</v>
      </c>
      <c r="AI215" s="86">
        <f t="shared" si="119"/>
        <v>0</v>
      </c>
      <c r="AJ215" s="86">
        <f t="shared" si="119"/>
        <v>0</v>
      </c>
      <c r="AK215" s="86">
        <f t="shared" si="119"/>
        <v>0</v>
      </c>
      <c r="AL215" s="86">
        <f t="shared" si="119"/>
        <v>0</v>
      </c>
      <c r="AM215" s="86">
        <f t="shared" si="119"/>
        <v>0</v>
      </c>
      <c r="AN215" s="86">
        <f t="shared" si="119"/>
        <v>0</v>
      </c>
      <c r="AO215" s="86">
        <f t="shared" si="119"/>
        <v>0</v>
      </c>
      <c r="AP215" s="86">
        <f t="shared" si="119"/>
        <v>0</v>
      </c>
      <c r="AQ215" s="86">
        <f t="shared" si="119"/>
        <v>0</v>
      </c>
      <c r="AR215" s="86">
        <f t="shared" si="119"/>
        <v>0</v>
      </c>
      <c r="AS215" s="86">
        <f t="shared" si="119"/>
        <v>0</v>
      </c>
      <c r="AT215" s="86">
        <f t="shared" si="119"/>
        <v>0</v>
      </c>
      <c r="AU215" s="86">
        <f t="shared" si="119"/>
        <v>0</v>
      </c>
      <c r="AV215" s="86">
        <f t="shared" si="119"/>
        <v>0</v>
      </c>
      <c r="AW215" s="86">
        <f t="shared" si="119"/>
        <v>0</v>
      </c>
      <c r="AX215" s="86">
        <f t="shared" si="119"/>
        <v>0</v>
      </c>
      <c r="AY215" s="86">
        <f t="shared" si="119"/>
        <v>0</v>
      </c>
      <c r="AZ215" s="86">
        <f t="shared" si="119"/>
        <v>0</v>
      </c>
      <c r="BA215" s="86">
        <f t="shared" si="119"/>
        <v>0</v>
      </c>
      <c r="BB215" s="86">
        <f t="shared" si="119"/>
        <v>0</v>
      </c>
      <c r="BC215" s="86">
        <f t="shared" si="119"/>
        <v>0</v>
      </c>
      <c r="BD215" s="86">
        <f t="shared" si="119"/>
        <v>0</v>
      </c>
      <c r="BE215" s="86">
        <f t="shared" si="119"/>
        <v>0</v>
      </c>
      <c r="BF215" s="86">
        <f t="shared" si="119"/>
        <v>0</v>
      </c>
      <c r="BG215" s="86">
        <f t="shared" si="119"/>
        <v>0</v>
      </c>
      <c r="BH215" s="86">
        <f t="shared" si="119"/>
        <v>0</v>
      </c>
      <c r="BI215" s="86">
        <f t="shared" si="119"/>
        <v>0</v>
      </c>
      <c r="BJ215" s="86">
        <f t="shared" si="119"/>
        <v>0</v>
      </c>
      <c r="BK215" s="86">
        <f t="shared" si="119"/>
        <v>0</v>
      </c>
      <c r="BL215" s="86">
        <f t="shared" si="119"/>
        <v>0</v>
      </c>
      <c r="BM215" s="86">
        <f t="shared" si="119"/>
        <v>0</v>
      </c>
      <c r="BN215" s="86">
        <f t="shared" si="119"/>
        <v>0</v>
      </c>
      <c r="BO215" s="86">
        <f t="shared" si="119"/>
        <v>0</v>
      </c>
      <c r="BP215" s="86">
        <f t="shared" si="119"/>
        <v>0</v>
      </c>
      <c r="BQ215" s="86">
        <f t="shared" ref="BQ215:DU215" si="120">IFERROR(IF(AND(BQ$4&lt;=$D181,BQ210=0),BQ213*BQ204,0),"")</f>
        <v>0</v>
      </c>
      <c r="BR215" s="86">
        <f t="shared" si="120"/>
        <v>0</v>
      </c>
      <c r="BS215" s="86">
        <f t="shared" si="120"/>
        <v>0</v>
      </c>
      <c r="BT215" s="86">
        <f t="shared" si="120"/>
        <v>0</v>
      </c>
      <c r="BU215" s="86">
        <f t="shared" si="120"/>
        <v>0</v>
      </c>
      <c r="BV215" s="86">
        <f t="shared" si="120"/>
        <v>0</v>
      </c>
      <c r="BW215" s="86">
        <f t="shared" si="120"/>
        <v>0</v>
      </c>
      <c r="BX215" s="86">
        <f t="shared" si="120"/>
        <v>0</v>
      </c>
      <c r="BY215" s="86">
        <f t="shared" si="120"/>
        <v>0</v>
      </c>
      <c r="BZ215" s="86">
        <f t="shared" si="120"/>
        <v>0</v>
      </c>
      <c r="CA215" s="86">
        <f t="shared" si="120"/>
        <v>0</v>
      </c>
      <c r="CB215" s="86">
        <f t="shared" si="120"/>
        <v>0</v>
      </c>
      <c r="CC215" s="86">
        <f t="shared" si="120"/>
        <v>0</v>
      </c>
      <c r="CD215" s="86">
        <f t="shared" si="120"/>
        <v>0</v>
      </c>
      <c r="CE215" s="86">
        <f t="shared" si="120"/>
        <v>0</v>
      </c>
      <c r="CF215" s="86">
        <f t="shared" si="120"/>
        <v>0</v>
      </c>
      <c r="CG215" s="86">
        <f t="shared" si="120"/>
        <v>0</v>
      </c>
      <c r="CH215" s="86">
        <f t="shared" si="120"/>
        <v>0</v>
      </c>
      <c r="CI215" s="86">
        <f t="shared" si="120"/>
        <v>0</v>
      </c>
      <c r="CJ215" s="86">
        <f t="shared" si="120"/>
        <v>0</v>
      </c>
      <c r="CK215" s="86">
        <f t="shared" si="120"/>
        <v>0</v>
      </c>
      <c r="CL215" s="86">
        <f t="shared" si="120"/>
        <v>0</v>
      </c>
      <c r="CM215" s="86">
        <f t="shared" si="120"/>
        <v>0</v>
      </c>
      <c r="CN215" s="86">
        <f t="shared" si="120"/>
        <v>0</v>
      </c>
      <c r="CO215" s="86">
        <f t="shared" si="120"/>
        <v>0</v>
      </c>
      <c r="CP215" s="86">
        <f t="shared" si="120"/>
        <v>0</v>
      </c>
      <c r="CQ215" s="86">
        <f t="shared" si="120"/>
        <v>0</v>
      </c>
      <c r="CR215" s="86">
        <f t="shared" si="120"/>
        <v>0</v>
      </c>
      <c r="CS215" s="86">
        <f t="shared" si="120"/>
        <v>0</v>
      </c>
      <c r="CT215" s="86">
        <f t="shared" si="120"/>
        <v>0</v>
      </c>
      <c r="CU215" s="86">
        <f t="shared" si="120"/>
        <v>0</v>
      </c>
      <c r="CV215" s="86">
        <f t="shared" si="120"/>
        <v>0</v>
      </c>
      <c r="CW215" s="86">
        <f t="shared" si="120"/>
        <v>0</v>
      </c>
      <c r="CX215" s="86">
        <f t="shared" si="120"/>
        <v>0</v>
      </c>
      <c r="CY215" s="86">
        <f t="shared" si="120"/>
        <v>0</v>
      </c>
      <c r="CZ215" s="86">
        <f t="shared" si="120"/>
        <v>0</v>
      </c>
      <c r="DA215" s="86">
        <f t="shared" si="120"/>
        <v>0</v>
      </c>
      <c r="DB215" s="86">
        <f t="shared" si="120"/>
        <v>0</v>
      </c>
      <c r="DC215" s="86">
        <f t="shared" si="120"/>
        <v>0</v>
      </c>
      <c r="DD215" s="86">
        <f t="shared" si="120"/>
        <v>0</v>
      </c>
      <c r="DE215" s="86">
        <f t="shared" si="120"/>
        <v>0</v>
      </c>
      <c r="DF215" s="86">
        <f t="shared" si="120"/>
        <v>0</v>
      </c>
      <c r="DG215" s="86">
        <f t="shared" si="120"/>
        <v>0</v>
      </c>
      <c r="DH215" s="86">
        <f t="shared" si="120"/>
        <v>0</v>
      </c>
      <c r="DI215" s="86">
        <f t="shared" si="120"/>
        <v>0</v>
      </c>
      <c r="DJ215" s="86">
        <f t="shared" si="120"/>
        <v>0</v>
      </c>
      <c r="DK215" s="86">
        <f t="shared" si="120"/>
        <v>0</v>
      </c>
      <c r="DL215" s="86">
        <f t="shared" si="120"/>
        <v>0</v>
      </c>
      <c r="DM215" s="86">
        <f t="shared" si="120"/>
        <v>0</v>
      </c>
      <c r="DN215" s="86">
        <f t="shared" si="120"/>
        <v>0</v>
      </c>
      <c r="DO215" s="86">
        <f t="shared" si="120"/>
        <v>0</v>
      </c>
      <c r="DP215" s="86">
        <f t="shared" si="120"/>
        <v>0</v>
      </c>
      <c r="DQ215" s="86">
        <f t="shared" si="120"/>
        <v>0</v>
      </c>
      <c r="DR215" s="86">
        <f t="shared" si="120"/>
        <v>0</v>
      </c>
      <c r="DS215" s="86">
        <f t="shared" si="120"/>
        <v>0</v>
      </c>
      <c r="DT215" s="86">
        <f t="shared" si="120"/>
        <v>0</v>
      </c>
      <c r="DU215" s="86">
        <f t="shared" si="120"/>
        <v>0</v>
      </c>
    </row>
    <row r="216" spans="1:125" x14ac:dyDescent="0.35">
      <c r="A216" s="2" t="s">
        <v>404</v>
      </c>
      <c r="B216" s="2"/>
      <c r="C216" s="2"/>
      <c r="D216" s="2"/>
      <c r="E216" s="77">
        <f t="shared" ref="E216:BP216" si="121">IFERROR(IF(E209=0,0,-IFERROR(PPMT(E204,E209,$D208,SUM($D214:$D215)),0)),"")</f>
        <v>0</v>
      </c>
      <c r="F216" s="77">
        <f t="shared" si="121"/>
        <v>0</v>
      </c>
      <c r="G216" s="77">
        <f t="shared" si="121"/>
        <v>0</v>
      </c>
      <c r="H216" s="77">
        <f t="shared" si="121"/>
        <v>0</v>
      </c>
      <c r="I216" s="77">
        <f t="shared" si="121"/>
        <v>0</v>
      </c>
      <c r="J216" s="77">
        <f t="shared" si="121"/>
        <v>0</v>
      </c>
      <c r="K216" s="77">
        <f t="shared" si="121"/>
        <v>0</v>
      </c>
      <c r="L216" s="77">
        <f t="shared" si="121"/>
        <v>0</v>
      </c>
      <c r="M216" s="77">
        <f t="shared" si="121"/>
        <v>0</v>
      </c>
      <c r="N216" s="77">
        <f t="shared" si="121"/>
        <v>0</v>
      </c>
      <c r="O216" s="77">
        <f t="shared" si="121"/>
        <v>0</v>
      </c>
      <c r="P216" s="77">
        <f t="shared" si="121"/>
        <v>0</v>
      </c>
      <c r="Q216" s="77">
        <f t="shared" si="121"/>
        <v>0</v>
      </c>
      <c r="R216" s="77">
        <f t="shared" si="121"/>
        <v>0</v>
      </c>
      <c r="S216" s="77">
        <f t="shared" si="121"/>
        <v>0</v>
      </c>
      <c r="T216" s="77">
        <f t="shared" si="121"/>
        <v>0</v>
      </c>
      <c r="U216" s="77">
        <f t="shared" si="121"/>
        <v>0</v>
      </c>
      <c r="V216" s="77">
        <f t="shared" si="121"/>
        <v>0</v>
      </c>
      <c r="W216" s="77">
        <f t="shared" si="121"/>
        <v>0</v>
      </c>
      <c r="X216" s="77">
        <f t="shared" si="121"/>
        <v>0</v>
      </c>
      <c r="Y216" s="77">
        <f t="shared" si="121"/>
        <v>0</v>
      </c>
      <c r="Z216" s="77">
        <f t="shared" si="121"/>
        <v>0</v>
      </c>
      <c r="AA216" s="77">
        <f t="shared" si="121"/>
        <v>0</v>
      </c>
      <c r="AB216" s="77">
        <f t="shared" si="121"/>
        <v>0</v>
      </c>
      <c r="AC216" s="77">
        <f t="shared" si="121"/>
        <v>0</v>
      </c>
      <c r="AD216" s="77">
        <f t="shared" si="121"/>
        <v>0</v>
      </c>
      <c r="AE216" s="77">
        <f t="shared" si="121"/>
        <v>0</v>
      </c>
      <c r="AF216" s="77">
        <f t="shared" si="121"/>
        <v>0</v>
      </c>
      <c r="AG216" s="77">
        <f t="shared" si="121"/>
        <v>0</v>
      </c>
      <c r="AH216" s="77">
        <f t="shared" si="121"/>
        <v>0</v>
      </c>
      <c r="AI216" s="77">
        <f t="shared" si="121"/>
        <v>0</v>
      </c>
      <c r="AJ216" s="77">
        <f t="shared" si="121"/>
        <v>0</v>
      </c>
      <c r="AK216" s="77">
        <f t="shared" si="121"/>
        <v>0</v>
      </c>
      <c r="AL216" s="77">
        <f t="shared" si="121"/>
        <v>0</v>
      </c>
      <c r="AM216" s="77">
        <f t="shared" si="121"/>
        <v>0</v>
      </c>
      <c r="AN216" s="77">
        <f t="shared" si="121"/>
        <v>0</v>
      </c>
      <c r="AO216" s="77">
        <f t="shared" si="121"/>
        <v>0</v>
      </c>
      <c r="AP216" s="77">
        <f t="shared" si="121"/>
        <v>0</v>
      </c>
      <c r="AQ216" s="77">
        <f t="shared" si="121"/>
        <v>0</v>
      </c>
      <c r="AR216" s="77">
        <f t="shared" si="121"/>
        <v>0</v>
      </c>
      <c r="AS216" s="77">
        <f t="shared" si="121"/>
        <v>0</v>
      </c>
      <c r="AT216" s="77">
        <f t="shared" si="121"/>
        <v>0</v>
      </c>
      <c r="AU216" s="77">
        <f t="shared" si="121"/>
        <v>0</v>
      </c>
      <c r="AV216" s="77">
        <f t="shared" si="121"/>
        <v>0</v>
      </c>
      <c r="AW216" s="77">
        <f t="shared" si="121"/>
        <v>0</v>
      </c>
      <c r="AX216" s="77">
        <f t="shared" si="121"/>
        <v>0</v>
      </c>
      <c r="AY216" s="77">
        <f t="shared" si="121"/>
        <v>0</v>
      </c>
      <c r="AZ216" s="77">
        <f t="shared" si="121"/>
        <v>0</v>
      </c>
      <c r="BA216" s="77">
        <f t="shared" si="121"/>
        <v>0</v>
      </c>
      <c r="BB216" s="77">
        <f t="shared" si="121"/>
        <v>0</v>
      </c>
      <c r="BC216" s="77">
        <f t="shared" si="121"/>
        <v>0</v>
      </c>
      <c r="BD216" s="77">
        <f t="shared" si="121"/>
        <v>0</v>
      </c>
      <c r="BE216" s="77">
        <f t="shared" si="121"/>
        <v>0</v>
      </c>
      <c r="BF216" s="77">
        <f t="shared" si="121"/>
        <v>0</v>
      </c>
      <c r="BG216" s="77">
        <f t="shared" si="121"/>
        <v>0</v>
      </c>
      <c r="BH216" s="77">
        <f t="shared" si="121"/>
        <v>0</v>
      </c>
      <c r="BI216" s="77">
        <f t="shared" si="121"/>
        <v>0</v>
      </c>
      <c r="BJ216" s="77">
        <f t="shared" si="121"/>
        <v>0</v>
      </c>
      <c r="BK216" s="77">
        <f t="shared" si="121"/>
        <v>0</v>
      </c>
      <c r="BL216" s="77">
        <f t="shared" si="121"/>
        <v>0</v>
      </c>
      <c r="BM216" s="77">
        <f t="shared" si="121"/>
        <v>0</v>
      </c>
      <c r="BN216" s="77">
        <f t="shared" si="121"/>
        <v>0</v>
      </c>
      <c r="BO216" s="77">
        <f t="shared" si="121"/>
        <v>0</v>
      </c>
      <c r="BP216" s="77">
        <f t="shared" si="121"/>
        <v>0</v>
      </c>
      <c r="BQ216" s="77">
        <f t="shared" ref="BQ216:DU216" si="122">IFERROR(IF(BQ209=0,0,-IFERROR(PPMT(BQ204,BQ209,$D208,SUM($D214:$D215)),0)),"")</f>
        <v>0</v>
      </c>
      <c r="BR216" s="77">
        <f t="shared" si="122"/>
        <v>0</v>
      </c>
      <c r="BS216" s="77">
        <f t="shared" si="122"/>
        <v>0</v>
      </c>
      <c r="BT216" s="77">
        <f t="shared" si="122"/>
        <v>0</v>
      </c>
      <c r="BU216" s="77">
        <f t="shared" si="122"/>
        <v>0</v>
      </c>
      <c r="BV216" s="77">
        <f t="shared" si="122"/>
        <v>0</v>
      </c>
      <c r="BW216" s="77">
        <f t="shared" si="122"/>
        <v>0</v>
      </c>
      <c r="BX216" s="77">
        <f t="shared" si="122"/>
        <v>0</v>
      </c>
      <c r="BY216" s="77">
        <f t="shared" si="122"/>
        <v>0</v>
      </c>
      <c r="BZ216" s="77">
        <f t="shared" si="122"/>
        <v>0</v>
      </c>
      <c r="CA216" s="77">
        <f t="shared" si="122"/>
        <v>0</v>
      </c>
      <c r="CB216" s="77">
        <f t="shared" si="122"/>
        <v>0</v>
      </c>
      <c r="CC216" s="77">
        <f t="shared" si="122"/>
        <v>0</v>
      </c>
      <c r="CD216" s="77">
        <f t="shared" si="122"/>
        <v>0</v>
      </c>
      <c r="CE216" s="77">
        <f t="shared" si="122"/>
        <v>0</v>
      </c>
      <c r="CF216" s="77">
        <f t="shared" si="122"/>
        <v>0</v>
      </c>
      <c r="CG216" s="77">
        <f t="shared" si="122"/>
        <v>0</v>
      </c>
      <c r="CH216" s="77">
        <f t="shared" si="122"/>
        <v>0</v>
      </c>
      <c r="CI216" s="77">
        <f t="shared" si="122"/>
        <v>0</v>
      </c>
      <c r="CJ216" s="77">
        <f t="shared" si="122"/>
        <v>0</v>
      </c>
      <c r="CK216" s="77">
        <f t="shared" si="122"/>
        <v>0</v>
      </c>
      <c r="CL216" s="77">
        <f t="shared" si="122"/>
        <v>0</v>
      </c>
      <c r="CM216" s="77">
        <f t="shared" si="122"/>
        <v>0</v>
      </c>
      <c r="CN216" s="77">
        <f t="shared" si="122"/>
        <v>0</v>
      </c>
      <c r="CO216" s="77">
        <f t="shared" si="122"/>
        <v>0</v>
      </c>
      <c r="CP216" s="77">
        <f t="shared" si="122"/>
        <v>0</v>
      </c>
      <c r="CQ216" s="77">
        <f t="shared" si="122"/>
        <v>0</v>
      </c>
      <c r="CR216" s="77">
        <f t="shared" si="122"/>
        <v>0</v>
      </c>
      <c r="CS216" s="77">
        <f t="shared" si="122"/>
        <v>0</v>
      </c>
      <c r="CT216" s="77">
        <f t="shared" si="122"/>
        <v>0</v>
      </c>
      <c r="CU216" s="77">
        <f t="shared" si="122"/>
        <v>0</v>
      </c>
      <c r="CV216" s="77">
        <f t="shared" si="122"/>
        <v>0</v>
      </c>
      <c r="CW216" s="77">
        <f t="shared" si="122"/>
        <v>0</v>
      </c>
      <c r="CX216" s="77">
        <f t="shared" si="122"/>
        <v>0</v>
      </c>
      <c r="CY216" s="77">
        <f t="shared" si="122"/>
        <v>0</v>
      </c>
      <c r="CZ216" s="77">
        <f t="shared" si="122"/>
        <v>0</v>
      </c>
      <c r="DA216" s="77">
        <f t="shared" si="122"/>
        <v>0</v>
      </c>
      <c r="DB216" s="77">
        <f t="shared" si="122"/>
        <v>0</v>
      </c>
      <c r="DC216" s="77">
        <f t="shared" si="122"/>
        <v>0</v>
      </c>
      <c r="DD216" s="77">
        <f t="shared" si="122"/>
        <v>0</v>
      </c>
      <c r="DE216" s="77">
        <f t="shared" si="122"/>
        <v>0</v>
      </c>
      <c r="DF216" s="77">
        <f t="shared" si="122"/>
        <v>0</v>
      </c>
      <c r="DG216" s="77">
        <f t="shared" si="122"/>
        <v>0</v>
      </c>
      <c r="DH216" s="77">
        <f t="shared" si="122"/>
        <v>0</v>
      </c>
      <c r="DI216" s="77">
        <f t="shared" si="122"/>
        <v>0</v>
      </c>
      <c r="DJ216" s="77">
        <f t="shared" si="122"/>
        <v>0</v>
      </c>
      <c r="DK216" s="77">
        <f t="shared" si="122"/>
        <v>0</v>
      </c>
      <c r="DL216" s="77">
        <f t="shared" si="122"/>
        <v>0</v>
      </c>
      <c r="DM216" s="77">
        <f t="shared" si="122"/>
        <v>0</v>
      </c>
      <c r="DN216" s="77">
        <f t="shared" si="122"/>
        <v>0</v>
      </c>
      <c r="DO216" s="77">
        <f t="shared" si="122"/>
        <v>0</v>
      </c>
      <c r="DP216" s="77">
        <f t="shared" si="122"/>
        <v>0</v>
      </c>
      <c r="DQ216" s="77">
        <f t="shared" si="122"/>
        <v>0</v>
      </c>
      <c r="DR216" s="77">
        <f t="shared" si="122"/>
        <v>0</v>
      </c>
      <c r="DS216" s="77">
        <f t="shared" si="122"/>
        <v>0</v>
      </c>
      <c r="DT216" s="77">
        <f t="shared" si="122"/>
        <v>0</v>
      </c>
      <c r="DU216" s="77">
        <f t="shared" si="122"/>
        <v>0</v>
      </c>
    </row>
    <row r="217" spans="1:125" x14ac:dyDescent="0.35">
      <c r="A217" s="2" t="s">
        <v>405</v>
      </c>
      <c r="B217" s="2"/>
      <c r="C217" s="2"/>
      <c r="D217" s="2"/>
      <c r="E217" s="86">
        <f>IFERROR(E136+E138,"")</f>
        <v>0</v>
      </c>
      <c r="F217" s="86">
        <f t="shared" ref="F217:AK217" si="123">IFERROR(SUM(F213:F215)-F216,"")</f>
        <v>0</v>
      </c>
      <c r="G217" s="86">
        <f t="shared" si="123"/>
        <v>0</v>
      </c>
      <c r="H217" s="86">
        <f t="shared" si="123"/>
        <v>0</v>
      </c>
      <c r="I217" s="86">
        <f t="shared" si="123"/>
        <v>0</v>
      </c>
      <c r="J217" s="86">
        <f t="shared" si="123"/>
        <v>0</v>
      </c>
      <c r="K217" s="86">
        <f t="shared" si="123"/>
        <v>0</v>
      </c>
      <c r="L217" s="86">
        <f t="shared" si="123"/>
        <v>0</v>
      </c>
      <c r="M217" s="86">
        <f t="shared" si="123"/>
        <v>0</v>
      </c>
      <c r="N217" s="86">
        <f t="shared" si="123"/>
        <v>0</v>
      </c>
      <c r="O217" s="86">
        <f t="shared" si="123"/>
        <v>0</v>
      </c>
      <c r="P217" s="86">
        <f t="shared" si="123"/>
        <v>0</v>
      </c>
      <c r="Q217" s="86">
        <f t="shared" si="123"/>
        <v>0</v>
      </c>
      <c r="R217" s="86">
        <f t="shared" si="123"/>
        <v>0</v>
      </c>
      <c r="S217" s="86">
        <f t="shared" si="123"/>
        <v>0</v>
      </c>
      <c r="T217" s="86">
        <f t="shared" si="123"/>
        <v>0</v>
      </c>
      <c r="U217" s="86">
        <f t="shared" si="123"/>
        <v>0</v>
      </c>
      <c r="V217" s="86">
        <f t="shared" si="123"/>
        <v>0</v>
      </c>
      <c r="W217" s="86">
        <f t="shared" si="123"/>
        <v>0</v>
      </c>
      <c r="X217" s="86">
        <f t="shared" si="123"/>
        <v>0</v>
      </c>
      <c r="Y217" s="86">
        <f t="shared" si="123"/>
        <v>0</v>
      </c>
      <c r="Z217" s="86">
        <f t="shared" si="123"/>
        <v>0</v>
      </c>
      <c r="AA217" s="86">
        <f t="shared" si="123"/>
        <v>0</v>
      </c>
      <c r="AB217" s="86">
        <f t="shared" si="123"/>
        <v>0</v>
      </c>
      <c r="AC217" s="86">
        <f t="shared" si="123"/>
        <v>0</v>
      </c>
      <c r="AD217" s="86">
        <f t="shared" si="123"/>
        <v>0</v>
      </c>
      <c r="AE217" s="86">
        <f t="shared" si="123"/>
        <v>0</v>
      </c>
      <c r="AF217" s="86">
        <f t="shared" si="123"/>
        <v>0</v>
      </c>
      <c r="AG217" s="86">
        <f t="shared" si="123"/>
        <v>0</v>
      </c>
      <c r="AH217" s="86">
        <f t="shared" si="123"/>
        <v>0</v>
      </c>
      <c r="AI217" s="86">
        <f t="shared" si="123"/>
        <v>0</v>
      </c>
      <c r="AJ217" s="86">
        <f t="shared" si="123"/>
        <v>0</v>
      </c>
      <c r="AK217" s="86">
        <f t="shared" si="123"/>
        <v>0</v>
      </c>
      <c r="AL217" s="86">
        <f t="shared" ref="AL217:CW217" si="124">IFERROR(SUM(AL213:AL215)-AL216,"")</f>
        <v>0</v>
      </c>
      <c r="AM217" s="86">
        <f t="shared" si="124"/>
        <v>0</v>
      </c>
      <c r="AN217" s="86">
        <f t="shared" si="124"/>
        <v>0</v>
      </c>
      <c r="AO217" s="86">
        <f t="shared" si="124"/>
        <v>0</v>
      </c>
      <c r="AP217" s="86">
        <f t="shared" si="124"/>
        <v>0</v>
      </c>
      <c r="AQ217" s="86">
        <f t="shared" si="124"/>
        <v>0</v>
      </c>
      <c r="AR217" s="86">
        <f t="shared" si="124"/>
        <v>0</v>
      </c>
      <c r="AS217" s="86">
        <f t="shared" si="124"/>
        <v>0</v>
      </c>
      <c r="AT217" s="86">
        <f t="shared" si="124"/>
        <v>0</v>
      </c>
      <c r="AU217" s="86">
        <f t="shared" si="124"/>
        <v>0</v>
      </c>
      <c r="AV217" s="86">
        <f t="shared" si="124"/>
        <v>0</v>
      </c>
      <c r="AW217" s="86">
        <f t="shared" si="124"/>
        <v>0</v>
      </c>
      <c r="AX217" s="86">
        <f t="shared" si="124"/>
        <v>0</v>
      </c>
      <c r="AY217" s="86">
        <f t="shared" si="124"/>
        <v>0</v>
      </c>
      <c r="AZ217" s="86">
        <f t="shared" si="124"/>
        <v>0</v>
      </c>
      <c r="BA217" s="86">
        <f t="shared" si="124"/>
        <v>0</v>
      </c>
      <c r="BB217" s="86">
        <f t="shared" si="124"/>
        <v>0</v>
      </c>
      <c r="BC217" s="86">
        <f t="shared" si="124"/>
        <v>0</v>
      </c>
      <c r="BD217" s="86">
        <f t="shared" si="124"/>
        <v>0</v>
      </c>
      <c r="BE217" s="86">
        <f t="shared" si="124"/>
        <v>0</v>
      </c>
      <c r="BF217" s="86">
        <f t="shared" si="124"/>
        <v>0</v>
      </c>
      <c r="BG217" s="86">
        <f t="shared" si="124"/>
        <v>0</v>
      </c>
      <c r="BH217" s="86">
        <f t="shared" si="124"/>
        <v>0</v>
      </c>
      <c r="BI217" s="86">
        <f t="shared" si="124"/>
        <v>0</v>
      </c>
      <c r="BJ217" s="86">
        <f t="shared" si="124"/>
        <v>0</v>
      </c>
      <c r="BK217" s="86">
        <f t="shared" si="124"/>
        <v>0</v>
      </c>
      <c r="BL217" s="86">
        <f t="shared" si="124"/>
        <v>0</v>
      </c>
      <c r="BM217" s="86">
        <f t="shared" si="124"/>
        <v>0</v>
      </c>
      <c r="BN217" s="86">
        <f t="shared" si="124"/>
        <v>0</v>
      </c>
      <c r="BO217" s="86">
        <f t="shared" si="124"/>
        <v>0</v>
      </c>
      <c r="BP217" s="86">
        <f t="shared" si="124"/>
        <v>0</v>
      </c>
      <c r="BQ217" s="86">
        <f t="shared" si="124"/>
        <v>0</v>
      </c>
      <c r="BR217" s="86">
        <f t="shared" si="124"/>
        <v>0</v>
      </c>
      <c r="BS217" s="86">
        <f t="shared" si="124"/>
        <v>0</v>
      </c>
      <c r="BT217" s="86">
        <f t="shared" si="124"/>
        <v>0</v>
      </c>
      <c r="BU217" s="86">
        <f t="shared" si="124"/>
        <v>0</v>
      </c>
      <c r="BV217" s="86">
        <f t="shared" si="124"/>
        <v>0</v>
      </c>
      <c r="BW217" s="86">
        <f t="shared" si="124"/>
        <v>0</v>
      </c>
      <c r="BX217" s="86">
        <f t="shared" si="124"/>
        <v>0</v>
      </c>
      <c r="BY217" s="86">
        <f t="shared" si="124"/>
        <v>0</v>
      </c>
      <c r="BZ217" s="86">
        <f t="shared" si="124"/>
        <v>0</v>
      </c>
      <c r="CA217" s="86">
        <f t="shared" si="124"/>
        <v>0</v>
      </c>
      <c r="CB217" s="86">
        <f t="shared" si="124"/>
        <v>0</v>
      </c>
      <c r="CC217" s="86">
        <f t="shared" si="124"/>
        <v>0</v>
      </c>
      <c r="CD217" s="86">
        <f t="shared" si="124"/>
        <v>0</v>
      </c>
      <c r="CE217" s="86">
        <f t="shared" si="124"/>
        <v>0</v>
      </c>
      <c r="CF217" s="86">
        <f t="shared" si="124"/>
        <v>0</v>
      </c>
      <c r="CG217" s="86">
        <f t="shared" si="124"/>
        <v>0</v>
      </c>
      <c r="CH217" s="86">
        <f t="shared" si="124"/>
        <v>0</v>
      </c>
      <c r="CI217" s="86">
        <f t="shared" si="124"/>
        <v>0</v>
      </c>
      <c r="CJ217" s="86">
        <f t="shared" si="124"/>
        <v>0</v>
      </c>
      <c r="CK217" s="86">
        <f t="shared" si="124"/>
        <v>0</v>
      </c>
      <c r="CL217" s="86">
        <f t="shared" si="124"/>
        <v>0</v>
      </c>
      <c r="CM217" s="86">
        <f t="shared" si="124"/>
        <v>0</v>
      </c>
      <c r="CN217" s="86">
        <f t="shared" si="124"/>
        <v>0</v>
      </c>
      <c r="CO217" s="86">
        <f t="shared" si="124"/>
        <v>0</v>
      </c>
      <c r="CP217" s="86">
        <f t="shared" si="124"/>
        <v>0</v>
      </c>
      <c r="CQ217" s="86">
        <f t="shared" si="124"/>
        <v>0</v>
      </c>
      <c r="CR217" s="86">
        <f t="shared" si="124"/>
        <v>0</v>
      </c>
      <c r="CS217" s="86">
        <f t="shared" si="124"/>
        <v>0</v>
      </c>
      <c r="CT217" s="86">
        <f t="shared" si="124"/>
        <v>0</v>
      </c>
      <c r="CU217" s="86">
        <f t="shared" si="124"/>
        <v>0</v>
      </c>
      <c r="CV217" s="86">
        <f t="shared" si="124"/>
        <v>0</v>
      </c>
      <c r="CW217" s="86">
        <f t="shared" si="124"/>
        <v>0</v>
      </c>
      <c r="CX217" s="86">
        <f t="shared" ref="CX217:DU217" si="125">IFERROR(SUM(CX213:CX215)-CX216,"")</f>
        <v>0</v>
      </c>
      <c r="CY217" s="86">
        <f t="shared" si="125"/>
        <v>0</v>
      </c>
      <c r="CZ217" s="86">
        <f t="shared" si="125"/>
        <v>0</v>
      </c>
      <c r="DA217" s="86">
        <f t="shared" si="125"/>
        <v>0</v>
      </c>
      <c r="DB217" s="86">
        <f t="shared" si="125"/>
        <v>0</v>
      </c>
      <c r="DC217" s="86">
        <f t="shared" si="125"/>
        <v>0</v>
      </c>
      <c r="DD217" s="86">
        <f t="shared" si="125"/>
        <v>0</v>
      </c>
      <c r="DE217" s="86">
        <f t="shared" si="125"/>
        <v>0</v>
      </c>
      <c r="DF217" s="86">
        <f t="shared" si="125"/>
        <v>0</v>
      </c>
      <c r="DG217" s="86">
        <f t="shared" si="125"/>
        <v>0</v>
      </c>
      <c r="DH217" s="86">
        <f t="shared" si="125"/>
        <v>0</v>
      </c>
      <c r="DI217" s="86">
        <f t="shared" si="125"/>
        <v>0</v>
      </c>
      <c r="DJ217" s="86">
        <f t="shared" si="125"/>
        <v>0</v>
      </c>
      <c r="DK217" s="86">
        <f t="shared" si="125"/>
        <v>0</v>
      </c>
      <c r="DL217" s="86">
        <f t="shared" si="125"/>
        <v>0</v>
      </c>
      <c r="DM217" s="86">
        <f t="shared" si="125"/>
        <v>0</v>
      </c>
      <c r="DN217" s="86">
        <f t="shared" si="125"/>
        <v>0</v>
      </c>
      <c r="DO217" s="86">
        <f t="shared" si="125"/>
        <v>0</v>
      </c>
      <c r="DP217" s="86">
        <f t="shared" si="125"/>
        <v>0</v>
      </c>
      <c r="DQ217" s="86">
        <f t="shared" si="125"/>
        <v>0</v>
      </c>
      <c r="DR217" s="86">
        <f t="shared" si="125"/>
        <v>0</v>
      </c>
      <c r="DS217" s="86">
        <f t="shared" si="125"/>
        <v>0</v>
      </c>
      <c r="DT217" s="86">
        <f t="shared" si="125"/>
        <v>0</v>
      </c>
      <c r="DU217" s="86">
        <f t="shared" si="125"/>
        <v>0</v>
      </c>
    </row>
    <row r="218" spans="1:125" x14ac:dyDescent="0.35">
      <c r="A218" s="2"/>
      <c r="B218" s="2"/>
      <c r="C218" s="2"/>
      <c r="D218" s="2"/>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c r="AH218" s="86"/>
      <c r="AI218" s="86"/>
      <c r="AJ218" s="86"/>
      <c r="AK218" s="86"/>
      <c r="AL218" s="86"/>
      <c r="AM218" s="86"/>
      <c r="AN218" s="86"/>
      <c r="AO218" s="86"/>
      <c r="AP218" s="86"/>
      <c r="AQ218" s="86"/>
      <c r="AR218" s="86"/>
      <c r="AS218" s="86"/>
      <c r="AT218" s="86"/>
      <c r="AU218" s="86"/>
      <c r="AV218" s="86"/>
      <c r="AW218" s="86"/>
      <c r="AX218" s="86"/>
      <c r="AY218" s="86"/>
      <c r="AZ218" s="86"/>
      <c r="BA218" s="86"/>
      <c r="BB218" s="86"/>
      <c r="BC218" s="86"/>
      <c r="BD218" s="86"/>
      <c r="BE218" s="86"/>
      <c r="BF218" s="86"/>
      <c r="BG218" s="86"/>
      <c r="BH218" s="86"/>
      <c r="BI218" s="86"/>
      <c r="BJ218" s="86"/>
      <c r="BK218" s="86"/>
      <c r="BL218" s="86"/>
      <c r="BM218" s="86"/>
      <c r="BN218" s="86"/>
      <c r="BO218" s="86"/>
      <c r="BP218" s="86"/>
      <c r="BQ218" s="86"/>
      <c r="BR218" s="86"/>
      <c r="BS218" s="86"/>
      <c r="BT218" s="86"/>
      <c r="BU218" s="86"/>
      <c r="BV218" s="86"/>
      <c r="BW218" s="86"/>
      <c r="BX218" s="86"/>
      <c r="BY218" s="86"/>
      <c r="BZ218" s="86"/>
      <c r="CA218" s="86"/>
      <c r="CB218" s="86"/>
      <c r="CC218" s="86"/>
      <c r="CD218" s="86"/>
      <c r="CE218" s="86"/>
      <c r="CF218" s="86"/>
      <c r="CG218" s="86"/>
      <c r="CH218" s="86"/>
      <c r="CI218" s="86"/>
      <c r="CJ218" s="86"/>
      <c r="CK218" s="86"/>
      <c r="CL218" s="86"/>
      <c r="CM218" s="86"/>
      <c r="CN218" s="86"/>
      <c r="CO218" s="86"/>
      <c r="CP218" s="86"/>
      <c r="CQ218" s="86"/>
      <c r="CR218" s="86"/>
      <c r="CS218" s="86"/>
      <c r="CT218" s="86"/>
      <c r="CU218" s="86"/>
      <c r="CV218" s="86"/>
      <c r="CW218" s="86"/>
      <c r="CX218" s="86"/>
      <c r="CY218" s="86"/>
      <c r="CZ218" s="86"/>
      <c r="DA218" s="86"/>
      <c r="DB218" s="86"/>
      <c r="DC218" s="86"/>
      <c r="DD218" s="86"/>
      <c r="DE218" s="86"/>
      <c r="DF218" s="86"/>
      <c r="DG218" s="86"/>
      <c r="DH218" s="86"/>
      <c r="DI218" s="86"/>
      <c r="DJ218" s="86"/>
      <c r="DK218" s="86"/>
      <c r="DL218" s="86"/>
      <c r="DM218" s="86"/>
      <c r="DN218" s="86"/>
      <c r="DO218" s="86"/>
      <c r="DP218" s="86"/>
      <c r="DQ218" s="86"/>
      <c r="DR218" s="86"/>
      <c r="DS218" s="86"/>
      <c r="DT218" s="86"/>
      <c r="DU218" s="86"/>
    </row>
    <row r="219" spans="1:125" x14ac:dyDescent="0.35">
      <c r="A219" s="25" t="s">
        <v>406</v>
      </c>
      <c r="B219" s="25"/>
      <c r="C219" s="25"/>
      <c r="D219" s="25"/>
      <c r="E219" s="96">
        <f>IFERROR(E138+E140,"")</f>
        <v>0</v>
      </c>
      <c r="F219" s="104">
        <f t="shared" ref="F219:BQ219" si="126">IFERROR(IF(F210=0,0,F213*F204),"")</f>
        <v>0</v>
      </c>
      <c r="G219" s="104">
        <f t="shared" si="126"/>
        <v>0</v>
      </c>
      <c r="H219" s="104">
        <f t="shared" si="126"/>
        <v>0</v>
      </c>
      <c r="I219" s="104">
        <f t="shared" si="126"/>
        <v>0</v>
      </c>
      <c r="J219" s="104">
        <f t="shared" si="126"/>
        <v>0</v>
      </c>
      <c r="K219" s="104">
        <f t="shared" si="126"/>
        <v>0</v>
      </c>
      <c r="L219" s="104">
        <f t="shared" si="126"/>
        <v>0</v>
      </c>
      <c r="M219" s="104">
        <f t="shared" si="126"/>
        <v>0</v>
      </c>
      <c r="N219" s="104">
        <f t="shared" si="126"/>
        <v>0</v>
      </c>
      <c r="O219" s="104">
        <f t="shared" si="126"/>
        <v>0</v>
      </c>
      <c r="P219" s="104">
        <f t="shared" si="126"/>
        <v>0</v>
      </c>
      <c r="Q219" s="104">
        <f t="shared" si="126"/>
        <v>0</v>
      </c>
      <c r="R219" s="104">
        <f t="shared" si="126"/>
        <v>0</v>
      </c>
      <c r="S219" s="104">
        <f t="shared" si="126"/>
        <v>0</v>
      </c>
      <c r="T219" s="104">
        <f t="shared" si="126"/>
        <v>0</v>
      </c>
      <c r="U219" s="104">
        <f t="shared" si="126"/>
        <v>0</v>
      </c>
      <c r="V219" s="104">
        <f t="shared" si="126"/>
        <v>0</v>
      </c>
      <c r="W219" s="104">
        <f t="shared" si="126"/>
        <v>0</v>
      </c>
      <c r="X219" s="104">
        <f t="shared" si="126"/>
        <v>0</v>
      </c>
      <c r="Y219" s="104">
        <f t="shared" si="126"/>
        <v>0</v>
      </c>
      <c r="Z219" s="104">
        <f t="shared" si="126"/>
        <v>0</v>
      </c>
      <c r="AA219" s="104">
        <f t="shared" si="126"/>
        <v>0</v>
      </c>
      <c r="AB219" s="104">
        <f t="shared" si="126"/>
        <v>0</v>
      </c>
      <c r="AC219" s="104">
        <f t="shared" si="126"/>
        <v>0</v>
      </c>
      <c r="AD219" s="104">
        <f t="shared" si="126"/>
        <v>0</v>
      </c>
      <c r="AE219" s="104">
        <f t="shared" si="126"/>
        <v>0</v>
      </c>
      <c r="AF219" s="104">
        <f t="shared" si="126"/>
        <v>0</v>
      </c>
      <c r="AG219" s="104">
        <f t="shared" si="126"/>
        <v>0</v>
      </c>
      <c r="AH219" s="104">
        <f t="shared" si="126"/>
        <v>0</v>
      </c>
      <c r="AI219" s="104">
        <f t="shared" si="126"/>
        <v>0</v>
      </c>
      <c r="AJ219" s="104">
        <f t="shared" si="126"/>
        <v>0</v>
      </c>
      <c r="AK219" s="104">
        <f t="shared" si="126"/>
        <v>0</v>
      </c>
      <c r="AL219" s="104">
        <f t="shared" si="126"/>
        <v>0</v>
      </c>
      <c r="AM219" s="104">
        <f t="shared" si="126"/>
        <v>0</v>
      </c>
      <c r="AN219" s="104">
        <f t="shared" si="126"/>
        <v>0</v>
      </c>
      <c r="AO219" s="104">
        <f t="shared" si="126"/>
        <v>0</v>
      </c>
      <c r="AP219" s="104">
        <f t="shared" si="126"/>
        <v>0</v>
      </c>
      <c r="AQ219" s="104">
        <f t="shared" si="126"/>
        <v>0</v>
      </c>
      <c r="AR219" s="104">
        <f t="shared" si="126"/>
        <v>0</v>
      </c>
      <c r="AS219" s="104">
        <f t="shared" si="126"/>
        <v>0</v>
      </c>
      <c r="AT219" s="104">
        <f t="shared" si="126"/>
        <v>0</v>
      </c>
      <c r="AU219" s="104">
        <f t="shared" si="126"/>
        <v>0</v>
      </c>
      <c r="AV219" s="104">
        <f t="shared" si="126"/>
        <v>0</v>
      </c>
      <c r="AW219" s="104">
        <f t="shared" si="126"/>
        <v>0</v>
      </c>
      <c r="AX219" s="104">
        <f t="shared" si="126"/>
        <v>0</v>
      </c>
      <c r="AY219" s="104">
        <f t="shared" si="126"/>
        <v>0</v>
      </c>
      <c r="AZ219" s="104">
        <f t="shared" si="126"/>
        <v>0</v>
      </c>
      <c r="BA219" s="104">
        <f t="shared" si="126"/>
        <v>0</v>
      </c>
      <c r="BB219" s="104">
        <f t="shared" si="126"/>
        <v>0</v>
      </c>
      <c r="BC219" s="104">
        <f t="shared" si="126"/>
        <v>0</v>
      </c>
      <c r="BD219" s="104">
        <f t="shared" si="126"/>
        <v>0</v>
      </c>
      <c r="BE219" s="104">
        <f t="shared" si="126"/>
        <v>0</v>
      </c>
      <c r="BF219" s="104">
        <f t="shared" si="126"/>
        <v>0</v>
      </c>
      <c r="BG219" s="104">
        <f t="shared" si="126"/>
        <v>0</v>
      </c>
      <c r="BH219" s="104">
        <f t="shared" si="126"/>
        <v>0</v>
      </c>
      <c r="BI219" s="104">
        <f t="shared" si="126"/>
        <v>0</v>
      </c>
      <c r="BJ219" s="104">
        <f t="shared" si="126"/>
        <v>0</v>
      </c>
      <c r="BK219" s="104">
        <f t="shared" si="126"/>
        <v>0</v>
      </c>
      <c r="BL219" s="104">
        <f t="shared" si="126"/>
        <v>0</v>
      </c>
      <c r="BM219" s="104">
        <f t="shared" si="126"/>
        <v>0</v>
      </c>
      <c r="BN219" s="104">
        <f t="shared" si="126"/>
        <v>0</v>
      </c>
      <c r="BO219" s="104">
        <f t="shared" si="126"/>
        <v>0</v>
      </c>
      <c r="BP219" s="104">
        <f t="shared" si="126"/>
        <v>0</v>
      </c>
      <c r="BQ219" s="104">
        <f t="shared" si="126"/>
        <v>0</v>
      </c>
      <c r="BR219" s="104">
        <f t="shared" ref="BR219:DU219" si="127">IFERROR(IF(BR210=0,0,BR213*BR204),"")</f>
        <v>0</v>
      </c>
      <c r="BS219" s="104">
        <f t="shared" si="127"/>
        <v>0</v>
      </c>
      <c r="BT219" s="104">
        <f t="shared" si="127"/>
        <v>0</v>
      </c>
      <c r="BU219" s="104">
        <f t="shared" si="127"/>
        <v>0</v>
      </c>
      <c r="BV219" s="104">
        <f t="shared" si="127"/>
        <v>0</v>
      </c>
      <c r="BW219" s="104">
        <f t="shared" si="127"/>
        <v>0</v>
      </c>
      <c r="BX219" s="104">
        <f t="shared" si="127"/>
        <v>0</v>
      </c>
      <c r="BY219" s="104">
        <f t="shared" si="127"/>
        <v>0</v>
      </c>
      <c r="BZ219" s="104">
        <f t="shared" si="127"/>
        <v>0</v>
      </c>
      <c r="CA219" s="104">
        <f t="shared" si="127"/>
        <v>0</v>
      </c>
      <c r="CB219" s="104">
        <f t="shared" si="127"/>
        <v>0</v>
      </c>
      <c r="CC219" s="104">
        <f t="shared" si="127"/>
        <v>0</v>
      </c>
      <c r="CD219" s="104">
        <f t="shared" si="127"/>
        <v>0</v>
      </c>
      <c r="CE219" s="104">
        <f t="shared" si="127"/>
        <v>0</v>
      </c>
      <c r="CF219" s="104">
        <f t="shared" si="127"/>
        <v>0</v>
      </c>
      <c r="CG219" s="104">
        <f t="shared" si="127"/>
        <v>0</v>
      </c>
      <c r="CH219" s="104">
        <f t="shared" si="127"/>
        <v>0</v>
      </c>
      <c r="CI219" s="104">
        <f t="shared" si="127"/>
        <v>0</v>
      </c>
      <c r="CJ219" s="104">
        <f t="shared" si="127"/>
        <v>0</v>
      </c>
      <c r="CK219" s="104">
        <f t="shared" si="127"/>
        <v>0</v>
      </c>
      <c r="CL219" s="104">
        <f t="shared" si="127"/>
        <v>0</v>
      </c>
      <c r="CM219" s="104">
        <f t="shared" si="127"/>
        <v>0</v>
      </c>
      <c r="CN219" s="104">
        <f t="shared" si="127"/>
        <v>0</v>
      </c>
      <c r="CO219" s="104">
        <f t="shared" si="127"/>
        <v>0</v>
      </c>
      <c r="CP219" s="104">
        <f t="shared" si="127"/>
        <v>0</v>
      </c>
      <c r="CQ219" s="104">
        <f t="shared" si="127"/>
        <v>0</v>
      </c>
      <c r="CR219" s="104">
        <f t="shared" si="127"/>
        <v>0</v>
      </c>
      <c r="CS219" s="104">
        <f t="shared" si="127"/>
        <v>0</v>
      </c>
      <c r="CT219" s="104">
        <f t="shared" si="127"/>
        <v>0</v>
      </c>
      <c r="CU219" s="104">
        <f t="shared" si="127"/>
        <v>0</v>
      </c>
      <c r="CV219" s="104">
        <f t="shared" si="127"/>
        <v>0</v>
      </c>
      <c r="CW219" s="104">
        <f t="shared" si="127"/>
        <v>0</v>
      </c>
      <c r="CX219" s="104">
        <f t="shared" si="127"/>
        <v>0</v>
      </c>
      <c r="CY219" s="104">
        <f t="shared" si="127"/>
        <v>0</v>
      </c>
      <c r="CZ219" s="104">
        <f t="shared" si="127"/>
        <v>0</v>
      </c>
      <c r="DA219" s="104">
        <f t="shared" si="127"/>
        <v>0</v>
      </c>
      <c r="DB219" s="104">
        <f t="shared" si="127"/>
        <v>0</v>
      </c>
      <c r="DC219" s="104">
        <f t="shared" si="127"/>
        <v>0</v>
      </c>
      <c r="DD219" s="104">
        <f t="shared" si="127"/>
        <v>0</v>
      </c>
      <c r="DE219" s="104">
        <f t="shared" si="127"/>
        <v>0</v>
      </c>
      <c r="DF219" s="104">
        <f t="shared" si="127"/>
        <v>0</v>
      </c>
      <c r="DG219" s="104">
        <f t="shared" si="127"/>
        <v>0</v>
      </c>
      <c r="DH219" s="104">
        <f t="shared" si="127"/>
        <v>0</v>
      </c>
      <c r="DI219" s="104">
        <f t="shared" si="127"/>
        <v>0</v>
      </c>
      <c r="DJ219" s="104">
        <f t="shared" si="127"/>
        <v>0</v>
      </c>
      <c r="DK219" s="104">
        <f t="shared" si="127"/>
        <v>0</v>
      </c>
      <c r="DL219" s="104">
        <f t="shared" si="127"/>
        <v>0</v>
      </c>
      <c r="DM219" s="104">
        <f t="shared" si="127"/>
        <v>0</v>
      </c>
      <c r="DN219" s="104">
        <f t="shared" si="127"/>
        <v>0</v>
      </c>
      <c r="DO219" s="104">
        <f t="shared" si="127"/>
        <v>0</v>
      </c>
      <c r="DP219" s="104">
        <f t="shared" si="127"/>
        <v>0</v>
      </c>
      <c r="DQ219" s="104">
        <f t="shared" si="127"/>
        <v>0</v>
      </c>
      <c r="DR219" s="104">
        <f t="shared" si="127"/>
        <v>0</v>
      </c>
      <c r="DS219" s="104">
        <f t="shared" si="127"/>
        <v>0</v>
      </c>
      <c r="DT219" s="104">
        <f t="shared" si="127"/>
        <v>0</v>
      </c>
      <c r="DU219" s="104">
        <f t="shared" si="127"/>
        <v>0</v>
      </c>
    </row>
    <row r="220" spans="1:125"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row>
    <row r="221" spans="1:125" x14ac:dyDescent="0.35">
      <c r="A221" s="3" t="s">
        <v>407</v>
      </c>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row>
    <row r="222" spans="1:125"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row>
    <row r="223" spans="1:125" x14ac:dyDescent="0.35">
      <c r="A223" s="38" t="str">
        <f>Pieņēmumi!B114</f>
        <v>Kredīta izsniegšanas maksa</v>
      </c>
      <c r="B223" s="44" t="str">
        <f>Pieņēmumi!C114</f>
        <v>%</v>
      </c>
      <c r="C223" s="2"/>
      <c r="D223" s="82">
        <f>Pieņēmumi!E114</f>
        <v>0</v>
      </c>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row>
    <row r="224" spans="1:125" x14ac:dyDescent="0.35">
      <c r="A224" s="38" t="str">
        <f>Pieņēmumi!B115</f>
        <v>SAISTĪBU MAKSA</v>
      </c>
      <c r="B224" s="44" t="str">
        <f>Pieņēmumi!C115</f>
        <v>%</v>
      </c>
      <c r="C224" s="2"/>
      <c r="D224" s="82">
        <f>Pieņēmumi!E115</f>
        <v>0</v>
      </c>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row>
    <row r="225" spans="1:125" x14ac:dyDescent="0.35">
      <c r="A225" s="38" t="str">
        <f>A214</f>
        <v>Izmantotais kredīta finansējums</v>
      </c>
      <c r="B225" s="105"/>
      <c r="C225" s="105"/>
      <c r="D225" s="106">
        <f>SUM(E225:DU225)</f>
        <v>0</v>
      </c>
      <c r="E225" s="46">
        <f t="shared" ref="E225:BP225" si="128">IFERROR(E55,"")</f>
        <v>0</v>
      </c>
      <c r="F225" s="46">
        <f t="shared" si="128"/>
        <v>0</v>
      </c>
      <c r="G225" s="46">
        <f t="shared" si="128"/>
        <v>0</v>
      </c>
      <c r="H225" s="46">
        <f t="shared" si="128"/>
        <v>0</v>
      </c>
      <c r="I225" s="46">
        <f t="shared" si="128"/>
        <v>0</v>
      </c>
      <c r="J225" s="46">
        <f t="shared" si="128"/>
        <v>0</v>
      </c>
      <c r="K225" s="46">
        <f t="shared" si="128"/>
        <v>0</v>
      </c>
      <c r="L225" s="46">
        <f t="shared" si="128"/>
        <v>0</v>
      </c>
      <c r="M225" s="46">
        <f t="shared" si="128"/>
        <v>0</v>
      </c>
      <c r="N225" s="46">
        <f t="shared" si="128"/>
        <v>0</v>
      </c>
      <c r="O225" s="46">
        <f t="shared" si="128"/>
        <v>0</v>
      </c>
      <c r="P225" s="46">
        <f t="shared" si="128"/>
        <v>0</v>
      </c>
      <c r="Q225" s="46">
        <f t="shared" si="128"/>
        <v>0</v>
      </c>
      <c r="R225" s="46">
        <f t="shared" si="128"/>
        <v>0</v>
      </c>
      <c r="S225" s="46">
        <f t="shared" si="128"/>
        <v>0</v>
      </c>
      <c r="T225" s="46">
        <f t="shared" si="128"/>
        <v>0</v>
      </c>
      <c r="U225" s="46">
        <f t="shared" si="128"/>
        <v>0</v>
      </c>
      <c r="V225" s="46">
        <f t="shared" si="128"/>
        <v>0</v>
      </c>
      <c r="W225" s="46">
        <f t="shared" si="128"/>
        <v>0</v>
      </c>
      <c r="X225" s="46">
        <f t="shared" si="128"/>
        <v>0</v>
      </c>
      <c r="Y225" s="46">
        <f t="shared" si="128"/>
        <v>0</v>
      </c>
      <c r="Z225" s="46">
        <f t="shared" si="128"/>
        <v>0</v>
      </c>
      <c r="AA225" s="46">
        <f t="shared" si="128"/>
        <v>0</v>
      </c>
      <c r="AB225" s="46">
        <f t="shared" si="128"/>
        <v>0</v>
      </c>
      <c r="AC225" s="46">
        <f t="shared" si="128"/>
        <v>0</v>
      </c>
      <c r="AD225" s="46">
        <f t="shared" si="128"/>
        <v>0</v>
      </c>
      <c r="AE225" s="46">
        <f t="shared" si="128"/>
        <v>0</v>
      </c>
      <c r="AF225" s="46">
        <f t="shared" si="128"/>
        <v>0</v>
      </c>
      <c r="AG225" s="46">
        <f t="shared" si="128"/>
        <v>0</v>
      </c>
      <c r="AH225" s="46">
        <f t="shared" si="128"/>
        <v>0</v>
      </c>
      <c r="AI225" s="46">
        <f t="shared" si="128"/>
        <v>0</v>
      </c>
      <c r="AJ225" s="46">
        <f t="shared" si="128"/>
        <v>0</v>
      </c>
      <c r="AK225" s="46">
        <f t="shared" si="128"/>
        <v>0</v>
      </c>
      <c r="AL225" s="46">
        <f t="shared" si="128"/>
        <v>0</v>
      </c>
      <c r="AM225" s="46">
        <f t="shared" si="128"/>
        <v>0</v>
      </c>
      <c r="AN225" s="46">
        <f t="shared" si="128"/>
        <v>0</v>
      </c>
      <c r="AO225" s="46">
        <f t="shared" si="128"/>
        <v>0</v>
      </c>
      <c r="AP225" s="46">
        <f t="shared" si="128"/>
        <v>0</v>
      </c>
      <c r="AQ225" s="46">
        <f t="shared" si="128"/>
        <v>0</v>
      </c>
      <c r="AR225" s="46">
        <f t="shared" si="128"/>
        <v>0</v>
      </c>
      <c r="AS225" s="46">
        <f t="shared" si="128"/>
        <v>0</v>
      </c>
      <c r="AT225" s="46">
        <f t="shared" si="128"/>
        <v>0</v>
      </c>
      <c r="AU225" s="46">
        <f t="shared" si="128"/>
        <v>0</v>
      </c>
      <c r="AV225" s="46">
        <f t="shared" si="128"/>
        <v>0</v>
      </c>
      <c r="AW225" s="46">
        <f t="shared" si="128"/>
        <v>0</v>
      </c>
      <c r="AX225" s="46">
        <f t="shared" si="128"/>
        <v>0</v>
      </c>
      <c r="AY225" s="46">
        <f t="shared" si="128"/>
        <v>0</v>
      </c>
      <c r="AZ225" s="46">
        <f t="shared" si="128"/>
        <v>0</v>
      </c>
      <c r="BA225" s="46">
        <f t="shared" si="128"/>
        <v>0</v>
      </c>
      <c r="BB225" s="46">
        <f t="shared" si="128"/>
        <v>0</v>
      </c>
      <c r="BC225" s="46">
        <f t="shared" si="128"/>
        <v>0</v>
      </c>
      <c r="BD225" s="46">
        <f t="shared" si="128"/>
        <v>0</v>
      </c>
      <c r="BE225" s="46">
        <f t="shared" si="128"/>
        <v>0</v>
      </c>
      <c r="BF225" s="46">
        <f t="shared" si="128"/>
        <v>0</v>
      </c>
      <c r="BG225" s="46">
        <f t="shared" si="128"/>
        <v>0</v>
      </c>
      <c r="BH225" s="46">
        <f t="shared" si="128"/>
        <v>0</v>
      </c>
      <c r="BI225" s="46">
        <f t="shared" si="128"/>
        <v>0</v>
      </c>
      <c r="BJ225" s="46">
        <f t="shared" si="128"/>
        <v>0</v>
      </c>
      <c r="BK225" s="46">
        <f t="shared" si="128"/>
        <v>0</v>
      </c>
      <c r="BL225" s="46">
        <f t="shared" si="128"/>
        <v>0</v>
      </c>
      <c r="BM225" s="46">
        <f t="shared" si="128"/>
        <v>0</v>
      </c>
      <c r="BN225" s="46">
        <f t="shared" si="128"/>
        <v>0</v>
      </c>
      <c r="BO225" s="46">
        <f t="shared" si="128"/>
        <v>0</v>
      </c>
      <c r="BP225" s="46">
        <f t="shared" si="128"/>
        <v>0</v>
      </c>
      <c r="BQ225" s="46">
        <f t="shared" ref="BQ225:DU225" si="129">IFERROR(BQ55,"")</f>
        <v>0</v>
      </c>
      <c r="BR225" s="46">
        <f t="shared" si="129"/>
        <v>0</v>
      </c>
      <c r="BS225" s="46">
        <f t="shared" si="129"/>
        <v>0</v>
      </c>
      <c r="BT225" s="46">
        <f t="shared" si="129"/>
        <v>0</v>
      </c>
      <c r="BU225" s="46">
        <f t="shared" si="129"/>
        <v>0</v>
      </c>
      <c r="BV225" s="46">
        <f t="shared" si="129"/>
        <v>0</v>
      </c>
      <c r="BW225" s="46">
        <f t="shared" si="129"/>
        <v>0</v>
      </c>
      <c r="BX225" s="46">
        <f t="shared" si="129"/>
        <v>0</v>
      </c>
      <c r="BY225" s="46">
        <f t="shared" si="129"/>
        <v>0</v>
      </c>
      <c r="BZ225" s="46">
        <f t="shared" si="129"/>
        <v>0</v>
      </c>
      <c r="CA225" s="46">
        <f t="shared" si="129"/>
        <v>0</v>
      </c>
      <c r="CB225" s="46">
        <f t="shared" si="129"/>
        <v>0</v>
      </c>
      <c r="CC225" s="46">
        <f t="shared" si="129"/>
        <v>0</v>
      </c>
      <c r="CD225" s="46">
        <f t="shared" si="129"/>
        <v>0</v>
      </c>
      <c r="CE225" s="46">
        <f t="shared" si="129"/>
        <v>0</v>
      </c>
      <c r="CF225" s="46">
        <f t="shared" si="129"/>
        <v>0</v>
      </c>
      <c r="CG225" s="46">
        <f t="shared" si="129"/>
        <v>0</v>
      </c>
      <c r="CH225" s="46">
        <f t="shared" si="129"/>
        <v>0</v>
      </c>
      <c r="CI225" s="46">
        <f t="shared" si="129"/>
        <v>0</v>
      </c>
      <c r="CJ225" s="46">
        <f t="shared" si="129"/>
        <v>0</v>
      </c>
      <c r="CK225" s="46">
        <f t="shared" si="129"/>
        <v>0</v>
      </c>
      <c r="CL225" s="46">
        <f t="shared" si="129"/>
        <v>0</v>
      </c>
      <c r="CM225" s="46">
        <f t="shared" si="129"/>
        <v>0</v>
      </c>
      <c r="CN225" s="46">
        <f t="shared" si="129"/>
        <v>0</v>
      </c>
      <c r="CO225" s="46">
        <f t="shared" si="129"/>
        <v>0</v>
      </c>
      <c r="CP225" s="46">
        <f t="shared" si="129"/>
        <v>0</v>
      </c>
      <c r="CQ225" s="46">
        <f t="shared" si="129"/>
        <v>0</v>
      </c>
      <c r="CR225" s="46">
        <f t="shared" si="129"/>
        <v>0</v>
      </c>
      <c r="CS225" s="46">
        <f t="shared" si="129"/>
        <v>0</v>
      </c>
      <c r="CT225" s="46">
        <f t="shared" si="129"/>
        <v>0</v>
      </c>
      <c r="CU225" s="46">
        <f t="shared" si="129"/>
        <v>0</v>
      </c>
      <c r="CV225" s="46">
        <f t="shared" si="129"/>
        <v>0</v>
      </c>
      <c r="CW225" s="46">
        <f t="shared" si="129"/>
        <v>0</v>
      </c>
      <c r="CX225" s="46">
        <f t="shared" si="129"/>
        <v>0</v>
      </c>
      <c r="CY225" s="46">
        <f t="shared" si="129"/>
        <v>0</v>
      </c>
      <c r="CZ225" s="46">
        <f t="shared" si="129"/>
        <v>0</v>
      </c>
      <c r="DA225" s="46">
        <f t="shared" si="129"/>
        <v>0</v>
      </c>
      <c r="DB225" s="46">
        <f t="shared" si="129"/>
        <v>0</v>
      </c>
      <c r="DC225" s="46">
        <f t="shared" si="129"/>
        <v>0</v>
      </c>
      <c r="DD225" s="46">
        <f t="shared" si="129"/>
        <v>0</v>
      </c>
      <c r="DE225" s="46">
        <f t="shared" si="129"/>
        <v>0</v>
      </c>
      <c r="DF225" s="46">
        <f t="shared" si="129"/>
        <v>0</v>
      </c>
      <c r="DG225" s="46">
        <f t="shared" si="129"/>
        <v>0</v>
      </c>
      <c r="DH225" s="46">
        <f t="shared" si="129"/>
        <v>0</v>
      </c>
      <c r="DI225" s="46">
        <f t="shared" si="129"/>
        <v>0</v>
      </c>
      <c r="DJ225" s="46">
        <f t="shared" si="129"/>
        <v>0</v>
      </c>
      <c r="DK225" s="46">
        <f t="shared" si="129"/>
        <v>0</v>
      </c>
      <c r="DL225" s="46">
        <f t="shared" si="129"/>
        <v>0</v>
      </c>
      <c r="DM225" s="46">
        <f t="shared" si="129"/>
        <v>0</v>
      </c>
      <c r="DN225" s="46">
        <f t="shared" si="129"/>
        <v>0</v>
      </c>
      <c r="DO225" s="46">
        <f t="shared" si="129"/>
        <v>0</v>
      </c>
      <c r="DP225" s="46">
        <f t="shared" si="129"/>
        <v>0</v>
      </c>
      <c r="DQ225" s="46">
        <f t="shared" si="129"/>
        <v>0</v>
      </c>
      <c r="DR225" s="46">
        <f t="shared" si="129"/>
        <v>0</v>
      </c>
      <c r="DS225" s="46">
        <f t="shared" si="129"/>
        <v>0</v>
      </c>
      <c r="DT225" s="46">
        <f t="shared" si="129"/>
        <v>0</v>
      </c>
      <c r="DU225" s="46">
        <f t="shared" si="129"/>
        <v>0</v>
      </c>
    </row>
    <row r="226" spans="1:125" x14ac:dyDescent="0.35">
      <c r="A226" s="2" t="s">
        <v>409</v>
      </c>
      <c r="B226" s="10" t="s">
        <v>200</v>
      </c>
      <c r="C226" s="105"/>
      <c r="D226" s="102"/>
      <c r="E226" s="86">
        <f>IFERROR(IF(E$4&gt;=$D186,$D225-SUM($E225:E225),0),"")</f>
        <v>0</v>
      </c>
      <c r="F226" s="86">
        <f>IFERROR(IF(F$4&gt;=$D186,$D225-SUM($E225:F225),0),"")</f>
        <v>0</v>
      </c>
      <c r="G226" s="86">
        <f>IFERROR(IF(G$4&gt;=$D186,$D225-SUM($E225:G225),0),"")</f>
        <v>0</v>
      </c>
      <c r="H226" s="86">
        <f>IFERROR(IF(H$4&gt;=$D186,$D225-SUM($E225:H225),0),"")</f>
        <v>0</v>
      </c>
      <c r="I226" s="86">
        <f>IFERROR(IF(I$4&gt;=$D186,$D225-SUM($E225:I225),0),"")</f>
        <v>0</v>
      </c>
      <c r="J226" s="86">
        <f>IFERROR(IF(J$4&gt;=$D186,$D225-SUM($E225:J225),0),"")</f>
        <v>0</v>
      </c>
      <c r="K226" s="86">
        <f>IFERROR(IF(K$4&gt;=$D186,$D225-SUM($E225:K225),0),"")</f>
        <v>0</v>
      </c>
      <c r="L226" s="86">
        <f>IFERROR(IF(L$4&gt;=$D186,$D225-SUM($E225:L225),0),"")</f>
        <v>0</v>
      </c>
      <c r="M226" s="86">
        <f>IFERROR(IF(M$4&gt;=$D186,$D225-SUM($E225:M225),0),"")</f>
        <v>0</v>
      </c>
      <c r="N226" s="86">
        <f>IFERROR(IF(N$4&gt;=$D186,$D225-SUM($E225:N225),0),"")</f>
        <v>0</v>
      </c>
      <c r="O226" s="86">
        <f>IFERROR(IF(O$4&gt;=$D186,$D225-SUM($E225:O225),0),"")</f>
        <v>0</v>
      </c>
      <c r="P226" s="86">
        <f>IFERROR(IF(P$4&gt;=$D186,$D225-SUM($E225:P225),0),"")</f>
        <v>0</v>
      </c>
      <c r="Q226" s="86">
        <f>IFERROR(IF(Q$4&gt;=$D186,$D225-SUM($E225:Q225),0),"")</f>
        <v>0</v>
      </c>
      <c r="R226" s="86">
        <f>IFERROR(IF(R$4&gt;=$D186,$D225-SUM($E225:R225),0),"")</f>
        <v>0</v>
      </c>
      <c r="S226" s="86">
        <f>IFERROR(IF(S$4&gt;=$D186,$D225-SUM($E225:S225),0),"")</f>
        <v>0</v>
      </c>
      <c r="T226" s="86">
        <f>IFERROR(IF(T$4&gt;=$D186,$D225-SUM($E225:T225),0),"")</f>
        <v>0</v>
      </c>
      <c r="U226" s="86">
        <f>IFERROR(IF(U$4&gt;=$D186,$D225-SUM($E225:U225),0),"")</f>
        <v>0</v>
      </c>
      <c r="V226" s="86">
        <f>IFERROR(IF(V$4&gt;=$D186,$D225-SUM($E225:V225),0),"")</f>
        <v>0</v>
      </c>
      <c r="W226" s="86">
        <f>IFERROR(IF(W$4&gt;=$D186,$D225-SUM($E225:W225),0),"")</f>
        <v>0</v>
      </c>
      <c r="X226" s="86">
        <f>IFERROR(IF(X$4&gt;=$D186,$D225-SUM($E225:X225),0),"")</f>
        <v>0</v>
      </c>
      <c r="Y226" s="86">
        <f>IFERROR(IF(Y$4&gt;=$D186,$D225-SUM($E225:Y225),0),"")</f>
        <v>0</v>
      </c>
      <c r="Z226" s="86">
        <f>IFERROR(IF(Z$4&gt;=$D186,$D225-SUM($E225:Z225),0),"")</f>
        <v>0</v>
      </c>
      <c r="AA226" s="86">
        <f>IFERROR(IF(AA$4&gt;=$D186,$D225-SUM($E225:AA225),0),"")</f>
        <v>0</v>
      </c>
      <c r="AB226" s="86">
        <f>IFERROR(IF(AB$4&gt;=$D186,$D225-SUM($E225:AB225),0),"")</f>
        <v>0</v>
      </c>
      <c r="AC226" s="86">
        <f>IFERROR(IF(AC$4&gt;=$D186,$D225-SUM($E225:AC225),0),"")</f>
        <v>0</v>
      </c>
      <c r="AD226" s="86">
        <f>IFERROR(IF(AD$4&gt;=$D186,$D225-SUM($E225:AD225),0),"")</f>
        <v>0</v>
      </c>
      <c r="AE226" s="86">
        <f>IFERROR(IF(AE$4&gt;=$D186,$D225-SUM($E225:AE225),0),"")</f>
        <v>0</v>
      </c>
      <c r="AF226" s="86">
        <f>IFERROR(IF(AF$4&gt;=$D186,$D225-SUM($E225:AF225),0),"")</f>
        <v>0</v>
      </c>
      <c r="AG226" s="86">
        <f>IFERROR(IF(AG$4&gt;=$D186,$D225-SUM($E225:AG225),0),"")</f>
        <v>0</v>
      </c>
      <c r="AH226" s="86">
        <f>IFERROR(IF(AH$4&gt;=$D186,$D225-SUM($E225:AH225),0),"")</f>
        <v>0</v>
      </c>
      <c r="AI226" s="86">
        <f>IFERROR(IF(AI$4&gt;=$D186,$D225-SUM($E225:AI225),0),"")</f>
        <v>0</v>
      </c>
      <c r="AJ226" s="86">
        <f>IFERROR(IF(AJ$4&gt;=$D186,$D225-SUM($E225:AJ225),0),"")</f>
        <v>0</v>
      </c>
      <c r="AK226" s="86">
        <f>IFERROR(IF(AK$4&gt;=$D186,$D225-SUM($E225:AK225),0),"")</f>
        <v>0</v>
      </c>
      <c r="AL226" s="86">
        <f>IFERROR(IF(AL$4&gt;=$D186,$D225-SUM($E225:AL225),0),"")</f>
        <v>0</v>
      </c>
      <c r="AM226" s="86">
        <f>IFERROR(IF(AM$4&gt;=$D186,$D225-SUM($E225:AM225),0),"")</f>
        <v>0</v>
      </c>
      <c r="AN226" s="86">
        <f>IFERROR(IF(AN$4&gt;=$D186,$D225-SUM($E225:AN225),0),"")</f>
        <v>0</v>
      </c>
      <c r="AO226" s="86">
        <f>IFERROR(IF(AO$4&gt;=$D186,$D225-SUM($E225:AO225),0),"")</f>
        <v>0</v>
      </c>
      <c r="AP226" s="86">
        <f>IFERROR(IF(AP$4&gt;=$D186,$D225-SUM($E225:AP225),0),"")</f>
        <v>0</v>
      </c>
      <c r="AQ226" s="86">
        <f>IFERROR(IF(AQ$4&gt;=$D186,$D225-SUM($E225:AQ225),0),"")</f>
        <v>0</v>
      </c>
      <c r="AR226" s="86">
        <f>IFERROR(IF(AR$4&gt;=$D186,$D225-SUM($E225:AR225),0),"")</f>
        <v>0</v>
      </c>
      <c r="AS226" s="86">
        <f>IFERROR(IF(AS$4&gt;=$D186,$D225-SUM($E225:AS225),0),"")</f>
        <v>0</v>
      </c>
      <c r="AT226" s="86">
        <f>IFERROR(IF(AT$4&gt;=$D186,$D225-SUM($E225:AT225),0),"")</f>
        <v>0</v>
      </c>
      <c r="AU226" s="86">
        <f>IFERROR(IF(AU$4&gt;=$D186,$D225-SUM($E225:AU225),0),"")</f>
        <v>0</v>
      </c>
      <c r="AV226" s="86">
        <f>IFERROR(IF(AV$4&gt;=$D186,$D225-SUM($E225:AV225),0),"")</f>
        <v>0</v>
      </c>
      <c r="AW226" s="86">
        <f>IFERROR(IF(AW$4&gt;=$D186,$D225-SUM($E225:AW225),0),"")</f>
        <v>0</v>
      </c>
      <c r="AX226" s="86">
        <f>IFERROR(IF(AX$4&gt;=$D186,$D225-SUM($E225:AX225),0),"")</f>
        <v>0</v>
      </c>
      <c r="AY226" s="86">
        <f>IFERROR(IF(AY$4&gt;=$D186,$D225-SUM($E225:AY225),0),"")</f>
        <v>0</v>
      </c>
      <c r="AZ226" s="86">
        <f>IFERROR(IF(AZ$4&gt;=$D186,$D225-SUM($E225:AZ225),0),"")</f>
        <v>0</v>
      </c>
      <c r="BA226" s="86">
        <f>IFERROR(IF(BA$4&gt;=$D186,$D225-SUM($E225:BA225),0),"")</f>
        <v>0</v>
      </c>
      <c r="BB226" s="86">
        <f>IFERROR(IF(BB$4&gt;=$D186,$D225-SUM($E225:BB225),0),"")</f>
        <v>0</v>
      </c>
      <c r="BC226" s="86">
        <f>IFERROR(IF(BC$4&gt;=$D186,$D225-SUM($E225:BC225),0),"")</f>
        <v>0</v>
      </c>
      <c r="BD226" s="86">
        <f>IFERROR(IF(BD$4&gt;=$D186,$D225-SUM($E225:BD225),0),"")</f>
        <v>0</v>
      </c>
      <c r="BE226" s="86">
        <f>IFERROR(IF(BE$4&gt;=$D186,$D225-SUM($E225:BE225),0),"")</f>
        <v>0</v>
      </c>
      <c r="BF226" s="86">
        <f>IFERROR(IF(BF$4&gt;=$D186,$D225-SUM($E225:BF225),0),"")</f>
        <v>0</v>
      </c>
      <c r="BG226" s="86">
        <f>IFERROR(IF(BG$4&gt;=$D186,$D225-SUM($E225:BG225),0),"")</f>
        <v>0</v>
      </c>
      <c r="BH226" s="86">
        <f>IFERROR(IF(BH$4&gt;=$D186,$D225-SUM($E225:BH225),0),"")</f>
        <v>0</v>
      </c>
      <c r="BI226" s="86">
        <f>IFERROR(IF(BI$4&gt;=$D186,$D225-SUM($E225:BI225),0),"")</f>
        <v>0</v>
      </c>
      <c r="BJ226" s="86">
        <f>IFERROR(IF(BJ$4&gt;=$D186,$D225-SUM($E225:BJ225),0),"")</f>
        <v>0</v>
      </c>
      <c r="BK226" s="86">
        <f>IFERROR(IF(BK$4&gt;=$D186,$D225-SUM($E225:BK225),0),"")</f>
        <v>0</v>
      </c>
      <c r="BL226" s="86">
        <f>IFERROR(IF(BL$4&gt;=$D186,$D225-SUM($E225:BL225),0),"")</f>
        <v>0</v>
      </c>
      <c r="BM226" s="86">
        <f>IFERROR(IF(BM$4&gt;=$D186,$D225-SUM($E225:BM225),0),"")</f>
        <v>0</v>
      </c>
      <c r="BN226" s="86">
        <f>IFERROR(IF(BN$4&gt;=$D186,$D225-SUM($E225:BN225),0),"")</f>
        <v>0</v>
      </c>
      <c r="BO226" s="86">
        <f>IFERROR(IF(BO$4&gt;=$D186,$D225-SUM($E225:BO225),0),"")</f>
        <v>0</v>
      </c>
      <c r="BP226" s="86">
        <f>IFERROR(IF(BP$4&gt;=$D186,$D225-SUM($E225:BP225),0),"")</f>
        <v>0</v>
      </c>
      <c r="BQ226" s="86">
        <f>IFERROR(IF(BQ$4&gt;=$D186,$D225-SUM($E225:BQ225),0),"")</f>
        <v>0</v>
      </c>
      <c r="BR226" s="86">
        <f>IFERROR(IF(BR$4&gt;=$D186,$D225-SUM($E225:BR225),0),"")</f>
        <v>0</v>
      </c>
      <c r="BS226" s="86">
        <f>IFERROR(IF(BS$4&gt;=$D186,$D225-SUM($E225:BS225),0),"")</f>
        <v>0</v>
      </c>
      <c r="BT226" s="86">
        <f>IFERROR(IF(BT$4&gt;=$D186,$D225-SUM($E225:BT225),0),"")</f>
        <v>0</v>
      </c>
      <c r="BU226" s="86">
        <f>IFERROR(IF(BU$4&gt;=$D186,$D225-SUM($E225:BU225),0),"")</f>
        <v>0</v>
      </c>
      <c r="BV226" s="86">
        <f>IFERROR(IF(BV$4&gt;=$D186,$D225-SUM($E225:BV225),0),"")</f>
        <v>0</v>
      </c>
      <c r="BW226" s="86">
        <f>IFERROR(IF(BW$4&gt;=$D186,$D225-SUM($E225:BW225),0),"")</f>
        <v>0</v>
      </c>
      <c r="BX226" s="86">
        <f>IFERROR(IF(BX$4&gt;=$D186,$D225-SUM($E225:BX225),0),"")</f>
        <v>0</v>
      </c>
      <c r="BY226" s="86">
        <f>IFERROR(IF(BY$4&gt;=$D186,$D225-SUM($E225:BY225),0),"")</f>
        <v>0</v>
      </c>
      <c r="BZ226" s="86">
        <f>IFERROR(IF(BZ$4&gt;=$D186,$D225-SUM($E225:BZ225),0),"")</f>
        <v>0</v>
      </c>
      <c r="CA226" s="86">
        <f>IFERROR(IF(CA$4&gt;=$D186,$D225-SUM($E225:CA225),0),"")</f>
        <v>0</v>
      </c>
      <c r="CB226" s="86">
        <f>IFERROR(IF(CB$4&gt;=$D186,$D225-SUM($E225:CB225),0),"")</f>
        <v>0</v>
      </c>
      <c r="CC226" s="86">
        <f>IFERROR(IF(CC$4&gt;=$D186,$D225-SUM($E225:CC225),0),"")</f>
        <v>0</v>
      </c>
      <c r="CD226" s="86">
        <f>IFERROR(IF(CD$4&gt;=$D186,$D225-SUM($E225:CD225),0),"")</f>
        <v>0</v>
      </c>
      <c r="CE226" s="86">
        <f>IFERROR(IF(CE$4&gt;=$D186,$D225-SUM($E225:CE225),0),"")</f>
        <v>0</v>
      </c>
      <c r="CF226" s="86">
        <f>IFERROR(IF(CF$4&gt;=$D186,$D225-SUM($E225:CF225),0),"")</f>
        <v>0</v>
      </c>
      <c r="CG226" s="86">
        <f>IFERROR(IF(CG$4&gt;=$D186,$D225-SUM($E225:CG225),0),"")</f>
        <v>0</v>
      </c>
      <c r="CH226" s="86">
        <f>IFERROR(IF(CH$4&gt;=$D186,$D225-SUM($E225:CH225),0),"")</f>
        <v>0</v>
      </c>
      <c r="CI226" s="86">
        <f>IFERROR(IF(CI$4&gt;=$D186,$D225-SUM($E225:CI225),0),"")</f>
        <v>0</v>
      </c>
      <c r="CJ226" s="86">
        <f>IFERROR(IF(CJ$4&gt;=$D186,$D225-SUM($E225:CJ225),0),"")</f>
        <v>0</v>
      </c>
      <c r="CK226" s="86">
        <f>IFERROR(IF(CK$4&gt;=$D186,$D225-SUM($E225:CK225),0),"")</f>
        <v>0</v>
      </c>
      <c r="CL226" s="86">
        <f>IFERROR(IF(CL$4&gt;=$D186,$D225-SUM($E225:CL225),0),"")</f>
        <v>0</v>
      </c>
      <c r="CM226" s="86">
        <f>IFERROR(IF(CM$4&gt;=$D186,$D225-SUM($E225:CM225),0),"")</f>
        <v>0</v>
      </c>
      <c r="CN226" s="86">
        <f>IFERROR(IF(CN$4&gt;=$D186,$D225-SUM($E225:CN225),0),"")</f>
        <v>0</v>
      </c>
      <c r="CO226" s="86">
        <f>IFERROR(IF(CO$4&gt;=$D186,$D225-SUM($E225:CO225),0),"")</f>
        <v>0</v>
      </c>
      <c r="CP226" s="86">
        <f>IFERROR(IF(CP$4&gt;=$D186,$D225-SUM($E225:CP225),0),"")</f>
        <v>0</v>
      </c>
      <c r="CQ226" s="86">
        <f>IFERROR(IF(CQ$4&gt;=$D186,$D225-SUM($E225:CQ225),0),"")</f>
        <v>0</v>
      </c>
      <c r="CR226" s="86">
        <f>IFERROR(IF(CR$4&gt;=$D186,$D225-SUM($E225:CR225),0),"")</f>
        <v>0</v>
      </c>
      <c r="CS226" s="86">
        <f>IFERROR(IF(CS$4&gt;=$D186,$D225-SUM($E225:CS225),0),"")</f>
        <v>0</v>
      </c>
      <c r="CT226" s="86">
        <f>IFERROR(IF(CT$4&gt;=$D186,$D225-SUM($E225:CT225),0),"")</f>
        <v>0</v>
      </c>
      <c r="CU226" s="86">
        <f>IFERROR(IF(CU$4&gt;=$D186,$D225-SUM($E225:CU225),0),"")</f>
        <v>0</v>
      </c>
      <c r="CV226" s="86">
        <f>IFERROR(IF(CV$4&gt;=$D186,$D225-SUM($E225:CV225),0),"")</f>
        <v>0</v>
      </c>
      <c r="CW226" s="86">
        <f>IFERROR(IF(CW$4&gt;=$D186,$D225-SUM($E225:CW225),0),"")</f>
        <v>0</v>
      </c>
      <c r="CX226" s="86">
        <f>IFERROR(IF(CX$4&gt;=$D186,$D225-SUM($E225:CX225),0),"")</f>
        <v>0</v>
      </c>
      <c r="CY226" s="86">
        <f>IFERROR(IF(CY$4&gt;=$D186,$D225-SUM($E225:CY225),0),"")</f>
        <v>0</v>
      </c>
      <c r="CZ226" s="86">
        <f>IFERROR(IF(CZ$4&gt;=$D186,$D225-SUM($E225:CZ225),0),"")</f>
        <v>0</v>
      </c>
      <c r="DA226" s="86">
        <f>IFERROR(IF(DA$4&gt;=$D186,$D225-SUM($E225:DA225),0),"")</f>
        <v>0</v>
      </c>
      <c r="DB226" s="86">
        <f>IFERROR(IF(DB$4&gt;=$D186,$D225-SUM($E225:DB225),0),"")</f>
        <v>0</v>
      </c>
      <c r="DC226" s="86">
        <f>IFERROR(IF(DC$4&gt;=$D186,$D225-SUM($E225:DC225),0),"")</f>
        <v>0</v>
      </c>
      <c r="DD226" s="86">
        <f>IFERROR(IF(DD$4&gt;=$D186,$D225-SUM($E225:DD225),0),"")</f>
        <v>0</v>
      </c>
      <c r="DE226" s="86">
        <f>IFERROR(IF(DE$4&gt;=$D186,$D225-SUM($E225:DE225),0),"")</f>
        <v>0</v>
      </c>
      <c r="DF226" s="86">
        <f>IFERROR(IF(DF$4&gt;=$D186,$D225-SUM($E225:DF225),0),"")</f>
        <v>0</v>
      </c>
      <c r="DG226" s="86">
        <f>IFERROR(IF(DG$4&gt;=$D186,$D225-SUM($E225:DG225),0),"")</f>
        <v>0</v>
      </c>
      <c r="DH226" s="86">
        <f>IFERROR(IF(DH$4&gt;=$D186,$D225-SUM($E225:DH225),0),"")</f>
        <v>0</v>
      </c>
      <c r="DI226" s="86">
        <f>IFERROR(IF(DI$4&gt;=$D186,$D225-SUM($E225:DI225),0),"")</f>
        <v>0</v>
      </c>
      <c r="DJ226" s="86">
        <f>IFERROR(IF(DJ$4&gt;=$D186,$D225-SUM($E225:DJ225),0),"")</f>
        <v>0</v>
      </c>
      <c r="DK226" s="86">
        <f>IFERROR(IF(DK$4&gt;=$D186,$D225-SUM($E225:DK225),0),"")</f>
        <v>0</v>
      </c>
      <c r="DL226" s="86">
        <f>IFERROR(IF(DL$4&gt;=$D186,$D225-SUM($E225:DL225),0),"")</f>
        <v>0</v>
      </c>
      <c r="DM226" s="86">
        <f>IFERROR(IF(DM$4&gt;=$D186,$D225-SUM($E225:DM225),0),"")</f>
        <v>0</v>
      </c>
      <c r="DN226" s="86">
        <f>IFERROR(IF(DN$4&gt;=$D186,$D225-SUM($E225:DN225),0),"")</f>
        <v>0</v>
      </c>
      <c r="DO226" s="86">
        <f>IFERROR(IF(DO$4&gt;=$D186,$D225-SUM($E225:DO225),0),"")</f>
        <v>0</v>
      </c>
      <c r="DP226" s="86">
        <f>IFERROR(IF(DP$4&gt;=$D186,$D225-SUM($E225:DP225),0),"")</f>
        <v>0</v>
      </c>
      <c r="DQ226" s="86">
        <f>IFERROR(IF(DQ$4&gt;=$D186,$D225-SUM($E225:DQ225),0),"")</f>
        <v>0</v>
      </c>
      <c r="DR226" s="86">
        <f>IFERROR(IF(DR$4&gt;=$D186,$D225-SUM($E225:DR225),0),"")</f>
        <v>0</v>
      </c>
      <c r="DS226" s="86">
        <f>IFERROR(IF(DS$4&gt;=$D186,$D225-SUM($E225:DS225),0),"")</f>
        <v>0</v>
      </c>
      <c r="DT226" s="86">
        <f>IFERROR(IF(DT$4&gt;=$D186,$D225-SUM($E225:DT225),0),"")</f>
        <v>0</v>
      </c>
      <c r="DU226" s="86">
        <f>IFERROR(IF(DU$4&gt;=$D186,$D225-SUM($E225:DU225),0),"")</f>
        <v>0</v>
      </c>
    </row>
    <row r="227" spans="1:125" x14ac:dyDescent="0.35">
      <c r="A227" s="21" t="s">
        <v>187</v>
      </c>
      <c r="B227" s="10" t="s">
        <v>200</v>
      </c>
      <c r="C227" s="101"/>
      <c r="D227" s="102"/>
      <c r="E227" s="86">
        <f t="shared" ref="E227:BP227" si="130">IFERROR(E226*$D224,"")</f>
        <v>0</v>
      </c>
      <c r="F227" s="86">
        <f t="shared" si="130"/>
        <v>0</v>
      </c>
      <c r="G227" s="86">
        <f t="shared" si="130"/>
        <v>0</v>
      </c>
      <c r="H227" s="86">
        <f t="shared" si="130"/>
        <v>0</v>
      </c>
      <c r="I227" s="86">
        <f t="shared" si="130"/>
        <v>0</v>
      </c>
      <c r="J227" s="86">
        <f t="shared" si="130"/>
        <v>0</v>
      </c>
      <c r="K227" s="86">
        <f t="shared" si="130"/>
        <v>0</v>
      </c>
      <c r="L227" s="86">
        <f t="shared" si="130"/>
        <v>0</v>
      </c>
      <c r="M227" s="86">
        <f t="shared" si="130"/>
        <v>0</v>
      </c>
      <c r="N227" s="86">
        <f t="shared" si="130"/>
        <v>0</v>
      </c>
      <c r="O227" s="86">
        <f t="shared" si="130"/>
        <v>0</v>
      </c>
      <c r="P227" s="86">
        <f t="shared" si="130"/>
        <v>0</v>
      </c>
      <c r="Q227" s="86">
        <f t="shared" si="130"/>
        <v>0</v>
      </c>
      <c r="R227" s="86">
        <f t="shared" si="130"/>
        <v>0</v>
      </c>
      <c r="S227" s="86">
        <f t="shared" si="130"/>
        <v>0</v>
      </c>
      <c r="T227" s="86">
        <f t="shared" si="130"/>
        <v>0</v>
      </c>
      <c r="U227" s="86">
        <f t="shared" si="130"/>
        <v>0</v>
      </c>
      <c r="V227" s="86">
        <f t="shared" si="130"/>
        <v>0</v>
      </c>
      <c r="W227" s="86">
        <f t="shared" si="130"/>
        <v>0</v>
      </c>
      <c r="X227" s="86">
        <f t="shared" si="130"/>
        <v>0</v>
      </c>
      <c r="Y227" s="86">
        <f t="shared" si="130"/>
        <v>0</v>
      </c>
      <c r="Z227" s="86">
        <f t="shared" si="130"/>
        <v>0</v>
      </c>
      <c r="AA227" s="86">
        <f t="shared" si="130"/>
        <v>0</v>
      </c>
      <c r="AB227" s="86">
        <f t="shared" si="130"/>
        <v>0</v>
      </c>
      <c r="AC227" s="86">
        <f t="shared" si="130"/>
        <v>0</v>
      </c>
      <c r="AD227" s="86">
        <f t="shared" si="130"/>
        <v>0</v>
      </c>
      <c r="AE227" s="86">
        <f t="shared" si="130"/>
        <v>0</v>
      </c>
      <c r="AF227" s="86">
        <f t="shared" si="130"/>
        <v>0</v>
      </c>
      <c r="AG227" s="86">
        <f t="shared" si="130"/>
        <v>0</v>
      </c>
      <c r="AH227" s="86">
        <f t="shared" si="130"/>
        <v>0</v>
      </c>
      <c r="AI227" s="86">
        <f t="shared" si="130"/>
        <v>0</v>
      </c>
      <c r="AJ227" s="86">
        <f t="shared" si="130"/>
        <v>0</v>
      </c>
      <c r="AK227" s="86">
        <f t="shared" si="130"/>
        <v>0</v>
      </c>
      <c r="AL227" s="86">
        <f t="shared" si="130"/>
        <v>0</v>
      </c>
      <c r="AM227" s="86">
        <f t="shared" si="130"/>
        <v>0</v>
      </c>
      <c r="AN227" s="86">
        <f t="shared" si="130"/>
        <v>0</v>
      </c>
      <c r="AO227" s="86">
        <f t="shared" si="130"/>
        <v>0</v>
      </c>
      <c r="AP227" s="86">
        <f t="shared" si="130"/>
        <v>0</v>
      </c>
      <c r="AQ227" s="86">
        <f t="shared" si="130"/>
        <v>0</v>
      </c>
      <c r="AR227" s="86">
        <f t="shared" si="130"/>
        <v>0</v>
      </c>
      <c r="AS227" s="86">
        <f t="shared" si="130"/>
        <v>0</v>
      </c>
      <c r="AT227" s="86">
        <f t="shared" si="130"/>
        <v>0</v>
      </c>
      <c r="AU227" s="86">
        <f t="shared" si="130"/>
        <v>0</v>
      </c>
      <c r="AV227" s="86">
        <f t="shared" si="130"/>
        <v>0</v>
      </c>
      <c r="AW227" s="86">
        <f t="shared" si="130"/>
        <v>0</v>
      </c>
      <c r="AX227" s="86">
        <f t="shared" si="130"/>
        <v>0</v>
      </c>
      <c r="AY227" s="86">
        <f t="shared" si="130"/>
        <v>0</v>
      </c>
      <c r="AZ227" s="86">
        <f t="shared" si="130"/>
        <v>0</v>
      </c>
      <c r="BA227" s="86">
        <f t="shared" si="130"/>
        <v>0</v>
      </c>
      <c r="BB227" s="86">
        <f t="shared" si="130"/>
        <v>0</v>
      </c>
      <c r="BC227" s="86">
        <f t="shared" si="130"/>
        <v>0</v>
      </c>
      <c r="BD227" s="86">
        <f t="shared" si="130"/>
        <v>0</v>
      </c>
      <c r="BE227" s="86">
        <f t="shared" si="130"/>
        <v>0</v>
      </c>
      <c r="BF227" s="86">
        <f t="shared" si="130"/>
        <v>0</v>
      </c>
      <c r="BG227" s="86">
        <f t="shared" si="130"/>
        <v>0</v>
      </c>
      <c r="BH227" s="86">
        <f t="shared" si="130"/>
        <v>0</v>
      </c>
      <c r="BI227" s="86">
        <f t="shared" si="130"/>
        <v>0</v>
      </c>
      <c r="BJ227" s="86">
        <f t="shared" si="130"/>
        <v>0</v>
      </c>
      <c r="BK227" s="86">
        <f t="shared" si="130"/>
        <v>0</v>
      </c>
      <c r="BL227" s="86">
        <f t="shared" si="130"/>
        <v>0</v>
      </c>
      <c r="BM227" s="86">
        <f t="shared" si="130"/>
        <v>0</v>
      </c>
      <c r="BN227" s="86">
        <f t="shared" si="130"/>
        <v>0</v>
      </c>
      <c r="BO227" s="86">
        <f t="shared" si="130"/>
        <v>0</v>
      </c>
      <c r="BP227" s="86">
        <f t="shared" si="130"/>
        <v>0</v>
      </c>
      <c r="BQ227" s="86">
        <f t="shared" ref="BQ227:DU227" si="131">IFERROR(BQ226*$D224,"")</f>
        <v>0</v>
      </c>
      <c r="BR227" s="86">
        <f t="shared" si="131"/>
        <v>0</v>
      </c>
      <c r="BS227" s="86">
        <f t="shared" si="131"/>
        <v>0</v>
      </c>
      <c r="BT227" s="86">
        <f t="shared" si="131"/>
        <v>0</v>
      </c>
      <c r="BU227" s="86">
        <f t="shared" si="131"/>
        <v>0</v>
      </c>
      <c r="BV227" s="86">
        <f t="shared" si="131"/>
        <v>0</v>
      </c>
      <c r="BW227" s="86">
        <f t="shared" si="131"/>
        <v>0</v>
      </c>
      <c r="BX227" s="86">
        <f t="shared" si="131"/>
        <v>0</v>
      </c>
      <c r="BY227" s="86">
        <f t="shared" si="131"/>
        <v>0</v>
      </c>
      <c r="BZ227" s="86">
        <f t="shared" si="131"/>
        <v>0</v>
      </c>
      <c r="CA227" s="86">
        <f t="shared" si="131"/>
        <v>0</v>
      </c>
      <c r="CB227" s="86">
        <f t="shared" si="131"/>
        <v>0</v>
      </c>
      <c r="CC227" s="86">
        <f t="shared" si="131"/>
        <v>0</v>
      </c>
      <c r="CD227" s="86">
        <f t="shared" si="131"/>
        <v>0</v>
      </c>
      <c r="CE227" s="86">
        <f t="shared" si="131"/>
        <v>0</v>
      </c>
      <c r="CF227" s="86">
        <f t="shared" si="131"/>
        <v>0</v>
      </c>
      <c r="CG227" s="86">
        <f t="shared" si="131"/>
        <v>0</v>
      </c>
      <c r="CH227" s="86">
        <f t="shared" si="131"/>
        <v>0</v>
      </c>
      <c r="CI227" s="86">
        <f t="shared" si="131"/>
        <v>0</v>
      </c>
      <c r="CJ227" s="86">
        <f t="shared" si="131"/>
        <v>0</v>
      </c>
      <c r="CK227" s="86">
        <f t="shared" si="131"/>
        <v>0</v>
      </c>
      <c r="CL227" s="86">
        <f t="shared" si="131"/>
        <v>0</v>
      </c>
      <c r="CM227" s="86">
        <f t="shared" si="131"/>
        <v>0</v>
      </c>
      <c r="CN227" s="86">
        <f t="shared" si="131"/>
        <v>0</v>
      </c>
      <c r="CO227" s="86">
        <f t="shared" si="131"/>
        <v>0</v>
      </c>
      <c r="CP227" s="86">
        <f t="shared" si="131"/>
        <v>0</v>
      </c>
      <c r="CQ227" s="86">
        <f t="shared" si="131"/>
        <v>0</v>
      </c>
      <c r="CR227" s="86">
        <f t="shared" si="131"/>
        <v>0</v>
      </c>
      <c r="CS227" s="86">
        <f t="shared" si="131"/>
        <v>0</v>
      </c>
      <c r="CT227" s="86">
        <f t="shared" si="131"/>
        <v>0</v>
      </c>
      <c r="CU227" s="86">
        <f t="shared" si="131"/>
        <v>0</v>
      </c>
      <c r="CV227" s="86">
        <f t="shared" si="131"/>
        <v>0</v>
      </c>
      <c r="CW227" s="86">
        <f t="shared" si="131"/>
        <v>0</v>
      </c>
      <c r="CX227" s="86">
        <f t="shared" si="131"/>
        <v>0</v>
      </c>
      <c r="CY227" s="86">
        <f t="shared" si="131"/>
        <v>0</v>
      </c>
      <c r="CZ227" s="86">
        <f t="shared" si="131"/>
        <v>0</v>
      </c>
      <c r="DA227" s="86">
        <f t="shared" si="131"/>
        <v>0</v>
      </c>
      <c r="DB227" s="86">
        <f t="shared" si="131"/>
        <v>0</v>
      </c>
      <c r="DC227" s="86">
        <f t="shared" si="131"/>
        <v>0</v>
      </c>
      <c r="DD227" s="86">
        <f t="shared" si="131"/>
        <v>0</v>
      </c>
      <c r="DE227" s="86">
        <f t="shared" si="131"/>
        <v>0</v>
      </c>
      <c r="DF227" s="86">
        <f t="shared" si="131"/>
        <v>0</v>
      </c>
      <c r="DG227" s="86">
        <f t="shared" si="131"/>
        <v>0</v>
      </c>
      <c r="DH227" s="86">
        <f t="shared" si="131"/>
        <v>0</v>
      </c>
      <c r="DI227" s="86">
        <f t="shared" si="131"/>
        <v>0</v>
      </c>
      <c r="DJ227" s="86">
        <f t="shared" si="131"/>
        <v>0</v>
      </c>
      <c r="DK227" s="86">
        <f t="shared" si="131"/>
        <v>0</v>
      </c>
      <c r="DL227" s="86">
        <f t="shared" si="131"/>
        <v>0</v>
      </c>
      <c r="DM227" s="86">
        <f t="shared" si="131"/>
        <v>0</v>
      </c>
      <c r="DN227" s="86">
        <f t="shared" si="131"/>
        <v>0</v>
      </c>
      <c r="DO227" s="86">
        <f t="shared" si="131"/>
        <v>0</v>
      </c>
      <c r="DP227" s="86">
        <f t="shared" si="131"/>
        <v>0</v>
      </c>
      <c r="DQ227" s="86">
        <f t="shared" si="131"/>
        <v>0</v>
      </c>
      <c r="DR227" s="86">
        <f t="shared" si="131"/>
        <v>0</v>
      </c>
      <c r="DS227" s="86">
        <f t="shared" si="131"/>
        <v>0</v>
      </c>
      <c r="DT227" s="86">
        <f t="shared" si="131"/>
        <v>0</v>
      </c>
      <c r="DU227" s="86">
        <f t="shared" si="131"/>
        <v>0</v>
      </c>
    </row>
    <row r="228" spans="1:125" x14ac:dyDescent="0.35">
      <c r="A228" s="17" t="s">
        <v>36</v>
      </c>
      <c r="B228" s="10"/>
      <c r="C228" s="101"/>
      <c r="D228" s="102"/>
      <c r="E228" s="86">
        <f t="shared" ref="E228:BP228" si="132">IFERROR(IF(E$4=$D186,$D225*$D223,0),"")</f>
        <v>0</v>
      </c>
      <c r="F228" s="86">
        <f t="shared" si="132"/>
        <v>0</v>
      </c>
      <c r="G228" s="86">
        <f t="shared" si="132"/>
        <v>0</v>
      </c>
      <c r="H228" s="86">
        <f t="shared" si="132"/>
        <v>0</v>
      </c>
      <c r="I228" s="86">
        <f t="shared" si="132"/>
        <v>0</v>
      </c>
      <c r="J228" s="86">
        <f t="shared" si="132"/>
        <v>0</v>
      </c>
      <c r="K228" s="86">
        <f t="shared" si="132"/>
        <v>0</v>
      </c>
      <c r="L228" s="86">
        <f t="shared" si="132"/>
        <v>0</v>
      </c>
      <c r="M228" s="86">
        <f t="shared" si="132"/>
        <v>0</v>
      </c>
      <c r="N228" s="86">
        <f t="shared" si="132"/>
        <v>0</v>
      </c>
      <c r="O228" s="86">
        <f t="shared" si="132"/>
        <v>0</v>
      </c>
      <c r="P228" s="86">
        <f t="shared" si="132"/>
        <v>0</v>
      </c>
      <c r="Q228" s="86">
        <f t="shared" si="132"/>
        <v>0</v>
      </c>
      <c r="R228" s="86">
        <f t="shared" si="132"/>
        <v>0</v>
      </c>
      <c r="S228" s="86">
        <f t="shared" si="132"/>
        <v>0</v>
      </c>
      <c r="T228" s="86">
        <f t="shared" si="132"/>
        <v>0</v>
      </c>
      <c r="U228" s="86">
        <f t="shared" si="132"/>
        <v>0</v>
      </c>
      <c r="V228" s="86">
        <f t="shared" si="132"/>
        <v>0</v>
      </c>
      <c r="W228" s="86">
        <f t="shared" si="132"/>
        <v>0</v>
      </c>
      <c r="X228" s="86">
        <f t="shared" si="132"/>
        <v>0</v>
      </c>
      <c r="Y228" s="86">
        <f t="shared" si="132"/>
        <v>0</v>
      </c>
      <c r="Z228" s="86">
        <f t="shared" si="132"/>
        <v>0</v>
      </c>
      <c r="AA228" s="86">
        <f t="shared" si="132"/>
        <v>0</v>
      </c>
      <c r="AB228" s="86">
        <f t="shared" si="132"/>
        <v>0</v>
      </c>
      <c r="AC228" s="86">
        <f t="shared" si="132"/>
        <v>0</v>
      </c>
      <c r="AD228" s="86">
        <f t="shared" si="132"/>
        <v>0</v>
      </c>
      <c r="AE228" s="86">
        <f t="shared" si="132"/>
        <v>0</v>
      </c>
      <c r="AF228" s="86">
        <f t="shared" si="132"/>
        <v>0</v>
      </c>
      <c r="AG228" s="86">
        <f t="shared" si="132"/>
        <v>0</v>
      </c>
      <c r="AH228" s="86">
        <f t="shared" si="132"/>
        <v>0</v>
      </c>
      <c r="AI228" s="86">
        <f t="shared" si="132"/>
        <v>0</v>
      </c>
      <c r="AJ228" s="86">
        <f t="shared" si="132"/>
        <v>0</v>
      </c>
      <c r="AK228" s="86">
        <f t="shared" si="132"/>
        <v>0</v>
      </c>
      <c r="AL228" s="86">
        <f t="shared" si="132"/>
        <v>0</v>
      </c>
      <c r="AM228" s="86">
        <f t="shared" si="132"/>
        <v>0</v>
      </c>
      <c r="AN228" s="86">
        <f t="shared" si="132"/>
        <v>0</v>
      </c>
      <c r="AO228" s="86">
        <f t="shared" si="132"/>
        <v>0</v>
      </c>
      <c r="AP228" s="86">
        <f t="shared" si="132"/>
        <v>0</v>
      </c>
      <c r="AQ228" s="86">
        <f t="shared" si="132"/>
        <v>0</v>
      </c>
      <c r="AR228" s="86">
        <f t="shared" si="132"/>
        <v>0</v>
      </c>
      <c r="AS228" s="86">
        <f t="shared" si="132"/>
        <v>0</v>
      </c>
      <c r="AT228" s="86">
        <f t="shared" si="132"/>
        <v>0</v>
      </c>
      <c r="AU228" s="86">
        <f t="shared" si="132"/>
        <v>0</v>
      </c>
      <c r="AV228" s="86">
        <f t="shared" si="132"/>
        <v>0</v>
      </c>
      <c r="AW228" s="86">
        <f t="shared" si="132"/>
        <v>0</v>
      </c>
      <c r="AX228" s="86">
        <f t="shared" si="132"/>
        <v>0</v>
      </c>
      <c r="AY228" s="86">
        <f t="shared" si="132"/>
        <v>0</v>
      </c>
      <c r="AZ228" s="86">
        <f t="shared" si="132"/>
        <v>0</v>
      </c>
      <c r="BA228" s="86">
        <f t="shared" si="132"/>
        <v>0</v>
      </c>
      <c r="BB228" s="86">
        <f t="shared" si="132"/>
        <v>0</v>
      </c>
      <c r="BC228" s="86">
        <f t="shared" si="132"/>
        <v>0</v>
      </c>
      <c r="BD228" s="86">
        <f t="shared" si="132"/>
        <v>0</v>
      </c>
      <c r="BE228" s="86">
        <f t="shared" si="132"/>
        <v>0</v>
      </c>
      <c r="BF228" s="86">
        <f t="shared" si="132"/>
        <v>0</v>
      </c>
      <c r="BG228" s="86">
        <f t="shared" si="132"/>
        <v>0</v>
      </c>
      <c r="BH228" s="86">
        <f t="shared" si="132"/>
        <v>0</v>
      </c>
      <c r="BI228" s="86">
        <f t="shared" si="132"/>
        <v>0</v>
      </c>
      <c r="BJ228" s="86">
        <f t="shared" si="132"/>
        <v>0</v>
      </c>
      <c r="BK228" s="86">
        <f t="shared" si="132"/>
        <v>0</v>
      </c>
      <c r="BL228" s="86">
        <f t="shared" si="132"/>
        <v>0</v>
      </c>
      <c r="BM228" s="86">
        <f t="shared" si="132"/>
        <v>0</v>
      </c>
      <c r="BN228" s="86">
        <f t="shared" si="132"/>
        <v>0</v>
      </c>
      <c r="BO228" s="86">
        <f t="shared" si="132"/>
        <v>0</v>
      </c>
      <c r="BP228" s="86">
        <f t="shared" si="132"/>
        <v>0</v>
      </c>
      <c r="BQ228" s="86">
        <f t="shared" ref="BQ228:DU228" si="133">IFERROR(IF(BQ$4=$D186,$D225*$D223,0),"")</f>
        <v>0</v>
      </c>
      <c r="BR228" s="86">
        <f t="shared" si="133"/>
        <v>0</v>
      </c>
      <c r="BS228" s="86">
        <f t="shared" si="133"/>
        <v>0</v>
      </c>
      <c r="BT228" s="86">
        <f t="shared" si="133"/>
        <v>0</v>
      </c>
      <c r="BU228" s="86">
        <f t="shared" si="133"/>
        <v>0</v>
      </c>
      <c r="BV228" s="86">
        <f t="shared" si="133"/>
        <v>0</v>
      </c>
      <c r="BW228" s="86">
        <f t="shared" si="133"/>
        <v>0</v>
      </c>
      <c r="BX228" s="86">
        <f t="shared" si="133"/>
        <v>0</v>
      </c>
      <c r="BY228" s="86">
        <f t="shared" si="133"/>
        <v>0</v>
      </c>
      <c r="BZ228" s="86">
        <f t="shared" si="133"/>
        <v>0</v>
      </c>
      <c r="CA228" s="86">
        <f t="shared" si="133"/>
        <v>0</v>
      </c>
      <c r="CB228" s="86">
        <f t="shared" si="133"/>
        <v>0</v>
      </c>
      <c r="CC228" s="86">
        <f t="shared" si="133"/>
        <v>0</v>
      </c>
      <c r="CD228" s="86">
        <f t="shared" si="133"/>
        <v>0</v>
      </c>
      <c r="CE228" s="86">
        <f t="shared" si="133"/>
        <v>0</v>
      </c>
      <c r="CF228" s="86">
        <f t="shared" si="133"/>
        <v>0</v>
      </c>
      <c r="CG228" s="86">
        <f t="shared" si="133"/>
        <v>0</v>
      </c>
      <c r="CH228" s="86">
        <f t="shared" si="133"/>
        <v>0</v>
      </c>
      <c r="CI228" s="86">
        <f t="shared" si="133"/>
        <v>0</v>
      </c>
      <c r="CJ228" s="86">
        <f t="shared" si="133"/>
        <v>0</v>
      </c>
      <c r="CK228" s="86">
        <f t="shared" si="133"/>
        <v>0</v>
      </c>
      <c r="CL228" s="86">
        <f t="shared" si="133"/>
        <v>0</v>
      </c>
      <c r="CM228" s="86">
        <f t="shared" si="133"/>
        <v>0</v>
      </c>
      <c r="CN228" s="86">
        <f t="shared" si="133"/>
        <v>0</v>
      </c>
      <c r="CO228" s="86">
        <f t="shared" si="133"/>
        <v>0</v>
      </c>
      <c r="CP228" s="86">
        <f t="shared" si="133"/>
        <v>0</v>
      </c>
      <c r="CQ228" s="86">
        <f t="shared" si="133"/>
        <v>0</v>
      </c>
      <c r="CR228" s="86">
        <f t="shared" si="133"/>
        <v>0</v>
      </c>
      <c r="CS228" s="86">
        <f t="shared" si="133"/>
        <v>0</v>
      </c>
      <c r="CT228" s="86">
        <f t="shared" si="133"/>
        <v>0</v>
      </c>
      <c r="CU228" s="86">
        <f t="shared" si="133"/>
        <v>0</v>
      </c>
      <c r="CV228" s="86">
        <f t="shared" si="133"/>
        <v>0</v>
      </c>
      <c r="CW228" s="86">
        <f t="shared" si="133"/>
        <v>0</v>
      </c>
      <c r="CX228" s="86">
        <f t="shared" si="133"/>
        <v>0</v>
      </c>
      <c r="CY228" s="86">
        <f t="shared" si="133"/>
        <v>0</v>
      </c>
      <c r="CZ228" s="86">
        <f t="shared" si="133"/>
        <v>0</v>
      </c>
      <c r="DA228" s="86">
        <f t="shared" si="133"/>
        <v>0</v>
      </c>
      <c r="DB228" s="86">
        <f t="shared" si="133"/>
        <v>0</v>
      </c>
      <c r="DC228" s="86">
        <f t="shared" si="133"/>
        <v>0</v>
      </c>
      <c r="DD228" s="86">
        <f t="shared" si="133"/>
        <v>0</v>
      </c>
      <c r="DE228" s="86">
        <f t="shared" si="133"/>
        <v>0</v>
      </c>
      <c r="DF228" s="86">
        <f t="shared" si="133"/>
        <v>0</v>
      </c>
      <c r="DG228" s="86">
        <f t="shared" si="133"/>
        <v>0</v>
      </c>
      <c r="DH228" s="86">
        <f t="shared" si="133"/>
        <v>0</v>
      </c>
      <c r="DI228" s="86">
        <f t="shared" si="133"/>
        <v>0</v>
      </c>
      <c r="DJ228" s="86">
        <f t="shared" si="133"/>
        <v>0</v>
      </c>
      <c r="DK228" s="86">
        <f t="shared" si="133"/>
        <v>0</v>
      </c>
      <c r="DL228" s="86">
        <f t="shared" si="133"/>
        <v>0</v>
      </c>
      <c r="DM228" s="86">
        <f t="shared" si="133"/>
        <v>0</v>
      </c>
      <c r="DN228" s="86">
        <f t="shared" si="133"/>
        <v>0</v>
      </c>
      <c r="DO228" s="86">
        <f t="shared" si="133"/>
        <v>0</v>
      </c>
      <c r="DP228" s="86">
        <f t="shared" si="133"/>
        <v>0</v>
      </c>
      <c r="DQ228" s="86">
        <f t="shared" si="133"/>
        <v>0</v>
      </c>
      <c r="DR228" s="86">
        <f t="shared" si="133"/>
        <v>0</v>
      </c>
      <c r="DS228" s="86">
        <f t="shared" si="133"/>
        <v>0</v>
      </c>
      <c r="DT228" s="86">
        <f t="shared" si="133"/>
        <v>0</v>
      </c>
      <c r="DU228" s="86">
        <f t="shared" si="133"/>
        <v>0</v>
      </c>
    </row>
    <row r="229" spans="1:125" x14ac:dyDescent="0.35">
      <c r="A229" s="21"/>
      <c r="B229" s="10"/>
      <c r="C229" s="101"/>
      <c r="D229" s="102"/>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86"/>
      <c r="AG229" s="86"/>
      <c r="AH229" s="86"/>
      <c r="AI229" s="86"/>
      <c r="AJ229" s="86"/>
      <c r="AK229" s="86"/>
      <c r="AL229" s="86"/>
      <c r="AM229" s="86"/>
      <c r="AN229" s="86"/>
      <c r="AO229" s="86"/>
      <c r="AP229" s="86"/>
      <c r="AQ229" s="86"/>
      <c r="AR229" s="86"/>
      <c r="AS229" s="86"/>
      <c r="AT229" s="86"/>
      <c r="AU229" s="86"/>
      <c r="AV229" s="86"/>
      <c r="AW229" s="86"/>
      <c r="AX229" s="86"/>
      <c r="AY229" s="86"/>
      <c r="AZ229" s="86"/>
      <c r="BA229" s="86"/>
      <c r="BB229" s="86"/>
      <c r="BC229" s="86"/>
      <c r="BD229" s="86"/>
      <c r="BE229" s="86"/>
      <c r="BF229" s="86"/>
      <c r="BG229" s="86"/>
      <c r="BH229" s="86"/>
      <c r="BI229" s="86"/>
      <c r="BJ229" s="86"/>
      <c r="BK229" s="86"/>
      <c r="BL229" s="86"/>
      <c r="BM229" s="86"/>
      <c r="BN229" s="86"/>
      <c r="BO229" s="86"/>
      <c r="BP229" s="86"/>
      <c r="BQ229" s="86"/>
      <c r="BR229" s="86"/>
      <c r="BS229" s="86"/>
      <c r="BT229" s="86"/>
      <c r="BU229" s="86"/>
      <c r="BV229" s="86"/>
      <c r="BW229" s="86"/>
      <c r="BX229" s="86"/>
      <c r="BY229" s="86"/>
      <c r="BZ229" s="86"/>
      <c r="CA229" s="86"/>
      <c r="CB229" s="86"/>
      <c r="CC229" s="86"/>
      <c r="CD229" s="86"/>
      <c r="CE229" s="86"/>
      <c r="CF229" s="86"/>
      <c r="CG229" s="86"/>
      <c r="CH229" s="86"/>
      <c r="CI229" s="86"/>
      <c r="CJ229" s="86"/>
      <c r="CK229" s="86"/>
      <c r="CL229" s="86"/>
      <c r="CM229" s="86"/>
      <c r="CN229" s="86"/>
      <c r="CO229" s="86"/>
      <c r="CP229" s="86"/>
      <c r="CQ229" s="86"/>
      <c r="CR229" s="86"/>
      <c r="CS229" s="86"/>
      <c r="CT229" s="86"/>
      <c r="CU229" s="86"/>
      <c r="CV229" s="86"/>
      <c r="CW229" s="86"/>
      <c r="CX229" s="86"/>
      <c r="CY229" s="86"/>
      <c r="CZ229" s="86"/>
      <c r="DA229" s="86"/>
      <c r="DB229" s="86"/>
      <c r="DC229" s="86"/>
      <c r="DD229" s="86"/>
      <c r="DE229" s="86"/>
      <c r="DF229" s="86"/>
      <c r="DG229" s="86"/>
      <c r="DH229" s="86"/>
      <c r="DI229" s="86"/>
      <c r="DJ229" s="86"/>
      <c r="DK229" s="86"/>
      <c r="DL229" s="86"/>
      <c r="DM229" s="86"/>
      <c r="DN229" s="86"/>
      <c r="DO229" s="86"/>
      <c r="DP229" s="86"/>
      <c r="DQ229" s="86"/>
      <c r="DR229" s="86"/>
      <c r="DS229" s="86"/>
      <c r="DT229" s="86"/>
      <c r="DU229" s="86"/>
    </row>
    <row r="230" spans="1:125" x14ac:dyDescent="0.35">
      <c r="A230" s="25" t="s">
        <v>410</v>
      </c>
      <c r="B230" s="107"/>
      <c r="C230" s="108"/>
      <c r="D230" s="109"/>
      <c r="E230" s="96">
        <f t="shared" ref="E230:BP230" si="134">IFERROR(E227,"")</f>
        <v>0</v>
      </c>
      <c r="F230" s="96">
        <f t="shared" si="134"/>
        <v>0</v>
      </c>
      <c r="G230" s="96">
        <f t="shared" si="134"/>
        <v>0</v>
      </c>
      <c r="H230" s="96">
        <f t="shared" si="134"/>
        <v>0</v>
      </c>
      <c r="I230" s="96">
        <f t="shared" si="134"/>
        <v>0</v>
      </c>
      <c r="J230" s="96">
        <f t="shared" si="134"/>
        <v>0</v>
      </c>
      <c r="K230" s="96">
        <f t="shared" si="134"/>
        <v>0</v>
      </c>
      <c r="L230" s="96">
        <f t="shared" si="134"/>
        <v>0</v>
      </c>
      <c r="M230" s="96">
        <f t="shared" si="134"/>
        <v>0</v>
      </c>
      <c r="N230" s="96">
        <f t="shared" si="134"/>
        <v>0</v>
      </c>
      <c r="O230" s="96">
        <f t="shared" si="134"/>
        <v>0</v>
      </c>
      <c r="P230" s="96">
        <f t="shared" si="134"/>
        <v>0</v>
      </c>
      <c r="Q230" s="96">
        <f t="shared" si="134"/>
        <v>0</v>
      </c>
      <c r="R230" s="96">
        <f t="shared" si="134"/>
        <v>0</v>
      </c>
      <c r="S230" s="96">
        <f t="shared" si="134"/>
        <v>0</v>
      </c>
      <c r="T230" s="96">
        <f t="shared" si="134"/>
        <v>0</v>
      </c>
      <c r="U230" s="96">
        <f t="shared" si="134"/>
        <v>0</v>
      </c>
      <c r="V230" s="96">
        <f t="shared" si="134"/>
        <v>0</v>
      </c>
      <c r="W230" s="96">
        <f t="shared" si="134"/>
        <v>0</v>
      </c>
      <c r="X230" s="96">
        <f t="shared" si="134"/>
        <v>0</v>
      </c>
      <c r="Y230" s="96">
        <f t="shared" si="134"/>
        <v>0</v>
      </c>
      <c r="Z230" s="96">
        <f t="shared" si="134"/>
        <v>0</v>
      </c>
      <c r="AA230" s="96">
        <f t="shared" si="134"/>
        <v>0</v>
      </c>
      <c r="AB230" s="96">
        <f t="shared" si="134"/>
        <v>0</v>
      </c>
      <c r="AC230" s="96">
        <f t="shared" si="134"/>
        <v>0</v>
      </c>
      <c r="AD230" s="96">
        <f t="shared" si="134"/>
        <v>0</v>
      </c>
      <c r="AE230" s="96">
        <f t="shared" si="134"/>
        <v>0</v>
      </c>
      <c r="AF230" s="96">
        <f t="shared" si="134"/>
        <v>0</v>
      </c>
      <c r="AG230" s="96">
        <f t="shared" si="134"/>
        <v>0</v>
      </c>
      <c r="AH230" s="96">
        <f t="shared" si="134"/>
        <v>0</v>
      </c>
      <c r="AI230" s="96">
        <f t="shared" si="134"/>
        <v>0</v>
      </c>
      <c r="AJ230" s="96">
        <f t="shared" si="134"/>
        <v>0</v>
      </c>
      <c r="AK230" s="96">
        <f t="shared" si="134"/>
        <v>0</v>
      </c>
      <c r="AL230" s="96">
        <f t="shared" si="134"/>
        <v>0</v>
      </c>
      <c r="AM230" s="96">
        <f t="shared" si="134"/>
        <v>0</v>
      </c>
      <c r="AN230" s="96">
        <f t="shared" si="134"/>
        <v>0</v>
      </c>
      <c r="AO230" s="96">
        <f t="shared" si="134"/>
        <v>0</v>
      </c>
      <c r="AP230" s="96">
        <f t="shared" si="134"/>
        <v>0</v>
      </c>
      <c r="AQ230" s="96">
        <f t="shared" si="134"/>
        <v>0</v>
      </c>
      <c r="AR230" s="96">
        <f t="shared" si="134"/>
        <v>0</v>
      </c>
      <c r="AS230" s="96">
        <f t="shared" si="134"/>
        <v>0</v>
      </c>
      <c r="AT230" s="96">
        <f t="shared" si="134"/>
        <v>0</v>
      </c>
      <c r="AU230" s="96">
        <f t="shared" si="134"/>
        <v>0</v>
      </c>
      <c r="AV230" s="96">
        <f t="shared" si="134"/>
        <v>0</v>
      </c>
      <c r="AW230" s="96">
        <f t="shared" si="134"/>
        <v>0</v>
      </c>
      <c r="AX230" s="96">
        <f t="shared" si="134"/>
        <v>0</v>
      </c>
      <c r="AY230" s="96">
        <f t="shared" si="134"/>
        <v>0</v>
      </c>
      <c r="AZ230" s="96">
        <f t="shared" si="134"/>
        <v>0</v>
      </c>
      <c r="BA230" s="96">
        <f t="shared" si="134"/>
        <v>0</v>
      </c>
      <c r="BB230" s="96">
        <f t="shared" si="134"/>
        <v>0</v>
      </c>
      <c r="BC230" s="96">
        <f t="shared" si="134"/>
        <v>0</v>
      </c>
      <c r="BD230" s="96">
        <f t="shared" si="134"/>
        <v>0</v>
      </c>
      <c r="BE230" s="96">
        <f t="shared" si="134"/>
        <v>0</v>
      </c>
      <c r="BF230" s="96">
        <f t="shared" si="134"/>
        <v>0</v>
      </c>
      <c r="BG230" s="96">
        <f t="shared" si="134"/>
        <v>0</v>
      </c>
      <c r="BH230" s="96">
        <f t="shared" si="134"/>
        <v>0</v>
      </c>
      <c r="BI230" s="96">
        <f t="shared" si="134"/>
        <v>0</v>
      </c>
      <c r="BJ230" s="96">
        <f t="shared" si="134"/>
        <v>0</v>
      </c>
      <c r="BK230" s="96">
        <f t="shared" si="134"/>
        <v>0</v>
      </c>
      <c r="BL230" s="96">
        <f t="shared" si="134"/>
        <v>0</v>
      </c>
      <c r="BM230" s="96">
        <f t="shared" si="134"/>
        <v>0</v>
      </c>
      <c r="BN230" s="96">
        <f t="shared" si="134"/>
        <v>0</v>
      </c>
      <c r="BO230" s="96">
        <f t="shared" si="134"/>
        <v>0</v>
      </c>
      <c r="BP230" s="96">
        <f t="shared" si="134"/>
        <v>0</v>
      </c>
      <c r="BQ230" s="96">
        <f t="shared" ref="BQ230:DU230" si="135">IFERROR(BQ227,"")</f>
        <v>0</v>
      </c>
      <c r="BR230" s="96">
        <f t="shared" si="135"/>
        <v>0</v>
      </c>
      <c r="BS230" s="96">
        <f t="shared" si="135"/>
        <v>0</v>
      </c>
      <c r="BT230" s="96">
        <f t="shared" si="135"/>
        <v>0</v>
      </c>
      <c r="BU230" s="96">
        <f t="shared" si="135"/>
        <v>0</v>
      </c>
      <c r="BV230" s="96">
        <f t="shared" si="135"/>
        <v>0</v>
      </c>
      <c r="BW230" s="96">
        <f t="shared" si="135"/>
        <v>0</v>
      </c>
      <c r="BX230" s="96">
        <f t="shared" si="135"/>
        <v>0</v>
      </c>
      <c r="BY230" s="96">
        <f t="shared" si="135"/>
        <v>0</v>
      </c>
      <c r="BZ230" s="96">
        <f t="shared" si="135"/>
        <v>0</v>
      </c>
      <c r="CA230" s="96">
        <f t="shared" si="135"/>
        <v>0</v>
      </c>
      <c r="CB230" s="96">
        <f t="shared" si="135"/>
        <v>0</v>
      </c>
      <c r="CC230" s="96">
        <f t="shared" si="135"/>
        <v>0</v>
      </c>
      <c r="CD230" s="96">
        <f t="shared" si="135"/>
        <v>0</v>
      </c>
      <c r="CE230" s="96">
        <f t="shared" si="135"/>
        <v>0</v>
      </c>
      <c r="CF230" s="96">
        <f t="shared" si="135"/>
        <v>0</v>
      </c>
      <c r="CG230" s="96">
        <f t="shared" si="135"/>
        <v>0</v>
      </c>
      <c r="CH230" s="96">
        <f t="shared" si="135"/>
        <v>0</v>
      </c>
      <c r="CI230" s="96">
        <f t="shared" si="135"/>
        <v>0</v>
      </c>
      <c r="CJ230" s="96">
        <f t="shared" si="135"/>
        <v>0</v>
      </c>
      <c r="CK230" s="96">
        <f t="shared" si="135"/>
        <v>0</v>
      </c>
      <c r="CL230" s="96">
        <f t="shared" si="135"/>
        <v>0</v>
      </c>
      <c r="CM230" s="96">
        <f t="shared" si="135"/>
        <v>0</v>
      </c>
      <c r="CN230" s="96">
        <f t="shared" si="135"/>
        <v>0</v>
      </c>
      <c r="CO230" s="96">
        <f t="shared" si="135"/>
        <v>0</v>
      </c>
      <c r="CP230" s="96">
        <f t="shared" si="135"/>
        <v>0</v>
      </c>
      <c r="CQ230" s="96">
        <f t="shared" si="135"/>
        <v>0</v>
      </c>
      <c r="CR230" s="96">
        <f t="shared" si="135"/>
        <v>0</v>
      </c>
      <c r="CS230" s="96">
        <f t="shared" si="135"/>
        <v>0</v>
      </c>
      <c r="CT230" s="96">
        <f t="shared" si="135"/>
        <v>0</v>
      </c>
      <c r="CU230" s="96">
        <f t="shared" si="135"/>
        <v>0</v>
      </c>
      <c r="CV230" s="96">
        <f t="shared" si="135"/>
        <v>0</v>
      </c>
      <c r="CW230" s="96">
        <f t="shared" si="135"/>
        <v>0</v>
      </c>
      <c r="CX230" s="96">
        <f t="shared" si="135"/>
        <v>0</v>
      </c>
      <c r="CY230" s="96">
        <f t="shared" si="135"/>
        <v>0</v>
      </c>
      <c r="CZ230" s="96">
        <f t="shared" si="135"/>
        <v>0</v>
      </c>
      <c r="DA230" s="96">
        <f t="shared" si="135"/>
        <v>0</v>
      </c>
      <c r="DB230" s="96">
        <f t="shared" si="135"/>
        <v>0</v>
      </c>
      <c r="DC230" s="96">
        <f t="shared" si="135"/>
        <v>0</v>
      </c>
      <c r="DD230" s="96">
        <f t="shared" si="135"/>
        <v>0</v>
      </c>
      <c r="DE230" s="96">
        <f t="shared" si="135"/>
        <v>0</v>
      </c>
      <c r="DF230" s="96">
        <f t="shared" si="135"/>
        <v>0</v>
      </c>
      <c r="DG230" s="96">
        <f t="shared" si="135"/>
        <v>0</v>
      </c>
      <c r="DH230" s="96">
        <f t="shared" si="135"/>
        <v>0</v>
      </c>
      <c r="DI230" s="96">
        <f t="shared" si="135"/>
        <v>0</v>
      </c>
      <c r="DJ230" s="96">
        <f t="shared" si="135"/>
        <v>0</v>
      </c>
      <c r="DK230" s="96">
        <f t="shared" si="135"/>
        <v>0</v>
      </c>
      <c r="DL230" s="96">
        <f t="shared" si="135"/>
        <v>0</v>
      </c>
      <c r="DM230" s="96">
        <f t="shared" si="135"/>
        <v>0</v>
      </c>
      <c r="DN230" s="96">
        <f t="shared" si="135"/>
        <v>0</v>
      </c>
      <c r="DO230" s="96">
        <f t="shared" si="135"/>
        <v>0</v>
      </c>
      <c r="DP230" s="96">
        <f t="shared" si="135"/>
        <v>0</v>
      </c>
      <c r="DQ230" s="96">
        <f t="shared" si="135"/>
        <v>0</v>
      </c>
      <c r="DR230" s="96">
        <f t="shared" si="135"/>
        <v>0</v>
      </c>
      <c r="DS230" s="96">
        <f t="shared" si="135"/>
        <v>0</v>
      </c>
      <c r="DT230" s="96">
        <f t="shared" si="135"/>
        <v>0</v>
      </c>
      <c r="DU230" s="96">
        <f t="shared" si="135"/>
        <v>0</v>
      </c>
    </row>
    <row r="231" spans="1:125" x14ac:dyDescent="0.35">
      <c r="A231" s="3"/>
      <c r="B231" s="112"/>
      <c r="C231" s="113"/>
      <c r="D231" s="114"/>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115"/>
      <c r="BS231" s="115"/>
      <c r="BT231" s="115"/>
      <c r="BU231" s="115"/>
      <c r="BV231" s="115"/>
      <c r="BW231" s="115"/>
      <c r="BX231" s="115"/>
      <c r="BY231" s="115"/>
      <c r="BZ231" s="115"/>
      <c r="CA231" s="115"/>
      <c r="CB231" s="115"/>
      <c r="CC231" s="115"/>
      <c r="CD231" s="115"/>
      <c r="CE231" s="115"/>
      <c r="CF231" s="115"/>
      <c r="CG231" s="115"/>
      <c r="CH231" s="115"/>
      <c r="CI231" s="115"/>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row>
    <row r="232" spans="1:125" x14ac:dyDescent="0.35">
      <c r="A232" s="3" t="s">
        <v>76</v>
      </c>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row>
    <row r="233" spans="1:125"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row>
    <row r="234" spans="1:125" x14ac:dyDescent="0.35">
      <c r="A234" s="38" t="str">
        <f>Pieņēmumi!B41</f>
        <v>SUBORDINĒTĀ KAPITĀLA termiņš</v>
      </c>
      <c r="B234" s="44" t="str">
        <f>Pieņēmumi!C41</f>
        <v>ceturkšņi</v>
      </c>
      <c r="C234" s="2"/>
      <c r="D234" s="74">
        <f>Pieņēmumi!E41</f>
        <v>0</v>
      </c>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row>
    <row r="235" spans="1:125" x14ac:dyDescent="0.35">
      <c r="A235" s="38" t="str">
        <f>Pieņēmumi!B42</f>
        <v>LABVĒLĪBAS PERIODS pamatsummai</v>
      </c>
      <c r="B235" s="44" t="str">
        <f>Pieņēmumi!C42</f>
        <v>ceturkšņi</v>
      </c>
      <c r="C235" s="2"/>
      <c r="D235" s="74">
        <f>Pieņēmumi!E42</f>
        <v>0</v>
      </c>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row>
    <row r="236" spans="1:125" x14ac:dyDescent="0.35">
      <c r="A236" s="38" t="str">
        <f>Pieņēmumi!B43</f>
        <v>LABVĒLĪBAS PERIODS procentmaksājumiem</v>
      </c>
      <c r="B236" s="44" t="str">
        <f>Pieņēmumi!C43</f>
        <v>ceturkšņi</v>
      </c>
      <c r="C236" s="2"/>
      <c r="D236" s="74">
        <f>Pieņēmumi!E43</f>
        <v>0</v>
      </c>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row>
    <row r="237" spans="1:125" x14ac:dyDescent="0.35">
      <c r="A237" s="38" t="str">
        <f>Pieņēmumi!B44</f>
        <v>Procentu likme būvniecības periodā</v>
      </c>
      <c r="B237" s="44" t="str">
        <f>Pieņēmumi!C44</f>
        <v>%, gadā</v>
      </c>
      <c r="C237" s="2"/>
      <c r="D237" s="116">
        <f>Pieņēmumi!E44</f>
        <v>0</v>
      </c>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row>
    <row r="238" spans="1:125" x14ac:dyDescent="0.35">
      <c r="A238" s="38" t="str">
        <f>Pieņēmumi!B45</f>
        <v>Procentu likme uzturēšanas periodā</v>
      </c>
      <c r="B238" s="44" t="str">
        <f>Pieņēmumi!C45</f>
        <v>%, gadā</v>
      </c>
      <c r="C238" s="2"/>
      <c r="D238" s="116">
        <f>Pieņēmumi!E45</f>
        <v>0</v>
      </c>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row>
    <row r="239" spans="1:125" x14ac:dyDescent="0.35">
      <c r="A239" s="66"/>
      <c r="B239" s="68"/>
      <c r="C239" s="2"/>
      <c r="D239" s="117"/>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row>
    <row r="240" spans="1:125" x14ac:dyDescent="0.35">
      <c r="A240" s="2" t="s">
        <v>390</v>
      </c>
      <c r="B240" s="2"/>
      <c r="C240" s="2"/>
      <c r="D240" s="99">
        <f>INDEX(E$4:DU$4,MATCH(1,E240:DU240,0))</f>
        <v>0</v>
      </c>
      <c r="E240" s="86">
        <f>IFERROR(IF(E63&lt;&gt;0,1,0),"")</f>
        <v>1</v>
      </c>
      <c r="F240" s="86">
        <f>IFERROR(IF(F63&lt;&gt;0,IF(SUM($E240:E240)=1,0,1),0),"")</f>
        <v>0</v>
      </c>
      <c r="G240" s="86">
        <f>IFERROR(IF(G63&lt;&gt;0,IF(SUM($E240:F240)=1,0,1),0),"")</f>
        <v>0</v>
      </c>
      <c r="H240" s="86">
        <f>IFERROR(IF(H63&lt;&gt;0,IF(SUM($E240:G240)=1,0,1),0),"")</f>
        <v>0</v>
      </c>
      <c r="I240" s="86">
        <f>IFERROR(IF(I63&lt;&gt;0,IF(SUM($E240:H240)=1,0,1),0),"")</f>
        <v>0</v>
      </c>
      <c r="J240" s="86">
        <f>IFERROR(IF(J63&lt;&gt;0,IF(SUM($E240:I240)=1,0,1),0),"")</f>
        <v>0</v>
      </c>
      <c r="K240" s="86">
        <f>IFERROR(IF(K63&lt;&gt;0,IF(SUM($E240:J240)=1,0,1),0),"")</f>
        <v>0</v>
      </c>
      <c r="L240" s="86">
        <f>IFERROR(IF(L63&lt;&gt;0,IF(SUM($E240:K240)=1,0,1),0),"")</f>
        <v>0</v>
      </c>
      <c r="M240" s="86">
        <f>IFERROR(IF(M63&lt;&gt;0,IF(SUM($E240:L240)=1,0,1),0),"")</f>
        <v>0</v>
      </c>
      <c r="N240" s="86">
        <f>IFERROR(IF(N63&lt;&gt;0,IF(SUM($E240:M240)=1,0,1),0),"")</f>
        <v>0</v>
      </c>
      <c r="O240" s="86">
        <f>IFERROR(IF(O63&lt;&gt;0,IF(SUM($E240:N240)=1,0,1),0),"")</f>
        <v>0</v>
      </c>
      <c r="P240" s="86">
        <f>IFERROR(IF(P63&lt;&gt;0,IF(SUM($E240:O240)=1,0,1),0),"")</f>
        <v>0</v>
      </c>
      <c r="Q240" s="86">
        <f>IFERROR(IF(Q63&lt;&gt;0,IF(SUM($E240:P240)=1,0,1),0),"")</f>
        <v>0</v>
      </c>
      <c r="R240" s="86">
        <f>IFERROR(IF(R63&lt;&gt;0,IF(SUM($E240:Q240)=1,0,1),0),"")</f>
        <v>0</v>
      </c>
      <c r="S240" s="86">
        <f>IFERROR(IF(S63&lt;&gt;0,IF(SUM($E240:R240)=1,0,1),0),"")</f>
        <v>0</v>
      </c>
      <c r="T240" s="86">
        <f>IFERROR(IF(T63&lt;&gt;0,IF(SUM($E240:S240)=1,0,1),0),"")</f>
        <v>0</v>
      </c>
      <c r="U240" s="86">
        <f>IFERROR(IF(U63&lt;&gt;0,IF(SUM($E240:T240)=1,0,1),0),"")</f>
        <v>0</v>
      </c>
      <c r="V240" s="86">
        <f>IFERROR(IF(V63&lt;&gt;0,IF(SUM($E240:U240)=1,0,1),0),"")</f>
        <v>0</v>
      </c>
      <c r="W240" s="86">
        <f>IFERROR(IF(W63&lt;&gt;0,IF(SUM($E240:V240)=1,0,1),0),"")</f>
        <v>0</v>
      </c>
      <c r="X240" s="86">
        <f>IFERROR(IF(X63&lt;&gt;0,IF(SUM($E240:W240)=1,0,1),0),"")</f>
        <v>0</v>
      </c>
      <c r="Y240" s="86">
        <f>IFERROR(IF(Y63&lt;&gt;0,IF(SUM($E240:X240)=1,0,1),0),"")</f>
        <v>0</v>
      </c>
      <c r="Z240" s="86">
        <f>IFERROR(IF(Z63&lt;&gt;0,IF(SUM($E240:Y240)=1,0,1),0),"")</f>
        <v>0</v>
      </c>
      <c r="AA240" s="86">
        <f>IFERROR(IF(AA63&lt;&gt;0,IF(SUM($E240:Z240)=1,0,1),0),"")</f>
        <v>0</v>
      </c>
      <c r="AB240" s="86">
        <f>IFERROR(IF(AB63&lt;&gt;0,IF(SUM($E240:AA240)=1,0,1),0),"")</f>
        <v>0</v>
      </c>
      <c r="AC240" s="86">
        <f>IFERROR(IF(AC63&lt;&gt;0,IF(SUM($E240:AB240)=1,0,1),0),"")</f>
        <v>0</v>
      </c>
      <c r="AD240" s="86">
        <f>IFERROR(IF(AD63&lt;&gt;0,IF(SUM($E240:AC240)=1,0,1),0),"")</f>
        <v>0</v>
      </c>
      <c r="AE240" s="86">
        <f>IFERROR(IF(AE63&lt;&gt;0,IF(SUM($E240:AD240)=1,0,1),0),"")</f>
        <v>0</v>
      </c>
      <c r="AF240" s="86">
        <f>IFERROR(IF(AF63&lt;&gt;0,IF(SUM($E240:AE240)=1,0,1),0),"")</f>
        <v>0</v>
      </c>
      <c r="AG240" s="86">
        <f>IFERROR(IF(AG63&lt;&gt;0,IF(SUM($E240:AF240)=1,0,1),0),"")</f>
        <v>0</v>
      </c>
      <c r="AH240" s="86">
        <f>IFERROR(IF(AH63&lt;&gt;0,IF(SUM($E240:AG240)=1,0,1),0),"")</f>
        <v>0</v>
      </c>
      <c r="AI240" s="86">
        <f>IFERROR(IF(AI63&lt;&gt;0,IF(SUM($E240:AH240)=1,0,1),0),"")</f>
        <v>0</v>
      </c>
      <c r="AJ240" s="86">
        <f>IFERROR(IF(AJ63&lt;&gt;0,IF(SUM($E240:AI240)=1,0,1),0),"")</f>
        <v>0</v>
      </c>
      <c r="AK240" s="86">
        <f>IFERROR(IF(AK63&lt;&gt;0,IF(SUM($E240:AJ240)=1,0,1),0),"")</f>
        <v>0</v>
      </c>
      <c r="AL240" s="86">
        <f>IFERROR(IF(AL63&lt;&gt;0,IF(SUM($E240:AK240)=1,0,1),0),"")</f>
        <v>0</v>
      </c>
      <c r="AM240" s="86">
        <f>IFERROR(IF(AM63&lt;&gt;0,IF(SUM($E240:AL240)=1,0,1),0),"")</f>
        <v>0</v>
      </c>
      <c r="AN240" s="86">
        <f>IFERROR(IF(AN63&lt;&gt;0,IF(SUM($E240:AM240)=1,0,1),0),"")</f>
        <v>0</v>
      </c>
      <c r="AO240" s="86">
        <f>IFERROR(IF(AO63&lt;&gt;0,IF(SUM($E240:AN240)=1,0,1),0),"")</f>
        <v>0</v>
      </c>
      <c r="AP240" s="86">
        <f>IFERROR(IF(AP63&lt;&gt;0,IF(SUM($E240:AO240)=1,0,1),0),"")</f>
        <v>0</v>
      </c>
      <c r="AQ240" s="86">
        <f>IFERROR(IF(AQ63&lt;&gt;0,IF(SUM($E240:AP240)=1,0,1),0),"")</f>
        <v>0</v>
      </c>
      <c r="AR240" s="86">
        <f>IFERROR(IF(AR63&lt;&gt;0,IF(SUM($E240:AQ240)=1,0,1),0),"")</f>
        <v>0</v>
      </c>
      <c r="AS240" s="86">
        <f>IFERROR(IF(AS63&lt;&gt;0,IF(SUM($E240:AR240)=1,0,1),0),"")</f>
        <v>0</v>
      </c>
      <c r="AT240" s="86">
        <f>IFERROR(IF(AT63&lt;&gt;0,IF(SUM($E240:AS240)=1,0,1),0),"")</f>
        <v>0</v>
      </c>
      <c r="AU240" s="86">
        <f>IFERROR(IF(AU63&lt;&gt;0,IF(SUM($E240:AT240)=1,0,1),0),"")</f>
        <v>0</v>
      </c>
      <c r="AV240" s="86">
        <f>IFERROR(IF(AV63&lt;&gt;0,IF(SUM($E240:AU240)=1,0,1),0),"")</f>
        <v>0</v>
      </c>
      <c r="AW240" s="86">
        <f>IFERROR(IF(AW63&lt;&gt;0,IF(SUM($E240:AV240)=1,0,1),0),"")</f>
        <v>0</v>
      </c>
      <c r="AX240" s="86">
        <f>IFERROR(IF(AX63&lt;&gt;0,IF(SUM($E240:AW240)=1,0,1),0),"")</f>
        <v>0</v>
      </c>
      <c r="AY240" s="86">
        <f>IFERROR(IF(AY63&lt;&gt;0,IF(SUM($E240:AX240)=1,0,1),0),"")</f>
        <v>0</v>
      </c>
      <c r="AZ240" s="86">
        <f>IFERROR(IF(AZ63&lt;&gt;0,IF(SUM($E240:AY240)=1,0,1),0),"")</f>
        <v>0</v>
      </c>
      <c r="BA240" s="86">
        <f>IFERROR(IF(BA63&lt;&gt;0,IF(SUM($E240:AZ240)=1,0,1),0),"")</f>
        <v>0</v>
      </c>
      <c r="BB240" s="86">
        <f>IFERROR(IF(BB63&lt;&gt;0,IF(SUM($E240:BA240)=1,0,1),0),"")</f>
        <v>0</v>
      </c>
      <c r="BC240" s="86">
        <f>IFERROR(IF(BC63&lt;&gt;0,IF(SUM($E240:BB240)=1,0,1),0),"")</f>
        <v>0</v>
      </c>
      <c r="BD240" s="86">
        <f>IFERROR(IF(BD63&lt;&gt;0,IF(SUM($E240:BC240)=1,0,1),0),"")</f>
        <v>0</v>
      </c>
      <c r="BE240" s="86">
        <f>IFERROR(IF(BE63&lt;&gt;0,IF(SUM($E240:BD240)=1,0,1),0),"")</f>
        <v>0</v>
      </c>
      <c r="BF240" s="86">
        <f>IFERROR(IF(BF63&lt;&gt;0,IF(SUM($E240:BE240)=1,0,1),0),"")</f>
        <v>0</v>
      </c>
      <c r="BG240" s="86">
        <f>IFERROR(IF(BG63&lt;&gt;0,IF(SUM($E240:BF240)=1,0,1),0),"")</f>
        <v>0</v>
      </c>
      <c r="BH240" s="86">
        <f>IFERROR(IF(BH63&lt;&gt;0,IF(SUM($E240:BG240)=1,0,1),0),"")</f>
        <v>0</v>
      </c>
      <c r="BI240" s="86">
        <f>IFERROR(IF(BI63&lt;&gt;0,IF(SUM($E240:BH240)=1,0,1),0),"")</f>
        <v>0</v>
      </c>
      <c r="BJ240" s="86">
        <f>IFERROR(IF(BJ63&lt;&gt;0,IF(SUM($E240:BI240)=1,0,1),0),"")</f>
        <v>0</v>
      </c>
      <c r="BK240" s="86">
        <f>IFERROR(IF(BK63&lt;&gt;0,IF(SUM($E240:BJ240)=1,0,1),0),"")</f>
        <v>0</v>
      </c>
      <c r="BL240" s="86">
        <f>IFERROR(IF(BL63&lt;&gt;0,IF(SUM($E240:BK240)=1,0,1),0),"")</f>
        <v>0</v>
      </c>
      <c r="BM240" s="86">
        <f>IFERROR(IF(BM63&lt;&gt;0,IF(SUM($E240:BL240)=1,0,1),0),"")</f>
        <v>0</v>
      </c>
      <c r="BN240" s="86">
        <f>IFERROR(IF(BN63&lt;&gt;0,IF(SUM($E240:BM240)=1,0,1),0),"")</f>
        <v>0</v>
      </c>
      <c r="BO240" s="86">
        <f>IFERROR(IF(BO63&lt;&gt;0,IF(SUM($E240:BN240)=1,0,1),0),"")</f>
        <v>0</v>
      </c>
      <c r="BP240" s="86">
        <f>IFERROR(IF(BP63&lt;&gt;0,IF(SUM($E240:BO240)=1,0,1),0),"")</f>
        <v>0</v>
      </c>
      <c r="BQ240" s="86">
        <f>IFERROR(IF(BQ63&lt;&gt;0,IF(SUM($E240:BP240)=1,0,1),0),"")</f>
        <v>0</v>
      </c>
      <c r="BR240" s="86">
        <f>IFERROR(IF(BR63&lt;&gt;0,IF(SUM($E240:BQ240)=1,0,1),0),"")</f>
        <v>0</v>
      </c>
      <c r="BS240" s="86">
        <f>IFERROR(IF(BS63&lt;&gt;0,IF(SUM($E240:BR240)=1,0,1),0),"")</f>
        <v>0</v>
      </c>
      <c r="BT240" s="86">
        <f>IFERROR(IF(BT63&lt;&gt;0,IF(SUM($E240:BS240)=1,0,1),0),"")</f>
        <v>0</v>
      </c>
      <c r="BU240" s="86">
        <f>IFERROR(IF(BU63&lt;&gt;0,IF(SUM($E240:BT240)=1,0,1),0),"")</f>
        <v>0</v>
      </c>
      <c r="BV240" s="86">
        <f>IFERROR(IF(BV63&lt;&gt;0,IF(SUM($E240:BU240)=1,0,1),0),"")</f>
        <v>0</v>
      </c>
      <c r="BW240" s="86">
        <f>IFERROR(IF(BW63&lt;&gt;0,IF(SUM($E240:BV240)=1,0,1),0),"")</f>
        <v>0</v>
      </c>
      <c r="BX240" s="86">
        <f>IFERROR(IF(BX63&lt;&gt;0,IF(SUM($E240:BW240)=1,0,1),0),"")</f>
        <v>0</v>
      </c>
      <c r="BY240" s="86">
        <f>IFERROR(IF(BY63&lt;&gt;0,IF(SUM($E240:BX240)=1,0,1),0),"")</f>
        <v>0</v>
      </c>
      <c r="BZ240" s="86">
        <f>IFERROR(IF(BZ63&lt;&gt;0,IF(SUM($E240:BY240)=1,0,1),0),"")</f>
        <v>0</v>
      </c>
      <c r="CA240" s="86">
        <f>IFERROR(IF(CA63&lt;&gt;0,IF(SUM($E240:BZ240)=1,0,1),0),"")</f>
        <v>0</v>
      </c>
      <c r="CB240" s="86">
        <f>IFERROR(IF(CB63&lt;&gt;0,IF(SUM($E240:CA240)=1,0,1),0),"")</f>
        <v>0</v>
      </c>
      <c r="CC240" s="86">
        <f>IFERROR(IF(CC63&lt;&gt;0,IF(SUM($E240:CB240)=1,0,1),0),"")</f>
        <v>0</v>
      </c>
      <c r="CD240" s="86">
        <f>IFERROR(IF(CD63&lt;&gt;0,IF(SUM($E240:CC240)=1,0,1),0),"")</f>
        <v>0</v>
      </c>
      <c r="CE240" s="86">
        <f>IFERROR(IF(CE63&lt;&gt;0,IF(SUM($E240:CD240)=1,0,1),0),"")</f>
        <v>0</v>
      </c>
      <c r="CF240" s="86">
        <f>IFERROR(IF(CF63&lt;&gt;0,IF(SUM($E240:CE240)=1,0,1),0),"")</f>
        <v>0</v>
      </c>
      <c r="CG240" s="86">
        <f>IFERROR(IF(CG63&lt;&gt;0,IF(SUM($E240:CF240)=1,0,1),0),"")</f>
        <v>0</v>
      </c>
      <c r="CH240" s="86">
        <f>IFERROR(IF(CH63&lt;&gt;0,IF(SUM($E240:CG240)=1,0,1),0),"")</f>
        <v>0</v>
      </c>
      <c r="CI240" s="86">
        <f>IFERROR(IF(CI63&lt;&gt;0,IF(SUM($E240:CH240)=1,0,1),0),"")</f>
        <v>0</v>
      </c>
      <c r="CJ240" s="86">
        <f>IFERROR(IF(CJ63&lt;&gt;0,IF(SUM($E240:CI240)=1,0,1),0),"")</f>
        <v>0</v>
      </c>
      <c r="CK240" s="86">
        <f>IFERROR(IF(CK63&lt;&gt;0,IF(SUM($E240:CJ240)=1,0,1),0),"")</f>
        <v>0</v>
      </c>
      <c r="CL240" s="86">
        <f>IFERROR(IF(CL63&lt;&gt;0,IF(SUM($E240:CK240)=1,0,1),0),"")</f>
        <v>0</v>
      </c>
      <c r="CM240" s="86">
        <f>IFERROR(IF(CM63&lt;&gt;0,IF(SUM($E240:CL240)=1,0,1),0),"")</f>
        <v>0</v>
      </c>
      <c r="CN240" s="86">
        <f>IFERROR(IF(CN63&lt;&gt;0,IF(SUM($E240:CM240)=1,0,1),0),"")</f>
        <v>0</v>
      </c>
      <c r="CO240" s="86">
        <f>IFERROR(IF(CO63&lt;&gt;0,IF(SUM($E240:CN240)=1,0,1),0),"")</f>
        <v>0</v>
      </c>
      <c r="CP240" s="86">
        <f>IFERROR(IF(CP63&lt;&gt;0,IF(SUM($E240:CO240)=1,0,1),0),"")</f>
        <v>0</v>
      </c>
      <c r="CQ240" s="86">
        <f>IFERROR(IF(CQ63&lt;&gt;0,IF(SUM($E240:CP240)=1,0,1),0),"")</f>
        <v>0</v>
      </c>
      <c r="CR240" s="86">
        <f>IFERROR(IF(CR63&lt;&gt;0,IF(SUM($E240:CQ240)=1,0,1),0),"")</f>
        <v>0</v>
      </c>
      <c r="CS240" s="86">
        <f>IFERROR(IF(CS63&lt;&gt;0,IF(SUM($E240:CR240)=1,0,1),0),"")</f>
        <v>0</v>
      </c>
      <c r="CT240" s="86">
        <f>IFERROR(IF(CT63&lt;&gt;0,IF(SUM($E240:CS240)=1,0,1),0),"")</f>
        <v>0</v>
      </c>
      <c r="CU240" s="86">
        <f>IFERROR(IF(CU63&lt;&gt;0,IF(SUM($E240:CT240)=1,0,1),0),"")</f>
        <v>0</v>
      </c>
      <c r="CV240" s="86">
        <f>IFERROR(IF(CV63&lt;&gt;0,IF(SUM($E240:CU240)=1,0,1),0),"")</f>
        <v>0</v>
      </c>
      <c r="CW240" s="86">
        <f>IFERROR(IF(CW63&lt;&gt;0,IF(SUM($E240:CV240)=1,0,1),0),"")</f>
        <v>0</v>
      </c>
      <c r="CX240" s="86">
        <f>IFERROR(IF(CX63&lt;&gt;0,IF(SUM($E240:CW240)=1,0,1),0),"")</f>
        <v>0</v>
      </c>
      <c r="CY240" s="86">
        <f>IFERROR(IF(CY63&lt;&gt;0,IF(SUM($E240:CX240)=1,0,1),0),"")</f>
        <v>0</v>
      </c>
      <c r="CZ240" s="86">
        <f>IFERROR(IF(CZ63&lt;&gt;0,IF(SUM($E240:CY240)=1,0,1),0),"")</f>
        <v>0</v>
      </c>
      <c r="DA240" s="86">
        <f>IFERROR(IF(DA63&lt;&gt;0,IF(SUM($E240:CZ240)=1,0,1),0),"")</f>
        <v>0</v>
      </c>
      <c r="DB240" s="86">
        <f>IFERROR(IF(DB63&lt;&gt;0,IF(SUM($E240:DA240)=1,0,1),0),"")</f>
        <v>0</v>
      </c>
      <c r="DC240" s="86">
        <f>IFERROR(IF(DC63&lt;&gt;0,IF(SUM($E240:DB240)=1,0,1),0),"")</f>
        <v>0</v>
      </c>
      <c r="DD240" s="86">
        <f>IFERROR(IF(DD63&lt;&gt;0,IF(SUM($E240:DC240)=1,0,1),0),"")</f>
        <v>0</v>
      </c>
      <c r="DE240" s="86">
        <f>IFERROR(IF(DE63&lt;&gt;0,IF(SUM($E240:DD240)=1,0,1),0),"")</f>
        <v>0</v>
      </c>
      <c r="DF240" s="86">
        <f>IFERROR(IF(DF63&lt;&gt;0,IF(SUM($E240:DE240)=1,0,1),0),"")</f>
        <v>0</v>
      </c>
      <c r="DG240" s="86">
        <f>IFERROR(IF(DG63&lt;&gt;0,IF(SUM($E240:DF240)=1,0,1),0),"")</f>
        <v>0</v>
      </c>
      <c r="DH240" s="86">
        <f>IFERROR(IF(DH63&lt;&gt;0,IF(SUM($E240:DG240)=1,0,1),0),"")</f>
        <v>0</v>
      </c>
      <c r="DI240" s="86">
        <f>IFERROR(IF(DI63&lt;&gt;0,IF(SUM($E240:DH240)=1,0,1),0),"")</f>
        <v>0</v>
      </c>
      <c r="DJ240" s="86">
        <f>IFERROR(IF(DJ63&lt;&gt;0,IF(SUM($E240:DI240)=1,0,1),0),"")</f>
        <v>0</v>
      </c>
      <c r="DK240" s="86">
        <f>IFERROR(IF(DK63&lt;&gt;0,IF(SUM($E240:DJ240)=1,0,1),0),"")</f>
        <v>0</v>
      </c>
      <c r="DL240" s="86">
        <f>IFERROR(IF(DL63&lt;&gt;0,IF(SUM($E240:DK240)=1,0,1),0),"")</f>
        <v>0</v>
      </c>
      <c r="DM240" s="86">
        <f>IFERROR(IF(DM63&lt;&gt;0,IF(SUM($E240:DL240)=1,0,1),0),"")</f>
        <v>0</v>
      </c>
      <c r="DN240" s="86">
        <f>IFERROR(IF(DN63&lt;&gt;0,IF(SUM($E240:DM240)=1,0,1),0),"")</f>
        <v>0</v>
      </c>
      <c r="DO240" s="86">
        <f>IFERROR(IF(DO63&lt;&gt;0,IF(SUM($E240:DN240)=1,0,1),0),"")</f>
        <v>0</v>
      </c>
      <c r="DP240" s="86">
        <f>IFERROR(IF(DP63&lt;&gt;0,IF(SUM($E240:DO240)=1,0,1),0),"")</f>
        <v>0</v>
      </c>
      <c r="DQ240" s="86">
        <f>IFERROR(IF(DQ63&lt;&gt;0,IF(SUM($E240:DP240)=1,0,1),0),"")</f>
        <v>0</v>
      </c>
      <c r="DR240" s="86">
        <f>IFERROR(IF(DR63&lt;&gt;0,IF(SUM($E240:DQ240)=1,0,1),0),"")</f>
        <v>0</v>
      </c>
      <c r="DS240" s="86">
        <f>IFERROR(IF(DS63&lt;&gt;0,IF(SUM($E240:DR240)=1,0,1),0),"")</f>
        <v>0</v>
      </c>
      <c r="DT240" s="86">
        <f>IFERROR(IF(DT63&lt;&gt;0,IF(SUM($E240:DS240)=1,0,1),0),"")</f>
        <v>0</v>
      </c>
      <c r="DU240" s="86">
        <f>IFERROR(IF(DU63&lt;&gt;0,IF(SUM($E240:DT240)=1,0,1),0),"")</f>
        <v>0</v>
      </c>
    </row>
    <row r="241" spans="1:125" x14ac:dyDescent="0.35">
      <c r="A241" s="2"/>
      <c r="B241" s="2"/>
      <c r="C241" s="2"/>
      <c r="D241" s="99"/>
      <c r="E241" s="2"/>
      <c r="F241" s="2"/>
      <c r="G241" s="2"/>
      <c r="H241" s="2"/>
      <c r="I241" s="2"/>
      <c r="J241" s="2"/>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row>
    <row r="242" spans="1:125" x14ac:dyDescent="0.35">
      <c r="A242" s="2" t="s">
        <v>391</v>
      </c>
      <c r="B242" s="2"/>
      <c r="C242" s="2"/>
      <c r="D242" s="99">
        <f>MAX(D240+D236,Pieņēmumi!$E$8)</f>
        <v>0</v>
      </c>
      <c r="E242" s="2"/>
      <c r="F242" s="2"/>
      <c r="G242" s="2"/>
      <c r="H242" s="2"/>
      <c r="I242" s="2"/>
      <c r="J242" s="2"/>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row>
    <row r="243" spans="1:125" x14ac:dyDescent="0.35">
      <c r="A243" s="2" t="s">
        <v>392</v>
      </c>
      <c r="B243" s="2"/>
      <c r="C243" s="2"/>
      <c r="D243" s="99">
        <f>MAX(D240+D237,Pieņēmumi!$E$8)</f>
        <v>0</v>
      </c>
      <c r="E243" s="2"/>
      <c r="F243" s="2"/>
      <c r="G243" s="2"/>
      <c r="H243" s="2"/>
      <c r="I243" s="2"/>
      <c r="J243" s="2"/>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row>
    <row r="244" spans="1:125" x14ac:dyDescent="0.35">
      <c r="A244" s="2" t="s">
        <v>395</v>
      </c>
      <c r="B244" s="10"/>
      <c r="C244" s="2"/>
      <c r="D244" s="76"/>
      <c r="E244" s="76">
        <f t="shared" ref="E244:BP244" si="136">IFERROR(IF(E290,$D237,$D238),"")</f>
        <v>0</v>
      </c>
      <c r="F244" s="76">
        <f t="shared" si="136"/>
        <v>0</v>
      </c>
      <c r="G244" s="76">
        <f t="shared" si="136"/>
        <v>0</v>
      </c>
      <c r="H244" s="76">
        <f t="shared" si="136"/>
        <v>0</v>
      </c>
      <c r="I244" s="76">
        <f t="shared" si="136"/>
        <v>0</v>
      </c>
      <c r="J244" s="76">
        <f t="shared" si="136"/>
        <v>0</v>
      </c>
      <c r="K244" s="76">
        <f t="shared" si="136"/>
        <v>0</v>
      </c>
      <c r="L244" s="76">
        <f t="shared" si="136"/>
        <v>0</v>
      </c>
      <c r="M244" s="76">
        <f t="shared" si="136"/>
        <v>0</v>
      </c>
      <c r="N244" s="76">
        <f t="shared" si="136"/>
        <v>0</v>
      </c>
      <c r="O244" s="76">
        <f t="shared" si="136"/>
        <v>0</v>
      </c>
      <c r="P244" s="76">
        <f t="shared" si="136"/>
        <v>0</v>
      </c>
      <c r="Q244" s="76">
        <f t="shared" si="136"/>
        <v>0</v>
      </c>
      <c r="R244" s="76">
        <f t="shared" si="136"/>
        <v>0</v>
      </c>
      <c r="S244" s="76">
        <f t="shared" si="136"/>
        <v>0</v>
      </c>
      <c r="T244" s="76">
        <f t="shared" si="136"/>
        <v>0</v>
      </c>
      <c r="U244" s="76">
        <f t="shared" si="136"/>
        <v>0</v>
      </c>
      <c r="V244" s="76">
        <f t="shared" si="136"/>
        <v>0</v>
      </c>
      <c r="W244" s="76">
        <f t="shared" si="136"/>
        <v>0</v>
      </c>
      <c r="X244" s="76">
        <f t="shared" si="136"/>
        <v>0</v>
      </c>
      <c r="Y244" s="76">
        <f t="shared" si="136"/>
        <v>0</v>
      </c>
      <c r="Z244" s="76">
        <f t="shared" si="136"/>
        <v>0</v>
      </c>
      <c r="AA244" s="76">
        <f t="shared" si="136"/>
        <v>0</v>
      </c>
      <c r="AB244" s="76">
        <f t="shared" si="136"/>
        <v>0</v>
      </c>
      <c r="AC244" s="76">
        <f t="shared" si="136"/>
        <v>0</v>
      </c>
      <c r="AD244" s="76">
        <f t="shared" si="136"/>
        <v>0</v>
      </c>
      <c r="AE244" s="76">
        <f t="shared" si="136"/>
        <v>0</v>
      </c>
      <c r="AF244" s="76">
        <f t="shared" si="136"/>
        <v>0</v>
      </c>
      <c r="AG244" s="76">
        <f t="shared" si="136"/>
        <v>0</v>
      </c>
      <c r="AH244" s="76">
        <f t="shared" si="136"/>
        <v>0</v>
      </c>
      <c r="AI244" s="76">
        <f t="shared" si="136"/>
        <v>0</v>
      </c>
      <c r="AJ244" s="76">
        <f t="shared" si="136"/>
        <v>0</v>
      </c>
      <c r="AK244" s="76">
        <f t="shared" si="136"/>
        <v>0</v>
      </c>
      <c r="AL244" s="76">
        <f t="shared" si="136"/>
        <v>0</v>
      </c>
      <c r="AM244" s="76">
        <f t="shared" si="136"/>
        <v>0</v>
      </c>
      <c r="AN244" s="76">
        <f t="shared" si="136"/>
        <v>0</v>
      </c>
      <c r="AO244" s="76">
        <f t="shared" si="136"/>
        <v>0</v>
      </c>
      <c r="AP244" s="76">
        <f t="shared" si="136"/>
        <v>0</v>
      </c>
      <c r="AQ244" s="76">
        <f t="shared" si="136"/>
        <v>0</v>
      </c>
      <c r="AR244" s="76">
        <f t="shared" si="136"/>
        <v>0</v>
      </c>
      <c r="AS244" s="76">
        <f t="shared" si="136"/>
        <v>0</v>
      </c>
      <c r="AT244" s="76">
        <f t="shared" si="136"/>
        <v>0</v>
      </c>
      <c r="AU244" s="76">
        <f t="shared" si="136"/>
        <v>0</v>
      </c>
      <c r="AV244" s="76">
        <f t="shared" si="136"/>
        <v>0</v>
      </c>
      <c r="AW244" s="76">
        <f t="shared" si="136"/>
        <v>0</v>
      </c>
      <c r="AX244" s="76">
        <f t="shared" si="136"/>
        <v>0</v>
      </c>
      <c r="AY244" s="76">
        <f t="shared" si="136"/>
        <v>0</v>
      </c>
      <c r="AZ244" s="76">
        <f t="shared" si="136"/>
        <v>0</v>
      </c>
      <c r="BA244" s="76">
        <f t="shared" si="136"/>
        <v>0</v>
      </c>
      <c r="BB244" s="76">
        <f t="shared" si="136"/>
        <v>0</v>
      </c>
      <c r="BC244" s="76">
        <f t="shared" si="136"/>
        <v>0</v>
      </c>
      <c r="BD244" s="76">
        <f t="shared" si="136"/>
        <v>0</v>
      </c>
      <c r="BE244" s="76">
        <f t="shared" si="136"/>
        <v>0</v>
      </c>
      <c r="BF244" s="76">
        <f t="shared" si="136"/>
        <v>0</v>
      </c>
      <c r="BG244" s="76">
        <f t="shared" si="136"/>
        <v>0</v>
      </c>
      <c r="BH244" s="76">
        <f t="shared" si="136"/>
        <v>0</v>
      </c>
      <c r="BI244" s="76">
        <f t="shared" si="136"/>
        <v>0</v>
      </c>
      <c r="BJ244" s="76">
        <f t="shared" si="136"/>
        <v>0</v>
      </c>
      <c r="BK244" s="76">
        <f t="shared" si="136"/>
        <v>0</v>
      </c>
      <c r="BL244" s="76">
        <f t="shared" si="136"/>
        <v>0</v>
      </c>
      <c r="BM244" s="76">
        <f t="shared" si="136"/>
        <v>0</v>
      </c>
      <c r="BN244" s="76">
        <f t="shared" si="136"/>
        <v>0</v>
      </c>
      <c r="BO244" s="76">
        <f t="shared" si="136"/>
        <v>0</v>
      </c>
      <c r="BP244" s="76">
        <f t="shared" si="136"/>
        <v>0</v>
      </c>
      <c r="BQ244" s="76">
        <f t="shared" ref="BQ244:DU244" si="137">IFERROR(IF(BQ290,$D237,$D238),"")</f>
        <v>0</v>
      </c>
      <c r="BR244" s="76">
        <f t="shared" si="137"/>
        <v>0</v>
      </c>
      <c r="BS244" s="76">
        <f t="shared" si="137"/>
        <v>0</v>
      </c>
      <c r="BT244" s="76">
        <f t="shared" si="137"/>
        <v>0</v>
      </c>
      <c r="BU244" s="76">
        <f t="shared" si="137"/>
        <v>0</v>
      </c>
      <c r="BV244" s="76">
        <f t="shared" si="137"/>
        <v>0</v>
      </c>
      <c r="BW244" s="76">
        <f t="shared" si="137"/>
        <v>0</v>
      </c>
      <c r="BX244" s="76">
        <f t="shared" si="137"/>
        <v>0</v>
      </c>
      <c r="BY244" s="76">
        <f t="shared" si="137"/>
        <v>0</v>
      </c>
      <c r="BZ244" s="76">
        <f t="shared" si="137"/>
        <v>0</v>
      </c>
      <c r="CA244" s="76">
        <f t="shared" si="137"/>
        <v>0</v>
      </c>
      <c r="CB244" s="76">
        <f t="shared" si="137"/>
        <v>0</v>
      </c>
      <c r="CC244" s="76">
        <f t="shared" si="137"/>
        <v>0</v>
      </c>
      <c r="CD244" s="76">
        <f t="shared" si="137"/>
        <v>0</v>
      </c>
      <c r="CE244" s="76">
        <f t="shared" si="137"/>
        <v>0</v>
      </c>
      <c r="CF244" s="76">
        <f t="shared" si="137"/>
        <v>0</v>
      </c>
      <c r="CG244" s="76">
        <f t="shared" si="137"/>
        <v>0</v>
      </c>
      <c r="CH244" s="76">
        <f t="shared" si="137"/>
        <v>0</v>
      </c>
      <c r="CI244" s="76">
        <f t="shared" si="137"/>
        <v>0</v>
      </c>
      <c r="CJ244" s="76">
        <f t="shared" si="137"/>
        <v>0</v>
      </c>
      <c r="CK244" s="76">
        <f t="shared" si="137"/>
        <v>0</v>
      </c>
      <c r="CL244" s="76">
        <f t="shared" si="137"/>
        <v>0</v>
      </c>
      <c r="CM244" s="76">
        <f t="shared" si="137"/>
        <v>0</v>
      </c>
      <c r="CN244" s="76">
        <f t="shared" si="137"/>
        <v>0</v>
      </c>
      <c r="CO244" s="76">
        <f t="shared" si="137"/>
        <v>0</v>
      </c>
      <c r="CP244" s="76">
        <f t="shared" si="137"/>
        <v>0</v>
      </c>
      <c r="CQ244" s="76">
        <f t="shared" si="137"/>
        <v>0</v>
      </c>
      <c r="CR244" s="76">
        <f t="shared" si="137"/>
        <v>0</v>
      </c>
      <c r="CS244" s="76">
        <f t="shared" si="137"/>
        <v>0</v>
      </c>
      <c r="CT244" s="76">
        <f t="shared" si="137"/>
        <v>0</v>
      </c>
      <c r="CU244" s="76">
        <f t="shared" si="137"/>
        <v>0</v>
      </c>
      <c r="CV244" s="76">
        <f t="shared" si="137"/>
        <v>0</v>
      </c>
      <c r="CW244" s="76">
        <f t="shared" si="137"/>
        <v>0</v>
      </c>
      <c r="CX244" s="76">
        <f t="shared" si="137"/>
        <v>0</v>
      </c>
      <c r="CY244" s="76">
        <f t="shared" si="137"/>
        <v>0</v>
      </c>
      <c r="CZ244" s="76">
        <f t="shared" si="137"/>
        <v>0</v>
      </c>
      <c r="DA244" s="76">
        <f t="shared" si="137"/>
        <v>0</v>
      </c>
      <c r="DB244" s="76">
        <f t="shared" si="137"/>
        <v>0</v>
      </c>
      <c r="DC244" s="76">
        <f t="shared" si="137"/>
        <v>0</v>
      </c>
      <c r="DD244" s="76">
        <f t="shared" si="137"/>
        <v>0</v>
      </c>
      <c r="DE244" s="76">
        <f t="shared" si="137"/>
        <v>0</v>
      </c>
      <c r="DF244" s="76">
        <f t="shared" si="137"/>
        <v>0</v>
      </c>
      <c r="DG244" s="76">
        <f t="shared" si="137"/>
        <v>0</v>
      </c>
      <c r="DH244" s="76">
        <f t="shared" si="137"/>
        <v>0</v>
      </c>
      <c r="DI244" s="76">
        <f t="shared" si="137"/>
        <v>0</v>
      </c>
      <c r="DJ244" s="76">
        <f t="shared" si="137"/>
        <v>0</v>
      </c>
      <c r="DK244" s="76">
        <f t="shared" si="137"/>
        <v>0</v>
      </c>
      <c r="DL244" s="76">
        <f t="shared" si="137"/>
        <v>0</v>
      </c>
      <c r="DM244" s="76">
        <f t="shared" si="137"/>
        <v>0</v>
      </c>
      <c r="DN244" s="76">
        <f t="shared" si="137"/>
        <v>0</v>
      </c>
      <c r="DO244" s="76">
        <f t="shared" si="137"/>
        <v>0</v>
      </c>
      <c r="DP244" s="76">
        <f t="shared" si="137"/>
        <v>0</v>
      </c>
      <c r="DQ244" s="76">
        <f t="shared" si="137"/>
        <v>0</v>
      </c>
      <c r="DR244" s="76">
        <f t="shared" si="137"/>
        <v>0</v>
      </c>
      <c r="DS244" s="76">
        <f t="shared" si="137"/>
        <v>0</v>
      </c>
      <c r="DT244" s="76">
        <f t="shared" si="137"/>
        <v>0</v>
      </c>
      <c r="DU244" s="76">
        <f t="shared" si="137"/>
        <v>0</v>
      </c>
    </row>
    <row r="245" spans="1:125" x14ac:dyDescent="0.35">
      <c r="A245" s="2" t="s">
        <v>396</v>
      </c>
      <c r="B245" s="10"/>
      <c r="C245" s="2"/>
      <c r="D245" s="76"/>
      <c r="E245" s="76">
        <f t="shared" ref="E245:BP245" si="138">IFERROR((1+E244)^(0.25)-1,"")</f>
        <v>0</v>
      </c>
      <c r="F245" s="76">
        <f t="shared" si="138"/>
        <v>0</v>
      </c>
      <c r="G245" s="76">
        <f t="shared" si="138"/>
        <v>0</v>
      </c>
      <c r="H245" s="76">
        <f t="shared" si="138"/>
        <v>0</v>
      </c>
      <c r="I245" s="76">
        <f t="shared" si="138"/>
        <v>0</v>
      </c>
      <c r="J245" s="76">
        <f t="shared" si="138"/>
        <v>0</v>
      </c>
      <c r="K245" s="76">
        <f t="shared" si="138"/>
        <v>0</v>
      </c>
      <c r="L245" s="76">
        <f t="shared" si="138"/>
        <v>0</v>
      </c>
      <c r="M245" s="76">
        <f t="shared" si="138"/>
        <v>0</v>
      </c>
      <c r="N245" s="76">
        <f t="shared" si="138"/>
        <v>0</v>
      </c>
      <c r="O245" s="76">
        <f t="shared" si="138"/>
        <v>0</v>
      </c>
      <c r="P245" s="76">
        <f t="shared" si="138"/>
        <v>0</v>
      </c>
      <c r="Q245" s="76">
        <f t="shared" si="138"/>
        <v>0</v>
      </c>
      <c r="R245" s="76">
        <f t="shared" si="138"/>
        <v>0</v>
      </c>
      <c r="S245" s="76">
        <f t="shared" si="138"/>
        <v>0</v>
      </c>
      <c r="T245" s="76">
        <f t="shared" si="138"/>
        <v>0</v>
      </c>
      <c r="U245" s="76">
        <f t="shared" si="138"/>
        <v>0</v>
      </c>
      <c r="V245" s="76">
        <f t="shared" si="138"/>
        <v>0</v>
      </c>
      <c r="W245" s="76">
        <f t="shared" si="138"/>
        <v>0</v>
      </c>
      <c r="X245" s="76">
        <f t="shared" si="138"/>
        <v>0</v>
      </c>
      <c r="Y245" s="76">
        <f t="shared" si="138"/>
        <v>0</v>
      </c>
      <c r="Z245" s="76">
        <f t="shared" si="138"/>
        <v>0</v>
      </c>
      <c r="AA245" s="76">
        <f t="shared" si="138"/>
        <v>0</v>
      </c>
      <c r="AB245" s="76">
        <f t="shared" si="138"/>
        <v>0</v>
      </c>
      <c r="AC245" s="76">
        <f t="shared" si="138"/>
        <v>0</v>
      </c>
      <c r="AD245" s="76">
        <f t="shared" si="138"/>
        <v>0</v>
      </c>
      <c r="AE245" s="76">
        <f t="shared" si="138"/>
        <v>0</v>
      </c>
      <c r="AF245" s="76">
        <f t="shared" si="138"/>
        <v>0</v>
      </c>
      <c r="AG245" s="76">
        <f t="shared" si="138"/>
        <v>0</v>
      </c>
      <c r="AH245" s="76">
        <f t="shared" si="138"/>
        <v>0</v>
      </c>
      <c r="AI245" s="76">
        <f t="shared" si="138"/>
        <v>0</v>
      </c>
      <c r="AJ245" s="76">
        <f t="shared" si="138"/>
        <v>0</v>
      </c>
      <c r="AK245" s="76">
        <f t="shared" si="138"/>
        <v>0</v>
      </c>
      <c r="AL245" s="76">
        <f t="shared" si="138"/>
        <v>0</v>
      </c>
      <c r="AM245" s="76">
        <f t="shared" si="138"/>
        <v>0</v>
      </c>
      <c r="AN245" s="76">
        <f t="shared" si="138"/>
        <v>0</v>
      </c>
      <c r="AO245" s="76">
        <f t="shared" si="138"/>
        <v>0</v>
      </c>
      <c r="AP245" s="76">
        <f t="shared" si="138"/>
        <v>0</v>
      </c>
      <c r="AQ245" s="76">
        <f t="shared" si="138"/>
        <v>0</v>
      </c>
      <c r="AR245" s="76">
        <f t="shared" si="138"/>
        <v>0</v>
      </c>
      <c r="AS245" s="76">
        <f t="shared" si="138"/>
        <v>0</v>
      </c>
      <c r="AT245" s="76">
        <f t="shared" si="138"/>
        <v>0</v>
      </c>
      <c r="AU245" s="76">
        <f t="shared" si="138"/>
        <v>0</v>
      </c>
      <c r="AV245" s="76">
        <f t="shared" si="138"/>
        <v>0</v>
      </c>
      <c r="AW245" s="76">
        <f t="shared" si="138"/>
        <v>0</v>
      </c>
      <c r="AX245" s="76">
        <f t="shared" si="138"/>
        <v>0</v>
      </c>
      <c r="AY245" s="76">
        <f t="shared" si="138"/>
        <v>0</v>
      </c>
      <c r="AZ245" s="76">
        <f t="shared" si="138"/>
        <v>0</v>
      </c>
      <c r="BA245" s="76">
        <f t="shared" si="138"/>
        <v>0</v>
      </c>
      <c r="BB245" s="76">
        <f t="shared" si="138"/>
        <v>0</v>
      </c>
      <c r="BC245" s="76">
        <f t="shared" si="138"/>
        <v>0</v>
      </c>
      <c r="BD245" s="76">
        <f t="shared" si="138"/>
        <v>0</v>
      </c>
      <c r="BE245" s="76">
        <f t="shared" si="138"/>
        <v>0</v>
      </c>
      <c r="BF245" s="76">
        <f t="shared" si="138"/>
        <v>0</v>
      </c>
      <c r="BG245" s="76">
        <f t="shared" si="138"/>
        <v>0</v>
      </c>
      <c r="BH245" s="76">
        <f t="shared" si="138"/>
        <v>0</v>
      </c>
      <c r="BI245" s="76">
        <f t="shared" si="138"/>
        <v>0</v>
      </c>
      <c r="BJ245" s="76">
        <f t="shared" si="138"/>
        <v>0</v>
      </c>
      <c r="BK245" s="76">
        <f t="shared" si="138"/>
        <v>0</v>
      </c>
      <c r="BL245" s="76">
        <f t="shared" si="138"/>
        <v>0</v>
      </c>
      <c r="BM245" s="76">
        <f t="shared" si="138"/>
        <v>0</v>
      </c>
      <c r="BN245" s="76">
        <f t="shared" si="138"/>
        <v>0</v>
      </c>
      <c r="BO245" s="76">
        <f t="shared" si="138"/>
        <v>0</v>
      </c>
      <c r="BP245" s="76">
        <f t="shared" si="138"/>
        <v>0</v>
      </c>
      <c r="BQ245" s="76">
        <f t="shared" ref="BQ245:DU245" si="139">IFERROR((1+BQ244)^(0.25)-1,"")</f>
        <v>0</v>
      </c>
      <c r="BR245" s="76">
        <f t="shared" si="139"/>
        <v>0</v>
      </c>
      <c r="BS245" s="76">
        <f t="shared" si="139"/>
        <v>0</v>
      </c>
      <c r="BT245" s="76">
        <f t="shared" si="139"/>
        <v>0</v>
      </c>
      <c r="BU245" s="76">
        <f t="shared" si="139"/>
        <v>0</v>
      </c>
      <c r="BV245" s="76">
        <f t="shared" si="139"/>
        <v>0</v>
      </c>
      <c r="BW245" s="76">
        <f t="shared" si="139"/>
        <v>0</v>
      </c>
      <c r="BX245" s="76">
        <f t="shared" si="139"/>
        <v>0</v>
      </c>
      <c r="BY245" s="76">
        <f t="shared" si="139"/>
        <v>0</v>
      </c>
      <c r="BZ245" s="76">
        <f t="shared" si="139"/>
        <v>0</v>
      </c>
      <c r="CA245" s="76">
        <f t="shared" si="139"/>
        <v>0</v>
      </c>
      <c r="CB245" s="76">
        <f t="shared" si="139"/>
        <v>0</v>
      </c>
      <c r="CC245" s="76">
        <f t="shared" si="139"/>
        <v>0</v>
      </c>
      <c r="CD245" s="76">
        <f t="shared" si="139"/>
        <v>0</v>
      </c>
      <c r="CE245" s="76">
        <f t="shared" si="139"/>
        <v>0</v>
      </c>
      <c r="CF245" s="76">
        <f t="shared" si="139"/>
        <v>0</v>
      </c>
      <c r="CG245" s="76">
        <f t="shared" si="139"/>
        <v>0</v>
      </c>
      <c r="CH245" s="76">
        <f t="shared" si="139"/>
        <v>0</v>
      </c>
      <c r="CI245" s="76">
        <f t="shared" si="139"/>
        <v>0</v>
      </c>
      <c r="CJ245" s="76">
        <f t="shared" si="139"/>
        <v>0</v>
      </c>
      <c r="CK245" s="76">
        <f t="shared" si="139"/>
        <v>0</v>
      </c>
      <c r="CL245" s="76">
        <f t="shared" si="139"/>
        <v>0</v>
      </c>
      <c r="CM245" s="76">
        <f t="shared" si="139"/>
        <v>0</v>
      </c>
      <c r="CN245" s="76">
        <f t="shared" si="139"/>
        <v>0</v>
      </c>
      <c r="CO245" s="76">
        <f t="shared" si="139"/>
        <v>0</v>
      </c>
      <c r="CP245" s="76">
        <f t="shared" si="139"/>
        <v>0</v>
      </c>
      <c r="CQ245" s="76">
        <f t="shared" si="139"/>
        <v>0</v>
      </c>
      <c r="CR245" s="76">
        <f t="shared" si="139"/>
        <v>0</v>
      </c>
      <c r="CS245" s="76">
        <f t="shared" si="139"/>
        <v>0</v>
      </c>
      <c r="CT245" s="76">
        <f t="shared" si="139"/>
        <v>0</v>
      </c>
      <c r="CU245" s="76">
        <f t="shared" si="139"/>
        <v>0</v>
      </c>
      <c r="CV245" s="76">
        <f t="shared" si="139"/>
        <v>0</v>
      </c>
      <c r="CW245" s="76">
        <f t="shared" si="139"/>
        <v>0</v>
      </c>
      <c r="CX245" s="76">
        <f t="shared" si="139"/>
        <v>0</v>
      </c>
      <c r="CY245" s="76">
        <f t="shared" si="139"/>
        <v>0</v>
      </c>
      <c r="CZ245" s="76">
        <f t="shared" si="139"/>
        <v>0</v>
      </c>
      <c r="DA245" s="76">
        <f t="shared" si="139"/>
        <v>0</v>
      </c>
      <c r="DB245" s="76">
        <f t="shared" si="139"/>
        <v>0</v>
      </c>
      <c r="DC245" s="76">
        <f t="shared" si="139"/>
        <v>0</v>
      </c>
      <c r="DD245" s="76">
        <f t="shared" si="139"/>
        <v>0</v>
      </c>
      <c r="DE245" s="76">
        <f t="shared" si="139"/>
        <v>0</v>
      </c>
      <c r="DF245" s="76">
        <f t="shared" si="139"/>
        <v>0</v>
      </c>
      <c r="DG245" s="76">
        <f t="shared" si="139"/>
        <v>0</v>
      </c>
      <c r="DH245" s="76">
        <f t="shared" si="139"/>
        <v>0</v>
      </c>
      <c r="DI245" s="76">
        <f t="shared" si="139"/>
        <v>0</v>
      </c>
      <c r="DJ245" s="76">
        <f t="shared" si="139"/>
        <v>0</v>
      </c>
      <c r="DK245" s="76">
        <f t="shared" si="139"/>
        <v>0</v>
      </c>
      <c r="DL245" s="76">
        <f t="shared" si="139"/>
        <v>0</v>
      </c>
      <c r="DM245" s="76">
        <f t="shared" si="139"/>
        <v>0</v>
      </c>
      <c r="DN245" s="76">
        <f t="shared" si="139"/>
        <v>0</v>
      </c>
      <c r="DO245" s="76">
        <f t="shared" si="139"/>
        <v>0</v>
      </c>
      <c r="DP245" s="76">
        <f t="shared" si="139"/>
        <v>0</v>
      </c>
      <c r="DQ245" s="76">
        <f t="shared" si="139"/>
        <v>0</v>
      </c>
      <c r="DR245" s="76">
        <f t="shared" si="139"/>
        <v>0</v>
      </c>
      <c r="DS245" s="76">
        <f t="shared" si="139"/>
        <v>0</v>
      </c>
      <c r="DT245" s="76">
        <f t="shared" si="139"/>
        <v>0</v>
      </c>
      <c r="DU245" s="76">
        <f t="shared" si="139"/>
        <v>0</v>
      </c>
    </row>
    <row r="246" spans="1:125" x14ac:dyDescent="0.35">
      <c r="A246" s="2"/>
      <c r="B246" s="10"/>
      <c r="C246" s="2"/>
      <c r="D246" s="76"/>
      <c r="E246" s="76"/>
      <c r="F246" s="76"/>
      <c r="G246" s="76"/>
      <c r="H246" s="76"/>
      <c r="I246" s="76"/>
      <c r="J246" s="76"/>
      <c r="K246" s="76"/>
      <c r="L246" s="76"/>
      <c r="M246" s="76"/>
      <c r="N246" s="76"/>
      <c r="O246" s="76"/>
      <c r="P246" s="76"/>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c r="AN246" s="76"/>
      <c r="AO246" s="76"/>
      <c r="AP246" s="76"/>
      <c r="AQ246" s="76"/>
      <c r="AR246" s="76"/>
      <c r="AS246" s="76"/>
      <c r="AT246" s="76"/>
      <c r="AU246" s="76"/>
      <c r="AV246" s="76"/>
      <c r="AW246" s="76"/>
      <c r="AX246" s="76"/>
      <c r="AY246" s="76"/>
      <c r="AZ246" s="76"/>
      <c r="BA246" s="76"/>
      <c r="BB246" s="76"/>
      <c r="BC246" s="76"/>
      <c r="BD246" s="76"/>
      <c r="BE246" s="76"/>
      <c r="BF246" s="76"/>
      <c r="BG246" s="76"/>
      <c r="BH246" s="76"/>
      <c r="BI246" s="76"/>
      <c r="BJ246" s="76"/>
      <c r="BK246" s="76"/>
      <c r="BL246" s="76"/>
      <c r="BM246" s="76"/>
      <c r="BN246" s="76"/>
      <c r="BO246" s="76"/>
      <c r="BP246" s="76"/>
      <c r="BQ246" s="76"/>
      <c r="BR246" s="76"/>
      <c r="BS246" s="76"/>
      <c r="BT246" s="76"/>
      <c r="BU246" s="76"/>
      <c r="BV246" s="76"/>
      <c r="BW246" s="76"/>
      <c r="BX246" s="76"/>
      <c r="BY246" s="76"/>
      <c r="BZ246" s="76"/>
      <c r="CA246" s="76"/>
      <c r="CB246" s="76"/>
      <c r="CC246" s="76"/>
      <c r="CD246" s="76"/>
      <c r="CE246" s="76"/>
      <c r="CF246" s="76"/>
      <c r="CG246" s="76"/>
      <c r="CH246" s="76"/>
      <c r="CI246" s="76"/>
      <c r="CJ246" s="76"/>
      <c r="CK246" s="76"/>
      <c r="CL246" s="76"/>
      <c r="CM246" s="76"/>
      <c r="CN246" s="76"/>
      <c r="CO246" s="76"/>
      <c r="CP246" s="76"/>
      <c r="CQ246" s="76"/>
      <c r="CR246" s="76"/>
      <c r="CS246" s="76"/>
      <c r="CT246" s="76"/>
      <c r="CU246" s="76"/>
      <c r="CV246" s="76"/>
      <c r="CW246" s="76"/>
      <c r="CX246" s="76"/>
      <c r="CY246" s="76"/>
      <c r="CZ246" s="76"/>
      <c r="DA246" s="76"/>
      <c r="DB246" s="76"/>
      <c r="DC246" s="76"/>
      <c r="DD246" s="76"/>
      <c r="DE246" s="76"/>
      <c r="DF246" s="76"/>
      <c r="DG246" s="76"/>
      <c r="DH246" s="76"/>
      <c r="DI246" s="76"/>
      <c r="DJ246" s="76"/>
      <c r="DK246" s="76"/>
      <c r="DL246" s="76"/>
      <c r="DM246" s="76"/>
      <c r="DN246" s="76"/>
      <c r="DO246" s="76"/>
      <c r="DP246" s="76"/>
      <c r="DQ246" s="76"/>
      <c r="DR246" s="76"/>
      <c r="DS246" s="76"/>
      <c r="DT246" s="76"/>
      <c r="DU246" s="76"/>
    </row>
    <row r="247" spans="1:125" x14ac:dyDescent="0.35">
      <c r="A247" s="3" t="s">
        <v>397</v>
      </c>
      <c r="B247" s="10"/>
      <c r="C247" s="2"/>
      <c r="D247" s="76"/>
      <c r="E247" s="76"/>
      <c r="F247" s="76"/>
      <c r="G247" s="76"/>
      <c r="H247" s="76"/>
      <c r="I247" s="76"/>
      <c r="J247" s="76"/>
      <c r="K247" s="76"/>
      <c r="L247" s="76"/>
      <c r="M247" s="76"/>
      <c r="N247" s="76"/>
      <c r="O247" s="76"/>
      <c r="P247" s="76"/>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c r="AN247" s="76"/>
      <c r="AO247" s="76"/>
      <c r="AP247" s="76"/>
      <c r="AQ247" s="76"/>
      <c r="AR247" s="76"/>
      <c r="AS247" s="76"/>
      <c r="AT247" s="76"/>
      <c r="AU247" s="76"/>
      <c r="AV247" s="76"/>
      <c r="AW247" s="76"/>
      <c r="AX247" s="76"/>
      <c r="AY247" s="76"/>
      <c r="AZ247" s="76"/>
      <c r="BA247" s="76"/>
      <c r="BB247" s="76"/>
      <c r="BC247" s="76"/>
      <c r="BD247" s="76"/>
      <c r="BE247" s="76"/>
      <c r="BF247" s="76"/>
      <c r="BG247" s="76"/>
      <c r="BH247" s="76"/>
      <c r="BI247" s="76"/>
      <c r="BJ247" s="76"/>
      <c r="BK247" s="76"/>
      <c r="BL247" s="76"/>
      <c r="BM247" s="76"/>
      <c r="BN247" s="76"/>
      <c r="BO247" s="76"/>
      <c r="BP247" s="76"/>
      <c r="BQ247" s="76"/>
      <c r="BR247" s="76"/>
      <c r="BS247" s="76"/>
      <c r="BT247" s="76"/>
      <c r="BU247" s="76"/>
      <c r="BV247" s="76"/>
      <c r="BW247" s="76"/>
      <c r="BX247" s="76"/>
      <c r="BY247" s="76"/>
      <c r="BZ247" s="76"/>
      <c r="CA247" s="76"/>
      <c r="CB247" s="76"/>
      <c r="CC247" s="76"/>
      <c r="CD247" s="76"/>
      <c r="CE247" s="76"/>
      <c r="CF247" s="76"/>
      <c r="CG247" s="76"/>
      <c r="CH247" s="76"/>
      <c r="CI247" s="76"/>
      <c r="CJ247" s="76"/>
      <c r="CK247" s="76"/>
      <c r="CL247" s="76"/>
      <c r="CM247" s="76"/>
      <c r="CN247" s="76"/>
      <c r="CO247" s="76"/>
      <c r="CP247" s="76"/>
      <c r="CQ247" s="76"/>
      <c r="CR247" s="76"/>
      <c r="CS247" s="76"/>
      <c r="CT247" s="76"/>
      <c r="CU247" s="76"/>
      <c r="CV247" s="76"/>
      <c r="CW247" s="76"/>
      <c r="CX247" s="76"/>
      <c r="CY247" s="76"/>
      <c r="CZ247" s="76"/>
      <c r="DA247" s="76"/>
      <c r="DB247" s="76"/>
      <c r="DC247" s="76"/>
      <c r="DD247" s="76"/>
      <c r="DE247" s="76"/>
      <c r="DF247" s="76"/>
      <c r="DG247" s="76"/>
      <c r="DH247" s="76"/>
      <c r="DI247" s="76"/>
      <c r="DJ247" s="76"/>
      <c r="DK247" s="76"/>
      <c r="DL247" s="76"/>
      <c r="DM247" s="76"/>
      <c r="DN247" s="76"/>
      <c r="DO247" s="76"/>
      <c r="DP247" s="76"/>
      <c r="DQ247" s="76"/>
      <c r="DR247" s="76"/>
      <c r="DS247" s="76"/>
      <c r="DT247" s="76"/>
      <c r="DU247" s="76"/>
    </row>
    <row r="248" spans="1:125"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row>
    <row r="249" spans="1:125" x14ac:dyDescent="0.35">
      <c r="A249" s="2" t="s">
        <v>398</v>
      </c>
      <c r="B249" s="2"/>
      <c r="C249" s="2"/>
      <c r="D249" s="86">
        <f>SUM(E249:DU249)</f>
        <v>121</v>
      </c>
      <c r="E249" s="86">
        <f t="shared" ref="E249:BP249" si="140">IFERROR(IF(E$4&gt;=$D242,IF(E$4&lt;=$D234,1,0),0),"")</f>
        <v>1</v>
      </c>
      <c r="F249" s="86">
        <f t="shared" si="140"/>
        <v>1</v>
      </c>
      <c r="G249" s="86">
        <f t="shared" si="140"/>
        <v>1</v>
      </c>
      <c r="H249" s="86">
        <f t="shared" si="140"/>
        <v>1</v>
      </c>
      <c r="I249" s="86">
        <f t="shared" si="140"/>
        <v>1</v>
      </c>
      <c r="J249" s="86">
        <f t="shared" si="140"/>
        <v>1</v>
      </c>
      <c r="K249" s="86">
        <f t="shared" si="140"/>
        <v>1</v>
      </c>
      <c r="L249" s="86">
        <f t="shared" si="140"/>
        <v>1</v>
      </c>
      <c r="M249" s="86">
        <f t="shared" si="140"/>
        <v>1</v>
      </c>
      <c r="N249" s="86">
        <f t="shared" si="140"/>
        <v>1</v>
      </c>
      <c r="O249" s="86">
        <f t="shared" si="140"/>
        <v>1</v>
      </c>
      <c r="P249" s="86">
        <f t="shared" si="140"/>
        <v>1</v>
      </c>
      <c r="Q249" s="86">
        <f t="shared" si="140"/>
        <v>1</v>
      </c>
      <c r="R249" s="86">
        <f t="shared" si="140"/>
        <v>1</v>
      </c>
      <c r="S249" s="86">
        <f t="shared" si="140"/>
        <v>1</v>
      </c>
      <c r="T249" s="86">
        <f t="shared" si="140"/>
        <v>1</v>
      </c>
      <c r="U249" s="86">
        <f t="shared" si="140"/>
        <v>1</v>
      </c>
      <c r="V249" s="86">
        <f t="shared" si="140"/>
        <v>1</v>
      </c>
      <c r="W249" s="86">
        <f t="shared" si="140"/>
        <v>1</v>
      </c>
      <c r="X249" s="86">
        <f t="shared" si="140"/>
        <v>1</v>
      </c>
      <c r="Y249" s="86">
        <f t="shared" si="140"/>
        <v>1</v>
      </c>
      <c r="Z249" s="86">
        <f t="shared" si="140"/>
        <v>1</v>
      </c>
      <c r="AA249" s="86">
        <f t="shared" si="140"/>
        <v>1</v>
      </c>
      <c r="AB249" s="86">
        <f t="shared" si="140"/>
        <v>1</v>
      </c>
      <c r="AC249" s="86">
        <f t="shared" si="140"/>
        <v>1</v>
      </c>
      <c r="AD249" s="86">
        <f t="shared" si="140"/>
        <v>1</v>
      </c>
      <c r="AE249" s="86">
        <f t="shared" si="140"/>
        <v>1</v>
      </c>
      <c r="AF249" s="86">
        <f t="shared" si="140"/>
        <v>1</v>
      </c>
      <c r="AG249" s="86">
        <f t="shared" si="140"/>
        <v>1</v>
      </c>
      <c r="AH249" s="86">
        <f t="shared" si="140"/>
        <v>1</v>
      </c>
      <c r="AI249" s="86">
        <f t="shared" si="140"/>
        <v>1</v>
      </c>
      <c r="AJ249" s="86">
        <f t="shared" si="140"/>
        <v>1</v>
      </c>
      <c r="AK249" s="86">
        <f t="shared" si="140"/>
        <v>1</v>
      </c>
      <c r="AL249" s="86">
        <f t="shared" si="140"/>
        <v>1</v>
      </c>
      <c r="AM249" s="86">
        <f t="shared" si="140"/>
        <v>1</v>
      </c>
      <c r="AN249" s="86">
        <f t="shared" si="140"/>
        <v>1</v>
      </c>
      <c r="AO249" s="86">
        <f t="shared" si="140"/>
        <v>1</v>
      </c>
      <c r="AP249" s="86">
        <f t="shared" si="140"/>
        <v>1</v>
      </c>
      <c r="AQ249" s="86">
        <f t="shared" si="140"/>
        <v>1</v>
      </c>
      <c r="AR249" s="86">
        <f t="shared" si="140"/>
        <v>1</v>
      </c>
      <c r="AS249" s="86">
        <f t="shared" si="140"/>
        <v>1</v>
      </c>
      <c r="AT249" s="86">
        <f t="shared" si="140"/>
        <v>1</v>
      </c>
      <c r="AU249" s="86">
        <f t="shared" si="140"/>
        <v>1</v>
      </c>
      <c r="AV249" s="86">
        <f t="shared" si="140"/>
        <v>1</v>
      </c>
      <c r="AW249" s="86">
        <f t="shared" si="140"/>
        <v>1</v>
      </c>
      <c r="AX249" s="86">
        <f t="shared" si="140"/>
        <v>1</v>
      </c>
      <c r="AY249" s="86">
        <f t="shared" si="140"/>
        <v>1</v>
      </c>
      <c r="AZ249" s="86">
        <f t="shared" si="140"/>
        <v>1</v>
      </c>
      <c r="BA249" s="86">
        <f t="shared" si="140"/>
        <v>1</v>
      </c>
      <c r="BB249" s="86">
        <f t="shared" si="140"/>
        <v>1</v>
      </c>
      <c r="BC249" s="86">
        <f t="shared" si="140"/>
        <v>1</v>
      </c>
      <c r="BD249" s="86">
        <f t="shared" si="140"/>
        <v>1</v>
      </c>
      <c r="BE249" s="86">
        <f t="shared" si="140"/>
        <v>1</v>
      </c>
      <c r="BF249" s="86">
        <f t="shared" si="140"/>
        <v>1</v>
      </c>
      <c r="BG249" s="86">
        <f t="shared" si="140"/>
        <v>1</v>
      </c>
      <c r="BH249" s="86">
        <f t="shared" si="140"/>
        <v>1</v>
      </c>
      <c r="BI249" s="86">
        <f t="shared" si="140"/>
        <v>1</v>
      </c>
      <c r="BJ249" s="86">
        <f t="shared" si="140"/>
        <v>1</v>
      </c>
      <c r="BK249" s="86">
        <f t="shared" si="140"/>
        <v>1</v>
      </c>
      <c r="BL249" s="86">
        <f t="shared" si="140"/>
        <v>1</v>
      </c>
      <c r="BM249" s="86">
        <f t="shared" si="140"/>
        <v>1</v>
      </c>
      <c r="BN249" s="86">
        <f t="shared" si="140"/>
        <v>1</v>
      </c>
      <c r="BO249" s="86">
        <f t="shared" si="140"/>
        <v>1</v>
      </c>
      <c r="BP249" s="86">
        <f t="shared" si="140"/>
        <v>1</v>
      </c>
      <c r="BQ249" s="86">
        <f t="shared" ref="BQ249:DU249" si="141">IFERROR(IF(BQ$4&gt;=$D242,IF(BQ$4&lt;=$D234,1,0),0),"")</f>
        <v>1</v>
      </c>
      <c r="BR249" s="86">
        <f t="shared" si="141"/>
        <v>1</v>
      </c>
      <c r="BS249" s="86">
        <f t="shared" si="141"/>
        <v>1</v>
      </c>
      <c r="BT249" s="86">
        <f t="shared" si="141"/>
        <v>1</v>
      </c>
      <c r="BU249" s="86">
        <f t="shared" si="141"/>
        <v>1</v>
      </c>
      <c r="BV249" s="86">
        <f t="shared" si="141"/>
        <v>1</v>
      </c>
      <c r="BW249" s="86">
        <f t="shared" si="141"/>
        <v>1</v>
      </c>
      <c r="BX249" s="86">
        <f t="shared" si="141"/>
        <v>1</v>
      </c>
      <c r="BY249" s="86">
        <f t="shared" si="141"/>
        <v>1</v>
      </c>
      <c r="BZ249" s="86">
        <f t="shared" si="141"/>
        <v>1</v>
      </c>
      <c r="CA249" s="86">
        <f t="shared" si="141"/>
        <v>1</v>
      </c>
      <c r="CB249" s="86">
        <f t="shared" si="141"/>
        <v>1</v>
      </c>
      <c r="CC249" s="86">
        <f t="shared" si="141"/>
        <v>1</v>
      </c>
      <c r="CD249" s="86">
        <f t="shared" si="141"/>
        <v>1</v>
      </c>
      <c r="CE249" s="86">
        <f t="shared" si="141"/>
        <v>1</v>
      </c>
      <c r="CF249" s="86">
        <f t="shared" si="141"/>
        <v>1</v>
      </c>
      <c r="CG249" s="86">
        <f t="shared" si="141"/>
        <v>1</v>
      </c>
      <c r="CH249" s="86">
        <f t="shared" si="141"/>
        <v>1</v>
      </c>
      <c r="CI249" s="86">
        <f t="shared" si="141"/>
        <v>1</v>
      </c>
      <c r="CJ249" s="86">
        <f t="shared" si="141"/>
        <v>1</v>
      </c>
      <c r="CK249" s="86">
        <f t="shared" si="141"/>
        <v>1</v>
      </c>
      <c r="CL249" s="86">
        <f t="shared" si="141"/>
        <v>1</v>
      </c>
      <c r="CM249" s="86">
        <f t="shared" si="141"/>
        <v>1</v>
      </c>
      <c r="CN249" s="86">
        <f t="shared" si="141"/>
        <v>1</v>
      </c>
      <c r="CO249" s="86">
        <f t="shared" si="141"/>
        <v>1</v>
      </c>
      <c r="CP249" s="86">
        <f t="shared" si="141"/>
        <v>1</v>
      </c>
      <c r="CQ249" s="86">
        <f t="shared" si="141"/>
        <v>1</v>
      </c>
      <c r="CR249" s="86">
        <f t="shared" si="141"/>
        <v>1</v>
      </c>
      <c r="CS249" s="86">
        <f t="shared" si="141"/>
        <v>1</v>
      </c>
      <c r="CT249" s="86">
        <f t="shared" si="141"/>
        <v>1</v>
      </c>
      <c r="CU249" s="86">
        <f t="shared" si="141"/>
        <v>1</v>
      </c>
      <c r="CV249" s="86">
        <f t="shared" si="141"/>
        <v>1</v>
      </c>
      <c r="CW249" s="86">
        <f t="shared" si="141"/>
        <v>1</v>
      </c>
      <c r="CX249" s="86">
        <f t="shared" si="141"/>
        <v>1</v>
      </c>
      <c r="CY249" s="86">
        <f t="shared" si="141"/>
        <v>1</v>
      </c>
      <c r="CZ249" s="86">
        <f t="shared" si="141"/>
        <v>1</v>
      </c>
      <c r="DA249" s="86">
        <f t="shared" si="141"/>
        <v>1</v>
      </c>
      <c r="DB249" s="86">
        <f t="shared" si="141"/>
        <v>1</v>
      </c>
      <c r="DC249" s="86">
        <f t="shared" si="141"/>
        <v>1</v>
      </c>
      <c r="DD249" s="86">
        <f t="shared" si="141"/>
        <v>1</v>
      </c>
      <c r="DE249" s="86">
        <f t="shared" si="141"/>
        <v>1</v>
      </c>
      <c r="DF249" s="86">
        <f t="shared" si="141"/>
        <v>1</v>
      </c>
      <c r="DG249" s="86">
        <f t="shared" si="141"/>
        <v>1</v>
      </c>
      <c r="DH249" s="86">
        <f t="shared" si="141"/>
        <v>1</v>
      </c>
      <c r="DI249" s="86">
        <f t="shared" si="141"/>
        <v>1</v>
      </c>
      <c r="DJ249" s="86">
        <f t="shared" si="141"/>
        <v>1</v>
      </c>
      <c r="DK249" s="86">
        <f t="shared" si="141"/>
        <v>1</v>
      </c>
      <c r="DL249" s="86">
        <f t="shared" si="141"/>
        <v>1</v>
      </c>
      <c r="DM249" s="86">
        <f t="shared" si="141"/>
        <v>1</v>
      </c>
      <c r="DN249" s="86">
        <f t="shared" si="141"/>
        <v>1</v>
      </c>
      <c r="DO249" s="86">
        <f t="shared" si="141"/>
        <v>1</v>
      </c>
      <c r="DP249" s="86">
        <f t="shared" si="141"/>
        <v>1</v>
      </c>
      <c r="DQ249" s="86">
        <f t="shared" si="141"/>
        <v>1</v>
      </c>
      <c r="DR249" s="86">
        <f t="shared" si="141"/>
        <v>1</v>
      </c>
      <c r="DS249" s="86">
        <f t="shared" si="141"/>
        <v>1</v>
      </c>
      <c r="DT249" s="86">
        <f t="shared" si="141"/>
        <v>1</v>
      </c>
      <c r="DU249" s="86">
        <f t="shared" si="141"/>
        <v>1</v>
      </c>
    </row>
    <row r="250" spans="1:125" x14ac:dyDescent="0.35">
      <c r="A250" s="2" t="s">
        <v>399</v>
      </c>
      <c r="B250" s="2"/>
      <c r="C250" s="2"/>
      <c r="D250" s="2"/>
      <c r="E250" s="86">
        <f>IFERROR(E249,"")</f>
        <v>1</v>
      </c>
      <c r="F250" s="86">
        <f t="shared" ref="F250:BQ250" si="142">IFERROR(IF(F249=0,0,E250+F249),"")</f>
        <v>2</v>
      </c>
      <c r="G250" s="86">
        <f t="shared" si="142"/>
        <v>3</v>
      </c>
      <c r="H250" s="86">
        <f t="shared" si="142"/>
        <v>4</v>
      </c>
      <c r="I250" s="86">
        <f t="shared" si="142"/>
        <v>5</v>
      </c>
      <c r="J250" s="86">
        <f t="shared" si="142"/>
        <v>6</v>
      </c>
      <c r="K250" s="86">
        <f t="shared" si="142"/>
        <v>7</v>
      </c>
      <c r="L250" s="86">
        <f t="shared" si="142"/>
        <v>8</v>
      </c>
      <c r="M250" s="86">
        <f t="shared" si="142"/>
        <v>9</v>
      </c>
      <c r="N250" s="86">
        <f t="shared" si="142"/>
        <v>10</v>
      </c>
      <c r="O250" s="86">
        <f t="shared" si="142"/>
        <v>11</v>
      </c>
      <c r="P250" s="86">
        <f t="shared" si="142"/>
        <v>12</v>
      </c>
      <c r="Q250" s="86">
        <f t="shared" si="142"/>
        <v>13</v>
      </c>
      <c r="R250" s="86">
        <f t="shared" si="142"/>
        <v>14</v>
      </c>
      <c r="S250" s="86">
        <f t="shared" si="142"/>
        <v>15</v>
      </c>
      <c r="T250" s="86">
        <f t="shared" si="142"/>
        <v>16</v>
      </c>
      <c r="U250" s="86">
        <f t="shared" si="142"/>
        <v>17</v>
      </c>
      <c r="V250" s="86">
        <f t="shared" si="142"/>
        <v>18</v>
      </c>
      <c r="W250" s="86">
        <f t="shared" si="142"/>
        <v>19</v>
      </c>
      <c r="X250" s="86">
        <f t="shared" si="142"/>
        <v>20</v>
      </c>
      <c r="Y250" s="86">
        <f t="shared" si="142"/>
        <v>21</v>
      </c>
      <c r="Z250" s="86">
        <f t="shared" si="142"/>
        <v>22</v>
      </c>
      <c r="AA250" s="86">
        <f t="shared" si="142"/>
        <v>23</v>
      </c>
      <c r="AB250" s="86">
        <f t="shared" si="142"/>
        <v>24</v>
      </c>
      <c r="AC250" s="86">
        <f t="shared" si="142"/>
        <v>25</v>
      </c>
      <c r="AD250" s="86">
        <f t="shared" si="142"/>
        <v>26</v>
      </c>
      <c r="AE250" s="86">
        <f t="shared" si="142"/>
        <v>27</v>
      </c>
      <c r="AF250" s="86">
        <f t="shared" si="142"/>
        <v>28</v>
      </c>
      <c r="AG250" s="86">
        <f t="shared" si="142"/>
        <v>29</v>
      </c>
      <c r="AH250" s="86">
        <f t="shared" si="142"/>
        <v>30</v>
      </c>
      <c r="AI250" s="86">
        <f t="shared" si="142"/>
        <v>31</v>
      </c>
      <c r="AJ250" s="86">
        <f t="shared" si="142"/>
        <v>32</v>
      </c>
      <c r="AK250" s="86">
        <f t="shared" si="142"/>
        <v>33</v>
      </c>
      <c r="AL250" s="86">
        <f t="shared" si="142"/>
        <v>34</v>
      </c>
      <c r="AM250" s="86">
        <f t="shared" si="142"/>
        <v>35</v>
      </c>
      <c r="AN250" s="86">
        <f t="shared" si="142"/>
        <v>36</v>
      </c>
      <c r="AO250" s="86">
        <f t="shared" si="142"/>
        <v>37</v>
      </c>
      <c r="AP250" s="86">
        <f t="shared" si="142"/>
        <v>38</v>
      </c>
      <c r="AQ250" s="86">
        <f t="shared" si="142"/>
        <v>39</v>
      </c>
      <c r="AR250" s="86">
        <f t="shared" si="142"/>
        <v>40</v>
      </c>
      <c r="AS250" s="86">
        <f t="shared" si="142"/>
        <v>41</v>
      </c>
      <c r="AT250" s="86">
        <f t="shared" si="142"/>
        <v>42</v>
      </c>
      <c r="AU250" s="86">
        <f t="shared" si="142"/>
        <v>43</v>
      </c>
      <c r="AV250" s="86">
        <f t="shared" si="142"/>
        <v>44</v>
      </c>
      <c r="AW250" s="86">
        <f t="shared" si="142"/>
        <v>45</v>
      </c>
      <c r="AX250" s="86">
        <f t="shared" si="142"/>
        <v>46</v>
      </c>
      <c r="AY250" s="86">
        <f t="shared" si="142"/>
        <v>47</v>
      </c>
      <c r="AZ250" s="86">
        <f t="shared" si="142"/>
        <v>48</v>
      </c>
      <c r="BA250" s="86">
        <f t="shared" si="142"/>
        <v>49</v>
      </c>
      <c r="BB250" s="86">
        <f t="shared" si="142"/>
        <v>50</v>
      </c>
      <c r="BC250" s="86">
        <f t="shared" si="142"/>
        <v>51</v>
      </c>
      <c r="BD250" s="86">
        <f t="shared" si="142"/>
        <v>52</v>
      </c>
      <c r="BE250" s="86">
        <f t="shared" si="142"/>
        <v>53</v>
      </c>
      <c r="BF250" s="86">
        <f t="shared" si="142"/>
        <v>54</v>
      </c>
      <c r="BG250" s="86">
        <f t="shared" si="142"/>
        <v>55</v>
      </c>
      <c r="BH250" s="86">
        <f t="shared" si="142"/>
        <v>56</v>
      </c>
      <c r="BI250" s="86">
        <f t="shared" si="142"/>
        <v>57</v>
      </c>
      <c r="BJ250" s="86">
        <f t="shared" si="142"/>
        <v>58</v>
      </c>
      <c r="BK250" s="86">
        <f t="shared" si="142"/>
        <v>59</v>
      </c>
      <c r="BL250" s="86">
        <f t="shared" si="142"/>
        <v>60</v>
      </c>
      <c r="BM250" s="86">
        <f t="shared" si="142"/>
        <v>61</v>
      </c>
      <c r="BN250" s="86">
        <f t="shared" si="142"/>
        <v>62</v>
      </c>
      <c r="BO250" s="86">
        <f t="shared" si="142"/>
        <v>63</v>
      </c>
      <c r="BP250" s="86">
        <f t="shared" si="142"/>
        <v>64</v>
      </c>
      <c r="BQ250" s="86">
        <f t="shared" si="142"/>
        <v>65</v>
      </c>
      <c r="BR250" s="86">
        <f t="shared" ref="BR250:DU250" si="143">IFERROR(IF(BR249=0,0,BQ250+BR249),"")</f>
        <v>66</v>
      </c>
      <c r="BS250" s="86">
        <f t="shared" si="143"/>
        <v>67</v>
      </c>
      <c r="BT250" s="86">
        <f t="shared" si="143"/>
        <v>68</v>
      </c>
      <c r="BU250" s="86">
        <f t="shared" si="143"/>
        <v>69</v>
      </c>
      <c r="BV250" s="86">
        <f t="shared" si="143"/>
        <v>70</v>
      </c>
      <c r="BW250" s="86">
        <f t="shared" si="143"/>
        <v>71</v>
      </c>
      <c r="BX250" s="86">
        <f t="shared" si="143"/>
        <v>72</v>
      </c>
      <c r="BY250" s="86">
        <f t="shared" si="143"/>
        <v>73</v>
      </c>
      <c r="BZ250" s="86">
        <f t="shared" si="143"/>
        <v>74</v>
      </c>
      <c r="CA250" s="86">
        <f t="shared" si="143"/>
        <v>75</v>
      </c>
      <c r="CB250" s="86">
        <f t="shared" si="143"/>
        <v>76</v>
      </c>
      <c r="CC250" s="86">
        <f t="shared" si="143"/>
        <v>77</v>
      </c>
      <c r="CD250" s="86">
        <f t="shared" si="143"/>
        <v>78</v>
      </c>
      <c r="CE250" s="86">
        <f t="shared" si="143"/>
        <v>79</v>
      </c>
      <c r="CF250" s="86">
        <f t="shared" si="143"/>
        <v>80</v>
      </c>
      <c r="CG250" s="86">
        <f t="shared" si="143"/>
        <v>81</v>
      </c>
      <c r="CH250" s="86">
        <f t="shared" si="143"/>
        <v>82</v>
      </c>
      <c r="CI250" s="86">
        <f t="shared" si="143"/>
        <v>83</v>
      </c>
      <c r="CJ250" s="86">
        <f t="shared" si="143"/>
        <v>84</v>
      </c>
      <c r="CK250" s="86">
        <f t="shared" si="143"/>
        <v>85</v>
      </c>
      <c r="CL250" s="86">
        <f t="shared" si="143"/>
        <v>86</v>
      </c>
      <c r="CM250" s="86">
        <f t="shared" si="143"/>
        <v>87</v>
      </c>
      <c r="CN250" s="86">
        <f t="shared" si="143"/>
        <v>88</v>
      </c>
      <c r="CO250" s="86">
        <f t="shared" si="143"/>
        <v>89</v>
      </c>
      <c r="CP250" s="86">
        <f t="shared" si="143"/>
        <v>90</v>
      </c>
      <c r="CQ250" s="86">
        <f t="shared" si="143"/>
        <v>91</v>
      </c>
      <c r="CR250" s="86">
        <f t="shared" si="143"/>
        <v>92</v>
      </c>
      <c r="CS250" s="86">
        <f t="shared" si="143"/>
        <v>93</v>
      </c>
      <c r="CT250" s="86">
        <f t="shared" si="143"/>
        <v>94</v>
      </c>
      <c r="CU250" s="86">
        <f t="shared" si="143"/>
        <v>95</v>
      </c>
      <c r="CV250" s="86">
        <f t="shared" si="143"/>
        <v>96</v>
      </c>
      <c r="CW250" s="86">
        <f t="shared" si="143"/>
        <v>97</v>
      </c>
      <c r="CX250" s="86">
        <f t="shared" si="143"/>
        <v>98</v>
      </c>
      <c r="CY250" s="86">
        <f t="shared" si="143"/>
        <v>99</v>
      </c>
      <c r="CZ250" s="86">
        <f t="shared" si="143"/>
        <v>100</v>
      </c>
      <c r="DA250" s="86">
        <f t="shared" si="143"/>
        <v>101</v>
      </c>
      <c r="DB250" s="86">
        <f t="shared" si="143"/>
        <v>102</v>
      </c>
      <c r="DC250" s="86">
        <f t="shared" si="143"/>
        <v>103</v>
      </c>
      <c r="DD250" s="86">
        <f t="shared" si="143"/>
        <v>104</v>
      </c>
      <c r="DE250" s="86">
        <f t="shared" si="143"/>
        <v>105</v>
      </c>
      <c r="DF250" s="86">
        <f t="shared" si="143"/>
        <v>106</v>
      </c>
      <c r="DG250" s="86">
        <f t="shared" si="143"/>
        <v>107</v>
      </c>
      <c r="DH250" s="86">
        <f t="shared" si="143"/>
        <v>108</v>
      </c>
      <c r="DI250" s="86">
        <f t="shared" si="143"/>
        <v>109</v>
      </c>
      <c r="DJ250" s="86">
        <f t="shared" si="143"/>
        <v>110</v>
      </c>
      <c r="DK250" s="86">
        <f t="shared" si="143"/>
        <v>111</v>
      </c>
      <c r="DL250" s="86">
        <f t="shared" si="143"/>
        <v>112</v>
      </c>
      <c r="DM250" s="86">
        <f t="shared" si="143"/>
        <v>113</v>
      </c>
      <c r="DN250" s="86">
        <f t="shared" si="143"/>
        <v>114</v>
      </c>
      <c r="DO250" s="86">
        <f t="shared" si="143"/>
        <v>115</v>
      </c>
      <c r="DP250" s="86">
        <f t="shared" si="143"/>
        <v>116</v>
      </c>
      <c r="DQ250" s="86">
        <f t="shared" si="143"/>
        <v>117</v>
      </c>
      <c r="DR250" s="86">
        <f t="shared" si="143"/>
        <v>118</v>
      </c>
      <c r="DS250" s="86">
        <f t="shared" si="143"/>
        <v>119</v>
      </c>
      <c r="DT250" s="86">
        <f t="shared" si="143"/>
        <v>120</v>
      </c>
      <c r="DU250" s="86">
        <f t="shared" si="143"/>
        <v>121</v>
      </c>
    </row>
    <row r="251" spans="1:125" x14ac:dyDescent="0.35">
      <c r="A251" s="2" t="s">
        <v>400</v>
      </c>
      <c r="B251" s="2"/>
      <c r="C251" s="2"/>
      <c r="D251" s="2"/>
      <c r="E251" s="86">
        <f t="shared" ref="E251:BP251" si="144">IFERROR(IF(E$4&gt;=$D243,IF(E$4&lt;=$D234,1,0),0),"")</f>
        <v>1</v>
      </c>
      <c r="F251" s="86">
        <f t="shared" si="144"/>
        <v>1</v>
      </c>
      <c r="G251" s="86">
        <f t="shared" si="144"/>
        <v>1</v>
      </c>
      <c r="H251" s="86">
        <f t="shared" si="144"/>
        <v>1</v>
      </c>
      <c r="I251" s="86">
        <f t="shared" si="144"/>
        <v>1</v>
      </c>
      <c r="J251" s="86">
        <f t="shared" si="144"/>
        <v>1</v>
      </c>
      <c r="K251" s="86">
        <f t="shared" si="144"/>
        <v>1</v>
      </c>
      <c r="L251" s="86">
        <f t="shared" si="144"/>
        <v>1</v>
      </c>
      <c r="M251" s="86">
        <f t="shared" si="144"/>
        <v>1</v>
      </c>
      <c r="N251" s="86">
        <f t="shared" si="144"/>
        <v>1</v>
      </c>
      <c r="O251" s="86">
        <f t="shared" si="144"/>
        <v>1</v>
      </c>
      <c r="P251" s="86">
        <f t="shared" si="144"/>
        <v>1</v>
      </c>
      <c r="Q251" s="86">
        <f t="shared" si="144"/>
        <v>1</v>
      </c>
      <c r="R251" s="86">
        <f t="shared" si="144"/>
        <v>1</v>
      </c>
      <c r="S251" s="86">
        <f t="shared" si="144"/>
        <v>1</v>
      </c>
      <c r="T251" s="86">
        <f t="shared" si="144"/>
        <v>1</v>
      </c>
      <c r="U251" s="86">
        <f t="shared" si="144"/>
        <v>1</v>
      </c>
      <c r="V251" s="86">
        <f t="shared" si="144"/>
        <v>1</v>
      </c>
      <c r="W251" s="86">
        <f t="shared" si="144"/>
        <v>1</v>
      </c>
      <c r="X251" s="86">
        <f t="shared" si="144"/>
        <v>1</v>
      </c>
      <c r="Y251" s="86">
        <f t="shared" si="144"/>
        <v>1</v>
      </c>
      <c r="Z251" s="86">
        <f t="shared" si="144"/>
        <v>1</v>
      </c>
      <c r="AA251" s="86">
        <f t="shared" si="144"/>
        <v>1</v>
      </c>
      <c r="AB251" s="86">
        <f t="shared" si="144"/>
        <v>1</v>
      </c>
      <c r="AC251" s="86">
        <f t="shared" si="144"/>
        <v>1</v>
      </c>
      <c r="AD251" s="86">
        <f t="shared" si="144"/>
        <v>1</v>
      </c>
      <c r="AE251" s="86">
        <f t="shared" si="144"/>
        <v>1</v>
      </c>
      <c r="AF251" s="86">
        <f t="shared" si="144"/>
        <v>1</v>
      </c>
      <c r="AG251" s="86">
        <f t="shared" si="144"/>
        <v>1</v>
      </c>
      <c r="AH251" s="86">
        <f t="shared" si="144"/>
        <v>1</v>
      </c>
      <c r="AI251" s="86">
        <f t="shared" si="144"/>
        <v>1</v>
      </c>
      <c r="AJ251" s="86">
        <f t="shared" si="144"/>
        <v>1</v>
      </c>
      <c r="AK251" s="86">
        <f t="shared" si="144"/>
        <v>1</v>
      </c>
      <c r="AL251" s="86">
        <f t="shared" si="144"/>
        <v>1</v>
      </c>
      <c r="AM251" s="86">
        <f t="shared" si="144"/>
        <v>1</v>
      </c>
      <c r="AN251" s="86">
        <f t="shared" si="144"/>
        <v>1</v>
      </c>
      <c r="AO251" s="86">
        <f t="shared" si="144"/>
        <v>1</v>
      </c>
      <c r="AP251" s="86">
        <f t="shared" si="144"/>
        <v>1</v>
      </c>
      <c r="AQ251" s="86">
        <f t="shared" si="144"/>
        <v>1</v>
      </c>
      <c r="AR251" s="86">
        <f t="shared" si="144"/>
        <v>1</v>
      </c>
      <c r="AS251" s="86">
        <f t="shared" si="144"/>
        <v>1</v>
      </c>
      <c r="AT251" s="86">
        <f t="shared" si="144"/>
        <v>1</v>
      </c>
      <c r="AU251" s="86">
        <f t="shared" si="144"/>
        <v>1</v>
      </c>
      <c r="AV251" s="86">
        <f t="shared" si="144"/>
        <v>1</v>
      </c>
      <c r="AW251" s="86">
        <f t="shared" si="144"/>
        <v>1</v>
      </c>
      <c r="AX251" s="86">
        <f t="shared" si="144"/>
        <v>1</v>
      </c>
      <c r="AY251" s="86">
        <f t="shared" si="144"/>
        <v>1</v>
      </c>
      <c r="AZ251" s="86">
        <f t="shared" si="144"/>
        <v>1</v>
      </c>
      <c r="BA251" s="86">
        <f t="shared" si="144"/>
        <v>1</v>
      </c>
      <c r="BB251" s="86">
        <f t="shared" si="144"/>
        <v>1</v>
      </c>
      <c r="BC251" s="86">
        <f t="shared" si="144"/>
        <v>1</v>
      </c>
      <c r="BD251" s="86">
        <f t="shared" si="144"/>
        <v>1</v>
      </c>
      <c r="BE251" s="86">
        <f t="shared" si="144"/>
        <v>1</v>
      </c>
      <c r="BF251" s="86">
        <f t="shared" si="144"/>
        <v>1</v>
      </c>
      <c r="BG251" s="86">
        <f t="shared" si="144"/>
        <v>1</v>
      </c>
      <c r="BH251" s="86">
        <f t="shared" si="144"/>
        <v>1</v>
      </c>
      <c r="BI251" s="86">
        <f t="shared" si="144"/>
        <v>1</v>
      </c>
      <c r="BJ251" s="86">
        <f t="shared" si="144"/>
        <v>1</v>
      </c>
      <c r="BK251" s="86">
        <f t="shared" si="144"/>
        <v>1</v>
      </c>
      <c r="BL251" s="86">
        <f t="shared" si="144"/>
        <v>1</v>
      </c>
      <c r="BM251" s="86">
        <f t="shared" si="144"/>
        <v>1</v>
      </c>
      <c r="BN251" s="86">
        <f t="shared" si="144"/>
        <v>1</v>
      </c>
      <c r="BO251" s="86">
        <f t="shared" si="144"/>
        <v>1</v>
      </c>
      <c r="BP251" s="86">
        <f t="shared" si="144"/>
        <v>1</v>
      </c>
      <c r="BQ251" s="86">
        <f t="shared" ref="BQ251:DU251" si="145">IFERROR(IF(BQ$4&gt;=$D243,IF(BQ$4&lt;=$D234,1,0),0),"")</f>
        <v>1</v>
      </c>
      <c r="BR251" s="86">
        <f t="shared" si="145"/>
        <v>1</v>
      </c>
      <c r="BS251" s="86">
        <f t="shared" si="145"/>
        <v>1</v>
      </c>
      <c r="BT251" s="86">
        <f t="shared" si="145"/>
        <v>1</v>
      </c>
      <c r="BU251" s="86">
        <f t="shared" si="145"/>
        <v>1</v>
      </c>
      <c r="BV251" s="86">
        <f t="shared" si="145"/>
        <v>1</v>
      </c>
      <c r="BW251" s="86">
        <f t="shared" si="145"/>
        <v>1</v>
      </c>
      <c r="BX251" s="86">
        <f t="shared" si="145"/>
        <v>1</v>
      </c>
      <c r="BY251" s="86">
        <f t="shared" si="145"/>
        <v>1</v>
      </c>
      <c r="BZ251" s="86">
        <f t="shared" si="145"/>
        <v>1</v>
      </c>
      <c r="CA251" s="86">
        <f t="shared" si="145"/>
        <v>1</v>
      </c>
      <c r="CB251" s="86">
        <f t="shared" si="145"/>
        <v>1</v>
      </c>
      <c r="CC251" s="86">
        <f t="shared" si="145"/>
        <v>1</v>
      </c>
      <c r="CD251" s="86">
        <f t="shared" si="145"/>
        <v>1</v>
      </c>
      <c r="CE251" s="86">
        <f t="shared" si="145"/>
        <v>1</v>
      </c>
      <c r="CF251" s="86">
        <f t="shared" si="145"/>
        <v>1</v>
      </c>
      <c r="CG251" s="86">
        <f t="shared" si="145"/>
        <v>1</v>
      </c>
      <c r="CH251" s="86">
        <f t="shared" si="145"/>
        <v>1</v>
      </c>
      <c r="CI251" s="86">
        <f t="shared" si="145"/>
        <v>1</v>
      </c>
      <c r="CJ251" s="86">
        <f t="shared" si="145"/>
        <v>1</v>
      </c>
      <c r="CK251" s="86">
        <f t="shared" si="145"/>
        <v>1</v>
      </c>
      <c r="CL251" s="86">
        <f t="shared" si="145"/>
        <v>1</v>
      </c>
      <c r="CM251" s="86">
        <f t="shared" si="145"/>
        <v>1</v>
      </c>
      <c r="CN251" s="86">
        <f t="shared" si="145"/>
        <v>1</v>
      </c>
      <c r="CO251" s="86">
        <f t="shared" si="145"/>
        <v>1</v>
      </c>
      <c r="CP251" s="86">
        <f t="shared" si="145"/>
        <v>1</v>
      </c>
      <c r="CQ251" s="86">
        <f t="shared" si="145"/>
        <v>1</v>
      </c>
      <c r="CR251" s="86">
        <f t="shared" si="145"/>
        <v>1</v>
      </c>
      <c r="CS251" s="86">
        <f t="shared" si="145"/>
        <v>1</v>
      </c>
      <c r="CT251" s="86">
        <f t="shared" si="145"/>
        <v>1</v>
      </c>
      <c r="CU251" s="86">
        <f t="shared" si="145"/>
        <v>1</v>
      </c>
      <c r="CV251" s="86">
        <f t="shared" si="145"/>
        <v>1</v>
      </c>
      <c r="CW251" s="86">
        <f t="shared" si="145"/>
        <v>1</v>
      </c>
      <c r="CX251" s="86">
        <f t="shared" si="145"/>
        <v>1</v>
      </c>
      <c r="CY251" s="86">
        <f t="shared" si="145"/>
        <v>1</v>
      </c>
      <c r="CZ251" s="86">
        <f t="shared" si="145"/>
        <v>1</v>
      </c>
      <c r="DA251" s="86">
        <f t="shared" si="145"/>
        <v>1</v>
      </c>
      <c r="DB251" s="86">
        <f t="shared" si="145"/>
        <v>1</v>
      </c>
      <c r="DC251" s="86">
        <f t="shared" si="145"/>
        <v>1</v>
      </c>
      <c r="DD251" s="86">
        <f t="shared" si="145"/>
        <v>1</v>
      </c>
      <c r="DE251" s="86">
        <f t="shared" si="145"/>
        <v>1</v>
      </c>
      <c r="DF251" s="86">
        <f t="shared" si="145"/>
        <v>1</v>
      </c>
      <c r="DG251" s="86">
        <f t="shared" si="145"/>
        <v>1</v>
      </c>
      <c r="DH251" s="86">
        <f t="shared" si="145"/>
        <v>1</v>
      </c>
      <c r="DI251" s="86">
        <f t="shared" si="145"/>
        <v>1</v>
      </c>
      <c r="DJ251" s="86">
        <f t="shared" si="145"/>
        <v>1</v>
      </c>
      <c r="DK251" s="86">
        <f t="shared" si="145"/>
        <v>1</v>
      </c>
      <c r="DL251" s="86">
        <f t="shared" si="145"/>
        <v>1</v>
      </c>
      <c r="DM251" s="86">
        <f t="shared" si="145"/>
        <v>1</v>
      </c>
      <c r="DN251" s="86">
        <f t="shared" si="145"/>
        <v>1</v>
      </c>
      <c r="DO251" s="86">
        <f t="shared" si="145"/>
        <v>1</v>
      </c>
      <c r="DP251" s="86">
        <f t="shared" si="145"/>
        <v>1</v>
      </c>
      <c r="DQ251" s="86">
        <f t="shared" si="145"/>
        <v>1</v>
      </c>
      <c r="DR251" s="86">
        <f t="shared" si="145"/>
        <v>1</v>
      </c>
      <c r="DS251" s="86">
        <f t="shared" si="145"/>
        <v>1</v>
      </c>
      <c r="DT251" s="86">
        <f t="shared" si="145"/>
        <v>1</v>
      </c>
      <c r="DU251" s="86">
        <f t="shared" si="145"/>
        <v>1</v>
      </c>
    </row>
    <row r="252" spans="1:125" x14ac:dyDescent="0.35">
      <c r="A252" s="2"/>
      <c r="B252" s="2"/>
      <c r="C252" s="2"/>
      <c r="D252" s="2"/>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c r="AH252" s="86"/>
      <c r="AI252" s="86"/>
      <c r="AJ252" s="86"/>
      <c r="AK252" s="86"/>
      <c r="AL252" s="86"/>
      <c r="AM252" s="86"/>
      <c r="AN252" s="86"/>
      <c r="AO252" s="86"/>
      <c r="AP252" s="86"/>
      <c r="AQ252" s="86"/>
      <c r="AR252" s="86"/>
      <c r="AS252" s="86"/>
      <c r="AT252" s="86"/>
      <c r="AU252" s="86"/>
      <c r="AV252" s="86"/>
      <c r="AW252" s="86"/>
      <c r="AX252" s="86"/>
      <c r="AY252" s="86"/>
      <c r="AZ252" s="86"/>
      <c r="BA252" s="86"/>
      <c r="BB252" s="86"/>
      <c r="BC252" s="86"/>
      <c r="BD252" s="86"/>
      <c r="BE252" s="86"/>
      <c r="BF252" s="86"/>
      <c r="BG252" s="86"/>
      <c r="BH252" s="86"/>
      <c r="BI252" s="86"/>
      <c r="BJ252" s="86"/>
      <c r="BK252" s="86"/>
      <c r="BL252" s="86"/>
      <c r="BM252" s="86"/>
      <c r="BN252" s="86"/>
      <c r="BO252" s="86"/>
      <c r="BP252" s="86"/>
      <c r="BQ252" s="86"/>
      <c r="BR252" s="86"/>
      <c r="BS252" s="86"/>
      <c r="BT252" s="86"/>
      <c r="BU252" s="86"/>
      <c r="BV252" s="86"/>
      <c r="BW252" s="86"/>
      <c r="BX252" s="86"/>
      <c r="BY252" s="86"/>
      <c r="BZ252" s="86"/>
      <c r="CA252" s="86"/>
      <c r="CB252" s="86"/>
      <c r="CC252" s="86"/>
      <c r="CD252" s="86"/>
      <c r="CE252" s="86"/>
      <c r="CF252" s="86"/>
      <c r="CG252" s="86"/>
      <c r="CH252" s="86"/>
      <c r="CI252" s="86"/>
      <c r="CJ252" s="86"/>
      <c r="CK252" s="86"/>
      <c r="CL252" s="86"/>
      <c r="CM252" s="86"/>
      <c r="CN252" s="86"/>
      <c r="CO252" s="86"/>
      <c r="CP252" s="86"/>
      <c r="CQ252" s="86"/>
      <c r="CR252" s="86"/>
      <c r="CS252" s="86"/>
      <c r="CT252" s="86"/>
      <c r="CU252" s="86"/>
      <c r="CV252" s="86"/>
      <c r="CW252" s="86"/>
      <c r="CX252" s="86"/>
      <c r="CY252" s="86"/>
      <c r="CZ252" s="86"/>
      <c r="DA252" s="86"/>
      <c r="DB252" s="86"/>
      <c r="DC252" s="86"/>
      <c r="DD252" s="86"/>
      <c r="DE252" s="86"/>
      <c r="DF252" s="86"/>
      <c r="DG252" s="86"/>
      <c r="DH252" s="86"/>
      <c r="DI252" s="86"/>
      <c r="DJ252" s="86"/>
      <c r="DK252" s="86"/>
      <c r="DL252" s="86"/>
      <c r="DM252" s="86"/>
      <c r="DN252" s="86"/>
      <c r="DO252" s="86"/>
      <c r="DP252" s="86"/>
      <c r="DQ252" s="86"/>
      <c r="DR252" s="86"/>
      <c r="DS252" s="86"/>
      <c r="DT252" s="86"/>
      <c r="DU252" s="86"/>
    </row>
    <row r="253" spans="1:125" x14ac:dyDescent="0.35">
      <c r="A253" s="2" t="s">
        <v>411</v>
      </c>
      <c r="B253" s="2"/>
      <c r="C253" s="2"/>
      <c r="D253" s="86"/>
      <c r="E253" s="86">
        <v>0</v>
      </c>
      <c r="F253" s="86">
        <f t="shared" ref="F253:BQ253" si="146">IFERROR(E257,"")</f>
        <v>0</v>
      </c>
      <c r="G253" s="86">
        <f t="shared" si="146"/>
        <v>0</v>
      </c>
      <c r="H253" s="86">
        <f t="shared" si="146"/>
        <v>0</v>
      </c>
      <c r="I253" s="86">
        <f t="shared" si="146"/>
        <v>0</v>
      </c>
      <c r="J253" s="86">
        <f t="shared" si="146"/>
        <v>0</v>
      </c>
      <c r="K253" s="86">
        <f t="shared" si="146"/>
        <v>0</v>
      </c>
      <c r="L253" s="86">
        <f t="shared" si="146"/>
        <v>0</v>
      </c>
      <c r="M253" s="86">
        <f t="shared" si="146"/>
        <v>0</v>
      </c>
      <c r="N253" s="86">
        <f t="shared" si="146"/>
        <v>0</v>
      </c>
      <c r="O253" s="86">
        <f t="shared" si="146"/>
        <v>0</v>
      </c>
      <c r="P253" s="86">
        <f t="shared" si="146"/>
        <v>0</v>
      </c>
      <c r="Q253" s="86">
        <f t="shared" si="146"/>
        <v>0</v>
      </c>
      <c r="R253" s="86">
        <f t="shared" si="146"/>
        <v>0</v>
      </c>
      <c r="S253" s="86">
        <f t="shared" si="146"/>
        <v>0</v>
      </c>
      <c r="T253" s="86">
        <f t="shared" si="146"/>
        <v>0</v>
      </c>
      <c r="U253" s="86">
        <f t="shared" si="146"/>
        <v>0</v>
      </c>
      <c r="V253" s="86">
        <f t="shared" si="146"/>
        <v>0</v>
      </c>
      <c r="W253" s="86">
        <f t="shared" si="146"/>
        <v>0</v>
      </c>
      <c r="X253" s="86">
        <f t="shared" si="146"/>
        <v>0</v>
      </c>
      <c r="Y253" s="86">
        <f t="shared" si="146"/>
        <v>0</v>
      </c>
      <c r="Z253" s="86">
        <f t="shared" si="146"/>
        <v>0</v>
      </c>
      <c r="AA253" s="86">
        <f t="shared" si="146"/>
        <v>0</v>
      </c>
      <c r="AB253" s="86">
        <f t="shared" si="146"/>
        <v>0</v>
      </c>
      <c r="AC253" s="86">
        <f t="shared" si="146"/>
        <v>0</v>
      </c>
      <c r="AD253" s="86">
        <f t="shared" si="146"/>
        <v>0</v>
      </c>
      <c r="AE253" s="86">
        <f t="shared" si="146"/>
        <v>0</v>
      </c>
      <c r="AF253" s="86">
        <f t="shared" si="146"/>
        <v>0</v>
      </c>
      <c r="AG253" s="86">
        <f t="shared" si="146"/>
        <v>0</v>
      </c>
      <c r="AH253" s="86">
        <f t="shared" si="146"/>
        <v>0</v>
      </c>
      <c r="AI253" s="86">
        <f t="shared" si="146"/>
        <v>0</v>
      </c>
      <c r="AJ253" s="86">
        <f t="shared" si="146"/>
        <v>0</v>
      </c>
      <c r="AK253" s="86">
        <f t="shared" si="146"/>
        <v>0</v>
      </c>
      <c r="AL253" s="86">
        <f t="shared" si="146"/>
        <v>0</v>
      </c>
      <c r="AM253" s="86">
        <f t="shared" si="146"/>
        <v>0</v>
      </c>
      <c r="AN253" s="86">
        <f t="shared" si="146"/>
        <v>0</v>
      </c>
      <c r="AO253" s="86">
        <f t="shared" si="146"/>
        <v>0</v>
      </c>
      <c r="AP253" s="86">
        <f t="shared" si="146"/>
        <v>0</v>
      </c>
      <c r="AQ253" s="86">
        <f t="shared" si="146"/>
        <v>0</v>
      </c>
      <c r="AR253" s="86">
        <f t="shared" si="146"/>
        <v>0</v>
      </c>
      <c r="AS253" s="86">
        <f t="shared" si="146"/>
        <v>0</v>
      </c>
      <c r="AT253" s="86">
        <f t="shared" si="146"/>
        <v>0</v>
      </c>
      <c r="AU253" s="86">
        <f t="shared" si="146"/>
        <v>0</v>
      </c>
      <c r="AV253" s="86">
        <f t="shared" si="146"/>
        <v>0</v>
      </c>
      <c r="AW253" s="86">
        <f t="shared" si="146"/>
        <v>0</v>
      </c>
      <c r="AX253" s="86">
        <f t="shared" si="146"/>
        <v>0</v>
      </c>
      <c r="AY253" s="86">
        <f t="shared" si="146"/>
        <v>0</v>
      </c>
      <c r="AZ253" s="86">
        <f t="shared" si="146"/>
        <v>0</v>
      </c>
      <c r="BA253" s="86">
        <f t="shared" si="146"/>
        <v>0</v>
      </c>
      <c r="BB253" s="86">
        <f t="shared" si="146"/>
        <v>0</v>
      </c>
      <c r="BC253" s="86">
        <f t="shared" si="146"/>
        <v>0</v>
      </c>
      <c r="BD253" s="86">
        <f t="shared" si="146"/>
        <v>0</v>
      </c>
      <c r="BE253" s="86">
        <f t="shared" si="146"/>
        <v>0</v>
      </c>
      <c r="BF253" s="86">
        <f t="shared" si="146"/>
        <v>0</v>
      </c>
      <c r="BG253" s="86">
        <f t="shared" si="146"/>
        <v>0</v>
      </c>
      <c r="BH253" s="86">
        <f t="shared" si="146"/>
        <v>0</v>
      </c>
      <c r="BI253" s="86">
        <f t="shared" si="146"/>
        <v>0</v>
      </c>
      <c r="BJ253" s="86">
        <f t="shared" si="146"/>
        <v>0</v>
      </c>
      <c r="BK253" s="86">
        <f t="shared" si="146"/>
        <v>0</v>
      </c>
      <c r="BL253" s="86">
        <f t="shared" si="146"/>
        <v>0</v>
      </c>
      <c r="BM253" s="86">
        <f t="shared" si="146"/>
        <v>0</v>
      </c>
      <c r="BN253" s="86">
        <f t="shared" si="146"/>
        <v>0</v>
      </c>
      <c r="BO253" s="86">
        <f t="shared" si="146"/>
        <v>0</v>
      </c>
      <c r="BP253" s="86">
        <f t="shared" si="146"/>
        <v>0</v>
      </c>
      <c r="BQ253" s="86">
        <f t="shared" si="146"/>
        <v>0</v>
      </c>
      <c r="BR253" s="86">
        <f t="shared" ref="BR253:DU253" si="147">IFERROR(BQ257,"")</f>
        <v>0</v>
      </c>
      <c r="BS253" s="86">
        <f t="shared" si="147"/>
        <v>0</v>
      </c>
      <c r="BT253" s="86">
        <f t="shared" si="147"/>
        <v>0</v>
      </c>
      <c r="BU253" s="86">
        <f t="shared" si="147"/>
        <v>0</v>
      </c>
      <c r="BV253" s="86">
        <f t="shared" si="147"/>
        <v>0</v>
      </c>
      <c r="BW253" s="86">
        <f t="shared" si="147"/>
        <v>0</v>
      </c>
      <c r="BX253" s="86">
        <f t="shared" si="147"/>
        <v>0</v>
      </c>
      <c r="BY253" s="86">
        <f t="shared" si="147"/>
        <v>0</v>
      </c>
      <c r="BZ253" s="86">
        <f t="shared" si="147"/>
        <v>0</v>
      </c>
      <c r="CA253" s="86">
        <f t="shared" si="147"/>
        <v>0</v>
      </c>
      <c r="CB253" s="86">
        <f t="shared" si="147"/>
        <v>0</v>
      </c>
      <c r="CC253" s="86">
        <f t="shared" si="147"/>
        <v>0</v>
      </c>
      <c r="CD253" s="86">
        <f t="shared" si="147"/>
        <v>0</v>
      </c>
      <c r="CE253" s="86">
        <f t="shared" si="147"/>
        <v>0</v>
      </c>
      <c r="CF253" s="86">
        <f t="shared" si="147"/>
        <v>0</v>
      </c>
      <c r="CG253" s="86">
        <f t="shared" si="147"/>
        <v>0</v>
      </c>
      <c r="CH253" s="86">
        <f t="shared" si="147"/>
        <v>0</v>
      </c>
      <c r="CI253" s="86">
        <f t="shared" si="147"/>
        <v>0</v>
      </c>
      <c r="CJ253" s="86">
        <f t="shared" si="147"/>
        <v>0</v>
      </c>
      <c r="CK253" s="86">
        <f t="shared" si="147"/>
        <v>0</v>
      </c>
      <c r="CL253" s="86">
        <f t="shared" si="147"/>
        <v>0</v>
      </c>
      <c r="CM253" s="86">
        <f t="shared" si="147"/>
        <v>0</v>
      </c>
      <c r="CN253" s="86">
        <f t="shared" si="147"/>
        <v>0</v>
      </c>
      <c r="CO253" s="86">
        <f t="shared" si="147"/>
        <v>0</v>
      </c>
      <c r="CP253" s="86">
        <f t="shared" si="147"/>
        <v>0</v>
      </c>
      <c r="CQ253" s="86">
        <f t="shared" si="147"/>
        <v>0</v>
      </c>
      <c r="CR253" s="86">
        <f t="shared" si="147"/>
        <v>0</v>
      </c>
      <c r="CS253" s="86">
        <f t="shared" si="147"/>
        <v>0</v>
      </c>
      <c r="CT253" s="86">
        <f t="shared" si="147"/>
        <v>0</v>
      </c>
      <c r="CU253" s="86">
        <f t="shared" si="147"/>
        <v>0</v>
      </c>
      <c r="CV253" s="86">
        <f t="shared" si="147"/>
        <v>0</v>
      </c>
      <c r="CW253" s="86">
        <f t="shared" si="147"/>
        <v>0</v>
      </c>
      <c r="CX253" s="86">
        <f t="shared" si="147"/>
        <v>0</v>
      </c>
      <c r="CY253" s="86">
        <f t="shared" si="147"/>
        <v>0</v>
      </c>
      <c r="CZ253" s="86">
        <f t="shared" si="147"/>
        <v>0</v>
      </c>
      <c r="DA253" s="86">
        <f t="shared" si="147"/>
        <v>0</v>
      </c>
      <c r="DB253" s="86">
        <f t="shared" si="147"/>
        <v>0</v>
      </c>
      <c r="DC253" s="86">
        <f t="shared" si="147"/>
        <v>0</v>
      </c>
      <c r="DD253" s="86">
        <f t="shared" si="147"/>
        <v>0</v>
      </c>
      <c r="DE253" s="86">
        <f t="shared" si="147"/>
        <v>0</v>
      </c>
      <c r="DF253" s="86">
        <f t="shared" si="147"/>
        <v>0</v>
      </c>
      <c r="DG253" s="86">
        <f t="shared" si="147"/>
        <v>0</v>
      </c>
      <c r="DH253" s="86">
        <f t="shared" si="147"/>
        <v>0</v>
      </c>
      <c r="DI253" s="86">
        <f t="shared" si="147"/>
        <v>0</v>
      </c>
      <c r="DJ253" s="86">
        <f t="shared" si="147"/>
        <v>0</v>
      </c>
      <c r="DK253" s="86">
        <f t="shared" si="147"/>
        <v>0</v>
      </c>
      <c r="DL253" s="86">
        <f t="shared" si="147"/>
        <v>0</v>
      </c>
      <c r="DM253" s="86">
        <f t="shared" si="147"/>
        <v>0</v>
      </c>
      <c r="DN253" s="86">
        <f t="shared" si="147"/>
        <v>0</v>
      </c>
      <c r="DO253" s="86">
        <f t="shared" si="147"/>
        <v>0</v>
      </c>
      <c r="DP253" s="86">
        <f t="shared" si="147"/>
        <v>0</v>
      </c>
      <c r="DQ253" s="86">
        <f t="shared" si="147"/>
        <v>0</v>
      </c>
      <c r="DR253" s="86">
        <f t="shared" si="147"/>
        <v>0</v>
      </c>
      <c r="DS253" s="86">
        <f t="shared" si="147"/>
        <v>0</v>
      </c>
      <c r="DT253" s="86">
        <f t="shared" si="147"/>
        <v>0</v>
      </c>
      <c r="DU253" s="86">
        <f t="shared" si="147"/>
        <v>0</v>
      </c>
    </row>
    <row r="254" spans="1:125" x14ac:dyDescent="0.35">
      <c r="A254" s="2" t="s">
        <v>408</v>
      </c>
      <c r="B254" s="2"/>
      <c r="C254" s="2"/>
      <c r="D254" s="86">
        <f>SUM(E254:DU254)</f>
        <v>0</v>
      </c>
      <c r="E254" s="46" t="str">
        <f t="shared" ref="E254:BP254" si="148">IFERROR(E27,"")</f>
        <v/>
      </c>
      <c r="F254" s="46" t="str">
        <f t="shared" si="148"/>
        <v/>
      </c>
      <c r="G254" s="46" t="str">
        <f t="shared" si="148"/>
        <v/>
      </c>
      <c r="H254" s="46" t="str">
        <f t="shared" si="148"/>
        <v/>
      </c>
      <c r="I254" s="46" t="str">
        <f t="shared" si="148"/>
        <v/>
      </c>
      <c r="J254" s="46" t="str">
        <f t="shared" si="148"/>
        <v/>
      </c>
      <c r="K254" s="46" t="str">
        <f t="shared" si="148"/>
        <v/>
      </c>
      <c r="L254" s="46" t="str">
        <f t="shared" si="148"/>
        <v/>
      </c>
      <c r="M254" s="46" t="str">
        <f t="shared" si="148"/>
        <v/>
      </c>
      <c r="N254" s="46" t="str">
        <f t="shared" si="148"/>
        <v/>
      </c>
      <c r="O254" s="46" t="str">
        <f t="shared" si="148"/>
        <v/>
      </c>
      <c r="P254" s="46" t="str">
        <f t="shared" si="148"/>
        <v/>
      </c>
      <c r="Q254" s="46" t="str">
        <f t="shared" si="148"/>
        <v/>
      </c>
      <c r="R254" s="46" t="str">
        <f t="shared" si="148"/>
        <v/>
      </c>
      <c r="S254" s="46" t="str">
        <f t="shared" si="148"/>
        <v/>
      </c>
      <c r="T254" s="46" t="str">
        <f t="shared" si="148"/>
        <v/>
      </c>
      <c r="U254" s="46" t="str">
        <f t="shared" si="148"/>
        <v/>
      </c>
      <c r="V254" s="46" t="str">
        <f t="shared" si="148"/>
        <v/>
      </c>
      <c r="W254" s="46" t="str">
        <f t="shared" si="148"/>
        <v/>
      </c>
      <c r="X254" s="46" t="str">
        <f t="shared" si="148"/>
        <v/>
      </c>
      <c r="Y254" s="46" t="str">
        <f t="shared" si="148"/>
        <v/>
      </c>
      <c r="Z254" s="46" t="str">
        <f t="shared" si="148"/>
        <v/>
      </c>
      <c r="AA254" s="46" t="str">
        <f t="shared" si="148"/>
        <v/>
      </c>
      <c r="AB254" s="46" t="str">
        <f t="shared" si="148"/>
        <v/>
      </c>
      <c r="AC254" s="46" t="str">
        <f t="shared" si="148"/>
        <v/>
      </c>
      <c r="AD254" s="46" t="str">
        <f t="shared" si="148"/>
        <v/>
      </c>
      <c r="AE254" s="46" t="str">
        <f t="shared" si="148"/>
        <v/>
      </c>
      <c r="AF254" s="46" t="str">
        <f t="shared" si="148"/>
        <v/>
      </c>
      <c r="AG254" s="46" t="str">
        <f t="shared" si="148"/>
        <v/>
      </c>
      <c r="AH254" s="46" t="str">
        <f t="shared" si="148"/>
        <v/>
      </c>
      <c r="AI254" s="46" t="str">
        <f t="shared" si="148"/>
        <v/>
      </c>
      <c r="AJ254" s="46" t="str">
        <f t="shared" si="148"/>
        <v/>
      </c>
      <c r="AK254" s="46" t="str">
        <f t="shared" si="148"/>
        <v/>
      </c>
      <c r="AL254" s="46" t="str">
        <f t="shared" si="148"/>
        <v/>
      </c>
      <c r="AM254" s="46" t="str">
        <f t="shared" si="148"/>
        <v/>
      </c>
      <c r="AN254" s="46" t="str">
        <f t="shared" si="148"/>
        <v/>
      </c>
      <c r="AO254" s="46" t="str">
        <f t="shared" si="148"/>
        <v/>
      </c>
      <c r="AP254" s="46" t="str">
        <f t="shared" si="148"/>
        <v/>
      </c>
      <c r="AQ254" s="46" t="str">
        <f t="shared" si="148"/>
        <v/>
      </c>
      <c r="AR254" s="46" t="str">
        <f t="shared" si="148"/>
        <v/>
      </c>
      <c r="AS254" s="46" t="str">
        <f t="shared" si="148"/>
        <v/>
      </c>
      <c r="AT254" s="46" t="str">
        <f t="shared" si="148"/>
        <v/>
      </c>
      <c r="AU254" s="46" t="str">
        <f t="shared" si="148"/>
        <v/>
      </c>
      <c r="AV254" s="46" t="str">
        <f t="shared" si="148"/>
        <v/>
      </c>
      <c r="AW254" s="46" t="str">
        <f t="shared" si="148"/>
        <v/>
      </c>
      <c r="AX254" s="46" t="str">
        <f t="shared" si="148"/>
        <v/>
      </c>
      <c r="AY254" s="46" t="str">
        <f t="shared" si="148"/>
        <v/>
      </c>
      <c r="AZ254" s="46" t="str">
        <f t="shared" si="148"/>
        <v/>
      </c>
      <c r="BA254" s="46" t="str">
        <f t="shared" si="148"/>
        <v/>
      </c>
      <c r="BB254" s="46" t="str">
        <f t="shared" si="148"/>
        <v/>
      </c>
      <c r="BC254" s="46" t="str">
        <f t="shared" si="148"/>
        <v/>
      </c>
      <c r="BD254" s="46" t="str">
        <f t="shared" si="148"/>
        <v/>
      </c>
      <c r="BE254" s="46" t="str">
        <f t="shared" si="148"/>
        <v/>
      </c>
      <c r="BF254" s="46" t="str">
        <f t="shared" si="148"/>
        <v/>
      </c>
      <c r="BG254" s="46" t="str">
        <f t="shared" si="148"/>
        <v/>
      </c>
      <c r="BH254" s="46" t="str">
        <f t="shared" si="148"/>
        <v/>
      </c>
      <c r="BI254" s="46" t="str">
        <f t="shared" si="148"/>
        <v/>
      </c>
      <c r="BJ254" s="46" t="str">
        <f t="shared" si="148"/>
        <v/>
      </c>
      <c r="BK254" s="46" t="str">
        <f t="shared" si="148"/>
        <v/>
      </c>
      <c r="BL254" s="46" t="str">
        <f t="shared" si="148"/>
        <v/>
      </c>
      <c r="BM254" s="46" t="str">
        <f t="shared" si="148"/>
        <v/>
      </c>
      <c r="BN254" s="46" t="str">
        <f t="shared" si="148"/>
        <v/>
      </c>
      <c r="BO254" s="46" t="str">
        <f t="shared" si="148"/>
        <v/>
      </c>
      <c r="BP254" s="46" t="str">
        <f t="shared" si="148"/>
        <v/>
      </c>
      <c r="BQ254" s="46" t="str">
        <f t="shared" ref="BQ254:DU254" si="149">IFERROR(BQ27,"")</f>
        <v/>
      </c>
      <c r="BR254" s="46" t="str">
        <f t="shared" si="149"/>
        <v/>
      </c>
      <c r="BS254" s="46" t="str">
        <f t="shared" si="149"/>
        <v/>
      </c>
      <c r="BT254" s="46" t="str">
        <f t="shared" si="149"/>
        <v/>
      </c>
      <c r="BU254" s="46" t="str">
        <f t="shared" si="149"/>
        <v/>
      </c>
      <c r="BV254" s="46" t="str">
        <f t="shared" si="149"/>
        <v/>
      </c>
      <c r="BW254" s="46" t="str">
        <f t="shared" si="149"/>
        <v/>
      </c>
      <c r="BX254" s="46" t="str">
        <f t="shared" si="149"/>
        <v/>
      </c>
      <c r="BY254" s="46" t="str">
        <f t="shared" si="149"/>
        <v/>
      </c>
      <c r="BZ254" s="46" t="str">
        <f t="shared" si="149"/>
        <v/>
      </c>
      <c r="CA254" s="46" t="str">
        <f t="shared" si="149"/>
        <v/>
      </c>
      <c r="CB254" s="46" t="str">
        <f t="shared" si="149"/>
        <v/>
      </c>
      <c r="CC254" s="46" t="str">
        <f t="shared" si="149"/>
        <v/>
      </c>
      <c r="CD254" s="46" t="str">
        <f t="shared" si="149"/>
        <v/>
      </c>
      <c r="CE254" s="46" t="str">
        <f t="shared" si="149"/>
        <v/>
      </c>
      <c r="CF254" s="46" t="str">
        <f t="shared" si="149"/>
        <v/>
      </c>
      <c r="CG254" s="46" t="str">
        <f t="shared" si="149"/>
        <v/>
      </c>
      <c r="CH254" s="46" t="str">
        <f t="shared" si="149"/>
        <v/>
      </c>
      <c r="CI254" s="46" t="str">
        <f t="shared" si="149"/>
        <v/>
      </c>
      <c r="CJ254" s="46" t="str">
        <f t="shared" si="149"/>
        <v/>
      </c>
      <c r="CK254" s="46" t="str">
        <f t="shared" si="149"/>
        <v/>
      </c>
      <c r="CL254" s="46" t="str">
        <f t="shared" si="149"/>
        <v/>
      </c>
      <c r="CM254" s="46" t="str">
        <f t="shared" si="149"/>
        <v/>
      </c>
      <c r="CN254" s="46" t="str">
        <f t="shared" si="149"/>
        <v/>
      </c>
      <c r="CO254" s="46" t="str">
        <f t="shared" si="149"/>
        <v/>
      </c>
      <c r="CP254" s="46" t="str">
        <f t="shared" si="149"/>
        <v/>
      </c>
      <c r="CQ254" s="46" t="str">
        <f t="shared" si="149"/>
        <v/>
      </c>
      <c r="CR254" s="46" t="str">
        <f t="shared" si="149"/>
        <v/>
      </c>
      <c r="CS254" s="46" t="str">
        <f t="shared" si="149"/>
        <v/>
      </c>
      <c r="CT254" s="46" t="str">
        <f t="shared" si="149"/>
        <v/>
      </c>
      <c r="CU254" s="46" t="str">
        <f t="shared" si="149"/>
        <v/>
      </c>
      <c r="CV254" s="46" t="str">
        <f t="shared" si="149"/>
        <v/>
      </c>
      <c r="CW254" s="46" t="str">
        <f t="shared" si="149"/>
        <v/>
      </c>
      <c r="CX254" s="46" t="str">
        <f t="shared" si="149"/>
        <v/>
      </c>
      <c r="CY254" s="46" t="str">
        <f t="shared" si="149"/>
        <v/>
      </c>
      <c r="CZ254" s="46" t="str">
        <f t="shared" si="149"/>
        <v/>
      </c>
      <c r="DA254" s="46" t="str">
        <f t="shared" si="149"/>
        <v/>
      </c>
      <c r="DB254" s="46" t="str">
        <f t="shared" si="149"/>
        <v/>
      </c>
      <c r="DC254" s="46" t="str">
        <f t="shared" si="149"/>
        <v/>
      </c>
      <c r="DD254" s="46" t="str">
        <f t="shared" si="149"/>
        <v/>
      </c>
      <c r="DE254" s="46" t="str">
        <f t="shared" si="149"/>
        <v/>
      </c>
      <c r="DF254" s="46" t="str">
        <f t="shared" si="149"/>
        <v/>
      </c>
      <c r="DG254" s="46" t="str">
        <f t="shared" si="149"/>
        <v/>
      </c>
      <c r="DH254" s="46" t="str">
        <f t="shared" si="149"/>
        <v/>
      </c>
      <c r="DI254" s="46" t="str">
        <f t="shared" si="149"/>
        <v/>
      </c>
      <c r="DJ254" s="46" t="str">
        <f t="shared" si="149"/>
        <v/>
      </c>
      <c r="DK254" s="46" t="str">
        <f t="shared" si="149"/>
        <v/>
      </c>
      <c r="DL254" s="46" t="str">
        <f t="shared" si="149"/>
        <v/>
      </c>
      <c r="DM254" s="46" t="str">
        <f t="shared" si="149"/>
        <v/>
      </c>
      <c r="DN254" s="46" t="str">
        <f t="shared" si="149"/>
        <v/>
      </c>
      <c r="DO254" s="46" t="str">
        <f t="shared" si="149"/>
        <v/>
      </c>
      <c r="DP254" s="46" t="str">
        <f t="shared" si="149"/>
        <v/>
      </c>
      <c r="DQ254" s="46" t="str">
        <f t="shared" si="149"/>
        <v/>
      </c>
      <c r="DR254" s="46" t="str">
        <f t="shared" si="149"/>
        <v/>
      </c>
      <c r="DS254" s="46" t="str">
        <f t="shared" si="149"/>
        <v/>
      </c>
      <c r="DT254" s="46" t="str">
        <f t="shared" si="149"/>
        <v/>
      </c>
      <c r="DU254" s="46" t="str">
        <f t="shared" si="149"/>
        <v/>
      </c>
    </row>
    <row r="255" spans="1:125" x14ac:dyDescent="0.35">
      <c r="A255" s="2" t="s">
        <v>403</v>
      </c>
      <c r="B255" s="2"/>
      <c r="C255" s="2"/>
      <c r="D255" s="86">
        <f>SUM(E255:DU255)</f>
        <v>0</v>
      </c>
      <c r="E255" s="86">
        <f t="shared" ref="E255:BP255" si="150">IFERROR(IF(AND(E$4&lt;=$D234,E251=0),E253*E245,0),"")</f>
        <v>0</v>
      </c>
      <c r="F255" s="86">
        <f t="shared" si="150"/>
        <v>0</v>
      </c>
      <c r="G255" s="86">
        <f t="shared" si="150"/>
        <v>0</v>
      </c>
      <c r="H255" s="86">
        <f t="shared" si="150"/>
        <v>0</v>
      </c>
      <c r="I255" s="86">
        <f t="shared" si="150"/>
        <v>0</v>
      </c>
      <c r="J255" s="86">
        <f t="shared" si="150"/>
        <v>0</v>
      </c>
      <c r="K255" s="86">
        <f t="shared" si="150"/>
        <v>0</v>
      </c>
      <c r="L255" s="86">
        <f t="shared" si="150"/>
        <v>0</v>
      </c>
      <c r="M255" s="86">
        <f t="shared" si="150"/>
        <v>0</v>
      </c>
      <c r="N255" s="86">
        <f t="shared" si="150"/>
        <v>0</v>
      </c>
      <c r="O255" s="86">
        <f t="shared" si="150"/>
        <v>0</v>
      </c>
      <c r="P255" s="86">
        <f t="shared" si="150"/>
        <v>0</v>
      </c>
      <c r="Q255" s="86">
        <f t="shared" si="150"/>
        <v>0</v>
      </c>
      <c r="R255" s="86">
        <f t="shared" si="150"/>
        <v>0</v>
      </c>
      <c r="S255" s="86">
        <f t="shared" si="150"/>
        <v>0</v>
      </c>
      <c r="T255" s="86">
        <f t="shared" si="150"/>
        <v>0</v>
      </c>
      <c r="U255" s="86">
        <f t="shared" si="150"/>
        <v>0</v>
      </c>
      <c r="V255" s="86">
        <f t="shared" si="150"/>
        <v>0</v>
      </c>
      <c r="W255" s="86">
        <f t="shared" si="150"/>
        <v>0</v>
      </c>
      <c r="X255" s="86">
        <f t="shared" si="150"/>
        <v>0</v>
      </c>
      <c r="Y255" s="86">
        <f t="shared" si="150"/>
        <v>0</v>
      </c>
      <c r="Z255" s="86">
        <f t="shared" si="150"/>
        <v>0</v>
      </c>
      <c r="AA255" s="86">
        <f t="shared" si="150"/>
        <v>0</v>
      </c>
      <c r="AB255" s="86">
        <f t="shared" si="150"/>
        <v>0</v>
      </c>
      <c r="AC255" s="86">
        <f t="shared" si="150"/>
        <v>0</v>
      </c>
      <c r="AD255" s="86">
        <f t="shared" si="150"/>
        <v>0</v>
      </c>
      <c r="AE255" s="86">
        <f t="shared" si="150"/>
        <v>0</v>
      </c>
      <c r="AF255" s="86">
        <f t="shared" si="150"/>
        <v>0</v>
      </c>
      <c r="AG255" s="86">
        <f t="shared" si="150"/>
        <v>0</v>
      </c>
      <c r="AH255" s="86">
        <f t="shared" si="150"/>
        <v>0</v>
      </c>
      <c r="AI255" s="86">
        <f t="shared" si="150"/>
        <v>0</v>
      </c>
      <c r="AJ255" s="86">
        <f t="shared" si="150"/>
        <v>0</v>
      </c>
      <c r="AK255" s="86">
        <f t="shared" si="150"/>
        <v>0</v>
      </c>
      <c r="AL255" s="86">
        <f t="shared" si="150"/>
        <v>0</v>
      </c>
      <c r="AM255" s="86">
        <f t="shared" si="150"/>
        <v>0</v>
      </c>
      <c r="AN255" s="86">
        <f t="shared" si="150"/>
        <v>0</v>
      </c>
      <c r="AO255" s="86">
        <f t="shared" si="150"/>
        <v>0</v>
      </c>
      <c r="AP255" s="86">
        <f t="shared" si="150"/>
        <v>0</v>
      </c>
      <c r="AQ255" s="86">
        <f t="shared" si="150"/>
        <v>0</v>
      </c>
      <c r="AR255" s="86">
        <f t="shared" si="150"/>
        <v>0</v>
      </c>
      <c r="AS255" s="86">
        <f t="shared" si="150"/>
        <v>0</v>
      </c>
      <c r="AT255" s="86">
        <f t="shared" si="150"/>
        <v>0</v>
      </c>
      <c r="AU255" s="86">
        <f t="shared" si="150"/>
        <v>0</v>
      </c>
      <c r="AV255" s="86">
        <f t="shared" si="150"/>
        <v>0</v>
      </c>
      <c r="AW255" s="86">
        <f t="shared" si="150"/>
        <v>0</v>
      </c>
      <c r="AX255" s="86">
        <f t="shared" si="150"/>
        <v>0</v>
      </c>
      <c r="AY255" s="86">
        <f t="shared" si="150"/>
        <v>0</v>
      </c>
      <c r="AZ255" s="86">
        <f t="shared" si="150"/>
        <v>0</v>
      </c>
      <c r="BA255" s="86">
        <f t="shared" si="150"/>
        <v>0</v>
      </c>
      <c r="BB255" s="86">
        <f t="shared" si="150"/>
        <v>0</v>
      </c>
      <c r="BC255" s="86">
        <f t="shared" si="150"/>
        <v>0</v>
      </c>
      <c r="BD255" s="86">
        <f t="shared" si="150"/>
        <v>0</v>
      </c>
      <c r="BE255" s="86">
        <f t="shared" si="150"/>
        <v>0</v>
      </c>
      <c r="BF255" s="86">
        <f t="shared" si="150"/>
        <v>0</v>
      </c>
      <c r="BG255" s="86">
        <f t="shared" si="150"/>
        <v>0</v>
      </c>
      <c r="BH255" s="86">
        <f t="shared" si="150"/>
        <v>0</v>
      </c>
      <c r="BI255" s="86">
        <f t="shared" si="150"/>
        <v>0</v>
      </c>
      <c r="BJ255" s="86">
        <f t="shared" si="150"/>
        <v>0</v>
      </c>
      <c r="BK255" s="86">
        <f t="shared" si="150"/>
        <v>0</v>
      </c>
      <c r="BL255" s="86">
        <f t="shared" si="150"/>
        <v>0</v>
      </c>
      <c r="BM255" s="86">
        <f t="shared" si="150"/>
        <v>0</v>
      </c>
      <c r="BN255" s="86">
        <f t="shared" si="150"/>
        <v>0</v>
      </c>
      <c r="BO255" s="86">
        <f t="shared" si="150"/>
        <v>0</v>
      </c>
      <c r="BP255" s="86">
        <f t="shared" si="150"/>
        <v>0</v>
      </c>
      <c r="BQ255" s="86">
        <f t="shared" ref="BQ255:DU255" si="151">IFERROR(IF(AND(BQ$4&lt;=$D234,BQ251=0),BQ253*BQ245,0),"")</f>
        <v>0</v>
      </c>
      <c r="BR255" s="86">
        <f t="shared" si="151"/>
        <v>0</v>
      </c>
      <c r="BS255" s="86">
        <f t="shared" si="151"/>
        <v>0</v>
      </c>
      <c r="BT255" s="86">
        <f t="shared" si="151"/>
        <v>0</v>
      </c>
      <c r="BU255" s="86">
        <f t="shared" si="151"/>
        <v>0</v>
      </c>
      <c r="BV255" s="86">
        <f t="shared" si="151"/>
        <v>0</v>
      </c>
      <c r="BW255" s="86">
        <f t="shared" si="151"/>
        <v>0</v>
      </c>
      <c r="BX255" s="86">
        <f t="shared" si="151"/>
        <v>0</v>
      </c>
      <c r="BY255" s="86">
        <f t="shared" si="151"/>
        <v>0</v>
      </c>
      <c r="BZ255" s="86">
        <f t="shared" si="151"/>
        <v>0</v>
      </c>
      <c r="CA255" s="86">
        <f t="shared" si="151"/>
        <v>0</v>
      </c>
      <c r="CB255" s="86">
        <f t="shared" si="151"/>
        <v>0</v>
      </c>
      <c r="CC255" s="86">
        <f t="shared" si="151"/>
        <v>0</v>
      </c>
      <c r="CD255" s="86">
        <f t="shared" si="151"/>
        <v>0</v>
      </c>
      <c r="CE255" s="86">
        <f t="shared" si="151"/>
        <v>0</v>
      </c>
      <c r="CF255" s="86">
        <f t="shared" si="151"/>
        <v>0</v>
      </c>
      <c r="CG255" s="86">
        <f t="shared" si="151"/>
        <v>0</v>
      </c>
      <c r="CH255" s="86">
        <f t="shared" si="151"/>
        <v>0</v>
      </c>
      <c r="CI255" s="86">
        <f t="shared" si="151"/>
        <v>0</v>
      </c>
      <c r="CJ255" s="86">
        <f t="shared" si="151"/>
        <v>0</v>
      </c>
      <c r="CK255" s="86">
        <f t="shared" si="151"/>
        <v>0</v>
      </c>
      <c r="CL255" s="86">
        <f t="shared" si="151"/>
        <v>0</v>
      </c>
      <c r="CM255" s="86">
        <f t="shared" si="151"/>
        <v>0</v>
      </c>
      <c r="CN255" s="86">
        <f t="shared" si="151"/>
        <v>0</v>
      </c>
      <c r="CO255" s="86">
        <f t="shared" si="151"/>
        <v>0</v>
      </c>
      <c r="CP255" s="86">
        <f t="shared" si="151"/>
        <v>0</v>
      </c>
      <c r="CQ255" s="86">
        <f t="shared" si="151"/>
        <v>0</v>
      </c>
      <c r="CR255" s="86">
        <f t="shared" si="151"/>
        <v>0</v>
      </c>
      <c r="CS255" s="86">
        <f t="shared" si="151"/>
        <v>0</v>
      </c>
      <c r="CT255" s="86">
        <f t="shared" si="151"/>
        <v>0</v>
      </c>
      <c r="CU255" s="86">
        <f t="shared" si="151"/>
        <v>0</v>
      </c>
      <c r="CV255" s="86">
        <f t="shared" si="151"/>
        <v>0</v>
      </c>
      <c r="CW255" s="86">
        <f t="shared" si="151"/>
        <v>0</v>
      </c>
      <c r="CX255" s="86">
        <f t="shared" si="151"/>
        <v>0</v>
      </c>
      <c r="CY255" s="86">
        <f t="shared" si="151"/>
        <v>0</v>
      </c>
      <c r="CZ255" s="86">
        <f t="shared" si="151"/>
        <v>0</v>
      </c>
      <c r="DA255" s="86">
        <f t="shared" si="151"/>
        <v>0</v>
      </c>
      <c r="DB255" s="86">
        <f t="shared" si="151"/>
        <v>0</v>
      </c>
      <c r="DC255" s="86">
        <f t="shared" si="151"/>
        <v>0</v>
      </c>
      <c r="DD255" s="86">
        <f t="shared" si="151"/>
        <v>0</v>
      </c>
      <c r="DE255" s="86">
        <f t="shared" si="151"/>
        <v>0</v>
      </c>
      <c r="DF255" s="86">
        <f t="shared" si="151"/>
        <v>0</v>
      </c>
      <c r="DG255" s="86">
        <f t="shared" si="151"/>
        <v>0</v>
      </c>
      <c r="DH255" s="86">
        <f t="shared" si="151"/>
        <v>0</v>
      </c>
      <c r="DI255" s="86">
        <f t="shared" si="151"/>
        <v>0</v>
      </c>
      <c r="DJ255" s="86">
        <f t="shared" si="151"/>
        <v>0</v>
      </c>
      <c r="DK255" s="86">
        <f t="shared" si="151"/>
        <v>0</v>
      </c>
      <c r="DL255" s="86">
        <f t="shared" si="151"/>
        <v>0</v>
      </c>
      <c r="DM255" s="86">
        <f t="shared" si="151"/>
        <v>0</v>
      </c>
      <c r="DN255" s="86">
        <f t="shared" si="151"/>
        <v>0</v>
      </c>
      <c r="DO255" s="86">
        <f t="shared" si="151"/>
        <v>0</v>
      </c>
      <c r="DP255" s="86">
        <f t="shared" si="151"/>
        <v>0</v>
      </c>
      <c r="DQ255" s="86">
        <f t="shared" si="151"/>
        <v>0</v>
      </c>
      <c r="DR255" s="86">
        <f t="shared" si="151"/>
        <v>0</v>
      </c>
      <c r="DS255" s="86">
        <f t="shared" si="151"/>
        <v>0</v>
      </c>
      <c r="DT255" s="86">
        <f t="shared" si="151"/>
        <v>0</v>
      </c>
      <c r="DU255" s="86">
        <f t="shared" si="151"/>
        <v>0</v>
      </c>
    </row>
    <row r="256" spans="1:125" x14ac:dyDescent="0.35">
      <c r="A256" s="2" t="s">
        <v>404</v>
      </c>
      <c r="B256" s="2"/>
      <c r="C256" s="2"/>
      <c r="D256" s="86">
        <f>SUM(E256:DU256)</f>
        <v>0</v>
      </c>
      <c r="E256" s="77">
        <f t="shared" ref="E256:BP256" si="152">IFERROR(IF(E250=0,0,-IFERROR(PPMT(E245,E250,$D249,SUM($D254:$D255)),0)),"")</f>
        <v>0</v>
      </c>
      <c r="F256" s="77">
        <f t="shared" si="152"/>
        <v>0</v>
      </c>
      <c r="G256" s="77">
        <f t="shared" si="152"/>
        <v>0</v>
      </c>
      <c r="H256" s="77">
        <f t="shared" si="152"/>
        <v>0</v>
      </c>
      <c r="I256" s="77">
        <f t="shared" si="152"/>
        <v>0</v>
      </c>
      <c r="J256" s="77">
        <f t="shared" si="152"/>
        <v>0</v>
      </c>
      <c r="K256" s="77">
        <f t="shared" si="152"/>
        <v>0</v>
      </c>
      <c r="L256" s="77">
        <f t="shared" si="152"/>
        <v>0</v>
      </c>
      <c r="M256" s="77">
        <f t="shared" si="152"/>
        <v>0</v>
      </c>
      <c r="N256" s="77">
        <f t="shared" si="152"/>
        <v>0</v>
      </c>
      <c r="O256" s="77">
        <f t="shared" si="152"/>
        <v>0</v>
      </c>
      <c r="P256" s="77">
        <f t="shared" si="152"/>
        <v>0</v>
      </c>
      <c r="Q256" s="77">
        <f t="shared" si="152"/>
        <v>0</v>
      </c>
      <c r="R256" s="77">
        <f t="shared" si="152"/>
        <v>0</v>
      </c>
      <c r="S256" s="77">
        <f t="shared" si="152"/>
        <v>0</v>
      </c>
      <c r="T256" s="77">
        <f t="shared" si="152"/>
        <v>0</v>
      </c>
      <c r="U256" s="77">
        <f t="shared" si="152"/>
        <v>0</v>
      </c>
      <c r="V256" s="77">
        <f t="shared" si="152"/>
        <v>0</v>
      </c>
      <c r="W256" s="77">
        <f t="shared" si="152"/>
        <v>0</v>
      </c>
      <c r="X256" s="77">
        <f t="shared" si="152"/>
        <v>0</v>
      </c>
      <c r="Y256" s="77">
        <f t="shared" si="152"/>
        <v>0</v>
      </c>
      <c r="Z256" s="77">
        <f t="shared" si="152"/>
        <v>0</v>
      </c>
      <c r="AA256" s="77">
        <f t="shared" si="152"/>
        <v>0</v>
      </c>
      <c r="AB256" s="77">
        <f t="shared" si="152"/>
        <v>0</v>
      </c>
      <c r="AC256" s="77">
        <f t="shared" si="152"/>
        <v>0</v>
      </c>
      <c r="AD256" s="77">
        <f t="shared" si="152"/>
        <v>0</v>
      </c>
      <c r="AE256" s="77">
        <f t="shared" si="152"/>
        <v>0</v>
      </c>
      <c r="AF256" s="77">
        <f t="shared" si="152"/>
        <v>0</v>
      </c>
      <c r="AG256" s="77">
        <f t="shared" si="152"/>
        <v>0</v>
      </c>
      <c r="AH256" s="77">
        <f t="shared" si="152"/>
        <v>0</v>
      </c>
      <c r="AI256" s="77">
        <f t="shared" si="152"/>
        <v>0</v>
      </c>
      <c r="AJ256" s="77">
        <f t="shared" si="152"/>
        <v>0</v>
      </c>
      <c r="AK256" s="77">
        <f t="shared" si="152"/>
        <v>0</v>
      </c>
      <c r="AL256" s="77">
        <f t="shared" si="152"/>
        <v>0</v>
      </c>
      <c r="AM256" s="77">
        <f t="shared" si="152"/>
        <v>0</v>
      </c>
      <c r="AN256" s="77">
        <f t="shared" si="152"/>
        <v>0</v>
      </c>
      <c r="AO256" s="77">
        <f t="shared" si="152"/>
        <v>0</v>
      </c>
      <c r="AP256" s="77">
        <f t="shared" si="152"/>
        <v>0</v>
      </c>
      <c r="AQ256" s="77">
        <f t="shared" si="152"/>
        <v>0</v>
      </c>
      <c r="AR256" s="77">
        <f t="shared" si="152"/>
        <v>0</v>
      </c>
      <c r="AS256" s="77">
        <f t="shared" si="152"/>
        <v>0</v>
      </c>
      <c r="AT256" s="77">
        <f t="shared" si="152"/>
        <v>0</v>
      </c>
      <c r="AU256" s="77">
        <f t="shared" si="152"/>
        <v>0</v>
      </c>
      <c r="AV256" s="77">
        <f t="shared" si="152"/>
        <v>0</v>
      </c>
      <c r="AW256" s="77">
        <f t="shared" si="152"/>
        <v>0</v>
      </c>
      <c r="AX256" s="77">
        <f t="shared" si="152"/>
        <v>0</v>
      </c>
      <c r="AY256" s="77">
        <f t="shared" si="152"/>
        <v>0</v>
      </c>
      <c r="AZ256" s="77">
        <f t="shared" si="152"/>
        <v>0</v>
      </c>
      <c r="BA256" s="77">
        <f t="shared" si="152"/>
        <v>0</v>
      </c>
      <c r="BB256" s="77">
        <f t="shared" si="152"/>
        <v>0</v>
      </c>
      <c r="BC256" s="77">
        <f t="shared" si="152"/>
        <v>0</v>
      </c>
      <c r="BD256" s="77">
        <f t="shared" si="152"/>
        <v>0</v>
      </c>
      <c r="BE256" s="77">
        <f t="shared" si="152"/>
        <v>0</v>
      </c>
      <c r="BF256" s="77">
        <f t="shared" si="152"/>
        <v>0</v>
      </c>
      <c r="BG256" s="77">
        <f t="shared" si="152"/>
        <v>0</v>
      </c>
      <c r="BH256" s="77">
        <f t="shared" si="152"/>
        <v>0</v>
      </c>
      <c r="BI256" s="77">
        <f t="shared" si="152"/>
        <v>0</v>
      </c>
      <c r="BJ256" s="77">
        <f t="shared" si="152"/>
        <v>0</v>
      </c>
      <c r="BK256" s="77">
        <f t="shared" si="152"/>
        <v>0</v>
      </c>
      <c r="BL256" s="77">
        <f t="shared" si="152"/>
        <v>0</v>
      </c>
      <c r="BM256" s="77">
        <f t="shared" si="152"/>
        <v>0</v>
      </c>
      <c r="BN256" s="77">
        <f t="shared" si="152"/>
        <v>0</v>
      </c>
      <c r="BO256" s="77">
        <f t="shared" si="152"/>
        <v>0</v>
      </c>
      <c r="BP256" s="77">
        <f t="shared" si="152"/>
        <v>0</v>
      </c>
      <c r="BQ256" s="77">
        <f t="shared" ref="BQ256:DU256" si="153">IFERROR(IF(BQ250=0,0,-IFERROR(PPMT(BQ245,BQ250,$D249,SUM($D254:$D255)),0)),"")</f>
        <v>0</v>
      </c>
      <c r="BR256" s="77">
        <f t="shared" si="153"/>
        <v>0</v>
      </c>
      <c r="BS256" s="77">
        <f t="shared" si="153"/>
        <v>0</v>
      </c>
      <c r="BT256" s="77">
        <f t="shared" si="153"/>
        <v>0</v>
      </c>
      <c r="BU256" s="77">
        <f t="shared" si="153"/>
        <v>0</v>
      </c>
      <c r="BV256" s="77">
        <f t="shared" si="153"/>
        <v>0</v>
      </c>
      <c r="BW256" s="77">
        <f t="shared" si="153"/>
        <v>0</v>
      </c>
      <c r="BX256" s="77">
        <f t="shared" si="153"/>
        <v>0</v>
      </c>
      <c r="BY256" s="77">
        <f t="shared" si="153"/>
        <v>0</v>
      </c>
      <c r="BZ256" s="77">
        <f t="shared" si="153"/>
        <v>0</v>
      </c>
      <c r="CA256" s="77">
        <f t="shared" si="153"/>
        <v>0</v>
      </c>
      <c r="CB256" s="77">
        <f t="shared" si="153"/>
        <v>0</v>
      </c>
      <c r="CC256" s="77">
        <f t="shared" si="153"/>
        <v>0</v>
      </c>
      <c r="CD256" s="77">
        <f t="shared" si="153"/>
        <v>0</v>
      </c>
      <c r="CE256" s="77">
        <f t="shared" si="153"/>
        <v>0</v>
      </c>
      <c r="CF256" s="77">
        <f t="shared" si="153"/>
        <v>0</v>
      </c>
      <c r="CG256" s="77">
        <f t="shared" si="153"/>
        <v>0</v>
      </c>
      <c r="CH256" s="77">
        <f t="shared" si="153"/>
        <v>0</v>
      </c>
      <c r="CI256" s="77">
        <f t="shared" si="153"/>
        <v>0</v>
      </c>
      <c r="CJ256" s="77">
        <f t="shared" si="153"/>
        <v>0</v>
      </c>
      <c r="CK256" s="77">
        <f t="shared" si="153"/>
        <v>0</v>
      </c>
      <c r="CL256" s="77">
        <f t="shared" si="153"/>
        <v>0</v>
      </c>
      <c r="CM256" s="77">
        <f t="shared" si="153"/>
        <v>0</v>
      </c>
      <c r="CN256" s="77">
        <f t="shared" si="153"/>
        <v>0</v>
      </c>
      <c r="CO256" s="77">
        <f t="shared" si="153"/>
        <v>0</v>
      </c>
      <c r="CP256" s="77">
        <f t="shared" si="153"/>
        <v>0</v>
      </c>
      <c r="CQ256" s="77">
        <f t="shared" si="153"/>
        <v>0</v>
      </c>
      <c r="CR256" s="77">
        <f t="shared" si="153"/>
        <v>0</v>
      </c>
      <c r="CS256" s="77">
        <f t="shared" si="153"/>
        <v>0</v>
      </c>
      <c r="CT256" s="77">
        <f t="shared" si="153"/>
        <v>0</v>
      </c>
      <c r="CU256" s="77">
        <f t="shared" si="153"/>
        <v>0</v>
      </c>
      <c r="CV256" s="77">
        <f t="shared" si="153"/>
        <v>0</v>
      </c>
      <c r="CW256" s="77">
        <f t="shared" si="153"/>
        <v>0</v>
      </c>
      <c r="CX256" s="77">
        <f t="shared" si="153"/>
        <v>0</v>
      </c>
      <c r="CY256" s="77">
        <f t="shared" si="153"/>
        <v>0</v>
      </c>
      <c r="CZ256" s="77">
        <f t="shared" si="153"/>
        <v>0</v>
      </c>
      <c r="DA256" s="77">
        <f t="shared" si="153"/>
        <v>0</v>
      </c>
      <c r="DB256" s="77">
        <f t="shared" si="153"/>
        <v>0</v>
      </c>
      <c r="DC256" s="77">
        <f t="shared" si="153"/>
        <v>0</v>
      </c>
      <c r="DD256" s="77">
        <f t="shared" si="153"/>
        <v>0</v>
      </c>
      <c r="DE256" s="77">
        <f t="shared" si="153"/>
        <v>0</v>
      </c>
      <c r="DF256" s="77">
        <f t="shared" si="153"/>
        <v>0</v>
      </c>
      <c r="DG256" s="77">
        <f t="shared" si="153"/>
        <v>0</v>
      </c>
      <c r="DH256" s="77">
        <f t="shared" si="153"/>
        <v>0</v>
      </c>
      <c r="DI256" s="77">
        <f t="shared" si="153"/>
        <v>0</v>
      </c>
      <c r="DJ256" s="77">
        <f t="shared" si="153"/>
        <v>0</v>
      </c>
      <c r="DK256" s="77">
        <f t="shared" si="153"/>
        <v>0</v>
      </c>
      <c r="DL256" s="77">
        <f t="shared" si="153"/>
        <v>0</v>
      </c>
      <c r="DM256" s="77">
        <f t="shared" si="153"/>
        <v>0</v>
      </c>
      <c r="DN256" s="77">
        <f t="shared" si="153"/>
        <v>0</v>
      </c>
      <c r="DO256" s="77">
        <f t="shared" si="153"/>
        <v>0</v>
      </c>
      <c r="DP256" s="77">
        <f t="shared" si="153"/>
        <v>0</v>
      </c>
      <c r="DQ256" s="77">
        <f t="shared" si="153"/>
        <v>0</v>
      </c>
      <c r="DR256" s="77">
        <f t="shared" si="153"/>
        <v>0</v>
      </c>
      <c r="DS256" s="77">
        <f t="shared" si="153"/>
        <v>0</v>
      </c>
      <c r="DT256" s="77">
        <f t="shared" si="153"/>
        <v>0</v>
      </c>
      <c r="DU256" s="77">
        <f t="shared" si="153"/>
        <v>0</v>
      </c>
    </row>
    <row r="257" spans="1:125" x14ac:dyDescent="0.35">
      <c r="A257" s="2" t="s">
        <v>405</v>
      </c>
      <c r="B257" s="2"/>
      <c r="C257" s="2"/>
      <c r="D257" s="2"/>
      <c r="E257" s="86">
        <f t="shared" ref="E257:AJ257" si="154">IFERROR(SUM(E253:E255)-E256,"")</f>
        <v>0</v>
      </c>
      <c r="F257" s="86">
        <f t="shared" si="154"/>
        <v>0</v>
      </c>
      <c r="G257" s="86">
        <f t="shared" si="154"/>
        <v>0</v>
      </c>
      <c r="H257" s="86">
        <f t="shared" si="154"/>
        <v>0</v>
      </c>
      <c r="I257" s="86">
        <f t="shared" si="154"/>
        <v>0</v>
      </c>
      <c r="J257" s="86">
        <f t="shared" si="154"/>
        <v>0</v>
      </c>
      <c r="K257" s="86">
        <f t="shared" si="154"/>
        <v>0</v>
      </c>
      <c r="L257" s="86">
        <f t="shared" si="154"/>
        <v>0</v>
      </c>
      <c r="M257" s="86">
        <f t="shared" si="154"/>
        <v>0</v>
      </c>
      <c r="N257" s="86">
        <f t="shared" si="154"/>
        <v>0</v>
      </c>
      <c r="O257" s="86">
        <f t="shared" si="154"/>
        <v>0</v>
      </c>
      <c r="P257" s="86">
        <f t="shared" si="154"/>
        <v>0</v>
      </c>
      <c r="Q257" s="86">
        <f t="shared" si="154"/>
        <v>0</v>
      </c>
      <c r="R257" s="86">
        <f t="shared" si="154"/>
        <v>0</v>
      </c>
      <c r="S257" s="86">
        <f t="shared" si="154"/>
        <v>0</v>
      </c>
      <c r="T257" s="86">
        <f t="shared" si="154"/>
        <v>0</v>
      </c>
      <c r="U257" s="86">
        <f t="shared" si="154"/>
        <v>0</v>
      </c>
      <c r="V257" s="86">
        <f t="shared" si="154"/>
        <v>0</v>
      </c>
      <c r="W257" s="86">
        <f t="shared" si="154"/>
        <v>0</v>
      </c>
      <c r="X257" s="86">
        <f t="shared" si="154"/>
        <v>0</v>
      </c>
      <c r="Y257" s="86">
        <f t="shared" si="154"/>
        <v>0</v>
      </c>
      <c r="Z257" s="86">
        <f t="shared" si="154"/>
        <v>0</v>
      </c>
      <c r="AA257" s="86">
        <f t="shared" si="154"/>
        <v>0</v>
      </c>
      <c r="AB257" s="86">
        <f t="shared" si="154"/>
        <v>0</v>
      </c>
      <c r="AC257" s="86">
        <f t="shared" si="154"/>
        <v>0</v>
      </c>
      <c r="AD257" s="86">
        <f t="shared" si="154"/>
        <v>0</v>
      </c>
      <c r="AE257" s="86">
        <f t="shared" si="154"/>
        <v>0</v>
      </c>
      <c r="AF257" s="86">
        <f t="shared" si="154"/>
        <v>0</v>
      </c>
      <c r="AG257" s="86">
        <f t="shared" si="154"/>
        <v>0</v>
      </c>
      <c r="AH257" s="86">
        <f t="shared" si="154"/>
        <v>0</v>
      </c>
      <c r="AI257" s="86">
        <f t="shared" si="154"/>
        <v>0</v>
      </c>
      <c r="AJ257" s="86">
        <f t="shared" si="154"/>
        <v>0</v>
      </c>
      <c r="AK257" s="86">
        <f t="shared" ref="AK257:CV257" si="155">IFERROR(SUM(AK253:AK255)-AK256,"")</f>
        <v>0</v>
      </c>
      <c r="AL257" s="86">
        <f t="shared" si="155"/>
        <v>0</v>
      </c>
      <c r="AM257" s="86">
        <f t="shared" si="155"/>
        <v>0</v>
      </c>
      <c r="AN257" s="86">
        <f t="shared" si="155"/>
        <v>0</v>
      </c>
      <c r="AO257" s="86">
        <f t="shared" si="155"/>
        <v>0</v>
      </c>
      <c r="AP257" s="86">
        <f t="shared" si="155"/>
        <v>0</v>
      </c>
      <c r="AQ257" s="86">
        <f t="shared" si="155"/>
        <v>0</v>
      </c>
      <c r="AR257" s="86">
        <f t="shared" si="155"/>
        <v>0</v>
      </c>
      <c r="AS257" s="86">
        <f t="shared" si="155"/>
        <v>0</v>
      </c>
      <c r="AT257" s="86">
        <f t="shared" si="155"/>
        <v>0</v>
      </c>
      <c r="AU257" s="86">
        <f t="shared" si="155"/>
        <v>0</v>
      </c>
      <c r="AV257" s="86">
        <f t="shared" si="155"/>
        <v>0</v>
      </c>
      <c r="AW257" s="86">
        <f t="shared" si="155"/>
        <v>0</v>
      </c>
      <c r="AX257" s="86">
        <f t="shared" si="155"/>
        <v>0</v>
      </c>
      <c r="AY257" s="86">
        <f t="shared" si="155"/>
        <v>0</v>
      </c>
      <c r="AZ257" s="86">
        <f t="shared" si="155"/>
        <v>0</v>
      </c>
      <c r="BA257" s="86">
        <f t="shared" si="155"/>
        <v>0</v>
      </c>
      <c r="BB257" s="86">
        <f t="shared" si="155"/>
        <v>0</v>
      </c>
      <c r="BC257" s="86">
        <f t="shared" si="155"/>
        <v>0</v>
      </c>
      <c r="BD257" s="86">
        <f t="shared" si="155"/>
        <v>0</v>
      </c>
      <c r="BE257" s="86">
        <f t="shared" si="155"/>
        <v>0</v>
      </c>
      <c r="BF257" s="86">
        <f t="shared" si="155"/>
        <v>0</v>
      </c>
      <c r="BG257" s="86">
        <f t="shared" si="155"/>
        <v>0</v>
      </c>
      <c r="BH257" s="86">
        <f t="shared" si="155"/>
        <v>0</v>
      </c>
      <c r="BI257" s="86">
        <f t="shared" si="155"/>
        <v>0</v>
      </c>
      <c r="BJ257" s="86">
        <f t="shared" si="155"/>
        <v>0</v>
      </c>
      <c r="BK257" s="86">
        <f t="shared" si="155"/>
        <v>0</v>
      </c>
      <c r="BL257" s="86">
        <f t="shared" si="155"/>
        <v>0</v>
      </c>
      <c r="BM257" s="86">
        <f t="shared" si="155"/>
        <v>0</v>
      </c>
      <c r="BN257" s="86">
        <f t="shared" si="155"/>
        <v>0</v>
      </c>
      <c r="BO257" s="86">
        <f t="shared" si="155"/>
        <v>0</v>
      </c>
      <c r="BP257" s="86">
        <f t="shared" si="155"/>
        <v>0</v>
      </c>
      <c r="BQ257" s="86">
        <f t="shared" si="155"/>
        <v>0</v>
      </c>
      <c r="BR257" s="86">
        <f t="shared" si="155"/>
        <v>0</v>
      </c>
      <c r="BS257" s="86">
        <f t="shared" si="155"/>
        <v>0</v>
      </c>
      <c r="BT257" s="86">
        <f t="shared" si="155"/>
        <v>0</v>
      </c>
      <c r="BU257" s="86">
        <f t="shared" si="155"/>
        <v>0</v>
      </c>
      <c r="BV257" s="86">
        <f t="shared" si="155"/>
        <v>0</v>
      </c>
      <c r="BW257" s="86">
        <f t="shared" si="155"/>
        <v>0</v>
      </c>
      <c r="BX257" s="86">
        <f t="shared" si="155"/>
        <v>0</v>
      </c>
      <c r="BY257" s="86">
        <f t="shared" si="155"/>
        <v>0</v>
      </c>
      <c r="BZ257" s="86">
        <f t="shared" si="155"/>
        <v>0</v>
      </c>
      <c r="CA257" s="86">
        <f t="shared" si="155"/>
        <v>0</v>
      </c>
      <c r="CB257" s="86">
        <f t="shared" si="155"/>
        <v>0</v>
      </c>
      <c r="CC257" s="86">
        <f t="shared" si="155"/>
        <v>0</v>
      </c>
      <c r="CD257" s="86">
        <f t="shared" si="155"/>
        <v>0</v>
      </c>
      <c r="CE257" s="86">
        <f t="shared" si="155"/>
        <v>0</v>
      </c>
      <c r="CF257" s="86">
        <f t="shared" si="155"/>
        <v>0</v>
      </c>
      <c r="CG257" s="86">
        <f t="shared" si="155"/>
        <v>0</v>
      </c>
      <c r="CH257" s="86">
        <f t="shared" si="155"/>
        <v>0</v>
      </c>
      <c r="CI257" s="86">
        <f t="shared" si="155"/>
        <v>0</v>
      </c>
      <c r="CJ257" s="86">
        <f t="shared" si="155"/>
        <v>0</v>
      </c>
      <c r="CK257" s="86">
        <f t="shared" si="155"/>
        <v>0</v>
      </c>
      <c r="CL257" s="86">
        <f t="shared" si="155"/>
        <v>0</v>
      </c>
      <c r="CM257" s="86">
        <f t="shared" si="155"/>
        <v>0</v>
      </c>
      <c r="CN257" s="86">
        <f t="shared" si="155"/>
        <v>0</v>
      </c>
      <c r="CO257" s="86">
        <f t="shared" si="155"/>
        <v>0</v>
      </c>
      <c r="CP257" s="86">
        <f t="shared" si="155"/>
        <v>0</v>
      </c>
      <c r="CQ257" s="86">
        <f t="shared" si="155"/>
        <v>0</v>
      </c>
      <c r="CR257" s="86">
        <f t="shared" si="155"/>
        <v>0</v>
      </c>
      <c r="CS257" s="86">
        <f t="shared" si="155"/>
        <v>0</v>
      </c>
      <c r="CT257" s="86">
        <f t="shared" si="155"/>
        <v>0</v>
      </c>
      <c r="CU257" s="86">
        <f t="shared" si="155"/>
        <v>0</v>
      </c>
      <c r="CV257" s="86">
        <f t="shared" si="155"/>
        <v>0</v>
      </c>
      <c r="CW257" s="86">
        <f t="shared" ref="CW257:DU257" si="156">IFERROR(SUM(CW253:CW255)-CW256,"")</f>
        <v>0</v>
      </c>
      <c r="CX257" s="86">
        <f t="shared" si="156"/>
        <v>0</v>
      </c>
      <c r="CY257" s="86">
        <f t="shared" si="156"/>
        <v>0</v>
      </c>
      <c r="CZ257" s="86">
        <f t="shared" si="156"/>
        <v>0</v>
      </c>
      <c r="DA257" s="86">
        <f t="shared" si="156"/>
        <v>0</v>
      </c>
      <c r="DB257" s="86">
        <f t="shared" si="156"/>
        <v>0</v>
      </c>
      <c r="DC257" s="86">
        <f t="shared" si="156"/>
        <v>0</v>
      </c>
      <c r="DD257" s="86">
        <f t="shared" si="156"/>
        <v>0</v>
      </c>
      <c r="DE257" s="86">
        <f t="shared" si="156"/>
        <v>0</v>
      </c>
      <c r="DF257" s="86">
        <f t="shared" si="156"/>
        <v>0</v>
      </c>
      <c r="DG257" s="86">
        <f t="shared" si="156"/>
        <v>0</v>
      </c>
      <c r="DH257" s="86">
        <f t="shared" si="156"/>
        <v>0</v>
      </c>
      <c r="DI257" s="86">
        <f t="shared" si="156"/>
        <v>0</v>
      </c>
      <c r="DJ257" s="86">
        <f t="shared" si="156"/>
        <v>0</v>
      </c>
      <c r="DK257" s="86">
        <f t="shared" si="156"/>
        <v>0</v>
      </c>
      <c r="DL257" s="86">
        <f t="shared" si="156"/>
        <v>0</v>
      </c>
      <c r="DM257" s="86">
        <f t="shared" si="156"/>
        <v>0</v>
      </c>
      <c r="DN257" s="86">
        <f t="shared" si="156"/>
        <v>0</v>
      </c>
      <c r="DO257" s="86">
        <f t="shared" si="156"/>
        <v>0</v>
      </c>
      <c r="DP257" s="86">
        <f t="shared" si="156"/>
        <v>0</v>
      </c>
      <c r="DQ257" s="86">
        <f t="shared" si="156"/>
        <v>0</v>
      </c>
      <c r="DR257" s="86">
        <f t="shared" si="156"/>
        <v>0</v>
      </c>
      <c r="DS257" s="86">
        <f t="shared" si="156"/>
        <v>0</v>
      </c>
      <c r="DT257" s="86">
        <f t="shared" si="156"/>
        <v>0</v>
      </c>
      <c r="DU257" s="86">
        <f t="shared" si="156"/>
        <v>0</v>
      </c>
    </row>
    <row r="258" spans="1:125" x14ac:dyDescent="0.35">
      <c r="A258" s="2"/>
      <c r="B258" s="2"/>
      <c r="C258" s="2"/>
      <c r="D258" s="2"/>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c r="AH258" s="86"/>
      <c r="AI258" s="86"/>
      <c r="AJ258" s="86"/>
      <c r="AK258" s="86"/>
      <c r="AL258" s="86"/>
      <c r="AM258" s="86"/>
      <c r="AN258" s="86"/>
      <c r="AO258" s="86"/>
      <c r="AP258" s="86"/>
      <c r="AQ258" s="86"/>
      <c r="AR258" s="86"/>
      <c r="AS258" s="86"/>
      <c r="AT258" s="86"/>
      <c r="AU258" s="86"/>
      <c r="AV258" s="86"/>
      <c r="AW258" s="86"/>
      <c r="AX258" s="86"/>
      <c r="AY258" s="86"/>
      <c r="AZ258" s="86"/>
      <c r="BA258" s="86"/>
      <c r="BB258" s="86"/>
      <c r="BC258" s="86"/>
      <c r="BD258" s="86"/>
      <c r="BE258" s="86"/>
      <c r="BF258" s="86"/>
      <c r="BG258" s="86"/>
      <c r="BH258" s="86"/>
      <c r="BI258" s="86"/>
      <c r="BJ258" s="86"/>
      <c r="BK258" s="86"/>
      <c r="BL258" s="86"/>
      <c r="BM258" s="86"/>
      <c r="BN258" s="86"/>
      <c r="BO258" s="86"/>
      <c r="BP258" s="86"/>
      <c r="BQ258" s="86"/>
      <c r="BR258" s="86"/>
      <c r="BS258" s="86"/>
      <c r="BT258" s="86"/>
      <c r="BU258" s="86"/>
      <c r="BV258" s="86"/>
      <c r="BW258" s="86"/>
      <c r="BX258" s="86"/>
      <c r="BY258" s="86"/>
      <c r="BZ258" s="86"/>
      <c r="CA258" s="86"/>
      <c r="CB258" s="86"/>
      <c r="CC258" s="86"/>
      <c r="CD258" s="86"/>
      <c r="CE258" s="86"/>
      <c r="CF258" s="86"/>
      <c r="CG258" s="86"/>
      <c r="CH258" s="86"/>
      <c r="CI258" s="86"/>
      <c r="CJ258" s="86"/>
      <c r="CK258" s="86"/>
      <c r="CL258" s="86"/>
      <c r="CM258" s="86"/>
      <c r="CN258" s="86"/>
      <c r="CO258" s="86"/>
      <c r="CP258" s="86"/>
      <c r="CQ258" s="86"/>
      <c r="CR258" s="86"/>
      <c r="CS258" s="86"/>
      <c r="CT258" s="86"/>
      <c r="CU258" s="86"/>
      <c r="CV258" s="86"/>
      <c r="CW258" s="86"/>
      <c r="CX258" s="86"/>
      <c r="CY258" s="86"/>
      <c r="CZ258" s="86"/>
      <c r="DA258" s="86"/>
      <c r="DB258" s="86"/>
      <c r="DC258" s="86"/>
      <c r="DD258" s="86"/>
      <c r="DE258" s="86"/>
      <c r="DF258" s="86"/>
      <c r="DG258" s="86"/>
      <c r="DH258" s="86"/>
      <c r="DI258" s="86"/>
      <c r="DJ258" s="86"/>
      <c r="DK258" s="86"/>
      <c r="DL258" s="86"/>
      <c r="DM258" s="86"/>
      <c r="DN258" s="86"/>
      <c r="DO258" s="86"/>
      <c r="DP258" s="86"/>
      <c r="DQ258" s="86"/>
      <c r="DR258" s="86"/>
      <c r="DS258" s="86"/>
      <c r="DT258" s="86"/>
      <c r="DU258" s="86"/>
    </row>
    <row r="259" spans="1:125" x14ac:dyDescent="0.35">
      <c r="A259" s="25" t="s">
        <v>406</v>
      </c>
      <c r="B259" s="25"/>
      <c r="C259" s="25"/>
      <c r="D259" s="25"/>
      <c r="E259" s="104">
        <f t="shared" ref="E259:BP259" si="157">IFERROR(IF(E251=0,0,E253*E245),"")</f>
        <v>0</v>
      </c>
      <c r="F259" s="104">
        <f t="shared" si="157"/>
        <v>0</v>
      </c>
      <c r="G259" s="104">
        <f t="shared" si="157"/>
        <v>0</v>
      </c>
      <c r="H259" s="104">
        <f t="shared" si="157"/>
        <v>0</v>
      </c>
      <c r="I259" s="104">
        <f t="shared" si="157"/>
        <v>0</v>
      </c>
      <c r="J259" s="104">
        <f t="shared" si="157"/>
        <v>0</v>
      </c>
      <c r="K259" s="104">
        <f t="shared" si="157"/>
        <v>0</v>
      </c>
      <c r="L259" s="104">
        <f t="shared" si="157"/>
        <v>0</v>
      </c>
      <c r="M259" s="104">
        <f t="shared" si="157"/>
        <v>0</v>
      </c>
      <c r="N259" s="104">
        <f t="shared" si="157"/>
        <v>0</v>
      </c>
      <c r="O259" s="104">
        <f t="shared" si="157"/>
        <v>0</v>
      </c>
      <c r="P259" s="104">
        <f t="shared" si="157"/>
        <v>0</v>
      </c>
      <c r="Q259" s="104">
        <f t="shared" si="157"/>
        <v>0</v>
      </c>
      <c r="R259" s="104">
        <f t="shared" si="157"/>
        <v>0</v>
      </c>
      <c r="S259" s="104">
        <f t="shared" si="157"/>
        <v>0</v>
      </c>
      <c r="T259" s="104">
        <f t="shared" si="157"/>
        <v>0</v>
      </c>
      <c r="U259" s="104">
        <f t="shared" si="157"/>
        <v>0</v>
      </c>
      <c r="V259" s="104">
        <f t="shared" si="157"/>
        <v>0</v>
      </c>
      <c r="W259" s="104">
        <f t="shared" si="157"/>
        <v>0</v>
      </c>
      <c r="X259" s="104">
        <f t="shared" si="157"/>
        <v>0</v>
      </c>
      <c r="Y259" s="104">
        <f t="shared" si="157"/>
        <v>0</v>
      </c>
      <c r="Z259" s="104">
        <f t="shared" si="157"/>
        <v>0</v>
      </c>
      <c r="AA259" s="104">
        <f t="shared" si="157"/>
        <v>0</v>
      </c>
      <c r="AB259" s="104">
        <f t="shared" si="157"/>
        <v>0</v>
      </c>
      <c r="AC259" s="104">
        <f t="shared" si="157"/>
        <v>0</v>
      </c>
      <c r="AD259" s="104">
        <f t="shared" si="157"/>
        <v>0</v>
      </c>
      <c r="AE259" s="104">
        <f t="shared" si="157"/>
        <v>0</v>
      </c>
      <c r="AF259" s="104">
        <f t="shared" si="157"/>
        <v>0</v>
      </c>
      <c r="AG259" s="104">
        <f t="shared" si="157"/>
        <v>0</v>
      </c>
      <c r="AH259" s="104">
        <f t="shared" si="157"/>
        <v>0</v>
      </c>
      <c r="AI259" s="104">
        <f t="shared" si="157"/>
        <v>0</v>
      </c>
      <c r="AJ259" s="104">
        <f t="shared" si="157"/>
        <v>0</v>
      </c>
      <c r="AK259" s="104">
        <f t="shared" si="157"/>
        <v>0</v>
      </c>
      <c r="AL259" s="104">
        <f t="shared" si="157"/>
        <v>0</v>
      </c>
      <c r="AM259" s="104">
        <f t="shared" si="157"/>
        <v>0</v>
      </c>
      <c r="AN259" s="104">
        <f t="shared" si="157"/>
        <v>0</v>
      </c>
      <c r="AO259" s="104">
        <f t="shared" si="157"/>
        <v>0</v>
      </c>
      <c r="AP259" s="104">
        <f t="shared" si="157"/>
        <v>0</v>
      </c>
      <c r="AQ259" s="104">
        <f t="shared" si="157"/>
        <v>0</v>
      </c>
      <c r="AR259" s="104">
        <f t="shared" si="157"/>
        <v>0</v>
      </c>
      <c r="AS259" s="104">
        <f t="shared" si="157"/>
        <v>0</v>
      </c>
      <c r="AT259" s="104">
        <f t="shared" si="157"/>
        <v>0</v>
      </c>
      <c r="AU259" s="104">
        <f t="shared" si="157"/>
        <v>0</v>
      </c>
      <c r="AV259" s="104">
        <f t="shared" si="157"/>
        <v>0</v>
      </c>
      <c r="AW259" s="104">
        <f t="shared" si="157"/>
        <v>0</v>
      </c>
      <c r="AX259" s="104">
        <f t="shared" si="157"/>
        <v>0</v>
      </c>
      <c r="AY259" s="104">
        <f t="shared" si="157"/>
        <v>0</v>
      </c>
      <c r="AZ259" s="104">
        <f t="shared" si="157"/>
        <v>0</v>
      </c>
      <c r="BA259" s="104">
        <f t="shared" si="157"/>
        <v>0</v>
      </c>
      <c r="BB259" s="104">
        <f t="shared" si="157"/>
        <v>0</v>
      </c>
      <c r="BC259" s="104">
        <f t="shared" si="157"/>
        <v>0</v>
      </c>
      <c r="BD259" s="104">
        <f t="shared" si="157"/>
        <v>0</v>
      </c>
      <c r="BE259" s="104">
        <f t="shared" si="157"/>
        <v>0</v>
      </c>
      <c r="BF259" s="104">
        <f t="shared" si="157"/>
        <v>0</v>
      </c>
      <c r="BG259" s="104">
        <f t="shared" si="157"/>
        <v>0</v>
      </c>
      <c r="BH259" s="104">
        <f t="shared" si="157"/>
        <v>0</v>
      </c>
      <c r="BI259" s="104">
        <f t="shared" si="157"/>
        <v>0</v>
      </c>
      <c r="BJ259" s="104">
        <f t="shared" si="157"/>
        <v>0</v>
      </c>
      <c r="BK259" s="104">
        <f t="shared" si="157"/>
        <v>0</v>
      </c>
      <c r="BL259" s="104">
        <f t="shared" si="157"/>
        <v>0</v>
      </c>
      <c r="BM259" s="104">
        <f t="shared" si="157"/>
        <v>0</v>
      </c>
      <c r="BN259" s="104">
        <f t="shared" si="157"/>
        <v>0</v>
      </c>
      <c r="BO259" s="104">
        <f t="shared" si="157"/>
        <v>0</v>
      </c>
      <c r="BP259" s="104">
        <f t="shared" si="157"/>
        <v>0</v>
      </c>
      <c r="BQ259" s="104">
        <f t="shared" ref="BQ259:DU259" si="158">IFERROR(IF(BQ251=0,0,BQ253*BQ245),"")</f>
        <v>0</v>
      </c>
      <c r="BR259" s="104">
        <f t="shared" si="158"/>
        <v>0</v>
      </c>
      <c r="BS259" s="104">
        <f t="shared" si="158"/>
        <v>0</v>
      </c>
      <c r="BT259" s="104">
        <f t="shared" si="158"/>
        <v>0</v>
      </c>
      <c r="BU259" s="104">
        <f t="shared" si="158"/>
        <v>0</v>
      </c>
      <c r="BV259" s="104">
        <f t="shared" si="158"/>
        <v>0</v>
      </c>
      <c r="BW259" s="104">
        <f t="shared" si="158"/>
        <v>0</v>
      </c>
      <c r="BX259" s="104">
        <f t="shared" si="158"/>
        <v>0</v>
      </c>
      <c r="BY259" s="104">
        <f t="shared" si="158"/>
        <v>0</v>
      </c>
      <c r="BZ259" s="104">
        <f t="shared" si="158"/>
        <v>0</v>
      </c>
      <c r="CA259" s="104">
        <f t="shared" si="158"/>
        <v>0</v>
      </c>
      <c r="CB259" s="104">
        <f t="shared" si="158"/>
        <v>0</v>
      </c>
      <c r="CC259" s="104">
        <f t="shared" si="158"/>
        <v>0</v>
      </c>
      <c r="CD259" s="104">
        <f t="shared" si="158"/>
        <v>0</v>
      </c>
      <c r="CE259" s="104">
        <f t="shared" si="158"/>
        <v>0</v>
      </c>
      <c r="CF259" s="104">
        <f t="shared" si="158"/>
        <v>0</v>
      </c>
      <c r="CG259" s="104">
        <f t="shared" si="158"/>
        <v>0</v>
      </c>
      <c r="CH259" s="104">
        <f t="shared" si="158"/>
        <v>0</v>
      </c>
      <c r="CI259" s="104">
        <f t="shared" si="158"/>
        <v>0</v>
      </c>
      <c r="CJ259" s="104">
        <f t="shared" si="158"/>
        <v>0</v>
      </c>
      <c r="CK259" s="104">
        <f t="shared" si="158"/>
        <v>0</v>
      </c>
      <c r="CL259" s="104">
        <f t="shared" si="158"/>
        <v>0</v>
      </c>
      <c r="CM259" s="104">
        <f t="shared" si="158"/>
        <v>0</v>
      </c>
      <c r="CN259" s="104">
        <f t="shared" si="158"/>
        <v>0</v>
      </c>
      <c r="CO259" s="104">
        <f t="shared" si="158"/>
        <v>0</v>
      </c>
      <c r="CP259" s="104">
        <f t="shared" si="158"/>
        <v>0</v>
      </c>
      <c r="CQ259" s="104">
        <f t="shared" si="158"/>
        <v>0</v>
      </c>
      <c r="CR259" s="104">
        <f t="shared" si="158"/>
        <v>0</v>
      </c>
      <c r="CS259" s="104">
        <f t="shared" si="158"/>
        <v>0</v>
      </c>
      <c r="CT259" s="104">
        <f t="shared" si="158"/>
        <v>0</v>
      </c>
      <c r="CU259" s="104">
        <f t="shared" si="158"/>
        <v>0</v>
      </c>
      <c r="CV259" s="104">
        <f t="shared" si="158"/>
        <v>0</v>
      </c>
      <c r="CW259" s="104">
        <f t="shared" si="158"/>
        <v>0</v>
      </c>
      <c r="CX259" s="104">
        <f t="shared" si="158"/>
        <v>0</v>
      </c>
      <c r="CY259" s="104">
        <f t="shared" si="158"/>
        <v>0</v>
      </c>
      <c r="CZ259" s="104">
        <f t="shared" si="158"/>
        <v>0</v>
      </c>
      <c r="DA259" s="104">
        <f t="shared" si="158"/>
        <v>0</v>
      </c>
      <c r="DB259" s="104">
        <f t="shared" si="158"/>
        <v>0</v>
      </c>
      <c r="DC259" s="104">
        <f t="shared" si="158"/>
        <v>0</v>
      </c>
      <c r="DD259" s="104">
        <f t="shared" si="158"/>
        <v>0</v>
      </c>
      <c r="DE259" s="104">
        <f t="shared" si="158"/>
        <v>0</v>
      </c>
      <c r="DF259" s="104">
        <f t="shared" si="158"/>
        <v>0</v>
      </c>
      <c r="DG259" s="104">
        <f t="shared" si="158"/>
        <v>0</v>
      </c>
      <c r="DH259" s="104">
        <f t="shared" si="158"/>
        <v>0</v>
      </c>
      <c r="DI259" s="104">
        <f t="shared" si="158"/>
        <v>0</v>
      </c>
      <c r="DJ259" s="104">
        <f t="shared" si="158"/>
        <v>0</v>
      </c>
      <c r="DK259" s="104">
        <f t="shared" si="158"/>
        <v>0</v>
      </c>
      <c r="DL259" s="104">
        <f t="shared" si="158"/>
        <v>0</v>
      </c>
      <c r="DM259" s="104">
        <f t="shared" si="158"/>
        <v>0</v>
      </c>
      <c r="DN259" s="104">
        <f t="shared" si="158"/>
        <v>0</v>
      </c>
      <c r="DO259" s="104">
        <f t="shared" si="158"/>
        <v>0</v>
      </c>
      <c r="DP259" s="104">
        <f t="shared" si="158"/>
        <v>0</v>
      </c>
      <c r="DQ259" s="104">
        <f t="shared" si="158"/>
        <v>0</v>
      </c>
      <c r="DR259" s="104">
        <f t="shared" si="158"/>
        <v>0</v>
      </c>
      <c r="DS259" s="104">
        <f t="shared" si="158"/>
        <v>0</v>
      </c>
      <c r="DT259" s="104">
        <f t="shared" si="158"/>
        <v>0</v>
      </c>
      <c r="DU259" s="104">
        <f t="shared" si="158"/>
        <v>0</v>
      </c>
    </row>
    <row r="260" spans="1:125" x14ac:dyDescent="0.35">
      <c r="A260" s="3"/>
      <c r="B260" s="3"/>
      <c r="C260" s="3"/>
      <c r="D260" s="3"/>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c r="AA260" s="118"/>
      <c r="AB260" s="118"/>
      <c r="AC260" s="118"/>
      <c r="AD260" s="118"/>
      <c r="AE260" s="118"/>
      <c r="AF260" s="118"/>
      <c r="AG260" s="118"/>
      <c r="AH260" s="118"/>
      <c r="AI260" s="118"/>
      <c r="AJ260" s="118"/>
      <c r="AK260" s="118"/>
      <c r="AL260" s="118"/>
      <c r="AM260" s="118"/>
      <c r="AN260" s="118"/>
      <c r="AO260" s="118"/>
      <c r="AP260" s="118"/>
      <c r="AQ260" s="118"/>
      <c r="AR260" s="118"/>
      <c r="AS260" s="118"/>
      <c r="AT260" s="118"/>
      <c r="AU260" s="118"/>
      <c r="AV260" s="118"/>
      <c r="AW260" s="118"/>
      <c r="AX260" s="118"/>
      <c r="AY260" s="118"/>
      <c r="AZ260" s="118"/>
      <c r="BA260" s="118"/>
      <c r="BB260" s="118"/>
      <c r="BC260" s="118"/>
      <c r="BD260" s="118"/>
      <c r="BE260" s="118"/>
      <c r="BF260" s="118"/>
      <c r="BG260" s="118"/>
      <c r="BH260" s="118"/>
      <c r="BI260" s="118"/>
      <c r="BJ260" s="118"/>
      <c r="BK260" s="118"/>
      <c r="BL260" s="118"/>
      <c r="BM260" s="118"/>
      <c r="BN260" s="118"/>
      <c r="BO260" s="118"/>
      <c r="BP260" s="118"/>
      <c r="BQ260" s="118"/>
      <c r="BR260" s="118"/>
      <c r="BS260" s="118"/>
      <c r="BT260" s="118"/>
      <c r="BU260" s="118"/>
      <c r="BV260" s="118"/>
      <c r="BW260" s="118"/>
      <c r="BX260" s="118"/>
      <c r="BY260" s="118"/>
      <c r="BZ260" s="118"/>
      <c r="CA260" s="118"/>
      <c r="CB260" s="118"/>
      <c r="CC260" s="118"/>
      <c r="CD260" s="118"/>
      <c r="CE260" s="118"/>
      <c r="CF260" s="118"/>
      <c r="CG260" s="118"/>
      <c r="CH260" s="118"/>
      <c r="CI260" s="118"/>
      <c r="CJ260" s="118"/>
      <c r="CK260" s="118"/>
      <c r="CL260" s="118"/>
      <c r="CM260" s="118"/>
      <c r="CN260" s="118"/>
      <c r="CO260" s="118"/>
      <c r="CP260" s="118"/>
      <c r="CQ260" s="118"/>
      <c r="CR260" s="118"/>
      <c r="CS260" s="118"/>
      <c r="CT260" s="118"/>
      <c r="CU260" s="118"/>
      <c r="CV260" s="118"/>
      <c r="CW260" s="118"/>
      <c r="CX260" s="118"/>
      <c r="CY260" s="118"/>
      <c r="CZ260" s="118"/>
      <c r="DA260" s="118"/>
      <c r="DB260" s="118"/>
      <c r="DC260" s="118"/>
      <c r="DD260" s="118"/>
      <c r="DE260" s="118"/>
      <c r="DF260" s="118"/>
      <c r="DG260" s="118"/>
      <c r="DH260" s="118"/>
      <c r="DI260" s="118"/>
      <c r="DJ260" s="118"/>
      <c r="DK260" s="118"/>
      <c r="DL260" s="118"/>
      <c r="DM260" s="118"/>
      <c r="DN260" s="118"/>
      <c r="DO260" s="118"/>
      <c r="DP260" s="118"/>
      <c r="DQ260" s="118"/>
      <c r="DR260" s="118"/>
      <c r="DS260" s="118"/>
      <c r="DT260" s="118"/>
      <c r="DU260" s="118"/>
    </row>
    <row r="261" spans="1:125" ht="15" thickBot="1" x14ac:dyDescent="0.4">
      <c r="A261" s="119" t="s">
        <v>412</v>
      </c>
      <c r="B261" s="120" t="s">
        <v>200</v>
      </c>
      <c r="C261" s="121"/>
      <c r="D261" s="121"/>
      <c r="E261" s="121">
        <f t="shared" ref="E261:BP261" si="159">IFERROR(SUM(E114,E166,E219,E259),"")</f>
        <v>0</v>
      </c>
      <c r="F261" s="121">
        <f t="shared" si="159"/>
        <v>0</v>
      </c>
      <c r="G261" s="121">
        <f t="shared" si="159"/>
        <v>0</v>
      </c>
      <c r="H261" s="121">
        <f t="shared" si="159"/>
        <v>0</v>
      </c>
      <c r="I261" s="121">
        <f t="shared" si="159"/>
        <v>0</v>
      </c>
      <c r="J261" s="121">
        <f t="shared" si="159"/>
        <v>0</v>
      </c>
      <c r="K261" s="121">
        <f t="shared" si="159"/>
        <v>0</v>
      </c>
      <c r="L261" s="121">
        <f t="shared" si="159"/>
        <v>0</v>
      </c>
      <c r="M261" s="121">
        <f t="shared" si="159"/>
        <v>0</v>
      </c>
      <c r="N261" s="121">
        <f t="shared" si="159"/>
        <v>0</v>
      </c>
      <c r="O261" s="121">
        <f t="shared" si="159"/>
        <v>0</v>
      </c>
      <c r="P261" s="121">
        <f t="shared" si="159"/>
        <v>0</v>
      </c>
      <c r="Q261" s="121">
        <f t="shared" si="159"/>
        <v>0</v>
      </c>
      <c r="R261" s="121">
        <f t="shared" si="159"/>
        <v>0</v>
      </c>
      <c r="S261" s="121">
        <f t="shared" si="159"/>
        <v>0</v>
      </c>
      <c r="T261" s="121">
        <f t="shared" si="159"/>
        <v>0</v>
      </c>
      <c r="U261" s="121">
        <f t="shared" si="159"/>
        <v>0</v>
      </c>
      <c r="V261" s="121">
        <f t="shared" si="159"/>
        <v>0</v>
      </c>
      <c r="W261" s="121">
        <f t="shared" si="159"/>
        <v>0</v>
      </c>
      <c r="X261" s="121">
        <f t="shared" si="159"/>
        <v>0</v>
      </c>
      <c r="Y261" s="121">
        <f t="shared" si="159"/>
        <v>0</v>
      </c>
      <c r="Z261" s="121">
        <f t="shared" si="159"/>
        <v>0</v>
      </c>
      <c r="AA261" s="121">
        <f t="shared" si="159"/>
        <v>0</v>
      </c>
      <c r="AB261" s="121">
        <f t="shared" si="159"/>
        <v>0</v>
      </c>
      <c r="AC261" s="121">
        <f t="shared" si="159"/>
        <v>0</v>
      </c>
      <c r="AD261" s="121">
        <f t="shared" si="159"/>
        <v>0</v>
      </c>
      <c r="AE261" s="121">
        <f t="shared" si="159"/>
        <v>0</v>
      </c>
      <c r="AF261" s="121">
        <f t="shared" si="159"/>
        <v>0</v>
      </c>
      <c r="AG261" s="121">
        <f t="shared" si="159"/>
        <v>0</v>
      </c>
      <c r="AH261" s="121">
        <f t="shared" si="159"/>
        <v>0</v>
      </c>
      <c r="AI261" s="121">
        <f t="shared" si="159"/>
        <v>0</v>
      </c>
      <c r="AJ261" s="121">
        <f t="shared" si="159"/>
        <v>0</v>
      </c>
      <c r="AK261" s="121">
        <f t="shared" si="159"/>
        <v>0</v>
      </c>
      <c r="AL261" s="121">
        <f t="shared" si="159"/>
        <v>0</v>
      </c>
      <c r="AM261" s="121">
        <f t="shared" si="159"/>
        <v>0</v>
      </c>
      <c r="AN261" s="121">
        <f t="shared" si="159"/>
        <v>0</v>
      </c>
      <c r="AO261" s="121">
        <f t="shared" si="159"/>
        <v>0</v>
      </c>
      <c r="AP261" s="121">
        <f t="shared" si="159"/>
        <v>0</v>
      </c>
      <c r="AQ261" s="121">
        <f t="shared" si="159"/>
        <v>0</v>
      </c>
      <c r="AR261" s="121">
        <f t="shared" si="159"/>
        <v>0</v>
      </c>
      <c r="AS261" s="121">
        <f t="shared" si="159"/>
        <v>0</v>
      </c>
      <c r="AT261" s="121">
        <f t="shared" si="159"/>
        <v>0</v>
      </c>
      <c r="AU261" s="121">
        <f t="shared" si="159"/>
        <v>0</v>
      </c>
      <c r="AV261" s="121">
        <f t="shared" si="159"/>
        <v>0</v>
      </c>
      <c r="AW261" s="121">
        <f t="shared" si="159"/>
        <v>0</v>
      </c>
      <c r="AX261" s="121">
        <f t="shared" si="159"/>
        <v>0</v>
      </c>
      <c r="AY261" s="121">
        <f t="shared" si="159"/>
        <v>0</v>
      </c>
      <c r="AZ261" s="121">
        <f t="shared" si="159"/>
        <v>0</v>
      </c>
      <c r="BA261" s="121">
        <f t="shared" si="159"/>
        <v>0</v>
      </c>
      <c r="BB261" s="121">
        <f t="shared" si="159"/>
        <v>0</v>
      </c>
      <c r="BC261" s="121">
        <f t="shared" si="159"/>
        <v>0</v>
      </c>
      <c r="BD261" s="121">
        <f t="shared" si="159"/>
        <v>0</v>
      </c>
      <c r="BE261" s="121">
        <f t="shared" si="159"/>
        <v>0</v>
      </c>
      <c r="BF261" s="121">
        <f t="shared" si="159"/>
        <v>0</v>
      </c>
      <c r="BG261" s="121">
        <f t="shared" si="159"/>
        <v>0</v>
      </c>
      <c r="BH261" s="121">
        <f t="shared" si="159"/>
        <v>0</v>
      </c>
      <c r="BI261" s="121">
        <f t="shared" si="159"/>
        <v>0</v>
      </c>
      <c r="BJ261" s="121">
        <f t="shared" si="159"/>
        <v>0</v>
      </c>
      <c r="BK261" s="121">
        <f t="shared" si="159"/>
        <v>0</v>
      </c>
      <c r="BL261" s="121">
        <f t="shared" si="159"/>
        <v>0</v>
      </c>
      <c r="BM261" s="121">
        <f t="shared" si="159"/>
        <v>0</v>
      </c>
      <c r="BN261" s="121">
        <f t="shared" si="159"/>
        <v>0</v>
      </c>
      <c r="BO261" s="121">
        <f t="shared" si="159"/>
        <v>0</v>
      </c>
      <c r="BP261" s="121">
        <f t="shared" si="159"/>
        <v>0</v>
      </c>
      <c r="BQ261" s="121">
        <f t="shared" ref="BQ261:DU261" si="160">IFERROR(SUM(BQ114,BQ166,BQ219,BQ259),"")</f>
        <v>0</v>
      </c>
      <c r="BR261" s="121">
        <f t="shared" si="160"/>
        <v>0</v>
      </c>
      <c r="BS261" s="121">
        <f t="shared" si="160"/>
        <v>0</v>
      </c>
      <c r="BT261" s="121">
        <f t="shared" si="160"/>
        <v>0</v>
      </c>
      <c r="BU261" s="121">
        <f t="shared" si="160"/>
        <v>0</v>
      </c>
      <c r="BV261" s="121">
        <f t="shared" si="160"/>
        <v>0</v>
      </c>
      <c r="BW261" s="121">
        <f t="shared" si="160"/>
        <v>0</v>
      </c>
      <c r="BX261" s="121">
        <f t="shared" si="160"/>
        <v>0</v>
      </c>
      <c r="BY261" s="121">
        <f t="shared" si="160"/>
        <v>0</v>
      </c>
      <c r="BZ261" s="121">
        <f t="shared" si="160"/>
        <v>0</v>
      </c>
      <c r="CA261" s="121">
        <f t="shared" si="160"/>
        <v>0</v>
      </c>
      <c r="CB261" s="121">
        <f t="shared" si="160"/>
        <v>0</v>
      </c>
      <c r="CC261" s="121">
        <f t="shared" si="160"/>
        <v>0</v>
      </c>
      <c r="CD261" s="121">
        <f t="shared" si="160"/>
        <v>0</v>
      </c>
      <c r="CE261" s="121">
        <f t="shared" si="160"/>
        <v>0</v>
      </c>
      <c r="CF261" s="121">
        <f t="shared" si="160"/>
        <v>0</v>
      </c>
      <c r="CG261" s="121">
        <f t="shared" si="160"/>
        <v>0</v>
      </c>
      <c r="CH261" s="121">
        <f t="shared" si="160"/>
        <v>0</v>
      </c>
      <c r="CI261" s="121">
        <f t="shared" si="160"/>
        <v>0</v>
      </c>
      <c r="CJ261" s="121">
        <f t="shared" si="160"/>
        <v>0</v>
      </c>
      <c r="CK261" s="121">
        <f t="shared" si="160"/>
        <v>0</v>
      </c>
      <c r="CL261" s="121">
        <f t="shared" si="160"/>
        <v>0</v>
      </c>
      <c r="CM261" s="121">
        <f t="shared" si="160"/>
        <v>0</v>
      </c>
      <c r="CN261" s="121">
        <f t="shared" si="160"/>
        <v>0</v>
      </c>
      <c r="CO261" s="121">
        <f t="shared" si="160"/>
        <v>0</v>
      </c>
      <c r="CP261" s="121">
        <f t="shared" si="160"/>
        <v>0</v>
      </c>
      <c r="CQ261" s="121">
        <f t="shared" si="160"/>
        <v>0</v>
      </c>
      <c r="CR261" s="121">
        <f t="shared" si="160"/>
        <v>0</v>
      </c>
      <c r="CS261" s="121">
        <f t="shared" si="160"/>
        <v>0</v>
      </c>
      <c r="CT261" s="121">
        <f t="shared" si="160"/>
        <v>0</v>
      </c>
      <c r="CU261" s="121">
        <f t="shared" si="160"/>
        <v>0</v>
      </c>
      <c r="CV261" s="121">
        <f t="shared" si="160"/>
        <v>0</v>
      </c>
      <c r="CW261" s="121">
        <f t="shared" si="160"/>
        <v>0</v>
      </c>
      <c r="CX261" s="121">
        <f t="shared" si="160"/>
        <v>0</v>
      </c>
      <c r="CY261" s="121">
        <f t="shared" si="160"/>
        <v>0</v>
      </c>
      <c r="CZ261" s="121">
        <f t="shared" si="160"/>
        <v>0</v>
      </c>
      <c r="DA261" s="121">
        <f t="shared" si="160"/>
        <v>0</v>
      </c>
      <c r="DB261" s="121">
        <f t="shared" si="160"/>
        <v>0</v>
      </c>
      <c r="DC261" s="121">
        <f t="shared" si="160"/>
        <v>0</v>
      </c>
      <c r="DD261" s="121">
        <f t="shared" si="160"/>
        <v>0</v>
      </c>
      <c r="DE261" s="121">
        <f t="shared" si="160"/>
        <v>0</v>
      </c>
      <c r="DF261" s="121">
        <f t="shared" si="160"/>
        <v>0</v>
      </c>
      <c r="DG261" s="121">
        <f t="shared" si="160"/>
        <v>0</v>
      </c>
      <c r="DH261" s="121">
        <f t="shared" si="160"/>
        <v>0</v>
      </c>
      <c r="DI261" s="121">
        <f t="shared" si="160"/>
        <v>0</v>
      </c>
      <c r="DJ261" s="121">
        <f t="shared" si="160"/>
        <v>0</v>
      </c>
      <c r="DK261" s="121">
        <f t="shared" si="160"/>
        <v>0</v>
      </c>
      <c r="DL261" s="121">
        <f t="shared" si="160"/>
        <v>0</v>
      </c>
      <c r="DM261" s="121">
        <f t="shared" si="160"/>
        <v>0</v>
      </c>
      <c r="DN261" s="121">
        <f t="shared" si="160"/>
        <v>0</v>
      </c>
      <c r="DO261" s="121">
        <f t="shared" si="160"/>
        <v>0</v>
      </c>
      <c r="DP261" s="121">
        <f t="shared" si="160"/>
        <v>0</v>
      </c>
      <c r="DQ261" s="121">
        <f t="shared" si="160"/>
        <v>0</v>
      </c>
      <c r="DR261" s="121">
        <f t="shared" si="160"/>
        <v>0</v>
      </c>
      <c r="DS261" s="121">
        <f t="shared" si="160"/>
        <v>0</v>
      </c>
      <c r="DT261" s="121">
        <f t="shared" si="160"/>
        <v>0</v>
      </c>
      <c r="DU261" s="121">
        <f t="shared" si="160"/>
        <v>0</v>
      </c>
    </row>
    <row r="262" spans="1:125"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row>
    <row r="263" spans="1:125" ht="15" thickBot="1" x14ac:dyDescent="0.4">
      <c r="A263" s="119" t="s">
        <v>413</v>
      </c>
      <c r="B263" s="120" t="s">
        <v>200</v>
      </c>
      <c r="C263" s="121"/>
      <c r="D263" s="121"/>
      <c r="E263" s="121">
        <f t="shared" ref="E263:BP263" si="161">IFERROR(SUM(E111,E163,E216,E256),"")</f>
        <v>0</v>
      </c>
      <c r="F263" s="121">
        <f t="shared" si="161"/>
        <v>0</v>
      </c>
      <c r="G263" s="121">
        <f t="shared" si="161"/>
        <v>0</v>
      </c>
      <c r="H263" s="121">
        <f t="shared" si="161"/>
        <v>0</v>
      </c>
      <c r="I263" s="121">
        <f t="shared" si="161"/>
        <v>0</v>
      </c>
      <c r="J263" s="121">
        <f t="shared" si="161"/>
        <v>0</v>
      </c>
      <c r="K263" s="121">
        <f t="shared" si="161"/>
        <v>0</v>
      </c>
      <c r="L263" s="121">
        <f t="shared" si="161"/>
        <v>0</v>
      </c>
      <c r="M263" s="121">
        <f t="shared" si="161"/>
        <v>0</v>
      </c>
      <c r="N263" s="121">
        <f t="shared" si="161"/>
        <v>0</v>
      </c>
      <c r="O263" s="121">
        <f t="shared" si="161"/>
        <v>0</v>
      </c>
      <c r="P263" s="121">
        <f t="shared" si="161"/>
        <v>0</v>
      </c>
      <c r="Q263" s="121">
        <f t="shared" si="161"/>
        <v>0</v>
      </c>
      <c r="R263" s="121">
        <f t="shared" si="161"/>
        <v>0</v>
      </c>
      <c r="S263" s="121">
        <f t="shared" si="161"/>
        <v>0</v>
      </c>
      <c r="T263" s="121">
        <f t="shared" si="161"/>
        <v>0</v>
      </c>
      <c r="U263" s="121">
        <f t="shared" si="161"/>
        <v>0</v>
      </c>
      <c r="V263" s="121">
        <f t="shared" si="161"/>
        <v>0</v>
      </c>
      <c r="W263" s="121">
        <f t="shared" si="161"/>
        <v>0</v>
      </c>
      <c r="X263" s="121">
        <f t="shared" si="161"/>
        <v>0</v>
      </c>
      <c r="Y263" s="121">
        <f t="shared" si="161"/>
        <v>0</v>
      </c>
      <c r="Z263" s="121">
        <f t="shared" si="161"/>
        <v>0</v>
      </c>
      <c r="AA263" s="121">
        <f t="shared" si="161"/>
        <v>0</v>
      </c>
      <c r="AB263" s="121">
        <f t="shared" si="161"/>
        <v>0</v>
      </c>
      <c r="AC263" s="121">
        <f t="shared" si="161"/>
        <v>0</v>
      </c>
      <c r="AD263" s="121">
        <f t="shared" si="161"/>
        <v>0</v>
      </c>
      <c r="AE263" s="121">
        <f t="shared" si="161"/>
        <v>0</v>
      </c>
      <c r="AF263" s="121">
        <f t="shared" si="161"/>
        <v>0</v>
      </c>
      <c r="AG263" s="121">
        <f t="shared" si="161"/>
        <v>0</v>
      </c>
      <c r="AH263" s="121">
        <f t="shared" si="161"/>
        <v>0</v>
      </c>
      <c r="AI263" s="121">
        <f t="shared" si="161"/>
        <v>0</v>
      </c>
      <c r="AJ263" s="121">
        <f t="shared" si="161"/>
        <v>0</v>
      </c>
      <c r="AK263" s="121">
        <f t="shared" si="161"/>
        <v>0</v>
      </c>
      <c r="AL263" s="121">
        <f t="shared" si="161"/>
        <v>0</v>
      </c>
      <c r="AM263" s="121">
        <f t="shared" si="161"/>
        <v>0</v>
      </c>
      <c r="AN263" s="121">
        <f t="shared" si="161"/>
        <v>0</v>
      </c>
      <c r="AO263" s="121">
        <f t="shared" si="161"/>
        <v>0</v>
      </c>
      <c r="AP263" s="121">
        <f t="shared" si="161"/>
        <v>0</v>
      </c>
      <c r="AQ263" s="121">
        <f t="shared" si="161"/>
        <v>0</v>
      </c>
      <c r="AR263" s="121">
        <f t="shared" si="161"/>
        <v>0</v>
      </c>
      <c r="AS263" s="121">
        <f t="shared" si="161"/>
        <v>0</v>
      </c>
      <c r="AT263" s="121">
        <f t="shared" si="161"/>
        <v>0</v>
      </c>
      <c r="AU263" s="121">
        <f t="shared" si="161"/>
        <v>0</v>
      </c>
      <c r="AV263" s="121">
        <f t="shared" si="161"/>
        <v>0</v>
      </c>
      <c r="AW263" s="121">
        <f t="shared" si="161"/>
        <v>0</v>
      </c>
      <c r="AX263" s="121">
        <f t="shared" si="161"/>
        <v>0</v>
      </c>
      <c r="AY263" s="121">
        <f t="shared" si="161"/>
        <v>0</v>
      </c>
      <c r="AZ263" s="121">
        <f t="shared" si="161"/>
        <v>0</v>
      </c>
      <c r="BA263" s="121">
        <f t="shared" si="161"/>
        <v>0</v>
      </c>
      <c r="BB263" s="121">
        <f t="shared" si="161"/>
        <v>0</v>
      </c>
      <c r="BC263" s="121">
        <f t="shared" si="161"/>
        <v>0</v>
      </c>
      <c r="BD263" s="121">
        <f t="shared" si="161"/>
        <v>0</v>
      </c>
      <c r="BE263" s="121">
        <f t="shared" si="161"/>
        <v>0</v>
      </c>
      <c r="BF263" s="121">
        <f t="shared" si="161"/>
        <v>0</v>
      </c>
      <c r="BG263" s="121">
        <f t="shared" si="161"/>
        <v>0</v>
      </c>
      <c r="BH263" s="121">
        <f t="shared" si="161"/>
        <v>0</v>
      </c>
      <c r="BI263" s="121">
        <f t="shared" si="161"/>
        <v>0</v>
      </c>
      <c r="BJ263" s="121">
        <f t="shared" si="161"/>
        <v>0</v>
      </c>
      <c r="BK263" s="121">
        <f t="shared" si="161"/>
        <v>0</v>
      </c>
      <c r="BL263" s="121">
        <f t="shared" si="161"/>
        <v>0</v>
      </c>
      <c r="BM263" s="121">
        <f t="shared" si="161"/>
        <v>0</v>
      </c>
      <c r="BN263" s="121">
        <f t="shared" si="161"/>
        <v>0</v>
      </c>
      <c r="BO263" s="121">
        <f t="shared" si="161"/>
        <v>0</v>
      </c>
      <c r="BP263" s="121">
        <f t="shared" si="161"/>
        <v>0</v>
      </c>
      <c r="BQ263" s="121">
        <f t="shared" ref="BQ263:DU263" si="162">IFERROR(SUM(BQ111,BQ163,BQ216,BQ256),"")</f>
        <v>0</v>
      </c>
      <c r="BR263" s="121">
        <f t="shared" si="162"/>
        <v>0</v>
      </c>
      <c r="BS263" s="121">
        <f t="shared" si="162"/>
        <v>0</v>
      </c>
      <c r="BT263" s="121">
        <f t="shared" si="162"/>
        <v>0</v>
      </c>
      <c r="BU263" s="121">
        <f t="shared" si="162"/>
        <v>0</v>
      </c>
      <c r="BV263" s="121">
        <f t="shared" si="162"/>
        <v>0</v>
      </c>
      <c r="BW263" s="121">
        <f t="shared" si="162"/>
        <v>0</v>
      </c>
      <c r="BX263" s="121">
        <f t="shared" si="162"/>
        <v>0</v>
      </c>
      <c r="BY263" s="121">
        <f t="shared" si="162"/>
        <v>0</v>
      </c>
      <c r="BZ263" s="121">
        <f t="shared" si="162"/>
        <v>0</v>
      </c>
      <c r="CA263" s="121">
        <f t="shared" si="162"/>
        <v>0</v>
      </c>
      <c r="CB263" s="121">
        <f t="shared" si="162"/>
        <v>0</v>
      </c>
      <c r="CC263" s="121">
        <f t="shared" si="162"/>
        <v>0</v>
      </c>
      <c r="CD263" s="121">
        <f t="shared" si="162"/>
        <v>0</v>
      </c>
      <c r="CE263" s="121">
        <f t="shared" si="162"/>
        <v>0</v>
      </c>
      <c r="CF263" s="121">
        <f t="shared" si="162"/>
        <v>0</v>
      </c>
      <c r="CG263" s="121">
        <f t="shared" si="162"/>
        <v>0</v>
      </c>
      <c r="CH263" s="121">
        <f t="shared" si="162"/>
        <v>0</v>
      </c>
      <c r="CI263" s="121">
        <f t="shared" si="162"/>
        <v>0</v>
      </c>
      <c r="CJ263" s="121">
        <f t="shared" si="162"/>
        <v>0</v>
      </c>
      <c r="CK263" s="121">
        <f t="shared" si="162"/>
        <v>0</v>
      </c>
      <c r="CL263" s="121">
        <f t="shared" si="162"/>
        <v>0</v>
      </c>
      <c r="CM263" s="121">
        <f t="shared" si="162"/>
        <v>0</v>
      </c>
      <c r="CN263" s="121">
        <f t="shared" si="162"/>
        <v>0</v>
      </c>
      <c r="CO263" s="121">
        <f t="shared" si="162"/>
        <v>0</v>
      </c>
      <c r="CP263" s="121">
        <f t="shared" si="162"/>
        <v>0</v>
      </c>
      <c r="CQ263" s="121">
        <f t="shared" si="162"/>
        <v>0</v>
      </c>
      <c r="CR263" s="121">
        <f t="shared" si="162"/>
        <v>0</v>
      </c>
      <c r="CS263" s="121">
        <f t="shared" si="162"/>
        <v>0</v>
      </c>
      <c r="CT263" s="121">
        <f t="shared" si="162"/>
        <v>0</v>
      </c>
      <c r="CU263" s="121">
        <f t="shared" si="162"/>
        <v>0</v>
      </c>
      <c r="CV263" s="121">
        <f t="shared" si="162"/>
        <v>0</v>
      </c>
      <c r="CW263" s="121">
        <f t="shared" si="162"/>
        <v>0</v>
      </c>
      <c r="CX263" s="121">
        <f t="shared" si="162"/>
        <v>0</v>
      </c>
      <c r="CY263" s="121">
        <f t="shared" si="162"/>
        <v>0</v>
      </c>
      <c r="CZ263" s="121">
        <f t="shared" si="162"/>
        <v>0</v>
      </c>
      <c r="DA263" s="121">
        <f t="shared" si="162"/>
        <v>0</v>
      </c>
      <c r="DB263" s="121">
        <f t="shared" si="162"/>
        <v>0</v>
      </c>
      <c r="DC263" s="121">
        <f t="shared" si="162"/>
        <v>0</v>
      </c>
      <c r="DD263" s="121">
        <f t="shared" si="162"/>
        <v>0</v>
      </c>
      <c r="DE263" s="121">
        <f t="shared" si="162"/>
        <v>0</v>
      </c>
      <c r="DF263" s="121">
        <f t="shared" si="162"/>
        <v>0</v>
      </c>
      <c r="DG263" s="121">
        <f t="shared" si="162"/>
        <v>0</v>
      </c>
      <c r="DH263" s="121">
        <f t="shared" si="162"/>
        <v>0</v>
      </c>
      <c r="DI263" s="121">
        <f t="shared" si="162"/>
        <v>0</v>
      </c>
      <c r="DJ263" s="121">
        <f t="shared" si="162"/>
        <v>0</v>
      </c>
      <c r="DK263" s="121">
        <f t="shared" si="162"/>
        <v>0</v>
      </c>
      <c r="DL263" s="121">
        <f t="shared" si="162"/>
        <v>0</v>
      </c>
      <c r="DM263" s="121">
        <f t="shared" si="162"/>
        <v>0</v>
      </c>
      <c r="DN263" s="121">
        <f t="shared" si="162"/>
        <v>0</v>
      </c>
      <c r="DO263" s="121">
        <f t="shared" si="162"/>
        <v>0</v>
      </c>
      <c r="DP263" s="121">
        <f t="shared" si="162"/>
        <v>0</v>
      </c>
      <c r="DQ263" s="121">
        <f t="shared" si="162"/>
        <v>0</v>
      </c>
      <c r="DR263" s="121">
        <f t="shared" si="162"/>
        <v>0</v>
      </c>
      <c r="DS263" s="121">
        <f t="shared" si="162"/>
        <v>0</v>
      </c>
      <c r="DT263" s="121">
        <f t="shared" si="162"/>
        <v>0</v>
      </c>
      <c r="DU263" s="121">
        <f t="shared" si="162"/>
        <v>0</v>
      </c>
    </row>
    <row r="264" spans="1:125"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row>
    <row r="265" spans="1:125" ht="15" thickBot="1" x14ac:dyDescent="0.4">
      <c r="A265" s="124" t="s">
        <v>414</v>
      </c>
      <c r="B265" s="120" t="s">
        <v>200</v>
      </c>
      <c r="C265" s="121"/>
      <c r="D265" s="121"/>
      <c r="E265" s="121">
        <f t="shared" ref="E265:BP265" si="163">IFERROR(SUM(E261,E263),"")</f>
        <v>0</v>
      </c>
      <c r="F265" s="121">
        <f t="shared" si="163"/>
        <v>0</v>
      </c>
      <c r="G265" s="121">
        <f t="shared" si="163"/>
        <v>0</v>
      </c>
      <c r="H265" s="121">
        <f t="shared" si="163"/>
        <v>0</v>
      </c>
      <c r="I265" s="121">
        <f t="shared" si="163"/>
        <v>0</v>
      </c>
      <c r="J265" s="121">
        <f t="shared" si="163"/>
        <v>0</v>
      </c>
      <c r="K265" s="121">
        <f t="shared" si="163"/>
        <v>0</v>
      </c>
      <c r="L265" s="121">
        <f t="shared" si="163"/>
        <v>0</v>
      </c>
      <c r="M265" s="121">
        <f t="shared" si="163"/>
        <v>0</v>
      </c>
      <c r="N265" s="121">
        <f t="shared" si="163"/>
        <v>0</v>
      </c>
      <c r="O265" s="121">
        <f t="shared" si="163"/>
        <v>0</v>
      </c>
      <c r="P265" s="121">
        <f t="shared" si="163"/>
        <v>0</v>
      </c>
      <c r="Q265" s="121">
        <f t="shared" si="163"/>
        <v>0</v>
      </c>
      <c r="R265" s="121">
        <f t="shared" si="163"/>
        <v>0</v>
      </c>
      <c r="S265" s="121">
        <f t="shared" si="163"/>
        <v>0</v>
      </c>
      <c r="T265" s="121">
        <f t="shared" si="163"/>
        <v>0</v>
      </c>
      <c r="U265" s="121">
        <f t="shared" si="163"/>
        <v>0</v>
      </c>
      <c r="V265" s="121">
        <f t="shared" si="163"/>
        <v>0</v>
      </c>
      <c r="W265" s="121">
        <f t="shared" si="163"/>
        <v>0</v>
      </c>
      <c r="X265" s="121">
        <f t="shared" si="163"/>
        <v>0</v>
      </c>
      <c r="Y265" s="121">
        <f t="shared" si="163"/>
        <v>0</v>
      </c>
      <c r="Z265" s="121">
        <f t="shared" si="163"/>
        <v>0</v>
      </c>
      <c r="AA265" s="121">
        <f t="shared" si="163"/>
        <v>0</v>
      </c>
      <c r="AB265" s="121">
        <f t="shared" si="163"/>
        <v>0</v>
      </c>
      <c r="AC265" s="121">
        <f t="shared" si="163"/>
        <v>0</v>
      </c>
      <c r="AD265" s="121">
        <f t="shared" si="163"/>
        <v>0</v>
      </c>
      <c r="AE265" s="121">
        <f t="shared" si="163"/>
        <v>0</v>
      </c>
      <c r="AF265" s="121">
        <f t="shared" si="163"/>
        <v>0</v>
      </c>
      <c r="AG265" s="121">
        <f t="shared" si="163"/>
        <v>0</v>
      </c>
      <c r="AH265" s="121">
        <f t="shared" si="163"/>
        <v>0</v>
      </c>
      <c r="AI265" s="121">
        <f t="shared" si="163"/>
        <v>0</v>
      </c>
      <c r="AJ265" s="121">
        <f t="shared" si="163"/>
        <v>0</v>
      </c>
      <c r="AK265" s="121">
        <f t="shared" si="163"/>
        <v>0</v>
      </c>
      <c r="AL265" s="121">
        <f t="shared" si="163"/>
        <v>0</v>
      </c>
      <c r="AM265" s="121">
        <f t="shared" si="163"/>
        <v>0</v>
      </c>
      <c r="AN265" s="121">
        <f t="shared" si="163"/>
        <v>0</v>
      </c>
      <c r="AO265" s="121">
        <f t="shared" si="163"/>
        <v>0</v>
      </c>
      <c r="AP265" s="121">
        <f t="shared" si="163"/>
        <v>0</v>
      </c>
      <c r="AQ265" s="121">
        <f t="shared" si="163"/>
        <v>0</v>
      </c>
      <c r="AR265" s="121">
        <f t="shared" si="163"/>
        <v>0</v>
      </c>
      <c r="AS265" s="121">
        <f t="shared" si="163"/>
        <v>0</v>
      </c>
      <c r="AT265" s="121">
        <f t="shared" si="163"/>
        <v>0</v>
      </c>
      <c r="AU265" s="121">
        <f t="shared" si="163"/>
        <v>0</v>
      </c>
      <c r="AV265" s="121">
        <f t="shared" si="163"/>
        <v>0</v>
      </c>
      <c r="AW265" s="121">
        <f t="shared" si="163"/>
        <v>0</v>
      </c>
      <c r="AX265" s="121">
        <f t="shared" si="163"/>
        <v>0</v>
      </c>
      <c r="AY265" s="121">
        <f t="shared" si="163"/>
        <v>0</v>
      </c>
      <c r="AZ265" s="121">
        <f t="shared" si="163"/>
        <v>0</v>
      </c>
      <c r="BA265" s="121">
        <f t="shared" si="163"/>
        <v>0</v>
      </c>
      <c r="BB265" s="121">
        <f t="shared" si="163"/>
        <v>0</v>
      </c>
      <c r="BC265" s="121">
        <f t="shared" si="163"/>
        <v>0</v>
      </c>
      <c r="BD265" s="121">
        <f t="shared" si="163"/>
        <v>0</v>
      </c>
      <c r="BE265" s="121">
        <f t="shared" si="163"/>
        <v>0</v>
      </c>
      <c r="BF265" s="121">
        <f t="shared" si="163"/>
        <v>0</v>
      </c>
      <c r="BG265" s="121">
        <f t="shared" si="163"/>
        <v>0</v>
      </c>
      <c r="BH265" s="121">
        <f t="shared" si="163"/>
        <v>0</v>
      </c>
      <c r="BI265" s="121">
        <f t="shared" si="163"/>
        <v>0</v>
      </c>
      <c r="BJ265" s="121">
        <f t="shared" si="163"/>
        <v>0</v>
      </c>
      <c r="BK265" s="121">
        <f t="shared" si="163"/>
        <v>0</v>
      </c>
      <c r="BL265" s="121">
        <f t="shared" si="163"/>
        <v>0</v>
      </c>
      <c r="BM265" s="121">
        <f t="shared" si="163"/>
        <v>0</v>
      </c>
      <c r="BN265" s="121">
        <f t="shared" si="163"/>
        <v>0</v>
      </c>
      <c r="BO265" s="121">
        <f t="shared" si="163"/>
        <v>0</v>
      </c>
      <c r="BP265" s="121">
        <f t="shared" si="163"/>
        <v>0</v>
      </c>
      <c r="BQ265" s="121">
        <f t="shared" ref="BQ265:DU265" si="164">IFERROR(SUM(BQ261,BQ263),"")</f>
        <v>0</v>
      </c>
      <c r="BR265" s="121">
        <f t="shared" si="164"/>
        <v>0</v>
      </c>
      <c r="BS265" s="121">
        <f t="shared" si="164"/>
        <v>0</v>
      </c>
      <c r="BT265" s="121">
        <f t="shared" si="164"/>
        <v>0</v>
      </c>
      <c r="BU265" s="121">
        <f t="shared" si="164"/>
        <v>0</v>
      </c>
      <c r="BV265" s="121">
        <f t="shared" si="164"/>
        <v>0</v>
      </c>
      <c r="BW265" s="121">
        <f t="shared" si="164"/>
        <v>0</v>
      </c>
      <c r="BX265" s="121">
        <f t="shared" si="164"/>
        <v>0</v>
      </c>
      <c r="BY265" s="121">
        <f t="shared" si="164"/>
        <v>0</v>
      </c>
      <c r="BZ265" s="121">
        <f t="shared" si="164"/>
        <v>0</v>
      </c>
      <c r="CA265" s="121">
        <f t="shared" si="164"/>
        <v>0</v>
      </c>
      <c r="CB265" s="121">
        <f t="shared" si="164"/>
        <v>0</v>
      </c>
      <c r="CC265" s="121">
        <f t="shared" si="164"/>
        <v>0</v>
      </c>
      <c r="CD265" s="121">
        <f t="shared" si="164"/>
        <v>0</v>
      </c>
      <c r="CE265" s="121">
        <f t="shared" si="164"/>
        <v>0</v>
      </c>
      <c r="CF265" s="121">
        <f t="shared" si="164"/>
        <v>0</v>
      </c>
      <c r="CG265" s="121">
        <f t="shared" si="164"/>
        <v>0</v>
      </c>
      <c r="CH265" s="121">
        <f t="shared" si="164"/>
        <v>0</v>
      </c>
      <c r="CI265" s="121">
        <f t="shared" si="164"/>
        <v>0</v>
      </c>
      <c r="CJ265" s="121">
        <f t="shared" si="164"/>
        <v>0</v>
      </c>
      <c r="CK265" s="121">
        <f t="shared" si="164"/>
        <v>0</v>
      </c>
      <c r="CL265" s="121">
        <f t="shared" si="164"/>
        <v>0</v>
      </c>
      <c r="CM265" s="121">
        <f t="shared" si="164"/>
        <v>0</v>
      </c>
      <c r="CN265" s="121">
        <f t="shared" si="164"/>
        <v>0</v>
      </c>
      <c r="CO265" s="121">
        <f t="shared" si="164"/>
        <v>0</v>
      </c>
      <c r="CP265" s="121">
        <f t="shared" si="164"/>
        <v>0</v>
      </c>
      <c r="CQ265" s="121">
        <f t="shared" si="164"/>
        <v>0</v>
      </c>
      <c r="CR265" s="121">
        <f t="shared" si="164"/>
        <v>0</v>
      </c>
      <c r="CS265" s="121">
        <f t="shared" si="164"/>
        <v>0</v>
      </c>
      <c r="CT265" s="121">
        <f t="shared" si="164"/>
        <v>0</v>
      </c>
      <c r="CU265" s="121">
        <f t="shared" si="164"/>
        <v>0</v>
      </c>
      <c r="CV265" s="121">
        <f t="shared" si="164"/>
        <v>0</v>
      </c>
      <c r="CW265" s="121">
        <f t="shared" si="164"/>
        <v>0</v>
      </c>
      <c r="CX265" s="121">
        <f t="shared" si="164"/>
        <v>0</v>
      </c>
      <c r="CY265" s="121">
        <f t="shared" si="164"/>
        <v>0</v>
      </c>
      <c r="CZ265" s="121">
        <f t="shared" si="164"/>
        <v>0</v>
      </c>
      <c r="DA265" s="121">
        <f t="shared" si="164"/>
        <v>0</v>
      </c>
      <c r="DB265" s="121">
        <f t="shared" si="164"/>
        <v>0</v>
      </c>
      <c r="DC265" s="121">
        <f t="shared" si="164"/>
        <v>0</v>
      </c>
      <c r="DD265" s="121">
        <f t="shared" si="164"/>
        <v>0</v>
      </c>
      <c r="DE265" s="121">
        <f t="shared" si="164"/>
        <v>0</v>
      </c>
      <c r="DF265" s="121">
        <f t="shared" si="164"/>
        <v>0</v>
      </c>
      <c r="DG265" s="121">
        <f t="shared" si="164"/>
        <v>0</v>
      </c>
      <c r="DH265" s="121">
        <f t="shared" si="164"/>
        <v>0</v>
      </c>
      <c r="DI265" s="121">
        <f t="shared" si="164"/>
        <v>0</v>
      </c>
      <c r="DJ265" s="121">
        <f t="shared" si="164"/>
        <v>0</v>
      </c>
      <c r="DK265" s="121">
        <f t="shared" si="164"/>
        <v>0</v>
      </c>
      <c r="DL265" s="121">
        <f t="shared" si="164"/>
        <v>0</v>
      </c>
      <c r="DM265" s="121">
        <f t="shared" si="164"/>
        <v>0</v>
      </c>
      <c r="DN265" s="121">
        <f t="shared" si="164"/>
        <v>0</v>
      </c>
      <c r="DO265" s="121">
        <f t="shared" si="164"/>
        <v>0</v>
      </c>
      <c r="DP265" s="121">
        <f t="shared" si="164"/>
        <v>0</v>
      </c>
      <c r="DQ265" s="121">
        <f t="shared" si="164"/>
        <v>0</v>
      </c>
      <c r="DR265" s="121">
        <f t="shared" si="164"/>
        <v>0</v>
      </c>
      <c r="DS265" s="121">
        <f t="shared" si="164"/>
        <v>0</v>
      </c>
      <c r="DT265" s="121">
        <f t="shared" si="164"/>
        <v>0</v>
      </c>
      <c r="DU265" s="121">
        <f t="shared" si="164"/>
        <v>0</v>
      </c>
    </row>
    <row r="266" spans="1:125"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row>
    <row r="267" spans="1:125" x14ac:dyDescent="0.35">
      <c r="A267" s="122" t="s">
        <v>415</v>
      </c>
      <c r="B267" s="78" t="s">
        <v>200</v>
      </c>
      <c r="C267" s="104"/>
      <c r="D267" s="104"/>
      <c r="E267" s="104">
        <f t="shared" ref="E267:BP267" si="165">IFERROR(SUM(E125,E177,E230),"")</f>
        <v>0</v>
      </c>
      <c r="F267" s="104">
        <f t="shared" si="165"/>
        <v>0</v>
      </c>
      <c r="G267" s="104">
        <f t="shared" si="165"/>
        <v>0</v>
      </c>
      <c r="H267" s="104">
        <f t="shared" si="165"/>
        <v>0</v>
      </c>
      <c r="I267" s="104">
        <f t="shared" si="165"/>
        <v>0</v>
      </c>
      <c r="J267" s="104">
        <f t="shared" si="165"/>
        <v>0</v>
      </c>
      <c r="K267" s="104">
        <f t="shared" si="165"/>
        <v>0</v>
      </c>
      <c r="L267" s="104">
        <f t="shared" si="165"/>
        <v>0</v>
      </c>
      <c r="M267" s="104">
        <f t="shared" si="165"/>
        <v>0</v>
      </c>
      <c r="N267" s="104">
        <f t="shared" si="165"/>
        <v>0</v>
      </c>
      <c r="O267" s="104">
        <f t="shared" si="165"/>
        <v>0</v>
      </c>
      <c r="P267" s="104">
        <f t="shared" si="165"/>
        <v>0</v>
      </c>
      <c r="Q267" s="104">
        <f t="shared" si="165"/>
        <v>0</v>
      </c>
      <c r="R267" s="104">
        <f t="shared" si="165"/>
        <v>0</v>
      </c>
      <c r="S267" s="104">
        <f t="shared" si="165"/>
        <v>0</v>
      </c>
      <c r="T267" s="104">
        <f t="shared" si="165"/>
        <v>0</v>
      </c>
      <c r="U267" s="104">
        <f t="shared" si="165"/>
        <v>0</v>
      </c>
      <c r="V267" s="104">
        <f t="shared" si="165"/>
        <v>0</v>
      </c>
      <c r="W267" s="104">
        <f t="shared" si="165"/>
        <v>0</v>
      </c>
      <c r="X267" s="104">
        <f t="shared" si="165"/>
        <v>0</v>
      </c>
      <c r="Y267" s="104">
        <f t="shared" si="165"/>
        <v>0</v>
      </c>
      <c r="Z267" s="104">
        <f t="shared" si="165"/>
        <v>0</v>
      </c>
      <c r="AA267" s="104">
        <f t="shared" si="165"/>
        <v>0</v>
      </c>
      <c r="AB267" s="104">
        <f t="shared" si="165"/>
        <v>0</v>
      </c>
      <c r="AC267" s="104">
        <f t="shared" si="165"/>
        <v>0</v>
      </c>
      <c r="AD267" s="104">
        <f t="shared" si="165"/>
        <v>0</v>
      </c>
      <c r="AE267" s="104">
        <f t="shared" si="165"/>
        <v>0</v>
      </c>
      <c r="AF267" s="104">
        <f t="shared" si="165"/>
        <v>0</v>
      </c>
      <c r="AG267" s="104">
        <f t="shared" si="165"/>
        <v>0</v>
      </c>
      <c r="AH267" s="104">
        <f t="shared" si="165"/>
        <v>0</v>
      </c>
      <c r="AI267" s="104">
        <f t="shared" si="165"/>
        <v>0</v>
      </c>
      <c r="AJ267" s="104">
        <f t="shared" si="165"/>
        <v>0</v>
      </c>
      <c r="AK267" s="104">
        <f t="shared" si="165"/>
        <v>0</v>
      </c>
      <c r="AL267" s="104">
        <f t="shared" si="165"/>
        <v>0</v>
      </c>
      <c r="AM267" s="104">
        <f t="shared" si="165"/>
        <v>0</v>
      </c>
      <c r="AN267" s="104">
        <f t="shared" si="165"/>
        <v>0</v>
      </c>
      <c r="AO267" s="104">
        <f t="shared" si="165"/>
        <v>0</v>
      </c>
      <c r="AP267" s="104">
        <f t="shared" si="165"/>
        <v>0</v>
      </c>
      <c r="AQ267" s="104">
        <f t="shared" si="165"/>
        <v>0</v>
      </c>
      <c r="AR267" s="104">
        <f t="shared" si="165"/>
        <v>0</v>
      </c>
      <c r="AS267" s="104">
        <f t="shared" si="165"/>
        <v>0</v>
      </c>
      <c r="AT267" s="104">
        <f t="shared" si="165"/>
        <v>0</v>
      </c>
      <c r="AU267" s="104">
        <f t="shared" si="165"/>
        <v>0</v>
      </c>
      <c r="AV267" s="104">
        <f t="shared" si="165"/>
        <v>0</v>
      </c>
      <c r="AW267" s="104">
        <f t="shared" si="165"/>
        <v>0</v>
      </c>
      <c r="AX267" s="104">
        <f t="shared" si="165"/>
        <v>0</v>
      </c>
      <c r="AY267" s="104">
        <f t="shared" si="165"/>
        <v>0</v>
      </c>
      <c r="AZ267" s="104">
        <f t="shared" si="165"/>
        <v>0</v>
      </c>
      <c r="BA267" s="104">
        <f t="shared" si="165"/>
        <v>0</v>
      </c>
      <c r="BB267" s="104">
        <f t="shared" si="165"/>
        <v>0</v>
      </c>
      <c r="BC267" s="104">
        <f t="shared" si="165"/>
        <v>0</v>
      </c>
      <c r="BD267" s="104">
        <f t="shared" si="165"/>
        <v>0</v>
      </c>
      <c r="BE267" s="104">
        <f t="shared" si="165"/>
        <v>0</v>
      </c>
      <c r="BF267" s="104">
        <f t="shared" si="165"/>
        <v>0</v>
      </c>
      <c r="BG267" s="104">
        <f t="shared" si="165"/>
        <v>0</v>
      </c>
      <c r="BH267" s="104">
        <f t="shared" si="165"/>
        <v>0</v>
      </c>
      <c r="BI267" s="104">
        <f t="shared" si="165"/>
        <v>0</v>
      </c>
      <c r="BJ267" s="104">
        <f t="shared" si="165"/>
        <v>0</v>
      </c>
      <c r="BK267" s="104">
        <f t="shared" si="165"/>
        <v>0</v>
      </c>
      <c r="BL267" s="104">
        <f t="shared" si="165"/>
        <v>0</v>
      </c>
      <c r="BM267" s="104">
        <f t="shared" si="165"/>
        <v>0</v>
      </c>
      <c r="BN267" s="104">
        <f t="shared" si="165"/>
        <v>0</v>
      </c>
      <c r="BO267" s="104">
        <f t="shared" si="165"/>
        <v>0</v>
      </c>
      <c r="BP267" s="104">
        <f t="shared" si="165"/>
        <v>0</v>
      </c>
      <c r="BQ267" s="104">
        <f t="shared" ref="BQ267:DU267" si="166">IFERROR(SUM(BQ125,BQ177,BQ230),"")</f>
        <v>0</v>
      </c>
      <c r="BR267" s="104">
        <f t="shared" si="166"/>
        <v>0</v>
      </c>
      <c r="BS267" s="104">
        <f t="shared" si="166"/>
        <v>0</v>
      </c>
      <c r="BT267" s="104">
        <f t="shared" si="166"/>
        <v>0</v>
      </c>
      <c r="BU267" s="104">
        <f t="shared" si="166"/>
        <v>0</v>
      </c>
      <c r="BV267" s="104">
        <f t="shared" si="166"/>
        <v>0</v>
      </c>
      <c r="BW267" s="104">
        <f t="shared" si="166"/>
        <v>0</v>
      </c>
      <c r="BX267" s="104">
        <f t="shared" si="166"/>
        <v>0</v>
      </c>
      <c r="BY267" s="104">
        <f t="shared" si="166"/>
        <v>0</v>
      </c>
      <c r="BZ267" s="104">
        <f t="shared" si="166"/>
        <v>0</v>
      </c>
      <c r="CA267" s="104">
        <f t="shared" si="166"/>
        <v>0</v>
      </c>
      <c r="CB267" s="104">
        <f t="shared" si="166"/>
        <v>0</v>
      </c>
      <c r="CC267" s="104">
        <f t="shared" si="166"/>
        <v>0</v>
      </c>
      <c r="CD267" s="104">
        <f t="shared" si="166"/>
        <v>0</v>
      </c>
      <c r="CE267" s="104">
        <f t="shared" si="166"/>
        <v>0</v>
      </c>
      <c r="CF267" s="104">
        <f t="shared" si="166"/>
        <v>0</v>
      </c>
      <c r="CG267" s="104">
        <f t="shared" si="166"/>
        <v>0</v>
      </c>
      <c r="CH267" s="104">
        <f t="shared" si="166"/>
        <v>0</v>
      </c>
      <c r="CI267" s="104">
        <f t="shared" si="166"/>
        <v>0</v>
      </c>
      <c r="CJ267" s="104">
        <f t="shared" si="166"/>
        <v>0</v>
      </c>
      <c r="CK267" s="104">
        <f t="shared" si="166"/>
        <v>0</v>
      </c>
      <c r="CL267" s="104">
        <f t="shared" si="166"/>
        <v>0</v>
      </c>
      <c r="CM267" s="104">
        <f t="shared" si="166"/>
        <v>0</v>
      </c>
      <c r="CN267" s="104">
        <f t="shared" si="166"/>
        <v>0</v>
      </c>
      <c r="CO267" s="104">
        <f t="shared" si="166"/>
        <v>0</v>
      </c>
      <c r="CP267" s="104">
        <f t="shared" si="166"/>
        <v>0</v>
      </c>
      <c r="CQ267" s="104">
        <f t="shared" si="166"/>
        <v>0</v>
      </c>
      <c r="CR267" s="104">
        <f t="shared" si="166"/>
        <v>0</v>
      </c>
      <c r="CS267" s="104">
        <f t="shared" si="166"/>
        <v>0</v>
      </c>
      <c r="CT267" s="104">
        <f t="shared" si="166"/>
        <v>0</v>
      </c>
      <c r="CU267" s="104">
        <f t="shared" si="166"/>
        <v>0</v>
      </c>
      <c r="CV267" s="104">
        <f t="shared" si="166"/>
        <v>0</v>
      </c>
      <c r="CW267" s="104">
        <f t="shared" si="166"/>
        <v>0</v>
      </c>
      <c r="CX267" s="104">
        <f t="shared" si="166"/>
        <v>0</v>
      </c>
      <c r="CY267" s="104">
        <f t="shared" si="166"/>
        <v>0</v>
      </c>
      <c r="CZ267" s="104">
        <f t="shared" si="166"/>
        <v>0</v>
      </c>
      <c r="DA267" s="104">
        <f t="shared" si="166"/>
        <v>0</v>
      </c>
      <c r="DB267" s="104">
        <f t="shared" si="166"/>
        <v>0</v>
      </c>
      <c r="DC267" s="104">
        <f t="shared" si="166"/>
        <v>0</v>
      </c>
      <c r="DD267" s="104">
        <f t="shared" si="166"/>
        <v>0</v>
      </c>
      <c r="DE267" s="104">
        <f t="shared" si="166"/>
        <v>0</v>
      </c>
      <c r="DF267" s="104">
        <f t="shared" si="166"/>
        <v>0</v>
      </c>
      <c r="DG267" s="104">
        <f t="shared" si="166"/>
        <v>0</v>
      </c>
      <c r="DH267" s="104">
        <f t="shared" si="166"/>
        <v>0</v>
      </c>
      <c r="DI267" s="104">
        <f t="shared" si="166"/>
        <v>0</v>
      </c>
      <c r="DJ267" s="104">
        <f t="shared" si="166"/>
        <v>0</v>
      </c>
      <c r="DK267" s="104">
        <f t="shared" si="166"/>
        <v>0</v>
      </c>
      <c r="DL267" s="104">
        <f t="shared" si="166"/>
        <v>0</v>
      </c>
      <c r="DM267" s="104">
        <f t="shared" si="166"/>
        <v>0</v>
      </c>
      <c r="DN267" s="104">
        <f t="shared" si="166"/>
        <v>0</v>
      </c>
      <c r="DO267" s="104">
        <f t="shared" si="166"/>
        <v>0</v>
      </c>
      <c r="DP267" s="104">
        <f t="shared" si="166"/>
        <v>0</v>
      </c>
      <c r="DQ267" s="104">
        <f t="shared" si="166"/>
        <v>0</v>
      </c>
      <c r="DR267" s="104">
        <f t="shared" si="166"/>
        <v>0</v>
      </c>
      <c r="DS267" s="104">
        <f t="shared" si="166"/>
        <v>0</v>
      </c>
      <c r="DT267" s="104">
        <f t="shared" si="166"/>
        <v>0</v>
      </c>
      <c r="DU267" s="104">
        <f t="shared" si="166"/>
        <v>0</v>
      </c>
    </row>
    <row r="268" spans="1:125" x14ac:dyDescent="0.35">
      <c r="A268" s="123"/>
      <c r="B268" s="72" t="s">
        <v>200</v>
      </c>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8"/>
      <c r="AP268" s="118"/>
      <c r="AQ268" s="118"/>
      <c r="AR268" s="118"/>
      <c r="AS268" s="118"/>
      <c r="AT268" s="118"/>
      <c r="AU268" s="118"/>
      <c r="AV268" s="118"/>
      <c r="AW268" s="118"/>
      <c r="AX268" s="118"/>
      <c r="AY268" s="118"/>
      <c r="AZ268" s="118"/>
      <c r="BA268" s="118"/>
      <c r="BB268" s="118"/>
      <c r="BC268" s="118"/>
      <c r="BD268" s="118"/>
      <c r="BE268" s="118"/>
      <c r="BF268" s="118"/>
      <c r="BG268" s="118"/>
      <c r="BH268" s="118"/>
      <c r="BI268" s="118"/>
      <c r="BJ268" s="118"/>
      <c r="BK268" s="118"/>
      <c r="BL268" s="118"/>
      <c r="BM268" s="118"/>
      <c r="BN268" s="118"/>
      <c r="BO268" s="118"/>
      <c r="BP268" s="118"/>
      <c r="BQ268" s="118"/>
      <c r="BR268" s="118"/>
      <c r="BS268" s="118"/>
      <c r="BT268" s="118"/>
      <c r="BU268" s="118"/>
      <c r="BV268" s="118"/>
      <c r="BW268" s="118"/>
      <c r="BX268" s="118"/>
      <c r="BY268" s="118"/>
      <c r="BZ268" s="118"/>
      <c r="CA268" s="118"/>
      <c r="CB268" s="118"/>
      <c r="CC268" s="118"/>
      <c r="CD268" s="118"/>
      <c r="CE268" s="118"/>
      <c r="CF268" s="118"/>
      <c r="CG268" s="118"/>
      <c r="CH268" s="118"/>
      <c r="CI268" s="118"/>
      <c r="CJ268" s="118"/>
      <c r="CK268" s="118"/>
      <c r="CL268" s="118"/>
      <c r="CM268" s="118"/>
      <c r="CN268" s="118"/>
      <c r="CO268" s="118"/>
      <c r="CP268" s="118"/>
      <c r="CQ268" s="118"/>
      <c r="CR268" s="118"/>
      <c r="CS268" s="118"/>
      <c r="CT268" s="118"/>
      <c r="CU268" s="118"/>
      <c r="CV268" s="118"/>
      <c r="CW268" s="118"/>
      <c r="CX268" s="118"/>
      <c r="CY268" s="118"/>
      <c r="CZ268" s="118"/>
      <c r="DA268" s="118"/>
      <c r="DB268" s="118"/>
      <c r="DC268" s="118"/>
      <c r="DD268" s="118"/>
      <c r="DE268" s="118"/>
      <c r="DF268" s="118"/>
      <c r="DG268" s="118"/>
      <c r="DH268" s="118"/>
      <c r="DI268" s="118"/>
      <c r="DJ268" s="118"/>
      <c r="DK268" s="118"/>
      <c r="DL268" s="118"/>
      <c r="DM268" s="118"/>
      <c r="DN268" s="118"/>
      <c r="DO268" s="118"/>
      <c r="DP268" s="118"/>
      <c r="DQ268" s="118"/>
      <c r="DR268" s="118"/>
      <c r="DS268" s="118"/>
      <c r="DT268" s="118"/>
      <c r="DU268" s="118"/>
    </row>
    <row r="269" spans="1:125"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row>
    <row r="270" spans="1:125" x14ac:dyDescent="0.35">
      <c r="A270" s="2" t="s">
        <v>416</v>
      </c>
      <c r="B270" s="53" t="s">
        <v>200</v>
      </c>
      <c r="C270" s="79"/>
      <c r="D270" s="79"/>
      <c r="E270" s="79">
        <f t="shared" ref="E270:BP273" si="167">IFERROR(SUM(E108,E160,E213,E253),"")</f>
        <v>0</v>
      </c>
      <c r="F270" s="79">
        <f t="shared" si="167"/>
        <v>0</v>
      </c>
      <c r="G270" s="79">
        <f t="shared" si="167"/>
        <v>0</v>
      </c>
      <c r="H270" s="79">
        <f t="shared" si="167"/>
        <v>0</v>
      </c>
      <c r="I270" s="79">
        <f t="shared" si="167"/>
        <v>0</v>
      </c>
      <c r="J270" s="79">
        <f t="shared" si="167"/>
        <v>0</v>
      </c>
      <c r="K270" s="79">
        <f t="shared" si="167"/>
        <v>0</v>
      </c>
      <c r="L270" s="79">
        <f t="shared" si="167"/>
        <v>0</v>
      </c>
      <c r="M270" s="79">
        <f t="shared" si="167"/>
        <v>0</v>
      </c>
      <c r="N270" s="79">
        <f t="shared" si="167"/>
        <v>0</v>
      </c>
      <c r="O270" s="79">
        <f t="shared" si="167"/>
        <v>0</v>
      </c>
      <c r="P270" s="79">
        <f t="shared" si="167"/>
        <v>0</v>
      </c>
      <c r="Q270" s="79">
        <f t="shared" si="167"/>
        <v>0</v>
      </c>
      <c r="R270" s="79">
        <f t="shared" si="167"/>
        <v>0</v>
      </c>
      <c r="S270" s="79">
        <f t="shared" si="167"/>
        <v>0</v>
      </c>
      <c r="T270" s="79">
        <f t="shared" si="167"/>
        <v>0</v>
      </c>
      <c r="U270" s="79">
        <f t="shared" si="167"/>
        <v>0</v>
      </c>
      <c r="V270" s="79">
        <f t="shared" si="167"/>
        <v>0</v>
      </c>
      <c r="W270" s="79">
        <f t="shared" si="167"/>
        <v>0</v>
      </c>
      <c r="X270" s="79">
        <f t="shared" si="167"/>
        <v>0</v>
      </c>
      <c r="Y270" s="79">
        <f t="shared" si="167"/>
        <v>0</v>
      </c>
      <c r="Z270" s="79">
        <f t="shared" si="167"/>
        <v>0</v>
      </c>
      <c r="AA270" s="79">
        <f t="shared" si="167"/>
        <v>0</v>
      </c>
      <c r="AB270" s="79">
        <f t="shared" si="167"/>
        <v>0</v>
      </c>
      <c r="AC270" s="79">
        <f t="shared" si="167"/>
        <v>0</v>
      </c>
      <c r="AD270" s="79">
        <f t="shared" si="167"/>
        <v>0</v>
      </c>
      <c r="AE270" s="79">
        <f t="shared" si="167"/>
        <v>0</v>
      </c>
      <c r="AF270" s="79">
        <f t="shared" si="167"/>
        <v>0</v>
      </c>
      <c r="AG270" s="79">
        <f t="shared" si="167"/>
        <v>0</v>
      </c>
      <c r="AH270" s="79">
        <f t="shared" si="167"/>
        <v>0</v>
      </c>
      <c r="AI270" s="79">
        <f t="shared" si="167"/>
        <v>0</v>
      </c>
      <c r="AJ270" s="79">
        <f t="shared" si="167"/>
        <v>0</v>
      </c>
      <c r="AK270" s="79">
        <f t="shared" si="167"/>
        <v>0</v>
      </c>
      <c r="AL270" s="79">
        <f t="shared" si="167"/>
        <v>0</v>
      </c>
      <c r="AM270" s="79">
        <f t="shared" si="167"/>
        <v>0</v>
      </c>
      <c r="AN270" s="79">
        <f t="shared" si="167"/>
        <v>0</v>
      </c>
      <c r="AO270" s="79">
        <f t="shared" si="167"/>
        <v>0</v>
      </c>
      <c r="AP270" s="79">
        <f t="shared" si="167"/>
        <v>0</v>
      </c>
      <c r="AQ270" s="79">
        <f t="shared" si="167"/>
        <v>0</v>
      </c>
      <c r="AR270" s="79">
        <f t="shared" si="167"/>
        <v>0</v>
      </c>
      <c r="AS270" s="79">
        <f t="shared" si="167"/>
        <v>0</v>
      </c>
      <c r="AT270" s="79">
        <f t="shared" si="167"/>
        <v>0</v>
      </c>
      <c r="AU270" s="79">
        <f t="shared" si="167"/>
        <v>0</v>
      </c>
      <c r="AV270" s="79">
        <f t="shared" si="167"/>
        <v>0</v>
      </c>
      <c r="AW270" s="79">
        <f t="shared" si="167"/>
        <v>0</v>
      </c>
      <c r="AX270" s="79">
        <f t="shared" si="167"/>
        <v>0</v>
      </c>
      <c r="AY270" s="79">
        <f t="shared" si="167"/>
        <v>0</v>
      </c>
      <c r="AZ270" s="79">
        <f t="shared" si="167"/>
        <v>0</v>
      </c>
      <c r="BA270" s="79">
        <f t="shared" si="167"/>
        <v>0</v>
      </c>
      <c r="BB270" s="79">
        <f t="shared" si="167"/>
        <v>0</v>
      </c>
      <c r="BC270" s="79">
        <f t="shared" si="167"/>
        <v>0</v>
      </c>
      <c r="BD270" s="79">
        <f t="shared" si="167"/>
        <v>0</v>
      </c>
      <c r="BE270" s="79">
        <f t="shared" si="167"/>
        <v>0</v>
      </c>
      <c r="BF270" s="79">
        <f t="shared" si="167"/>
        <v>0</v>
      </c>
      <c r="BG270" s="79">
        <f t="shared" si="167"/>
        <v>0</v>
      </c>
      <c r="BH270" s="79">
        <f t="shared" si="167"/>
        <v>0</v>
      </c>
      <c r="BI270" s="79">
        <f t="shared" si="167"/>
        <v>0</v>
      </c>
      <c r="BJ270" s="79">
        <f t="shared" si="167"/>
        <v>0</v>
      </c>
      <c r="BK270" s="79">
        <f t="shared" si="167"/>
        <v>0</v>
      </c>
      <c r="BL270" s="79">
        <f t="shared" si="167"/>
        <v>0</v>
      </c>
      <c r="BM270" s="79">
        <f t="shared" si="167"/>
        <v>0</v>
      </c>
      <c r="BN270" s="79">
        <f t="shared" si="167"/>
        <v>0</v>
      </c>
      <c r="BO270" s="79">
        <f t="shared" si="167"/>
        <v>0</v>
      </c>
      <c r="BP270" s="79">
        <f t="shared" si="167"/>
        <v>0</v>
      </c>
      <c r="BQ270" s="79">
        <f t="shared" ref="BQ270:DU273" si="168">IFERROR(SUM(BQ108,BQ160,BQ213,BQ253),"")</f>
        <v>0</v>
      </c>
      <c r="BR270" s="79">
        <f t="shared" si="168"/>
        <v>0</v>
      </c>
      <c r="BS270" s="79">
        <f t="shared" si="168"/>
        <v>0</v>
      </c>
      <c r="BT270" s="79">
        <f t="shared" si="168"/>
        <v>0</v>
      </c>
      <c r="BU270" s="79">
        <f t="shared" si="168"/>
        <v>0</v>
      </c>
      <c r="BV270" s="79">
        <f t="shared" si="168"/>
        <v>0</v>
      </c>
      <c r="BW270" s="79">
        <f t="shared" si="168"/>
        <v>0</v>
      </c>
      <c r="BX270" s="79">
        <f t="shared" si="168"/>
        <v>0</v>
      </c>
      <c r="BY270" s="79">
        <f t="shared" si="168"/>
        <v>0</v>
      </c>
      <c r="BZ270" s="79">
        <f t="shared" si="168"/>
        <v>0</v>
      </c>
      <c r="CA270" s="79">
        <f t="shared" si="168"/>
        <v>0</v>
      </c>
      <c r="CB270" s="79">
        <f t="shared" si="168"/>
        <v>0</v>
      </c>
      <c r="CC270" s="79">
        <f t="shared" si="168"/>
        <v>0</v>
      </c>
      <c r="CD270" s="79">
        <f t="shared" si="168"/>
        <v>0</v>
      </c>
      <c r="CE270" s="79">
        <f t="shared" si="168"/>
        <v>0</v>
      </c>
      <c r="CF270" s="79">
        <f t="shared" si="168"/>
        <v>0</v>
      </c>
      <c r="CG270" s="79">
        <f t="shared" si="168"/>
        <v>0</v>
      </c>
      <c r="CH270" s="79">
        <f t="shared" si="168"/>
        <v>0</v>
      </c>
      <c r="CI270" s="79">
        <f t="shared" si="168"/>
        <v>0</v>
      </c>
      <c r="CJ270" s="79">
        <f t="shared" si="168"/>
        <v>0</v>
      </c>
      <c r="CK270" s="79">
        <f t="shared" si="168"/>
        <v>0</v>
      </c>
      <c r="CL270" s="79">
        <f t="shared" si="168"/>
        <v>0</v>
      </c>
      <c r="CM270" s="79">
        <f t="shared" si="168"/>
        <v>0</v>
      </c>
      <c r="CN270" s="79">
        <f t="shared" si="168"/>
        <v>0</v>
      </c>
      <c r="CO270" s="79">
        <f t="shared" si="168"/>
        <v>0</v>
      </c>
      <c r="CP270" s="79">
        <f t="shared" si="168"/>
        <v>0</v>
      </c>
      <c r="CQ270" s="79">
        <f t="shared" si="168"/>
        <v>0</v>
      </c>
      <c r="CR270" s="79">
        <f t="shared" si="168"/>
        <v>0</v>
      </c>
      <c r="CS270" s="79">
        <f t="shared" si="168"/>
        <v>0</v>
      </c>
      <c r="CT270" s="79">
        <f t="shared" si="168"/>
        <v>0</v>
      </c>
      <c r="CU270" s="79">
        <f t="shared" si="168"/>
        <v>0</v>
      </c>
      <c r="CV270" s="79">
        <f t="shared" si="168"/>
        <v>0</v>
      </c>
      <c r="CW270" s="79">
        <f t="shared" si="168"/>
        <v>0</v>
      </c>
      <c r="CX270" s="79">
        <f t="shared" si="168"/>
        <v>0</v>
      </c>
      <c r="CY270" s="79">
        <f t="shared" si="168"/>
        <v>0</v>
      </c>
      <c r="CZ270" s="79">
        <f t="shared" si="168"/>
        <v>0</v>
      </c>
      <c r="DA270" s="79">
        <f t="shared" si="168"/>
        <v>0</v>
      </c>
      <c r="DB270" s="79">
        <f t="shared" si="168"/>
        <v>0</v>
      </c>
      <c r="DC270" s="79">
        <f t="shared" si="168"/>
        <v>0</v>
      </c>
      <c r="DD270" s="79">
        <f t="shared" si="168"/>
        <v>0</v>
      </c>
      <c r="DE270" s="79">
        <f t="shared" si="168"/>
        <v>0</v>
      </c>
      <c r="DF270" s="79">
        <f t="shared" si="168"/>
        <v>0</v>
      </c>
      <c r="DG270" s="79">
        <f t="shared" si="168"/>
        <v>0</v>
      </c>
      <c r="DH270" s="79">
        <f t="shared" si="168"/>
        <v>0</v>
      </c>
      <c r="DI270" s="79">
        <f t="shared" si="168"/>
        <v>0</v>
      </c>
      <c r="DJ270" s="79">
        <f t="shared" si="168"/>
        <v>0</v>
      </c>
      <c r="DK270" s="79">
        <f t="shared" si="168"/>
        <v>0</v>
      </c>
      <c r="DL270" s="79">
        <f t="shared" si="168"/>
        <v>0</v>
      </c>
      <c r="DM270" s="79">
        <f t="shared" si="168"/>
        <v>0</v>
      </c>
      <c r="DN270" s="79">
        <f t="shared" si="168"/>
        <v>0</v>
      </c>
      <c r="DO270" s="79">
        <f t="shared" si="168"/>
        <v>0</v>
      </c>
      <c r="DP270" s="79">
        <f t="shared" si="168"/>
        <v>0</v>
      </c>
      <c r="DQ270" s="79">
        <f t="shared" si="168"/>
        <v>0</v>
      </c>
      <c r="DR270" s="79">
        <f t="shared" si="168"/>
        <v>0</v>
      </c>
      <c r="DS270" s="79">
        <f t="shared" si="168"/>
        <v>0</v>
      </c>
      <c r="DT270" s="79">
        <f t="shared" si="168"/>
        <v>0</v>
      </c>
      <c r="DU270" s="79">
        <f t="shared" si="168"/>
        <v>0</v>
      </c>
    </row>
    <row r="271" spans="1:125" x14ac:dyDescent="0.35">
      <c r="A271" s="2" t="s">
        <v>417</v>
      </c>
      <c r="B271" s="53" t="s">
        <v>200</v>
      </c>
      <c r="C271" s="79"/>
      <c r="D271" s="79">
        <f>SUM(E271:DU271)</f>
        <v>0</v>
      </c>
      <c r="E271" s="79">
        <f t="shared" si="167"/>
        <v>0</v>
      </c>
      <c r="F271" s="79">
        <f t="shared" si="167"/>
        <v>0</v>
      </c>
      <c r="G271" s="79">
        <f t="shared" si="167"/>
        <v>0</v>
      </c>
      <c r="H271" s="79">
        <f t="shared" si="167"/>
        <v>0</v>
      </c>
      <c r="I271" s="79">
        <f t="shared" si="167"/>
        <v>0</v>
      </c>
      <c r="J271" s="79">
        <f t="shared" si="167"/>
        <v>0</v>
      </c>
      <c r="K271" s="79">
        <f t="shared" si="167"/>
        <v>0</v>
      </c>
      <c r="L271" s="79">
        <f t="shared" si="167"/>
        <v>0</v>
      </c>
      <c r="M271" s="79">
        <f t="shared" si="167"/>
        <v>0</v>
      </c>
      <c r="N271" s="79">
        <f t="shared" si="167"/>
        <v>0</v>
      </c>
      <c r="O271" s="79">
        <f t="shared" si="167"/>
        <v>0</v>
      </c>
      <c r="P271" s="79">
        <f t="shared" si="167"/>
        <v>0</v>
      </c>
      <c r="Q271" s="79">
        <f t="shared" si="167"/>
        <v>0</v>
      </c>
      <c r="R271" s="79">
        <f t="shared" si="167"/>
        <v>0</v>
      </c>
      <c r="S271" s="79">
        <f t="shared" si="167"/>
        <v>0</v>
      </c>
      <c r="T271" s="79">
        <f t="shared" si="167"/>
        <v>0</v>
      </c>
      <c r="U271" s="79">
        <f t="shared" si="167"/>
        <v>0</v>
      </c>
      <c r="V271" s="79">
        <f t="shared" si="167"/>
        <v>0</v>
      </c>
      <c r="W271" s="79">
        <f t="shared" si="167"/>
        <v>0</v>
      </c>
      <c r="X271" s="79">
        <f t="shared" si="167"/>
        <v>0</v>
      </c>
      <c r="Y271" s="79">
        <f t="shared" si="167"/>
        <v>0</v>
      </c>
      <c r="Z271" s="79">
        <f t="shared" si="167"/>
        <v>0</v>
      </c>
      <c r="AA271" s="79">
        <f t="shared" si="167"/>
        <v>0</v>
      </c>
      <c r="AB271" s="79">
        <f t="shared" si="167"/>
        <v>0</v>
      </c>
      <c r="AC271" s="79">
        <f t="shared" si="167"/>
        <v>0</v>
      </c>
      <c r="AD271" s="79">
        <f t="shared" si="167"/>
        <v>0</v>
      </c>
      <c r="AE271" s="79">
        <f t="shared" si="167"/>
        <v>0</v>
      </c>
      <c r="AF271" s="79">
        <f t="shared" si="167"/>
        <v>0</v>
      </c>
      <c r="AG271" s="79">
        <f t="shared" si="167"/>
        <v>0</v>
      </c>
      <c r="AH271" s="79">
        <f t="shared" si="167"/>
        <v>0</v>
      </c>
      <c r="AI271" s="79">
        <f t="shared" si="167"/>
        <v>0</v>
      </c>
      <c r="AJ271" s="79">
        <f t="shared" si="167"/>
        <v>0</v>
      </c>
      <c r="AK271" s="79">
        <f t="shared" si="167"/>
        <v>0</v>
      </c>
      <c r="AL271" s="79">
        <f t="shared" si="167"/>
        <v>0</v>
      </c>
      <c r="AM271" s="79">
        <f t="shared" si="167"/>
        <v>0</v>
      </c>
      <c r="AN271" s="79">
        <f t="shared" si="167"/>
        <v>0</v>
      </c>
      <c r="AO271" s="79">
        <f t="shared" si="167"/>
        <v>0</v>
      </c>
      <c r="AP271" s="79">
        <f t="shared" si="167"/>
        <v>0</v>
      </c>
      <c r="AQ271" s="79">
        <f t="shared" si="167"/>
        <v>0</v>
      </c>
      <c r="AR271" s="79">
        <f t="shared" si="167"/>
        <v>0</v>
      </c>
      <c r="AS271" s="79">
        <f t="shared" si="167"/>
        <v>0</v>
      </c>
      <c r="AT271" s="79">
        <f t="shared" si="167"/>
        <v>0</v>
      </c>
      <c r="AU271" s="79">
        <f t="shared" si="167"/>
        <v>0</v>
      </c>
      <c r="AV271" s="79">
        <f t="shared" si="167"/>
        <v>0</v>
      </c>
      <c r="AW271" s="79">
        <f t="shared" si="167"/>
        <v>0</v>
      </c>
      <c r="AX271" s="79">
        <f t="shared" si="167"/>
        <v>0</v>
      </c>
      <c r="AY271" s="79">
        <f t="shared" si="167"/>
        <v>0</v>
      </c>
      <c r="AZ271" s="79">
        <f t="shared" si="167"/>
        <v>0</v>
      </c>
      <c r="BA271" s="79">
        <f t="shared" si="167"/>
        <v>0</v>
      </c>
      <c r="BB271" s="79">
        <f t="shared" si="167"/>
        <v>0</v>
      </c>
      <c r="BC271" s="79">
        <f t="shared" si="167"/>
        <v>0</v>
      </c>
      <c r="BD271" s="79">
        <f t="shared" si="167"/>
        <v>0</v>
      </c>
      <c r="BE271" s="79">
        <f t="shared" si="167"/>
        <v>0</v>
      </c>
      <c r="BF271" s="79">
        <f t="shared" si="167"/>
        <v>0</v>
      </c>
      <c r="BG271" s="79">
        <f t="shared" si="167"/>
        <v>0</v>
      </c>
      <c r="BH271" s="79">
        <f t="shared" si="167"/>
        <v>0</v>
      </c>
      <c r="BI271" s="79">
        <f t="shared" si="167"/>
        <v>0</v>
      </c>
      <c r="BJ271" s="79">
        <f t="shared" si="167"/>
        <v>0</v>
      </c>
      <c r="BK271" s="79">
        <f t="shared" si="167"/>
        <v>0</v>
      </c>
      <c r="BL271" s="79">
        <f t="shared" si="167"/>
        <v>0</v>
      </c>
      <c r="BM271" s="79">
        <f t="shared" si="167"/>
        <v>0</v>
      </c>
      <c r="BN271" s="79">
        <f t="shared" si="167"/>
        <v>0</v>
      </c>
      <c r="BO271" s="79">
        <f t="shared" si="167"/>
        <v>0</v>
      </c>
      <c r="BP271" s="79">
        <f t="shared" si="167"/>
        <v>0</v>
      </c>
      <c r="BQ271" s="79">
        <f t="shared" si="168"/>
        <v>0</v>
      </c>
      <c r="BR271" s="79">
        <f t="shared" si="168"/>
        <v>0</v>
      </c>
      <c r="BS271" s="79">
        <f t="shared" si="168"/>
        <v>0</v>
      </c>
      <c r="BT271" s="79">
        <f t="shared" si="168"/>
        <v>0</v>
      </c>
      <c r="BU271" s="79">
        <f t="shared" si="168"/>
        <v>0</v>
      </c>
      <c r="BV271" s="79">
        <f t="shared" si="168"/>
        <v>0</v>
      </c>
      <c r="BW271" s="79">
        <f t="shared" si="168"/>
        <v>0</v>
      </c>
      <c r="BX271" s="79">
        <f t="shared" si="168"/>
        <v>0</v>
      </c>
      <c r="BY271" s="79">
        <f t="shared" si="168"/>
        <v>0</v>
      </c>
      <c r="BZ271" s="79">
        <f t="shared" si="168"/>
        <v>0</v>
      </c>
      <c r="CA271" s="79">
        <f t="shared" si="168"/>
        <v>0</v>
      </c>
      <c r="CB271" s="79">
        <f t="shared" si="168"/>
        <v>0</v>
      </c>
      <c r="CC271" s="79">
        <f t="shared" si="168"/>
        <v>0</v>
      </c>
      <c r="CD271" s="79">
        <f t="shared" si="168"/>
        <v>0</v>
      </c>
      <c r="CE271" s="79">
        <f t="shared" si="168"/>
        <v>0</v>
      </c>
      <c r="CF271" s="79">
        <f t="shared" si="168"/>
        <v>0</v>
      </c>
      <c r="CG271" s="79">
        <f t="shared" si="168"/>
        <v>0</v>
      </c>
      <c r="CH271" s="79">
        <f t="shared" si="168"/>
        <v>0</v>
      </c>
      <c r="CI271" s="79">
        <f t="shared" si="168"/>
        <v>0</v>
      </c>
      <c r="CJ271" s="79">
        <f t="shared" si="168"/>
        <v>0</v>
      </c>
      <c r="CK271" s="79">
        <f t="shared" si="168"/>
        <v>0</v>
      </c>
      <c r="CL271" s="79">
        <f t="shared" si="168"/>
        <v>0</v>
      </c>
      <c r="CM271" s="79">
        <f t="shared" si="168"/>
        <v>0</v>
      </c>
      <c r="CN271" s="79">
        <f t="shared" si="168"/>
        <v>0</v>
      </c>
      <c r="CO271" s="79">
        <f t="shared" si="168"/>
        <v>0</v>
      </c>
      <c r="CP271" s="79">
        <f t="shared" si="168"/>
        <v>0</v>
      </c>
      <c r="CQ271" s="79">
        <f t="shared" si="168"/>
        <v>0</v>
      </c>
      <c r="CR271" s="79">
        <f t="shared" si="168"/>
        <v>0</v>
      </c>
      <c r="CS271" s="79">
        <f t="shared" si="168"/>
        <v>0</v>
      </c>
      <c r="CT271" s="79">
        <f t="shared" si="168"/>
        <v>0</v>
      </c>
      <c r="CU271" s="79">
        <f t="shared" si="168"/>
        <v>0</v>
      </c>
      <c r="CV271" s="79">
        <f t="shared" si="168"/>
        <v>0</v>
      </c>
      <c r="CW271" s="79">
        <f t="shared" si="168"/>
        <v>0</v>
      </c>
      <c r="CX271" s="79">
        <f t="shared" si="168"/>
        <v>0</v>
      </c>
      <c r="CY271" s="79">
        <f t="shared" si="168"/>
        <v>0</v>
      </c>
      <c r="CZ271" s="79">
        <f t="shared" si="168"/>
        <v>0</v>
      </c>
      <c r="DA271" s="79">
        <f t="shared" si="168"/>
        <v>0</v>
      </c>
      <c r="DB271" s="79">
        <f t="shared" si="168"/>
        <v>0</v>
      </c>
      <c r="DC271" s="79">
        <f t="shared" si="168"/>
        <v>0</v>
      </c>
      <c r="DD271" s="79">
        <f t="shared" si="168"/>
        <v>0</v>
      </c>
      <c r="DE271" s="79">
        <f t="shared" si="168"/>
        <v>0</v>
      </c>
      <c r="DF271" s="79">
        <f t="shared" si="168"/>
        <v>0</v>
      </c>
      <c r="DG271" s="79">
        <f t="shared" si="168"/>
        <v>0</v>
      </c>
      <c r="DH271" s="79">
        <f t="shared" si="168"/>
        <v>0</v>
      </c>
      <c r="DI271" s="79">
        <f t="shared" si="168"/>
        <v>0</v>
      </c>
      <c r="DJ271" s="79">
        <f t="shared" si="168"/>
        <v>0</v>
      </c>
      <c r="DK271" s="79">
        <f t="shared" si="168"/>
        <v>0</v>
      </c>
      <c r="DL271" s="79">
        <f t="shared" si="168"/>
        <v>0</v>
      </c>
      <c r="DM271" s="79">
        <f t="shared" si="168"/>
        <v>0</v>
      </c>
      <c r="DN271" s="79">
        <f t="shared" si="168"/>
        <v>0</v>
      </c>
      <c r="DO271" s="79">
        <f t="shared" si="168"/>
        <v>0</v>
      </c>
      <c r="DP271" s="79">
        <f t="shared" si="168"/>
        <v>0</v>
      </c>
      <c r="DQ271" s="79">
        <f t="shared" si="168"/>
        <v>0</v>
      </c>
      <c r="DR271" s="79">
        <f t="shared" si="168"/>
        <v>0</v>
      </c>
      <c r="DS271" s="79">
        <f t="shared" si="168"/>
        <v>0</v>
      </c>
      <c r="DT271" s="79">
        <f t="shared" si="168"/>
        <v>0</v>
      </c>
      <c r="DU271" s="79">
        <f t="shared" si="168"/>
        <v>0</v>
      </c>
    </row>
    <row r="272" spans="1:125" x14ac:dyDescent="0.35">
      <c r="A272" s="2" t="s">
        <v>418</v>
      </c>
      <c r="B272" s="53" t="s">
        <v>200</v>
      </c>
      <c r="C272" s="79"/>
      <c r="D272" s="79">
        <f>SUM(E272:DU272)</f>
        <v>0</v>
      </c>
      <c r="E272" s="79">
        <f t="shared" si="167"/>
        <v>0</v>
      </c>
      <c r="F272" s="79">
        <f t="shared" si="167"/>
        <v>0</v>
      </c>
      <c r="G272" s="79">
        <f t="shared" si="167"/>
        <v>0</v>
      </c>
      <c r="H272" s="79">
        <f t="shared" si="167"/>
        <v>0</v>
      </c>
      <c r="I272" s="79">
        <f t="shared" si="167"/>
        <v>0</v>
      </c>
      <c r="J272" s="79">
        <f t="shared" si="167"/>
        <v>0</v>
      </c>
      <c r="K272" s="79">
        <f t="shared" si="167"/>
        <v>0</v>
      </c>
      <c r="L272" s="79">
        <f t="shared" si="167"/>
        <v>0</v>
      </c>
      <c r="M272" s="79">
        <f t="shared" si="167"/>
        <v>0</v>
      </c>
      <c r="N272" s="79">
        <f t="shared" si="167"/>
        <v>0</v>
      </c>
      <c r="O272" s="79">
        <f t="shared" si="167"/>
        <v>0</v>
      </c>
      <c r="P272" s="79">
        <f t="shared" si="167"/>
        <v>0</v>
      </c>
      <c r="Q272" s="79">
        <f t="shared" si="167"/>
        <v>0</v>
      </c>
      <c r="R272" s="79">
        <f t="shared" si="167"/>
        <v>0</v>
      </c>
      <c r="S272" s="79">
        <f t="shared" si="167"/>
        <v>0</v>
      </c>
      <c r="T272" s="79">
        <f t="shared" si="167"/>
        <v>0</v>
      </c>
      <c r="U272" s="79">
        <f t="shared" si="167"/>
        <v>0</v>
      </c>
      <c r="V272" s="79">
        <f t="shared" si="167"/>
        <v>0</v>
      </c>
      <c r="W272" s="79">
        <f t="shared" si="167"/>
        <v>0</v>
      </c>
      <c r="X272" s="79">
        <f t="shared" si="167"/>
        <v>0</v>
      </c>
      <c r="Y272" s="79">
        <f t="shared" si="167"/>
        <v>0</v>
      </c>
      <c r="Z272" s="79">
        <f t="shared" si="167"/>
        <v>0</v>
      </c>
      <c r="AA272" s="79">
        <f t="shared" si="167"/>
        <v>0</v>
      </c>
      <c r="AB272" s="79">
        <f t="shared" si="167"/>
        <v>0</v>
      </c>
      <c r="AC272" s="79">
        <f t="shared" si="167"/>
        <v>0</v>
      </c>
      <c r="AD272" s="79">
        <f t="shared" si="167"/>
        <v>0</v>
      </c>
      <c r="AE272" s="79">
        <f t="shared" si="167"/>
        <v>0</v>
      </c>
      <c r="AF272" s="79">
        <f t="shared" si="167"/>
        <v>0</v>
      </c>
      <c r="AG272" s="79">
        <f t="shared" si="167"/>
        <v>0</v>
      </c>
      <c r="AH272" s="79">
        <f t="shared" si="167"/>
        <v>0</v>
      </c>
      <c r="AI272" s="79">
        <f t="shared" si="167"/>
        <v>0</v>
      </c>
      <c r="AJ272" s="79">
        <f t="shared" si="167"/>
        <v>0</v>
      </c>
      <c r="AK272" s="79">
        <f t="shared" si="167"/>
        <v>0</v>
      </c>
      <c r="AL272" s="79">
        <f t="shared" si="167"/>
        <v>0</v>
      </c>
      <c r="AM272" s="79">
        <f t="shared" si="167"/>
        <v>0</v>
      </c>
      <c r="AN272" s="79">
        <f t="shared" si="167"/>
        <v>0</v>
      </c>
      <c r="AO272" s="79">
        <f t="shared" si="167"/>
        <v>0</v>
      </c>
      <c r="AP272" s="79">
        <f t="shared" si="167"/>
        <v>0</v>
      </c>
      <c r="AQ272" s="79">
        <f t="shared" si="167"/>
        <v>0</v>
      </c>
      <c r="AR272" s="79">
        <f t="shared" si="167"/>
        <v>0</v>
      </c>
      <c r="AS272" s="79">
        <f t="shared" si="167"/>
        <v>0</v>
      </c>
      <c r="AT272" s="79">
        <f t="shared" si="167"/>
        <v>0</v>
      </c>
      <c r="AU272" s="79">
        <f t="shared" si="167"/>
        <v>0</v>
      </c>
      <c r="AV272" s="79">
        <f t="shared" si="167"/>
        <v>0</v>
      </c>
      <c r="AW272" s="79">
        <f t="shared" si="167"/>
        <v>0</v>
      </c>
      <c r="AX272" s="79">
        <f t="shared" si="167"/>
        <v>0</v>
      </c>
      <c r="AY272" s="79">
        <f t="shared" si="167"/>
        <v>0</v>
      </c>
      <c r="AZ272" s="79">
        <f t="shared" si="167"/>
        <v>0</v>
      </c>
      <c r="BA272" s="79">
        <f t="shared" si="167"/>
        <v>0</v>
      </c>
      <c r="BB272" s="79">
        <f t="shared" si="167"/>
        <v>0</v>
      </c>
      <c r="BC272" s="79">
        <f t="shared" si="167"/>
        <v>0</v>
      </c>
      <c r="BD272" s="79">
        <f t="shared" si="167"/>
        <v>0</v>
      </c>
      <c r="BE272" s="79">
        <f t="shared" si="167"/>
        <v>0</v>
      </c>
      <c r="BF272" s="79">
        <f t="shared" si="167"/>
        <v>0</v>
      </c>
      <c r="BG272" s="79">
        <f t="shared" si="167"/>
        <v>0</v>
      </c>
      <c r="BH272" s="79">
        <f t="shared" si="167"/>
        <v>0</v>
      </c>
      <c r="BI272" s="79">
        <f t="shared" si="167"/>
        <v>0</v>
      </c>
      <c r="BJ272" s="79">
        <f t="shared" si="167"/>
        <v>0</v>
      </c>
      <c r="BK272" s="79">
        <f t="shared" si="167"/>
        <v>0</v>
      </c>
      <c r="BL272" s="79">
        <f t="shared" si="167"/>
        <v>0</v>
      </c>
      <c r="BM272" s="79">
        <f t="shared" si="167"/>
        <v>0</v>
      </c>
      <c r="BN272" s="79">
        <f t="shared" si="167"/>
        <v>0</v>
      </c>
      <c r="BO272" s="79">
        <f t="shared" si="167"/>
        <v>0</v>
      </c>
      <c r="BP272" s="79">
        <f t="shared" si="167"/>
        <v>0</v>
      </c>
      <c r="BQ272" s="79">
        <f t="shared" si="168"/>
        <v>0</v>
      </c>
      <c r="BR272" s="79">
        <f t="shared" si="168"/>
        <v>0</v>
      </c>
      <c r="BS272" s="79">
        <f t="shared" si="168"/>
        <v>0</v>
      </c>
      <c r="BT272" s="79">
        <f t="shared" si="168"/>
        <v>0</v>
      </c>
      <c r="BU272" s="79">
        <f t="shared" si="168"/>
        <v>0</v>
      </c>
      <c r="BV272" s="79">
        <f t="shared" si="168"/>
        <v>0</v>
      </c>
      <c r="BW272" s="79">
        <f t="shared" si="168"/>
        <v>0</v>
      </c>
      <c r="BX272" s="79">
        <f t="shared" si="168"/>
        <v>0</v>
      </c>
      <c r="BY272" s="79">
        <f t="shared" si="168"/>
        <v>0</v>
      </c>
      <c r="BZ272" s="79">
        <f t="shared" si="168"/>
        <v>0</v>
      </c>
      <c r="CA272" s="79">
        <f t="shared" si="168"/>
        <v>0</v>
      </c>
      <c r="CB272" s="79">
        <f t="shared" si="168"/>
        <v>0</v>
      </c>
      <c r="CC272" s="79">
        <f t="shared" si="168"/>
        <v>0</v>
      </c>
      <c r="CD272" s="79">
        <f t="shared" si="168"/>
        <v>0</v>
      </c>
      <c r="CE272" s="79">
        <f t="shared" si="168"/>
        <v>0</v>
      </c>
      <c r="CF272" s="79">
        <f t="shared" si="168"/>
        <v>0</v>
      </c>
      <c r="CG272" s="79">
        <f t="shared" si="168"/>
        <v>0</v>
      </c>
      <c r="CH272" s="79">
        <f t="shared" si="168"/>
        <v>0</v>
      </c>
      <c r="CI272" s="79">
        <f t="shared" si="168"/>
        <v>0</v>
      </c>
      <c r="CJ272" s="79">
        <f t="shared" si="168"/>
        <v>0</v>
      </c>
      <c r="CK272" s="79">
        <f t="shared" si="168"/>
        <v>0</v>
      </c>
      <c r="CL272" s="79">
        <f t="shared" si="168"/>
        <v>0</v>
      </c>
      <c r="CM272" s="79">
        <f t="shared" si="168"/>
        <v>0</v>
      </c>
      <c r="CN272" s="79">
        <f t="shared" si="168"/>
        <v>0</v>
      </c>
      <c r="CO272" s="79">
        <f t="shared" si="168"/>
        <v>0</v>
      </c>
      <c r="CP272" s="79">
        <f t="shared" si="168"/>
        <v>0</v>
      </c>
      <c r="CQ272" s="79">
        <f t="shared" si="168"/>
        <v>0</v>
      </c>
      <c r="CR272" s="79">
        <f t="shared" si="168"/>
        <v>0</v>
      </c>
      <c r="CS272" s="79">
        <f t="shared" si="168"/>
        <v>0</v>
      </c>
      <c r="CT272" s="79">
        <f t="shared" si="168"/>
        <v>0</v>
      </c>
      <c r="CU272" s="79">
        <f t="shared" si="168"/>
        <v>0</v>
      </c>
      <c r="CV272" s="79">
        <f t="shared" si="168"/>
        <v>0</v>
      </c>
      <c r="CW272" s="79">
        <f t="shared" si="168"/>
        <v>0</v>
      </c>
      <c r="CX272" s="79">
        <f t="shared" si="168"/>
        <v>0</v>
      </c>
      <c r="CY272" s="79">
        <f t="shared" si="168"/>
        <v>0</v>
      </c>
      <c r="CZ272" s="79">
        <f t="shared" si="168"/>
        <v>0</v>
      </c>
      <c r="DA272" s="79">
        <f t="shared" si="168"/>
        <v>0</v>
      </c>
      <c r="DB272" s="79">
        <f t="shared" si="168"/>
        <v>0</v>
      </c>
      <c r="DC272" s="79">
        <f t="shared" si="168"/>
        <v>0</v>
      </c>
      <c r="DD272" s="79">
        <f t="shared" si="168"/>
        <v>0</v>
      </c>
      <c r="DE272" s="79">
        <f t="shared" si="168"/>
        <v>0</v>
      </c>
      <c r="DF272" s="79">
        <f t="shared" si="168"/>
        <v>0</v>
      </c>
      <c r="DG272" s="79">
        <f t="shared" si="168"/>
        <v>0</v>
      </c>
      <c r="DH272" s="79">
        <f t="shared" si="168"/>
        <v>0</v>
      </c>
      <c r="DI272" s="79">
        <f t="shared" si="168"/>
        <v>0</v>
      </c>
      <c r="DJ272" s="79">
        <f t="shared" si="168"/>
        <v>0</v>
      </c>
      <c r="DK272" s="79">
        <f t="shared" si="168"/>
        <v>0</v>
      </c>
      <c r="DL272" s="79">
        <f t="shared" si="168"/>
        <v>0</v>
      </c>
      <c r="DM272" s="79">
        <f t="shared" si="168"/>
        <v>0</v>
      </c>
      <c r="DN272" s="79">
        <f t="shared" si="168"/>
        <v>0</v>
      </c>
      <c r="DO272" s="79">
        <f t="shared" si="168"/>
        <v>0</v>
      </c>
      <c r="DP272" s="79">
        <f t="shared" si="168"/>
        <v>0</v>
      </c>
      <c r="DQ272" s="79">
        <f t="shared" si="168"/>
        <v>0</v>
      </c>
      <c r="DR272" s="79">
        <f t="shared" si="168"/>
        <v>0</v>
      </c>
      <c r="DS272" s="79">
        <f t="shared" si="168"/>
        <v>0</v>
      </c>
      <c r="DT272" s="79">
        <f t="shared" si="168"/>
        <v>0</v>
      </c>
      <c r="DU272" s="79">
        <f t="shared" si="168"/>
        <v>0</v>
      </c>
    </row>
    <row r="273" spans="1:125" x14ac:dyDescent="0.35">
      <c r="A273" s="2" t="s">
        <v>419</v>
      </c>
      <c r="B273" s="53" t="s">
        <v>200</v>
      </c>
      <c r="C273" s="79"/>
      <c r="D273" s="79">
        <f>SUM(E273:DU273)</f>
        <v>0</v>
      </c>
      <c r="E273" s="79">
        <f t="shared" si="167"/>
        <v>0</v>
      </c>
      <c r="F273" s="79">
        <f t="shared" si="167"/>
        <v>0</v>
      </c>
      <c r="G273" s="79">
        <f t="shared" si="167"/>
        <v>0</v>
      </c>
      <c r="H273" s="79">
        <f t="shared" si="167"/>
        <v>0</v>
      </c>
      <c r="I273" s="79">
        <f t="shared" si="167"/>
        <v>0</v>
      </c>
      <c r="J273" s="79">
        <f t="shared" si="167"/>
        <v>0</v>
      </c>
      <c r="K273" s="79">
        <f t="shared" si="167"/>
        <v>0</v>
      </c>
      <c r="L273" s="79">
        <f t="shared" si="167"/>
        <v>0</v>
      </c>
      <c r="M273" s="79">
        <f t="shared" si="167"/>
        <v>0</v>
      </c>
      <c r="N273" s="79">
        <f t="shared" si="167"/>
        <v>0</v>
      </c>
      <c r="O273" s="79">
        <f t="shared" si="167"/>
        <v>0</v>
      </c>
      <c r="P273" s="79">
        <f t="shared" si="167"/>
        <v>0</v>
      </c>
      <c r="Q273" s="79">
        <f t="shared" si="167"/>
        <v>0</v>
      </c>
      <c r="R273" s="79">
        <f t="shared" si="167"/>
        <v>0</v>
      </c>
      <c r="S273" s="79">
        <f t="shared" si="167"/>
        <v>0</v>
      </c>
      <c r="T273" s="79">
        <f t="shared" si="167"/>
        <v>0</v>
      </c>
      <c r="U273" s="79">
        <f t="shared" si="167"/>
        <v>0</v>
      </c>
      <c r="V273" s="79">
        <f t="shared" si="167"/>
        <v>0</v>
      </c>
      <c r="W273" s="79">
        <f t="shared" si="167"/>
        <v>0</v>
      </c>
      <c r="X273" s="79">
        <f t="shared" si="167"/>
        <v>0</v>
      </c>
      <c r="Y273" s="79">
        <f t="shared" si="167"/>
        <v>0</v>
      </c>
      <c r="Z273" s="79">
        <f t="shared" si="167"/>
        <v>0</v>
      </c>
      <c r="AA273" s="79">
        <f t="shared" si="167"/>
        <v>0</v>
      </c>
      <c r="AB273" s="79">
        <f t="shared" si="167"/>
        <v>0</v>
      </c>
      <c r="AC273" s="79">
        <f t="shared" si="167"/>
        <v>0</v>
      </c>
      <c r="AD273" s="79">
        <f t="shared" si="167"/>
        <v>0</v>
      </c>
      <c r="AE273" s="79">
        <f t="shared" si="167"/>
        <v>0</v>
      </c>
      <c r="AF273" s="79">
        <f t="shared" si="167"/>
        <v>0</v>
      </c>
      <c r="AG273" s="79">
        <f t="shared" si="167"/>
        <v>0</v>
      </c>
      <c r="AH273" s="79">
        <f t="shared" si="167"/>
        <v>0</v>
      </c>
      <c r="AI273" s="79">
        <f t="shared" si="167"/>
        <v>0</v>
      </c>
      <c r="AJ273" s="79">
        <f t="shared" si="167"/>
        <v>0</v>
      </c>
      <c r="AK273" s="79">
        <f t="shared" si="167"/>
        <v>0</v>
      </c>
      <c r="AL273" s="79">
        <f t="shared" si="167"/>
        <v>0</v>
      </c>
      <c r="AM273" s="79">
        <f t="shared" si="167"/>
        <v>0</v>
      </c>
      <c r="AN273" s="79">
        <f t="shared" si="167"/>
        <v>0</v>
      </c>
      <c r="AO273" s="79">
        <f t="shared" si="167"/>
        <v>0</v>
      </c>
      <c r="AP273" s="79">
        <f t="shared" si="167"/>
        <v>0</v>
      </c>
      <c r="AQ273" s="79">
        <f t="shared" si="167"/>
        <v>0</v>
      </c>
      <c r="AR273" s="79">
        <f t="shared" si="167"/>
        <v>0</v>
      </c>
      <c r="AS273" s="79">
        <f t="shared" si="167"/>
        <v>0</v>
      </c>
      <c r="AT273" s="79">
        <f t="shared" si="167"/>
        <v>0</v>
      </c>
      <c r="AU273" s="79">
        <f t="shared" si="167"/>
        <v>0</v>
      </c>
      <c r="AV273" s="79">
        <f t="shared" si="167"/>
        <v>0</v>
      </c>
      <c r="AW273" s="79">
        <f t="shared" si="167"/>
        <v>0</v>
      </c>
      <c r="AX273" s="79">
        <f t="shared" si="167"/>
        <v>0</v>
      </c>
      <c r="AY273" s="79">
        <f t="shared" si="167"/>
        <v>0</v>
      </c>
      <c r="AZ273" s="79">
        <f t="shared" si="167"/>
        <v>0</v>
      </c>
      <c r="BA273" s="79">
        <f t="shared" si="167"/>
        <v>0</v>
      </c>
      <c r="BB273" s="79">
        <f t="shared" si="167"/>
        <v>0</v>
      </c>
      <c r="BC273" s="79">
        <f t="shared" si="167"/>
        <v>0</v>
      </c>
      <c r="BD273" s="79">
        <f t="shared" si="167"/>
        <v>0</v>
      </c>
      <c r="BE273" s="79">
        <f t="shared" si="167"/>
        <v>0</v>
      </c>
      <c r="BF273" s="79">
        <f t="shared" si="167"/>
        <v>0</v>
      </c>
      <c r="BG273" s="79">
        <f t="shared" si="167"/>
        <v>0</v>
      </c>
      <c r="BH273" s="79">
        <f t="shared" si="167"/>
        <v>0</v>
      </c>
      <c r="BI273" s="79">
        <f t="shared" si="167"/>
        <v>0</v>
      </c>
      <c r="BJ273" s="79">
        <f t="shared" si="167"/>
        <v>0</v>
      </c>
      <c r="BK273" s="79">
        <f t="shared" si="167"/>
        <v>0</v>
      </c>
      <c r="BL273" s="79">
        <f t="shared" si="167"/>
        <v>0</v>
      </c>
      <c r="BM273" s="79">
        <f t="shared" si="167"/>
        <v>0</v>
      </c>
      <c r="BN273" s="79">
        <f t="shared" si="167"/>
        <v>0</v>
      </c>
      <c r="BO273" s="79">
        <f t="shared" si="167"/>
        <v>0</v>
      </c>
      <c r="BP273" s="79">
        <f t="shared" ref="BP273" si="169">IFERROR(SUM(BP111,BP163,BP216,BP256),"")</f>
        <v>0</v>
      </c>
      <c r="BQ273" s="79">
        <f t="shared" si="168"/>
        <v>0</v>
      </c>
      <c r="BR273" s="79">
        <f t="shared" si="168"/>
        <v>0</v>
      </c>
      <c r="BS273" s="79">
        <f t="shared" si="168"/>
        <v>0</v>
      </c>
      <c r="BT273" s="79">
        <f t="shared" si="168"/>
        <v>0</v>
      </c>
      <c r="BU273" s="79">
        <f t="shared" si="168"/>
        <v>0</v>
      </c>
      <c r="BV273" s="79">
        <f t="shared" si="168"/>
        <v>0</v>
      </c>
      <c r="BW273" s="79">
        <f t="shared" si="168"/>
        <v>0</v>
      </c>
      <c r="BX273" s="79">
        <f t="shared" si="168"/>
        <v>0</v>
      </c>
      <c r="BY273" s="79">
        <f t="shared" si="168"/>
        <v>0</v>
      </c>
      <c r="BZ273" s="79">
        <f t="shared" si="168"/>
        <v>0</v>
      </c>
      <c r="CA273" s="79">
        <f t="shared" si="168"/>
        <v>0</v>
      </c>
      <c r="CB273" s="79">
        <f t="shared" si="168"/>
        <v>0</v>
      </c>
      <c r="CC273" s="79">
        <f t="shared" si="168"/>
        <v>0</v>
      </c>
      <c r="CD273" s="79">
        <f t="shared" si="168"/>
        <v>0</v>
      </c>
      <c r="CE273" s="79">
        <f t="shared" si="168"/>
        <v>0</v>
      </c>
      <c r="CF273" s="79">
        <f t="shared" si="168"/>
        <v>0</v>
      </c>
      <c r="CG273" s="79">
        <f t="shared" si="168"/>
        <v>0</v>
      </c>
      <c r="CH273" s="79">
        <f t="shared" si="168"/>
        <v>0</v>
      </c>
      <c r="CI273" s="79">
        <f t="shared" si="168"/>
        <v>0</v>
      </c>
      <c r="CJ273" s="79">
        <f t="shared" si="168"/>
        <v>0</v>
      </c>
      <c r="CK273" s="79">
        <f t="shared" si="168"/>
        <v>0</v>
      </c>
      <c r="CL273" s="79">
        <f t="shared" si="168"/>
        <v>0</v>
      </c>
      <c r="CM273" s="79">
        <f t="shared" si="168"/>
        <v>0</v>
      </c>
      <c r="CN273" s="79">
        <f t="shared" si="168"/>
        <v>0</v>
      </c>
      <c r="CO273" s="79">
        <f t="shared" si="168"/>
        <v>0</v>
      </c>
      <c r="CP273" s="79">
        <f t="shared" si="168"/>
        <v>0</v>
      </c>
      <c r="CQ273" s="79">
        <f t="shared" si="168"/>
        <v>0</v>
      </c>
      <c r="CR273" s="79">
        <f t="shared" si="168"/>
        <v>0</v>
      </c>
      <c r="CS273" s="79">
        <f t="shared" si="168"/>
        <v>0</v>
      </c>
      <c r="CT273" s="79">
        <f t="shared" si="168"/>
        <v>0</v>
      </c>
      <c r="CU273" s="79">
        <f t="shared" si="168"/>
        <v>0</v>
      </c>
      <c r="CV273" s="79">
        <f t="shared" si="168"/>
        <v>0</v>
      </c>
      <c r="CW273" s="79">
        <f t="shared" si="168"/>
        <v>0</v>
      </c>
      <c r="CX273" s="79">
        <f t="shared" si="168"/>
        <v>0</v>
      </c>
      <c r="CY273" s="79">
        <f t="shared" si="168"/>
        <v>0</v>
      </c>
      <c r="CZ273" s="79">
        <f t="shared" si="168"/>
        <v>0</v>
      </c>
      <c r="DA273" s="79">
        <f t="shared" si="168"/>
        <v>0</v>
      </c>
      <c r="DB273" s="79">
        <f t="shared" si="168"/>
        <v>0</v>
      </c>
      <c r="DC273" s="79">
        <f t="shared" si="168"/>
        <v>0</v>
      </c>
      <c r="DD273" s="79">
        <f t="shared" si="168"/>
        <v>0</v>
      </c>
      <c r="DE273" s="79">
        <f t="shared" si="168"/>
        <v>0</v>
      </c>
      <c r="DF273" s="79">
        <f t="shared" si="168"/>
        <v>0</v>
      </c>
      <c r="DG273" s="79">
        <f t="shared" si="168"/>
        <v>0</v>
      </c>
      <c r="DH273" s="79">
        <f t="shared" si="168"/>
        <v>0</v>
      </c>
      <c r="DI273" s="79">
        <f t="shared" si="168"/>
        <v>0</v>
      </c>
      <c r="DJ273" s="79">
        <f t="shared" si="168"/>
        <v>0</v>
      </c>
      <c r="DK273" s="79">
        <f t="shared" si="168"/>
        <v>0</v>
      </c>
      <c r="DL273" s="79">
        <f t="shared" si="168"/>
        <v>0</v>
      </c>
      <c r="DM273" s="79">
        <f t="shared" si="168"/>
        <v>0</v>
      </c>
      <c r="DN273" s="79">
        <f t="shared" si="168"/>
        <v>0</v>
      </c>
      <c r="DO273" s="79">
        <f t="shared" si="168"/>
        <v>0</v>
      </c>
      <c r="DP273" s="79">
        <f t="shared" si="168"/>
        <v>0</v>
      </c>
      <c r="DQ273" s="79">
        <f t="shared" si="168"/>
        <v>0</v>
      </c>
      <c r="DR273" s="79">
        <f t="shared" si="168"/>
        <v>0</v>
      </c>
      <c r="DS273" s="79">
        <f t="shared" si="168"/>
        <v>0</v>
      </c>
      <c r="DT273" s="79">
        <f t="shared" si="168"/>
        <v>0</v>
      </c>
      <c r="DU273" s="79">
        <f t="shared" si="168"/>
        <v>0</v>
      </c>
    </row>
    <row r="274" spans="1:125" ht="15" thickBot="1" x14ac:dyDescent="0.4">
      <c r="A274" s="124" t="s">
        <v>420</v>
      </c>
      <c r="B274" s="120" t="s">
        <v>200</v>
      </c>
      <c r="C274" s="121"/>
      <c r="D274" s="121"/>
      <c r="E274" s="121">
        <f t="shared" ref="E274:AJ274" si="170">IFERROR(SUM(E270:E273),"")</f>
        <v>0</v>
      </c>
      <c r="F274" s="121">
        <f t="shared" si="170"/>
        <v>0</v>
      </c>
      <c r="G274" s="121">
        <f t="shared" si="170"/>
        <v>0</v>
      </c>
      <c r="H274" s="121">
        <f t="shared" si="170"/>
        <v>0</v>
      </c>
      <c r="I274" s="121">
        <f t="shared" si="170"/>
        <v>0</v>
      </c>
      <c r="J274" s="121">
        <f t="shared" si="170"/>
        <v>0</v>
      </c>
      <c r="K274" s="121">
        <f t="shared" si="170"/>
        <v>0</v>
      </c>
      <c r="L274" s="121">
        <f t="shared" si="170"/>
        <v>0</v>
      </c>
      <c r="M274" s="121">
        <f t="shared" si="170"/>
        <v>0</v>
      </c>
      <c r="N274" s="121">
        <f t="shared" si="170"/>
        <v>0</v>
      </c>
      <c r="O274" s="121">
        <f t="shared" si="170"/>
        <v>0</v>
      </c>
      <c r="P274" s="121">
        <f t="shared" si="170"/>
        <v>0</v>
      </c>
      <c r="Q274" s="121">
        <f t="shared" si="170"/>
        <v>0</v>
      </c>
      <c r="R274" s="121">
        <f t="shared" si="170"/>
        <v>0</v>
      </c>
      <c r="S274" s="121">
        <f t="shared" si="170"/>
        <v>0</v>
      </c>
      <c r="T274" s="121">
        <f t="shared" si="170"/>
        <v>0</v>
      </c>
      <c r="U274" s="121">
        <f t="shared" si="170"/>
        <v>0</v>
      </c>
      <c r="V274" s="121">
        <f t="shared" si="170"/>
        <v>0</v>
      </c>
      <c r="W274" s="121">
        <f t="shared" si="170"/>
        <v>0</v>
      </c>
      <c r="X274" s="121">
        <f t="shared" si="170"/>
        <v>0</v>
      </c>
      <c r="Y274" s="121">
        <f t="shared" si="170"/>
        <v>0</v>
      </c>
      <c r="Z274" s="121">
        <f t="shared" si="170"/>
        <v>0</v>
      </c>
      <c r="AA274" s="121">
        <f t="shared" si="170"/>
        <v>0</v>
      </c>
      <c r="AB274" s="121">
        <f t="shared" si="170"/>
        <v>0</v>
      </c>
      <c r="AC274" s="121">
        <f t="shared" si="170"/>
        <v>0</v>
      </c>
      <c r="AD274" s="121">
        <f t="shared" si="170"/>
        <v>0</v>
      </c>
      <c r="AE274" s="121">
        <f t="shared" si="170"/>
        <v>0</v>
      </c>
      <c r="AF274" s="121">
        <f t="shared" si="170"/>
        <v>0</v>
      </c>
      <c r="AG274" s="121">
        <f t="shared" si="170"/>
        <v>0</v>
      </c>
      <c r="AH274" s="121">
        <f t="shared" si="170"/>
        <v>0</v>
      </c>
      <c r="AI274" s="121">
        <f t="shared" si="170"/>
        <v>0</v>
      </c>
      <c r="AJ274" s="121">
        <f t="shared" si="170"/>
        <v>0</v>
      </c>
      <c r="AK274" s="121">
        <f t="shared" ref="AK274:CV274" si="171">IFERROR(SUM(AK270:AK273),"")</f>
        <v>0</v>
      </c>
      <c r="AL274" s="121">
        <f t="shared" si="171"/>
        <v>0</v>
      </c>
      <c r="AM274" s="121">
        <f t="shared" si="171"/>
        <v>0</v>
      </c>
      <c r="AN274" s="121">
        <f t="shared" si="171"/>
        <v>0</v>
      </c>
      <c r="AO274" s="121">
        <f t="shared" si="171"/>
        <v>0</v>
      </c>
      <c r="AP274" s="121">
        <f t="shared" si="171"/>
        <v>0</v>
      </c>
      <c r="AQ274" s="121">
        <f t="shared" si="171"/>
        <v>0</v>
      </c>
      <c r="AR274" s="121">
        <f t="shared" si="171"/>
        <v>0</v>
      </c>
      <c r="AS274" s="121">
        <f t="shared" si="171"/>
        <v>0</v>
      </c>
      <c r="AT274" s="121">
        <f t="shared" si="171"/>
        <v>0</v>
      </c>
      <c r="AU274" s="121">
        <f t="shared" si="171"/>
        <v>0</v>
      </c>
      <c r="AV274" s="121">
        <f t="shared" si="171"/>
        <v>0</v>
      </c>
      <c r="AW274" s="121">
        <f t="shared" si="171"/>
        <v>0</v>
      </c>
      <c r="AX274" s="121">
        <f t="shared" si="171"/>
        <v>0</v>
      </c>
      <c r="AY274" s="121">
        <f t="shared" si="171"/>
        <v>0</v>
      </c>
      <c r="AZ274" s="121">
        <f t="shared" si="171"/>
        <v>0</v>
      </c>
      <c r="BA274" s="121">
        <f t="shared" si="171"/>
        <v>0</v>
      </c>
      <c r="BB274" s="121">
        <f t="shared" si="171"/>
        <v>0</v>
      </c>
      <c r="BC274" s="121">
        <f t="shared" si="171"/>
        <v>0</v>
      </c>
      <c r="BD274" s="121">
        <f t="shared" si="171"/>
        <v>0</v>
      </c>
      <c r="BE274" s="121">
        <f t="shared" si="171"/>
        <v>0</v>
      </c>
      <c r="BF274" s="121">
        <f t="shared" si="171"/>
        <v>0</v>
      </c>
      <c r="BG274" s="121">
        <f t="shared" si="171"/>
        <v>0</v>
      </c>
      <c r="BH274" s="121">
        <f t="shared" si="171"/>
        <v>0</v>
      </c>
      <c r="BI274" s="121">
        <f t="shared" si="171"/>
        <v>0</v>
      </c>
      <c r="BJ274" s="121">
        <f t="shared" si="171"/>
        <v>0</v>
      </c>
      <c r="BK274" s="121">
        <f t="shared" si="171"/>
        <v>0</v>
      </c>
      <c r="BL274" s="121">
        <f t="shared" si="171"/>
        <v>0</v>
      </c>
      <c r="BM274" s="121">
        <f t="shared" si="171"/>
        <v>0</v>
      </c>
      <c r="BN274" s="121">
        <f t="shared" si="171"/>
        <v>0</v>
      </c>
      <c r="BO274" s="121">
        <f t="shared" si="171"/>
        <v>0</v>
      </c>
      <c r="BP274" s="121">
        <f t="shared" si="171"/>
        <v>0</v>
      </c>
      <c r="BQ274" s="121">
        <f t="shared" si="171"/>
        <v>0</v>
      </c>
      <c r="BR274" s="121">
        <f t="shared" si="171"/>
        <v>0</v>
      </c>
      <c r="BS274" s="121">
        <f t="shared" si="171"/>
        <v>0</v>
      </c>
      <c r="BT274" s="121">
        <f t="shared" si="171"/>
        <v>0</v>
      </c>
      <c r="BU274" s="121">
        <f t="shared" si="171"/>
        <v>0</v>
      </c>
      <c r="BV274" s="121">
        <f t="shared" si="171"/>
        <v>0</v>
      </c>
      <c r="BW274" s="121">
        <f t="shared" si="171"/>
        <v>0</v>
      </c>
      <c r="BX274" s="121">
        <f t="shared" si="171"/>
        <v>0</v>
      </c>
      <c r="BY274" s="121">
        <f t="shared" si="171"/>
        <v>0</v>
      </c>
      <c r="BZ274" s="121">
        <f t="shared" si="171"/>
        <v>0</v>
      </c>
      <c r="CA274" s="121">
        <f t="shared" si="171"/>
        <v>0</v>
      </c>
      <c r="CB274" s="121">
        <f t="shared" si="171"/>
        <v>0</v>
      </c>
      <c r="CC274" s="121">
        <f t="shared" si="171"/>
        <v>0</v>
      </c>
      <c r="CD274" s="121">
        <f t="shared" si="171"/>
        <v>0</v>
      </c>
      <c r="CE274" s="121">
        <f t="shared" si="171"/>
        <v>0</v>
      </c>
      <c r="CF274" s="121">
        <f t="shared" si="171"/>
        <v>0</v>
      </c>
      <c r="CG274" s="121">
        <f t="shared" si="171"/>
        <v>0</v>
      </c>
      <c r="CH274" s="121">
        <f t="shared" si="171"/>
        <v>0</v>
      </c>
      <c r="CI274" s="121">
        <f t="shared" si="171"/>
        <v>0</v>
      </c>
      <c r="CJ274" s="121">
        <f t="shared" si="171"/>
        <v>0</v>
      </c>
      <c r="CK274" s="121">
        <f t="shared" si="171"/>
        <v>0</v>
      </c>
      <c r="CL274" s="121">
        <f t="shared" si="171"/>
        <v>0</v>
      </c>
      <c r="CM274" s="121">
        <f t="shared" si="171"/>
        <v>0</v>
      </c>
      <c r="CN274" s="121">
        <f t="shared" si="171"/>
        <v>0</v>
      </c>
      <c r="CO274" s="121">
        <f t="shared" si="171"/>
        <v>0</v>
      </c>
      <c r="CP274" s="121">
        <f t="shared" si="171"/>
        <v>0</v>
      </c>
      <c r="CQ274" s="121">
        <f t="shared" si="171"/>
        <v>0</v>
      </c>
      <c r="CR274" s="121">
        <f t="shared" si="171"/>
        <v>0</v>
      </c>
      <c r="CS274" s="121">
        <f t="shared" si="171"/>
        <v>0</v>
      </c>
      <c r="CT274" s="121">
        <f t="shared" si="171"/>
        <v>0</v>
      </c>
      <c r="CU274" s="121">
        <f t="shared" si="171"/>
        <v>0</v>
      </c>
      <c r="CV274" s="121">
        <f t="shared" si="171"/>
        <v>0</v>
      </c>
      <c r="CW274" s="121">
        <f t="shared" ref="CW274:DU274" si="172">IFERROR(SUM(CW270:CW273),"")</f>
        <v>0</v>
      </c>
      <c r="CX274" s="121">
        <f t="shared" si="172"/>
        <v>0</v>
      </c>
      <c r="CY274" s="121">
        <f t="shared" si="172"/>
        <v>0</v>
      </c>
      <c r="CZ274" s="121">
        <f t="shared" si="172"/>
        <v>0</v>
      </c>
      <c r="DA274" s="121">
        <f t="shared" si="172"/>
        <v>0</v>
      </c>
      <c r="DB274" s="121">
        <f t="shared" si="172"/>
        <v>0</v>
      </c>
      <c r="DC274" s="121">
        <f t="shared" si="172"/>
        <v>0</v>
      </c>
      <c r="DD274" s="121">
        <f t="shared" si="172"/>
        <v>0</v>
      </c>
      <c r="DE274" s="121">
        <f t="shared" si="172"/>
        <v>0</v>
      </c>
      <c r="DF274" s="121">
        <f t="shared" si="172"/>
        <v>0</v>
      </c>
      <c r="DG274" s="121">
        <f t="shared" si="172"/>
        <v>0</v>
      </c>
      <c r="DH274" s="121">
        <f t="shared" si="172"/>
        <v>0</v>
      </c>
      <c r="DI274" s="121">
        <f t="shared" si="172"/>
        <v>0</v>
      </c>
      <c r="DJ274" s="121">
        <f t="shared" si="172"/>
        <v>0</v>
      </c>
      <c r="DK274" s="121">
        <f t="shared" si="172"/>
        <v>0</v>
      </c>
      <c r="DL274" s="121">
        <f t="shared" si="172"/>
        <v>0</v>
      </c>
      <c r="DM274" s="121">
        <f t="shared" si="172"/>
        <v>0</v>
      </c>
      <c r="DN274" s="121">
        <f t="shared" si="172"/>
        <v>0</v>
      </c>
      <c r="DO274" s="121">
        <f t="shared" si="172"/>
        <v>0</v>
      </c>
      <c r="DP274" s="121">
        <f t="shared" si="172"/>
        <v>0</v>
      </c>
      <c r="DQ274" s="121">
        <f t="shared" si="172"/>
        <v>0</v>
      </c>
      <c r="DR274" s="121">
        <f t="shared" si="172"/>
        <v>0</v>
      </c>
      <c r="DS274" s="121">
        <f t="shared" si="172"/>
        <v>0</v>
      </c>
      <c r="DT274" s="121">
        <f t="shared" si="172"/>
        <v>0</v>
      </c>
      <c r="DU274" s="121">
        <f t="shared" si="172"/>
        <v>0</v>
      </c>
    </row>
    <row r="275" spans="1:125"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row>
    <row r="276" spans="1:125" x14ac:dyDescent="0.35">
      <c r="A276" s="16" t="s">
        <v>421</v>
      </c>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row>
    <row r="277" spans="1:125"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row>
    <row r="278" spans="1:125" x14ac:dyDescent="0.35">
      <c r="A278" s="63" t="str">
        <f>'Laika grafiks'!A31</f>
        <v>Regulāro uzturēšanas izmaksu marķieris</v>
      </c>
      <c r="B278" s="2"/>
      <c r="C278" s="2"/>
      <c r="D278" s="2"/>
      <c r="E278" s="46">
        <f>IFERROR('Laika grafiks'!E31,"")</f>
        <v>0</v>
      </c>
      <c r="F278" s="46">
        <f>IFERROR('Laika grafiks'!F31,"")</f>
        <v>0</v>
      </c>
      <c r="G278" s="46">
        <f>IFERROR('Laika grafiks'!G31,"")</f>
        <v>0</v>
      </c>
      <c r="H278" s="46">
        <f>IFERROR('Laika grafiks'!H31,"")</f>
        <v>0</v>
      </c>
      <c r="I278" s="46">
        <f>IFERROR('Laika grafiks'!I31,"")</f>
        <v>0</v>
      </c>
      <c r="J278" s="46">
        <f>IFERROR('Laika grafiks'!J31,"")</f>
        <v>0</v>
      </c>
      <c r="K278" s="46">
        <f>IFERROR('Laika grafiks'!K31,"")</f>
        <v>0</v>
      </c>
      <c r="L278" s="46">
        <f>IFERROR('Laika grafiks'!L31,"")</f>
        <v>0</v>
      </c>
      <c r="M278" s="46">
        <f>IFERROR('Laika grafiks'!M31,"")</f>
        <v>0</v>
      </c>
      <c r="N278" s="46">
        <f>IFERROR('Laika grafiks'!N31,"")</f>
        <v>0</v>
      </c>
      <c r="O278" s="46">
        <f>IFERROR('Laika grafiks'!O31,"")</f>
        <v>0</v>
      </c>
      <c r="P278" s="46">
        <f>IFERROR('Laika grafiks'!P31,"")</f>
        <v>0</v>
      </c>
      <c r="Q278" s="46">
        <f>IFERROR('Laika grafiks'!Q31,"")</f>
        <v>0</v>
      </c>
      <c r="R278" s="46">
        <f>IFERROR('Laika grafiks'!R31,"")</f>
        <v>0</v>
      </c>
      <c r="S278" s="46">
        <f>IFERROR('Laika grafiks'!S31,"")</f>
        <v>0</v>
      </c>
      <c r="T278" s="46">
        <f>IFERROR('Laika grafiks'!T31,"")</f>
        <v>0</v>
      </c>
      <c r="U278" s="46">
        <f>IFERROR('Laika grafiks'!U31,"")</f>
        <v>0</v>
      </c>
      <c r="V278" s="46">
        <f>IFERROR('Laika grafiks'!V31,"")</f>
        <v>0</v>
      </c>
      <c r="W278" s="46">
        <f>IFERROR('Laika grafiks'!W31,"")</f>
        <v>0</v>
      </c>
      <c r="X278" s="46">
        <f>IFERROR('Laika grafiks'!X31,"")</f>
        <v>0</v>
      </c>
      <c r="Y278" s="46">
        <f>IFERROR('Laika grafiks'!Y31,"")</f>
        <v>0</v>
      </c>
      <c r="Z278" s="46">
        <f>IFERROR('Laika grafiks'!Z31,"")</f>
        <v>0</v>
      </c>
      <c r="AA278" s="46">
        <f>IFERROR('Laika grafiks'!AA31,"")</f>
        <v>0</v>
      </c>
      <c r="AB278" s="46">
        <f>IFERROR('Laika grafiks'!AB31,"")</f>
        <v>0</v>
      </c>
      <c r="AC278" s="46">
        <f>IFERROR('Laika grafiks'!AC31,"")</f>
        <v>0</v>
      </c>
      <c r="AD278" s="46">
        <f>IFERROR('Laika grafiks'!AD31,"")</f>
        <v>0</v>
      </c>
      <c r="AE278" s="46">
        <f>IFERROR('Laika grafiks'!AE31,"")</f>
        <v>0</v>
      </c>
      <c r="AF278" s="46">
        <f>IFERROR('Laika grafiks'!AF31,"")</f>
        <v>0</v>
      </c>
      <c r="AG278" s="46">
        <f>IFERROR('Laika grafiks'!AG31,"")</f>
        <v>0</v>
      </c>
      <c r="AH278" s="46">
        <f>IFERROR('Laika grafiks'!AH31,"")</f>
        <v>0</v>
      </c>
      <c r="AI278" s="46">
        <f>IFERROR('Laika grafiks'!AI31,"")</f>
        <v>0</v>
      </c>
      <c r="AJ278" s="46">
        <f>IFERROR('Laika grafiks'!AJ31,"")</f>
        <v>0</v>
      </c>
      <c r="AK278" s="46">
        <f>IFERROR('Laika grafiks'!AK31,"")</f>
        <v>0</v>
      </c>
      <c r="AL278" s="46">
        <f>IFERROR('Laika grafiks'!AL31,"")</f>
        <v>0</v>
      </c>
      <c r="AM278" s="46">
        <f>IFERROR('Laika grafiks'!AM31,"")</f>
        <v>0</v>
      </c>
      <c r="AN278" s="46">
        <f>IFERROR('Laika grafiks'!AN31,"")</f>
        <v>0</v>
      </c>
      <c r="AO278" s="46">
        <f>IFERROR('Laika grafiks'!AO31,"")</f>
        <v>0</v>
      </c>
      <c r="AP278" s="46">
        <f>IFERROR('Laika grafiks'!AP31,"")</f>
        <v>0</v>
      </c>
      <c r="AQ278" s="46">
        <f>IFERROR('Laika grafiks'!AQ31,"")</f>
        <v>0</v>
      </c>
      <c r="AR278" s="46">
        <f>IFERROR('Laika grafiks'!AR31,"")</f>
        <v>0</v>
      </c>
      <c r="AS278" s="46">
        <f>IFERROR('Laika grafiks'!AS31,"")</f>
        <v>0</v>
      </c>
      <c r="AT278" s="46">
        <f>IFERROR('Laika grafiks'!AT31,"")</f>
        <v>0</v>
      </c>
      <c r="AU278" s="46">
        <f>IFERROR('Laika grafiks'!AU31,"")</f>
        <v>0</v>
      </c>
      <c r="AV278" s="46">
        <f>IFERROR('Laika grafiks'!AV31,"")</f>
        <v>0</v>
      </c>
      <c r="AW278" s="46">
        <f>IFERROR('Laika grafiks'!AW31,"")</f>
        <v>0</v>
      </c>
      <c r="AX278" s="46">
        <f>IFERROR('Laika grafiks'!AX31,"")</f>
        <v>0</v>
      </c>
      <c r="AY278" s="46">
        <f>IFERROR('Laika grafiks'!AY31,"")</f>
        <v>0</v>
      </c>
      <c r="AZ278" s="46">
        <f>IFERROR('Laika grafiks'!AZ31,"")</f>
        <v>0</v>
      </c>
      <c r="BA278" s="46">
        <f>IFERROR('Laika grafiks'!BA31,"")</f>
        <v>0</v>
      </c>
      <c r="BB278" s="46">
        <f>IFERROR('Laika grafiks'!BB31,"")</f>
        <v>0</v>
      </c>
      <c r="BC278" s="46">
        <f>IFERROR('Laika grafiks'!BC31,"")</f>
        <v>0</v>
      </c>
      <c r="BD278" s="46">
        <f>IFERROR('Laika grafiks'!BD31,"")</f>
        <v>0</v>
      </c>
      <c r="BE278" s="46">
        <f>IFERROR('Laika grafiks'!BE31,"")</f>
        <v>0</v>
      </c>
      <c r="BF278" s="46">
        <f>IFERROR('Laika grafiks'!BF31,"")</f>
        <v>0</v>
      </c>
      <c r="BG278" s="46">
        <f>IFERROR('Laika grafiks'!BG31,"")</f>
        <v>0</v>
      </c>
      <c r="BH278" s="46">
        <f>IFERROR('Laika grafiks'!BH31,"")</f>
        <v>0</v>
      </c>
      <c r="BI278" s="46">
        <f>IFERROR('Laika grafiks'!BI31,"")</f>
        <v>0</v>
      </c>
      <c r="BJ278" s="46">
        <f>IFERROR('Laika grafiks'!BJ31,"")</f>
        <v>0</v>
      </c>
      <c r="BK278" s="46">
        <f>IFERROR('Laika grafiks'!BK31,"")</f>
        <v>0</v>
      </c>
      <c r="BL278" s="46">
        <f>IFERROR('Laika grafiks'!BL31,"")</f>
        <v>0</v>
      </c>
      <c r="BM278" s="46">
        <f>IFERROR('Laika grafiks'!BM31,"")</f>
        <v>0</v>
      </c>
      <c r="BN278" s="46">
        <f>IFERROR('Laika grafiks'!BN31,"")</f>
        <v>0</v>
      </c>
      <c r="BO278" s="46">
        <f>IFERROR('Laika grafiks'!BO31,"")</f>
        <v>0</v>
      </c>
      <c r="BP278" s="46">
        <f>IFERROR('Laika grafiks'!BP31,"")</f>
        <v>0</v>
      </c>
      <c r="BQ278" s="46">
        <f>IFERROR('Laika grafiks'!BQ31,"")</f>
        <v>0</v>
      </c>
      <c r="BR278" s="46">
        <f>IFERROR('Laika grafiks'!BR31,"")</f>
        <v>0</v>
      </c>
      <c r="BS278" s="46">
        <f>IFERROR('Laika grafiks'!BS31,"")</f>
        <v>0</v>
      </c>
      <c r="BT278" s="46">
        <f>IFERROR('Laika grafiks'!BT31,"")</f>
        <v>0</v>
      </c>
      <c r="BU278" s="46">
        <f>IFERROR('Laika grafiks'!BU31,"")</f>
        <v>0</v>
      </c>
      <c r="BV278" s="46">
        <f>IFERROR('Laika grafiks'!BV31,"")</f>
        <v>0</v>
      </c>
      <c r="BW278" s="46">
        <f>IFERROR('Laika grafiks'!BW31,"")</f>
        <v>0</v>
      </c>
      <c r="BX278" s="46">
        <f>IFERROR('Laika grafiks'!BX31,"")</f>
        <v>0</v>
      </c>
      <c r="BY278" s="46">
        <f>IFERROR('Laika grafiks'!BY31,"")</f>
        <v>0</v>
      </c>
      <c r="BZ278" s="46">
        <f>IFERROR('Laika grafiks'!BZ31,"")</f>
        <v>0</v>
      </c>
      <c r="CA278" s="46">
        <f>IFERROR('Laika grafiks'!CA31,"")</f>
        <v>0</v>
      </c>
      <c r="CB278" s="46">
        <f>IFERROR('Laika grafiks'!CB31,"")</f>
        <v>0</v>
      </c>
      <c r="CC278" s="46">
        <f>IFERROR('Laika grafiks'!CC31,"")</f>
        <v>0</v>
      </c>
      <c r="CD278" s="46">
        <f>IFERROR('Laika grafiks'!CD31,"")</f>
        <v>0</v>
      </c>
      <c r="CE278" s="46">
        <f>IFERROR('Laika grafiks'!CE31,"")</f>
        <v>0</v>
      </c>
      <c r="CF278" s="46">
        <f>IFERROR('Laika grafiks'!CF31,"")</f>
        <v>0</v>
      </c>
      <c r="CG278" s="46">
        <f>IFERROR('Laika grafiks'!CG31,"")</f>
        <v>0</v>
      </c>
      <c r="CH278" s="46">
        <f>IFERROR('Laika grafiks'!CH31,"")</f>
        <v>0</v>
      </c>
      <c r="CI278" s="46">
        <f>IFERROR('Laika grafiks'!CI31,"")</f>
        <v>0</v>
      </c>
      <c r="CJ278" s="46">
        <f>IFERROR('Laika grafiks'!CJ31,"")</f>
        <v>0</v>
      </c>
      <c r="CK278" s="46">
        <f>IFERROR('Laika grafiks'!CK31,"")</f>
        <v>0</v>
      </c>
      <c r="CL278" s="46">
        <f>IFERROR('Laika grafiks'!CL31,"")</f>
        <v>0</v>
      </c>
      <c r="CM278" s="46">
        <f>IFERROR('Laika grafiks'!CM31,"")</f>
        <v>0</v>
      </c>
      <c r="CN278" s="46">
        <f>IFERROR('Laika grafiks'!CN31,"")</f>
        <v>0</v>
      </c>
      <c r="CO278" s="46">
        <f>IFERROR('Laika grafiks'!CO31,"")</f>
        <v>0</v>
      </c>
      <c r="CP278" s="46">
        <f>IFERROR('Laika grafiks'!CP31,"")</f>
        <v>0</v>
      </c>
      <c r="CQ278" s="46">
        <f>IFERROR('Laika grafiks'!CQ31,"")</f>
        <v>0</v>
      </c>
      <c r="CR278" s="46">
        <f>IFERROR('Laika grafiks'!CR31,"")</f>
        <v>0</v>
      </c>
      <c r="CS278" s="46">
        <f>IFERROR('Laika grafiks'!CS31,"")</f>
        <v>0</v>
      </c>
      <c r="CT278" s="46">
        <f>IFERROR('Laika grafiks'!CT31,"")</f>
        <v>0</v>
      </c>
      <c r="CU278" s="46">
        <f>IFERROR('Laika grafiks'!CU31,"")</f>
        <v>0</v>
      </c>
      <c r="CV278" s="46">
        <f>IFERROR('Laika grafiks'!CV31,"")</f>
        <v>0</v>
      </c>
      <c r="CW278" s="46">
        <f>IFERROR('Laika grafiks'!CW31,"")</f>
        <v>0</v>
      </c>
      <c r="CX278" s="46">
        <f>IFERROR('Laika grafiks'!CX31,"")</f>
        <v>0</v>
      </c>
      <c r="CY278" s="46">
        <f>IFERROR('Laika grafiks'!CY31,"")</f>
        <v>0</v>
      </c>
      <c r="CZ278" s="46">
        <f>IFERROR('Laika grafiks'!CZ31,"")</f>
        <v>0</v>
      </c>
      <c r="DA278" s="46">
        <f>IFERROR('Laika grafiks'!DA31,"")</f>
        <v>0</v>
      </c>
      <c r="DB278" s="46">
        <f>IFERROR('Laika grafiks'!DB31,"")</f>
        <v>0</v>
      </c>
      <c r="DC278" s="46">
        <f>IFERROR('Laika grafiks'!DC31,"")</f>
        <v>0</v>
      </c>
      <c r="DD278" s="46">
        <f>IFERROR('Laika grafiks'!DD31,"")</f>
        <v>0</v>
      </c>
      <c r="DE278" s="46">
        <f>IFERROR('Laika grafiks'!DE31,"")</f>
        <v>0</v>
      </c>
      <c r="DF278" s="46">
        <f>IFERROR('Laika grafiks'!DF31,"")</f>
        <v>0</v>
      </c>
      <c r="DG278" s="46">
        <f>IFERROR('Laika grafiks'!DG31,"")</f>
        <v>0</v>
      </c>
      <c r="DH278" s="46">
        <f>IFERROR('Laika grafiks'!DH31,"")</f>
        <v>0</v>
      </c>
      <c r="DI278" s="46">
        <f>IFERROR('Laika grafiks'!DI31,"")</f>
        <v>0</v>
      </c>
      <c r="DJ278" s="46">
        <f>IFERROR('Laika grafiks'!DJ31,"")</f>
        <v>0</v>
      </c>
      <c r="DK278" s="46">
        <f>IFERROR('Laika grafiks'!DK31,"")</f>
        <v>0</v>
      </c>
      <c r="DL278" s="46">
        <f>IFERROR('Laika grafiks'!DL31,"")</f>
        <v>0</v>
      </c>
      <c r="DM278" s="46">
        <f>IFERROR('Laika grafiks'!DM31,"")</f>
        <v>0</v>
      </c>
      <c r="DN278" s="46">
        <f>IFERROR('Laika grafiks'!DN31,"")</f>
        <v>0</v>
      </c>
      <c r="DO278" s="46">
        <f>IFERROR('Laika grafiks'!DO31,"")</f>
        <v>0</v>
      </c>
      <c r="DP278" s="46">
        <f>IFERROR('Laika grafiks'!DP31,"")</f>
        <v>0</v>
      </c>
      <c r="DQ278" s="46">
        <f>IFERROR('Laika grafiks'!DQ31,"")</f>
        <v>0</v>
      </c>
      <c r="DR278" s="46">
        <f>IFERROR('Laika grafiks'!DR31,"")</f>
        <v>0</v>
      </c>
      <c r="DS278" s="46">
        <f>IFERROR('Laika grafiks'!DS31,"")</f>
        <v>0</v>
      </c>
      <c r="DT278" s="46">
        <f>IFERROR('Laika grafiks'!DT31,"")</f>
        <v>0</v>
      </c>
      <c r="DU278" s="46">
        <f>IFERROR('Laika grafiks'!DU31,"")</f>
        <v>0</v>
      </c>
    </row>
    <row r="279" spans="1:125"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row>
    <row r="280" spans="1:125" x14ac:dyDescent="0.35">
      <c r="A280" s="97" t="str">
        <f>A74</f>
        <v>Banka1</v>
      </c>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row>
    <row r="281" spans="1:125"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row>
    <row r="282" spans="1:125" x14ac:dyDescent="0.35">
      <c r="A282" s="63" t="str">
        <f>A103</f>
        <v>Kredīta pamatsummas atmaksas marķieris</v>
      </c>
      <c r="B282" s="2"/>
      <c r="C282" s="2"/>
      <c r="D282" s="2"/>
      <c r="E282" s="46">
        <f t="shared" ref="E282:BP282" si="173">IFERROR(E104,"")</f>
        <v>0</v>
      </c>
      <c r="F282" s="46">
        <f t="shared" si="173"/>
        <v>0</v>
      </c>
      <c r="G282" s="46">
        <f t="shared" si="173"/>
        <v>0</v>
      </c>
      <c r="H282" s="46">
        <f t="shared" si="173"/>
        <v>0</v>
      </c>
      <c r="I282" s="46">
        <f t="shared" si="173"/>
        <v>0</v>
      </c>
      <c r="J282" s="46">
        <f t="shared" si="173"/>
        <v>0</v>
      </c>
      <c r="K282" s="46">
        <f t="shared" si="173"/>
        <v>0</v>
      </c>
      <c r="L282" s="46">
        <f t="shared" si="173"/>
        <v>0</v>
      </c>
      <c r="M282" s="46">
        <f t="shared" si="173"/>
        <v>0</v>
      </c>
      <c r="N282" s="46">
        <f t="shared" si="173"/>
        <v>0</v>
      </c>
      <c r="O282" s="46">
        <f t="shared" si="173"/>
        <v>0</v>
      </c>
      <c r="P282" s="46">
        <f t="shared" si="173"/>
        <v>0</v>
      </c>
      <c r="Q282" s="46">
        <f t="shared" si="173"/>
        <v>0</v>
      </c>
      <c r="R282" s="46">
        <f t="shared" si="173"/>
        <v>0</v>
      </c>
      <c r="S282" s="46">
        <f t="shared" si="173"/>
        <v>0</v>
      </c>
      <c r="T282" s="46">
        <f t="shared" si="173"/>
        <v>0</v>
      </c>
      <c r="U282" s="46">
        <f t="shared" si="173"/>
        <v>0</v>
      </c>
      <c r="V282" s="46">
        <f t="shared" si="173"/>
        <v>0</v>
      </c>
      <c r="W282" s="46">
        <f t="shared" si="173"/>
        <v>0</v>
      </c>
      <c r="X282" s="46">
        <f t="shared" si="173"/>
        <v>0</v>
      </c>
      <c r="Y282" s="46">
        <f t="shared" si="173"/>
        <v>0</v>
      </c>
      <c r="Z282" s="46">
        <f t="shared" si="173"/>
        <v>0</v>
      </c>
      <c r="AA282" s="46">
        <f t="shared" si="173"/>
        <v>0</v>
      </c>
      <c r="AB282" s="46">
        <f t="shared" si="173"/>
        <v>0</v>
      </c>
      <c r="AC282" s="46">
        <f t="shared" si="173"/>
        <v>0</v>
      </c>
      <c r="AD282" s="46">
        <f t="shared" si="173"/>
        <v>0</v>
      </c>
      <c r="AE282" s="46">
        <f t="shared" si="173"/>
        <v>0</v>
      </c>
      <c r="AF282" s="46">
        <f t="shared" si="173"/>
        <v>0</v>
      </c>
      <c r="AG282" s="46">
        <f t="shared" si="173"/>
        <v>0</v>
      </c>
      <c r="AH282" s="46">
        <f t="shared" si="173"/>
        <v>0</v>
      </c>
      <c r="AI282" s="46">
        <f t="shared" si="173"/>
        <v>0</v>
      </c>
      <c r="AJ282" s="46">
        <f t="shared" si="173"/>
        <v>0</v>
      </c>
      <c r="AK282" s="46">
        <f t="shared" si="173"/>
        <v>0</v>
      </c>
      <c r="AL282" s="46">
        <f t="shared" si="173"/>
        <v>0</v>
      </c>
      <c r="AM282" s="46">
        <f t="shared" si="173"/>
        <v>0</v>
      </c>
      <c r="AN282" s="46">
        <f t="shared" si="173"/>
        <v>0</v>
      </c>
      <c r="AO282" s="46">
        <f t="shared" si="173"/>
        <v>0</v>
      </c>
      <c r="AP282" s="46">
        <f t="shared" si="173"/>
        <v>0</v>
      </c>
      <c r="AQ282" s="46">
        <f t="shared" si="173"/>
        <v>0</v>
      </c>
      <c r="AR282" s="46">
        <f t="shared" si="173"/>
        <v>0</v>
      </c>
      <c r="AS282" s="46">
        <f t="shared" si="173"/>
        <v>0</v>
      </c>
      <c r="AT282" s="46">
        <f t="shared" si="173"/>
        <v>0</v>
      </c>
      <c r="AU282" s="46">
        <f t="shared" si="173"/>
        <v>0</v>
      </c>
      <c r="AV282" s="46">
        <f t="shared" si="173"/>
        <v>0</v>
      </c>
      <c r="AW282" s="46">
        <f t="shared" si="173"/>
        <v>0</v>
      </c>
      <c r="AX282" s="46">
        <f t="shared" si="173"/>
        <v>0</v>
      </c>
      <c r="AY282" s="46">
        <f t="shared" si="173"/>
        <v>0</v>
      </c>
      <c r="AZ282" s="46">
        <f t="shared" si="173"/>
        <v>0</v>
      </c>
      <c r="BA282" s="46">
        <f t="shared" si="173"/>
        <v>0</v>
      </c>
      <c r="BB282" s="46">
        <f t="shared" si="173"/>
        <v>0</v>
      </c>
      <c r="BC282" s="46">
        <f t="shared" si="173"/>
        <v>0</v>
      </c>
      <c r="BD282" s="46">
        <f t="shared" si="173"/>
        <v>0</v>
      </c>
      <c r="BE282" s="46">
        <f t="shared" si="173"/>
        <v>0</v>
      </c>
      <c r="BF282" s="46">
        <f t="shared" si="173"/>
        <v>0</v>
      </c>
      <c r="BG282" s="46">
        <f t="shared" si="173"/>
        <v>0</v>
      </c>
      <c r="BH282" s="46">
        <f t="shared" si="173"/>
        <v>0</v>
      </c>
      <c r="BI282" s="46">
        <f t="shared" si="173"/>
        <v>0</v>
      </c>
      <c r="BJ282" s="46">
        <f t="shared" si="173"/>
        <v>0</v>
      </c>
      <c r="BK282" s="46">
        <f t="shared" si="173"/>
        <v>0</v>
      </c>
      <c r="BL282" s="46">
        <f t="shared" si="173"/>
        <v>0</v>
      </c>
      <c r="BM282" s="46">
        <f t="shared" si="173"/>
        <v>0</v>
      </c>
      <c r="BN282" s="46">
        <f t="shared" si="173"/>
        <v>0</v>
      </c>
      <c r="BO282" s="46">
        <f t="shared" si="173"/>
        <v>0</v>
      </c>
      <c r="BP282" s="46">
        <f t="shared" si="173"/>
        <v>0</v>
      </c>
      <c r="BQ282" s="46">
        <f t="shared" ref="BQ282:DU282" si="174">IFERROR(BQ104,"")</f>
        <v>0</v>
      </c>
      <c r="BR282" s="46">
        <f t="shared" si="174"/>
        <v>0</v>
      </c>
      <c r="BS282" s="46">
        <f t="shared" si="174"/>
        <v>0</v>
      </c>
      <c r="BT282" s="46">
        <f t="shared" si="174"/>
        <v>0</v>
      </c>
      <c r="BU282" s="46">
        <f t="shared" si="174"/>
        <v>0</v>
      </c>
      <c r="BV282" s="46">
        <f t="shared" si="174"/>
        <v>0</v>
      </c>
      <c r="BW282" s="46">
        <f t="shared" si="174"/>
        <v>0</v>
      </c>
      <c r="BX282" s="46">
        <f t="shared" si="174"/>
        <v>0</v>
      </c>
      <c r="BY282" s="46">
        <f t="shared" si="174"/>
        <v>0</v>
      </c>
      <c r="BZ282" s="46">
        <f t="shared" si="174"/>
        <v>0</v>
      </c>
      <c r="CA282" s="46">
        <f t="shared" si="174"/>
        <v>0</v>
      </c>
      <c r="CB282" s="46">
        <f t="shared" si="174"/>
        <v>0</v>
      </c>
      <c r="CC282" s="46">
        <f t="shared" si="174"/>
        <v>0</v>
      </c>
      <c r="CD282" s="46">
        <f t="shared" si="174"/>
        <v>0</v>
      </c>
      <c r="CE282" s="46">
        <f t="shared" si="174"/>
        <v>0</v>
      </c>
      <c r="CF282" s="46">
        <f t="shared" si="174"/>
        <v>0</v>
      </c>
      <c r="CG282" s="46">
        <f t="shared" si="174"/>
        <v>0</v>
      </c>
      <c r="CH282" s="46">
        <f t="shared" si="174"/>
        <v>0</v>
      </c>
      <c r="CI282" s="46">
        <f t="shared" si="174"/>
        <v>0</v>
      </c>
      <c r="CJ282" s="46">
        <f t="shared" si="174"/>
        <v>0</v>
      </c>
      <c r="CK282" s="46">
        <f t="shared" si="174"/>
        <v>0</v>
      </c>
      <c r="CL282" s="46">
        <f t="shared" si="174"/>
        <v>0</v>
      </c>
      <c r="CM282" s="46">
        <f t="shared" si="174"/>
        <v>0</v>
      </c>
      <c r="CN282" s="46">
        <f t="shared" si="174"/>
        <v>0</v>
      </c>
      <c r="CO282" s="46">
        <f t="shared" si="174"/>
        <v>0</v>
      </c>
      <c r="CP282" s="46">
        <f t="shared" si="174"/>
        <v>0</v>
      </c>
      <c r="CQ282" s="46">
        <f t="shared" si="174"/>
        <v>0</v>
      </c>
      <c r="CR282" s="46">
        <f t="shared" si="174"/>
        <v>0</v>
      </c>
      <c r="CS282" s="46">
        <f t="shared" si="174"/>
        <v>0</v>
      </c>
      <c r="CT282" s="46">
        <f t="shared" si="174"/>
        <v>0</v>
      </c>
      <c r="CU282" s="46">
        <f t="shared" si="174"/>
        <v>0</v>
      </c>
      <c r="CV282" s="46">
        <f t="shared" si="174"/>
        <v>0</v>
      </c>
      <c r="CW282" s="46">
        <f t="shared" si="174"/>
        <v>0</v>
      </c>
      <c r="CX282" s="46">
        <f t="shared" si="174"/>
        <v>0</v>
      </c>
      <c r="CY282" s="46">
        <f t="shared" si="174"/>
        <v>0</v>
      </c>
      <c r="CZ282" s="46">
        <f t="shared" si="174"/>
        <v>0</v>
      </c>
      <c r="DA282" s="46">
        <f t="shared" si="174"/>
        <v>0</v>
      </c>
      <c r="DB282" s="46">
        <f t="shared" si="174"/>
        <v>0</v>
      </c>
      <c r="DC282" s="46">
        <f t="shared" si="174"/>
        <v>0</v>
      </c>
      <c r="DD282" s="46">
        <f t="shared" si="174"/>
        <v>0</v>
      </c>
      <c r="DE282" s="46">
        <f t="shared" si="174"/>
        <v>0</v>
      </c>
      <c r="DF282" s="46">
        <f t="shared" si="174"/>
        <v>0</v>
      </c>
      <c r="DG282" s="46">
        <f t="shared" si="174"/>
        <v>0</v>
      </c>
      <c r="DH282" s="46">
        <f t="shared" si="174"/>
        <v>0</v>
      </c>
      <c r="DI282" s="46">
        <f t="shared" si="174"/>
        <v>0</v>
      </c>
      <c r="DJ282" s="46">
        <f t="shared" si="174"/>
        <v>0</v>
      </c>
      <c r="DK282" s="46">
        <f t="shared" si="174"/>
        <v>0</v>
      </c>
      <c r="DL282" s="46">
        <f t="shared" si="174"/>
        <v>0</v>
      </c>
      <c r="DM282" s="46">
        <f t="shared" si="174"/>
        <v>0</v>
      </c>
      <c r="DN282" s="46">
        <f t="shared" si="174"/>
        <v>0</v>
      </c>
      <c r="DO282" s="46">
        <f t="shared" si="174"/>
        <v>0</v>
      </c>
      <c r="DP282" s="46">
        <f t="shared" si="174"/>
        <v>0</v>
      </c>
      <c r="DQ282" s="46">
        <f t="shared" si="174"/>
        <v>0</v>
      </c>
      <c r="DR282" s="46">
        <f t="shared" si="174"/>
        <v>0</v>
      </c>
      <c r="DS282" s="46">
        <f t="shared" si="174"/>
        <v>0</v>
      </c>
      <c r="DT282" s="46">
        <f t="shared" si="174"/>
        <v>0</v>
      </c>
      <c r="DU282" s="46">
        <f t="shared" si="174"/>
        <v>0</v>
      </c>
    </row>
    <row r="283" spans="1:125" x14ac:dyDescent="0.35">
      <c r="A283" s="63" t="str">
        <f>Pieņēmumi!B75</f>
        <v>SAISTĪBU MAKSĀJUMU SUMMAS rezerve no nākamo 12 mēnešu SAISTĪBU MAKSĀJUMU SUMMĀM</v>
      </c>
      <c r="B283" s="2"/>
      <c r="C283" s="2"/>
      <c r="D283" s="125">
        <f>Pieņēmumi!E75</f>
        <v>0</v>
      </c>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row>
    <row r="284" spans="1:125" x14ac:dyDescent="0.35">
      <c r="A284" s="21" t="s">
        <v>422</v>
      </c>
      <c r="B284" s="2"/>
      <c r="C284" s="2"/>
      <c r="D284" s="2"/>
      <c r="E284" s="86">
        <f t="shared" ref="E284:BP284" si="175">IFERROR(E111+E114,"")</f>
        <v>0</v>
      </c>
      <c r="F284" s="86">
        <f t="shared" si="175"/>
        <v>0</v>
      </c>
      <c r="G284" s="86">
        <f t="shared" si="175"/>
        <v>0</v>
      </c>
      <c r="H284" s="86">
        <f t="shared" si="175"/>
        <v>0</v>
      </c>
      <c r="I284" s="86">
        <f t="shared" si="175"/>
        <v>0</v>
      </c>
      <c r="J284" s="86">
        <f t="shared" si="175"/>
        <v>0</v>
      </c>
      <c r="K284" s="86">
        <f t="shared" si="175"/>
        <v>0</v>
      </c>
      <c r="L284" s="86">
        <f t="shared" si="175"/>
        <v>0</v>
      </c>
      <c r="M284" s="86">
        <f t="shared" si="175"/>
        <v>0</v>
      </c>
      <c r="N284" s="86">
        <f t="shared" si="175"/>
        <v>0</v>
      </c>
      <c r="O284" s="86">
        <f t="shared" si="175"/>
        <v>0</v>
      </c>
      <c r="P284" s="86">
        <f t="shared" si="175"/>
        <v>0</v>
      </c>
      <c r="Q284" s="86">
        <f t="shared" si="175"/>
        <v>0</v>
      </c>
      <c r="R284" s="86">
        <f t="shared" si="175"/>
        <v>0</v>
      </c>
      <c r="S284" s="86">
        <f t="shared" si="175"/>
        <v>0</v>
      </c>
      <c r="T284" s="86">
        <f t="shared" si="175"/>
        <v>0</v>
      </c>
      <c r="U284" s="86">
        <f t="shared" si="175"/>
        <v>0</v>
      </c>
      <c r="V284" s="86">
        <f t="shared" si="175"/>
        <v>0</v>
      </c>
      <c r="W284" s="86">
        <f t="shared" si="175"/>
        <v>0</v>
      </c>
      <c r="X284" s="86">
        <f t="shared" si="175"/>
        <v>0</v>
      </c>
      <c r="Y284" s="86">
        <f t="shared" si="175"/>
        <v>0</v>
      </c>
      <c r="Z284" s="86">
        <f t="shared" si="175"/>
        <v>0</v>
      </c>
      <c r="AA284" s="86">
        <f t="shared" si="175"/>
        <v>0</v>
      </c>
      <c r="AB284" s="86">
        <f t="shared" si="175"/>
        <v>0</v>
      </c>
      <c r="AC284" s="86">
        <f t="shared" si="175"/>
        <v>0</v>
      </c>
      <c r="AD284" s="86">
        <f t="shared" si="175"/>
        <v>0</v>
      </c>
      <c r="AE284" s="86">
        <f t="shared" si="175"/>
        <v>0</v>
      </c>
      <c r="AF284" s="86">
        <f t="shared" si="175"/>
        <v>0</v>
      </c>
      <c r="AG284" s="86">
        <f t="shared" si="175"/>
        <v>0</v>
      </c>
      <c r="AH284" s="86">
        <f t="shared" si="175"/>
        <v>0</v>
      </c>
      <c r="AI284" s="86">
        <f t="shared" si="175"/>
        <v>0</v>
      </c>
      <c r="AJ284" s="86">
        <f t="shared" si="175"/>
        <v>0</v>
      </c>
      <c r="AK284" s="86">
        <f t="shared" si="175"/>
        <v>0</v>
      </c>
      <c r="AL284" s="86">
        <f t="shared" si="175"/>
        <v>0</v>
      </c>
      <c r="AM284" s="86">
        <f t="shared" si="175"/>
        <v>0</v>
      </c>
      <c r="AN284" s="86">
        <f t="shared" si="175"/>
        <v>0</v>
      </c>
      <c r="AO284" s="86">
        <f t="shared" si="175"/>
        <v>0</v>
      </c>
      <c r="AP284" s="86">
        <f t="shared" si="175"/>
        <v>0</v>
      </c>
      <c r="AQ284" s="86">
        <f t="shared" si="175"/>
        <v>0</v>
      </c>
      <c r="AR284" s="86">
        <f t="shared" si="175"/>
        <v>0</v>
      </c>
      <c r="AS284" s="86">
        <f t="shared" si="175"/>
        <v>0</v>
      </c>
      <c r="AT284" s="86">
        <f t="shared" si="175"/>
        <v>0</v>
      </c>
      <c r="AU284" s="86">
        <f t="shared" si="175"/>
        <v>0</v>
      </c>
      <c r="AV284" s="86">
        <f t="shared" si="175"/>
        <v>0</v>
      </c>
      <c r="AW284" s="86">
        <f t="shared" si="175"/>
        <v>0</v>
      </c>
      <c r="AX284" s="86">
        <f t="shared" si="175"/>
        <v>0</v>
      </c>
      <c r="AY284" s="86">
        <f t="shared" si="175"/>
        <v>0</v>
      </c>
      <c r="AZ284" s="86">
        <f t="shared" si="175"/>
        <v>0</v>
      </c>
      <c r="BA284" s="86">
        <f t="shared" si="175"/>
        <v>0</v>
      </c>
      <c r="BB284" s="86">
        <f t="shared" si="175"/>
        <v>0</v>
      </c>
      <c r="BC284" s="86">
        <f t="shared" si="175"/>
        <v>0</v>
      </c>
      <c r="BD284" s="86">
        <f t="shared" si="175"/>
        <v>0</v>
      </c>
      <c r="BE284" s="86">
        <f t="shared" si="175"/>
        <v>0</v>
      </c>
      <c r="BF284" s="86">
        <f t="shared" si="175"/>
        <v>0</v>
      </c>
      <c r="BG284" s="86">
        <f t="shared" si="175"/>
        <v>0</v>
      </c>
      <c r="BH284" s="86">
        <f t="shared" si="175"/>
        <v>0</v>
      </c>
      <c r="BI284" s="86">
        <f t="shared" si="175"/>
        <v>0</v>
      </c>
      <c r="BJ284" s="86">
        <f t="shared" si="175"/>
        <v>0</v>
      </c>
      <c r="BK284" s="86">
        <f t="shared" si="175"/>
        <v>0</v>
      </c>
      <c r="BL284" s="86">
        <f t="shared" si="175"/>
        <v>0</v>
      </c>
      <c r="BM284" s="86">
        <f t="shared" si="175"/>
        <v>0</v>
      </c>
      <c r="BN284" s="86">
        <f t="shared" si="175"/>
        <v>0</v>
      </c>
      <c r="BO284" s="86">
        <f t="shared" si="175"/>
        <v>0</v>
      </c>
      <c r="BP284" s="86">
        <f t="shared" si="175"/>
        <v>0</v>
      </c>
      <c r="BQ284" s="86">
        <f t="shared" ref="BQ284:DU284" si="176">IFERROR(BQ111+BQ114,"")</f>
        <v>0</v>
      </c>
      <c r="BR284" s="86">
        <f t="shared" si="176"/>
        <v>0</v>
      </c>
      <c r="BS284" s="86">
        <f t="shared" si="176"/>
        <v>0</v>
      </c>
      <c r="BT284" s="86">
        <f t="shared" si="176"/>
        <v>0</v>
      </c>
      <c r="BU284" s="86">
        <f t="shared" si="176"/>
        <v>0</v>
      </c>
      <c r="BV284" s="86">
        <f t="shared" si="176"/>
        <v>0</v>
      </c>
      <c r="BW284" s="86">
        <f t="shared" si="176"/>
        <v>0</v>
      </c>
      <c r="BX284" s="86">
        <f t="shared" si="176"/>
        <v>0</v>
      </c>
      <c r="BY284" s="86">
        <f t="shared" si="176"/>
        <v>0</v>
      </c>
      <c r="BZ284" s="86">
        <f t="shared" si="176"/>
        <v>0</v>
      </c>
      <c r="CA284" s="86">
        <f t="shared" si="176"/>
        <v>0</v>
      </c>
      <c r="CB284" s="86">
        <f t="shared" si="176"/>
        <v>0</v>
      </c>
      <c r="CC284" s="86">
        <f t="shared" si="176"/>
        <v>0</v>
      </c>
      <c r="CD284" s="86">
        <f t="shared" si="176"/>
        <v>0</v>
      </c>
      <c r="CE284" s="86">
        <f t="shared" si="176"/>
        <v>0</v>
      </c>
      <c r="CF284" s="86">
        <f t="shared" si="176"/>
        <v>0</v>
      </c>
      <c r="CG284" s="86">
        <f t="shared" si="176"/>
        <v>0</v>
      </c>
      <c r="CH284" s="86">
        <f t="shared" si="176"/>
        <v>0</v>
      </c>
      <c r="CI284" s="86">
        <f t="shared" si="176"/>
        <v>0</v>
      </c>
      <c r="CJ284" s="86">
        <f t="shared" si="176"/>
        <v>0</v>
      </c>
      <c r="CK284" s="86">
        <f t="shared" si="176"/>
        <v>0</v>
      </c>
      <c r="CL284" s="86">
        <f t="shared" si="176"/>
        <v>0</v>
      </c>
      <c r="CM284" s="86">
        <f t="shared" si="176"/>
        <v>0</v>
      </c>
      <c r="CN284" s="86">
        <f t="shared" si="176"/>
        <v>0</v>
      </c>
      <c r="CO284" s="86">
        <f t="shared" si="176"/>
        <v>0</v>
      </c>
      <c r="CP284" s="86">
        <f t="shared" si="176"/>
        <v>0</v>
      </c>
      <c r="CQ284" s="86">
        <f t="shared" si="176"/>
        <v>0</v>
      </c>
      <c r="CR284" s="86">
        <f t="shared" si="176"/>
        <v>0</v>
      </c>
      <c r="CS284" s="86">
        <f t="shared" si="176"/>
        <v>0</v>
      </c>
      <c r="CT284" s="86">
        <f t="shared" si="176"/>
        <v>0</v>
      </c>
      <c r="CU284" s="86">
        <f t="shared" si="176"/>
        <v>0</v>
      </c>
      <c r="CV284" s="86">
        <f t="shared" si="176"/>
        <v>0</v>
      </c>
      <c r="CW284" s="86">
        <f t="shared" si="176"/>
        <v>0</v>
      </c>
      <c r="CX284" s="86">
        <f t="shared" si="176"/>
        <v>0</v>
      </c>
      <c r="CY284" s="86">
        <f t="shared" si="176"/>
        <v>0</v>
      </c>
      <c r="CZ284" s="86">
        <f t="shared" si="176"/>
        <v>0</v>
      </c>
      <c r="DA284" s="86">
        <f t="shared" si="176"/>
        <v>0</v>
      </c>
      <c r="DB284" s="86">
        <f t="shared" si="176"/>
        <v>0</v>
      </c>
      <c r="DC284" s="86">
        <f t="shared" si="176"/>
        <v>0</v>
      </c>
      <c r="DD284" s="86">
        <f t="shared" si="176"/>
        <v>0</v>
      </c>
      <c r="DE284" s="86">
        <f t="shared" si="176"/>
        <v>0</v>
      </c>
      <c r="DF284" s="86">
        <f t="shared" si="176"/>
        <v>0</v>
      </c>
      <c r="DG284" s="86">
        <f t="shared" si="176"/>
        <v>0</v>
      </c>
      <c r="DH284" s="86">
        <f t="shared" si="176"/>
        <v>0</v>
      </c>
      <c r="DI284" s="86">
        <f t="shared" si="176"/>
        <v>0</v>
      </c>
      <c r="DJ284" s="86">
        <f t="shared" si="176"/>
        <v>0</v>
      </c>
      <c r="DK284" s="86">
        <f t="shared" si="176"/>
        <v>0</v>
      </c>
      <c r="DL284" s="86">
        <f t="shared" si="176"/>
        <v>0</v>
      </c>
      <c r="DM284" s="86">
        <f t="shared" si="176"/>
        <v>0</v>
      </c>
      <c r="DN284" s="86">
        <f t="shared" si="176"/>
        <v>0</v>
      </c>
      <c r="DO284" s="86">
        <f t="shared" si="176"/>
        <v>0</v>
      </c>
      <c r="DP284" s="86">
        <f t="shared" si="176"/>
        <v>0</v>
      </c>
      <c r="DQ284" s="86">
        <f t="shared" si="176"/>
        <v>0</v>
      </c>
      <c r="DR284" s="86">
        <f t="shared" si="176"/>
        <v>0</v>
      </c>
      <c r="DS284" s="86">
        <f t="shared" si="176"/>
        <v>0</v>
      </c>
      <c r="DT284" s="86">
        <f t="shared" si="176"/>
        <v>0</v>
      </c>
      <c r="DU284" s="86">
        <f t="shared" si="176"/>
        <v>0</v>
      </c>
    </row>
    <row r="285" spans="1:125" x14ac:dyDescent="0.35">
      <c r="A285" s="2" t="s">
        <v>423</v>
      </c>
      <c r="B285" s="2"/>
      <c r="C285" s="2"/>
      <c r="D285" s="2"/>
      <c r="E285" s="86">
        <f t="shared" ref="E285:AJ285" si="177">IFERROR($D283*SUM(F284:I284)*E$278,"")</f>
        <v>0</v>
      </c>
      <c r="F285" s="86">
        <f t="shared" si="177"/>
        <v>0</v>
      </c>
      <c r="G285" s="86">
        <f t="shared" si="177"/>
        <v>0</v>
      </c>
      <c r="H285" s="86">
        <f t="shared" si="177"/>
        <v>0</v>
      </c>
      <c r="I285" s="86">
        <f t="shared" si="177"/>
        <v>0</v>
      </c>
      <c r="J285" s="86">
        <f t="shared" si="177"/>
        <v>0</v>
      </c>
      <c r="K285" s="86">
        <f t="shared" si="177"/>
        <v>0</v>
      </c>
      <c r="L285" s="86">
        <f t="shared" si="177"/>
        <v>0</v>
      </c>
      <c r="M285" s="86">
        <f t="shared" si="177"/>
        <v>0</v>
      </c>
      <c r="N285" s="86">
        <f t="shared" si="177"/>
        <v>0</v>
      </c>
      <c r="O285" s="86">
        <f t="shared" si="177"/>
        <v>0</v>
      </c>
      <c r="P285" s="86">
        <f t="shared" si="177"/>
        <v>0</v>
      </c>
      <c r="Q285" s="86">
        <f t="shared" si="177"/>
        <v>0</v>
      </c>
      <c r="R285" s="86">
        <f t="shared" si="177"/>
        <v>0</v>
      </c>
      <c r="S285" s="86">
        <f t="shared" si="177"/>
        <v>0</v>
      </c>
      <c r="T285" s="86">
        <f t="shared" si="177"/>
        <v>0</v>
      </c>
      <c r="U285" s="86">
        <f t="shared" si="177"/>
        <v>0</v>
      </c>
      <c r="V285" s="86">
        <f t="shared" si="177"/>
        <v>0</v>
      </c>
      <c r="W285" s="86">
        <f t="shared" si="177"/>
        <v>0</v>
      </c>
      <c r="X285" s="86">
        <f t="shared" si="177"/>
        <v>0</v>
      </c>
      <c r="Y285" s="86">
        <f t="shared" si="177"/>
        <v>0</v>
      </c>
      <c r="Z285" s="86">
        <f t="shared" si="177"/>
        <v>0</v>
      </c>
      <c r="AA285" s="86">
        <f t="shared" si="177"/>
        <v>0</v>
      </c>
      <c r="AB285" s="86">
        <f t="shared" si="177"/>
        <v>0</v>
      </c>
      <c r="AC285" s="86">
        <f t="shared" si="177"/>
        <v>0</v>
      </c>
      <c r="AD285" s="86">
        <f t="shared" si="177"/>
        <v>0</v>
      </c>
      <c r="AE285" s="86">
        <f t="shared" si="177"/>
        <v>0</v>
      </c>
      <c r="AF285" s="86">
        <f t="shared" si="177"/>
        <v>0</v>
      </c>
      <c r="AG285" s="86">
        <f t="shared" si="177"/>
        <v>0</v>
      </c>
      <c r="AH285" s="86">
        <f t="shared" si="177"/>
        <v>0</v>
      </c>
      <c r="AI285" s="86">
        <f t="shared" si="177"/>
        <v>0</v>
      </c>
      <c r="AJ285" s="86">
        <f t="shared" si="177"/>
        <v>0</v>
      </c>
      <c r="AK285" s="86">
        <f t="shared" ref="AK285:CV285" si="178">IFERROR($D283*SUM(AL284:AO284)*AK$278,"")</f>
        <v>0</v>
      </c>
      <c r="AL285" s="86">
        <f t="shared" si="178"/>
        <v>0</v>
      </c>
      <c r="AM285" s="86">
        <f t="shared" si="178"/>
        <v>0</v>
      </c>
      <c r="AN285" s="86">
        <f t="shared" si="178"/>
        <v>0</v>
      </c>
      <c r="AO285" s="86">
        <f t="shared" si="178"/>
        <v>0</v>
      </c>
      <c r="AP285" s="86">
        <f t="shared" si="178"/>
        <v>0</v>
      </c>
      <c r="AQ285" s="86">
        <f t="shared" si="178"/>
        <v>0</v>
      </c>
      <c r="AR285" s="86">
        <f t="shared" si="178"/>
        <v>0</v>
      </c>
      <c r="AS285" s="86">
        <f t="shared" si="178"/>
        <v>0</v>
      </c>
      <c r="AT285" s="86">
        <f t="shared" si="178"/>
        <v>0</v>
      </c>
      <c r="AU285" s="86">
        <f t="shared" si="178"/>
        <v>0</v>
      </c>
      <c r="AV285" s="86">
        <f t="shared" si="178"/>
        <v>0</v>
      </c>
      <c r="AW285" s="86">
        <f t="shared" si="178"/>
        <v>0</v>
      </c>
      <c r="AX285" s="86">
        <f t="shared" si="178"/>
        <v>0</v>
      </c>
      <c r="AY285" s="86">
        <f t="shared" si="178"/>
        <v>0</v>
      </c>
      <c r="AZ285" s="86">
        <f t="shared" si="178"/>
        <v>0</v>
      </c>
      <c r="BA285" s="86">
        <f t="shared" si="178"/>
        <v>0</v>
      </c>
      <c r="BB285" s="86">
        <f t="shared" si="178"/>
        <v>0</v>
      </c>
      <c r="BC285" s="86">
        <f t="shared" si="178"/>
        <v>0</v>
      </c>
      <c r="BD285" s="86">
        <f t="shared" si="178"/>
        <v>0</v>
      </c>
      <c r="BE285" s="86">
        <f t="shared" si="178"/>
        <v>0</v>
      </c>
      <c r="BF285" s="86">
        <f t="shared" si="178"/>
        <v>0</v>
      </c>
      <c r="BG285" s="86">
        <f t="shared" si="178"/>
        <v>0</v>
      </c>
      <c r="BH285" s="86">
        <f t="shared" si="178"/>
        <v>0</v>
      </c>
      <c r="BI285" s="86">
        <f t="shared" si="178"/>
        <v>0</v>
      </c>
      <c r="BJ285" s="86">
        <f t="shared" si="178"/>
        <v>0</v>
      </c>
      <c r="BK285" s="86">
        <f t="shared" si="178"/>
        <v>0</v>
      </c>
      <c r="BL285" s="86">
        <f t="shared" si="178"/>
        <v>0</v>
      </c>
      <c r="BM285" s="86">
        <f t="shared" si="178"/>
        <v>0</v>
      </c>
      <c r="BN285" s="86">
        <f t="shared" si="178"/>
        <v>0</v>
      </c>
      <c r="BO285" s="86">
        <f t="shared" si="178"/>
        <v>0</v>
      </c>
      <c r="BP285" s="86">
        <f t="shared" si="178"/>
        <v>0</v>
      </c>
      <c r="BQ285" s="86">
        <f t="shared" si="178"/>
        <v>0</v>
      </c>
      <c r="BR285" s="86">
        <f t="shared" si="178"/>
        <v>0</v>
      </c>
      <c r="BS285" s="86">
        <f t="shared" si="178"/>
        <v>0</v>
      </c>
      <c r="BT285" s="86">
        <f t="shared" si="178"/>
        <v>0</v>
      </c>
      <c r="BU285" s="86">
        <f t="shared" si="178"/>
        <v>0</v>
      </c>
      <c r="BV285" s="86">
        <f t="shared" si="178"/>
        <v>0</v>
      </c>
      <c r="BW285" s="86">
        <f t="shared" si="178"/>
        <v>0</v>
      </c>
      <c r="BX285" s="86">
        <f t="shared" si="178"/>
        <v>0</v>
      </c>
      <c r="BY285" s="86">
        <f t="shared" si="178"/>
        <v>0</v>
      </c>
      <c r="BZ285" s="86">
        <f t="shared" si="178"/>
        <v>0</v>
      </c>
      <c r="CA285" s="86">
        <f t="shared" si="178"/>
        <v>0</v>
      </c>
      <c r="CB285" s="86">
        <f t="shared" si="178"/>
        <v>0</v>
      </c>
      <c r="CC285" s="86">
        <f t="shared" si="178"/>
        <v>0</v>
      </c>
      <c r="CD285" s="86">
        <f t="shared" si="178"/>
        <v>0</v>
      </c>
      <c r="CE285" s="86">
        <f t="shared" si="178"/>
        <v>0</v>
      </c>
      <c r="CF285" s="86">
        <f t="shared" si="178"/>
        <v>0</v>
      </c>
      <c r="CG285" s="86">
        <f t="shared" si="178"/>
        <v>0</v>
      </c>
      <c r="CH285" s="86">
        <f t="shared" si="178"/>
        <v>0</v>
      </c>
      <c r="CI285" s="86">
        <f t="shared" si="178"/>
        <v>0</v>
      </c>
      <c r="CJ285" s="86">
        <f t="shared" si="178"/>
        <v>0</v>
      </c>
      <c r="CK285" s="86">
        <f t="shared" si="178"/>
        <v>0</v>
      </c>
      <c r="CL285" s="86">
        <f t="shared" si="178"/>
        <v>0</v>
      </c>
      <c r="CM285" s="86">
        <f t="shared" si="178"/>
        <v>0</v>
      </c>
      <c r="CN285" s="86">
        <f t="shared" si="178"/>
        <v>0</v>
      </c>
      <c r="CO285" s="86">
        <f t="shared" si="178"/>
        <v>0</v>
      </c>
      <c r="CP285" s="86">
        <f t="shared" si="178"/>
        <v>0</v>
      </c>
      <c r="CQ285" s="86">
        <f t="shared" si="178"/>
        <v>0</v>
      </c>
      <c r="CR285" s="86">
        <f t="shared" si="178"/>
        <v>0</v>
      </c>
      <c r="CS285" s="86">
        <f t="shared" si="178"/>
        <v>0</v>
      </c>
      <c r="CT285" s="86">
        <f t="shared" si="178"/>
        <v>0</v>
      </c>
      <c r="CU285" s="86">
        <f t="shared" si="178"/>
        <v>0</v>
      </c>
      <c r="CV285" s="86">
        <f t="shared" si="178"/>
        <v>0</v>
      </c>
      <c r="CW285" s="86">
        <f t="shared" ref="CW285:DU285" si="179">IFERROR($D283*SUM(CX284:DA284)*CW$278,"")</f>
        <v>0</v>
      </c>
      <c r="CX285" s="86">
        <f t="shared" si="179"/>
        <v>0</v>
      </c>
      <c r="CY285" s="86">
        <f t="shared" si="179"/>
        <v>0</v>
      </c>
      <c r="CZ285" s="86">
        <f t="shared" si="179"/>
        <v>0</v>
      </c>
      <c r="DA285" s="86">
        <f t="shared" si="179"/>
        <v>0</v>
      </c>
      <c r="DB285" s="86">
        <f t="shared" si="179"/>
        <v>0</v>
      </c>
      <c r="DC285" s="86">
        <f t="shared" si="179"/>
        <v>0</v>
      </c>
      <c r="DD285" s="86">
        <f t="shared" si="179"/>
        <v>0</v>
      </c>
      <c r="DE285" s="86">
        <f t="shared" si="179"/>
        <v>0</v>
      </c>
      <c r="DF285" s="86">
        <f t="shared" si="179"/>
        <v>0</v>
      </c>
      <c r="DG285" s="86">
        <f t="shared" si="179"/>
        <v>0</v>
      </c>
      <c r="DH285" s="86">
        <f t="shared" si="179"/>
        <v>0</v>
      </c>
      <c r="DI285" s="86">
        <f t="shared" si="179"/>
        <v>0</v>
      </c>
      <c r="DJ285" s="86">
        <f t="shared" si="179"/>
        <v>0</v>
      </c>
      <c r="DK285" s="86">
        <f t="shared" si="179"/>
        <v>0</v>
      </c>
      <c r="DL285" s="86">
        <f t="shared" si="179"/>
        <v>0</v>
      </c>
      <c r="DM285" s="86">
        <f t="shared" si="179"/>
        <v>0</v>
      </c>
      <c r="DN285" s="86">
        <f t="shared" si="179"/>
        <v>0</v>
      </c>
      <c r="DO285" s="86">
        <f t="shared" si="179"/>
        <v>0</v>
      </c>
      <c r="DP285" s="86">
        <f t="shared" si="179"/>
        <v>0</v>
      </c>
      <c r="DQ285" s="86">
        <f t="shared" si="179"/>
        <v>0</v>
      </c>
      <c r="DR285" s="86">
        <f t="shared" si="179"/>
        <v>0</v>
      </c>
      <c r="DS285" s="86">
        <f t="shared" si="179"/>
        <v>0</v>
      </c>
      <c r="DT285" s="86">
        <f t="shared" si="179"/>
        <v>0</v>
      </c>
      <c r="DU285" s="86">
        <f t="shared" si="179"/>
        <v>0</v>
      </c>
    </row>
    <row r="286" spans="1:125" x14ac:dyDescent="0.35">
      <c r="A286" s="126"/>
      <c r="B286" s="2"/>
      <c r="C286" s="2"/>
      <c r="D286" s="2"/>
      <c r="E286" s="86"/>
      <c r="F286" s="86"/>
      <c r="G286" s="86"/>
      <c r="H286" s="86"/>
      <c r="I286" s="86"/>
      <c r="J286" s="86"/>
      <c r="K286" s="86"/>
      <c r="L286" s="86"/>
      <c r="M286" s="61"/>
      <c r="N286" s="86"/>
      <c r="O286" s="86"/>
      <c r="P286" s="86"/>
      <c r="Q286" s="86"/>
      <c r="R286" s="86"/>
      <c r="S286" s="86"/>
      <c r="T286" s="86"/>
      <c r="U286" s="86"/>
      <c r="V286" s="86"/>
      <c r="W286" s="86"/>
      <c r="X286" s="86"/>
      <c r="Y286" s="86"/>
      <c r="Z286" s="86"/>
      <c r="AA286" s="86"/>
      <c r="AB286" s="86"/>
      <c r="AC286" s="86"/>
      <c r="AD286" s="86"/>
      <c r="AE286" s="86"/>
      <c r="AF286" s="86"/>
      <c r="AG286" s="86"/>
      <c r="AH286" s="86"/>
      <c r="AI286" s="86"/>
      <c r="AJ286" s="86"/>
      <c r="AK286" s="86"/>
      <c r="AL286" s="86"/>
      <c r="AM286" s="86"/>
      <c r="AN286" s="86"/>
      <c r="AO286" s="86"/>
      <c r="AP286" s="86"/>
      <c r="AQ286" s="86"/>
      <c r="AR286" s="86"/>
      <c r="AS286" s="86"/>
      <c r="AT286" s="86"/>
      <c r="AU286" s="86"/>
      <c r="AV286" s="86"/>
      <c r="AW286" s="86"/>
      <c r="AX286" s="86"/>
      <c r="AY286" s="86"/>
      <c r="AZ286" s="86"/>
      <c r="BA286" s="86"/>
      <c r="BB286" s="86"/>
      <c r="BC286" s="86"/>
      <c r="BD286" s="86"/>
      <c r="BE286" s="86"/>
      <c r="BF286" s="86"/>
      <c r="BG286" s="86"/>
      <c r="BH286" s="86"/>
      <c r="BI286" s="86"/>
      <c r="BJ286" s="86"/>
      <c r="BK286" s="86"/>
      <c r="BL286" s="86"/>
      <c r="BM286" s="86"/>
      <c r="BN286" s="86"/>
      <c r="BO286" s="86"/>
      <c r="BP286" s="86"/>
      <c r="BQ286" s="86"/>
      <c r="BR286" s="86"/>
      <c r="BS286" s="86"/>
      <c r="BT286" s="86"/>
      <c r="BU286" s="86"/>
      <c r="BV286" s="86"/>
      <c r="BW286" s="86"/>
      <c r="BX286" s="86"/>
      <c r="BY286" s="86"/>
      <c r="BZ286" s="86"/>
      <c r="CA286" s="86"/>
      <c r="CB286" s="86"/>
      <c r="CC286" s="86"/>
      <c r="CD286" s="86"/>
      <c r="CE286" s="86"/>
      <c r="CF286" s="86"/>
      <c r="CG286" s="86"/>
      <c r="CH286" s="86"/>
      <c r="CI286" s="86"/>
      <c r="CJ286" s="86"/>
      <c r="CK286" s="86"/>
      <c r="CL286" s="86"/>
      <c r="CM286" s="86"/>
      <c r="CN286" s="86"/>
      <c r="CO286" s="86"/>
      <c r="CP286" s="86"/>
      <c r="CQ286" s="86"/>
      <c r="CR286" s="79"/>
      <c r="CS286" s="86"/>
      <c r="CT286" s="86"/>
      <c r="CU286" s="86"/>
      <c r="CV286" s="86"/>
      <c r="CW286" s="86"/>
      <c r="CX286" s="86"/>
      <c r="CY286" s="86"/>
      <c r="CZ286" s="86"/>
      <c r="DA286" s="86"/>
      <c r="DB286" s="86"/>
      <c r="DC286" s="86"/>
      <c r="DD286" s="86"/>
      <c r="DE286" s="86"/>
      <c r="DF286" s="86"/>
      <c r="DG286" s="86"/>
      <c r="DH286" s="86"/>
      <c r="DI286" s="86"/>
      <c r="DJ286" s="86"/>
      <c r="DK286" s="86"/>
      <c r="DL286" s="86"/>
      <c r="DM286" s="86"/>
      <c r="DN286" s="86"/>
      <c r="DO286" s="86"/>
      <c r="DP286" s="86"/>
      <c r="DQ286" s="86"/>
      <c r="DR286" s="86"/>
      <c r="DS286" s="86"/>
      <c r="DT286" s="86"/>
      <c r="DU286" s="86"/>
    </row>
    <row r="287" spans="1:125" x14ac:dyDescent="0.35">
      <c r="A287" s="17" t="s">
        <v>424</v>
      </c>
      <c r="B287" s="2"/>
      <c r="C287" s="2"/>
      <c r="D287" s="2"/>
      <c r="E287" s="86">
        <v>0</v>
      </c>
      <c r="F287" s="86">
        <f t="shared" ref="F287:BQ287" si="180">IFERROR(E291,"")</f>
        <v>0</v>
      </c>
      <c r="G287" s="86">
        <f t="shared" si="180"/>
        <v>0</v>
      </c>
      <c r="H287" s="86">
        <f t="shared" si="180"/>
        <v>0</v>
      </c>
      <c r="I287" s="86">
        <f t="shared" si="180"/>
        <v>0</v>
      </c>
      <c r="J287" s="86">
        <f t="shared" si="180"/>
        <v>0</v>
      </c>
      <c r="K287" s="86">
        <f t="shared" si="180"/>
        <v>0</v>
      </c>
      <c r="L287" s="86">
        <f t="shared" si="180"/>
        <v>0</v>
      </c>
      <c r="M287" s="86">
        <f t="shared" si="180"/>
        <v>0</v>
      </c>
      <c r="N287" s="86">
        <f t="shared" si="180"/>
        <v>0</v>
      </c>
      <c r="O287" s="86">
        <f t="shared" si="180"/>
        <v>0</v>
      </c>
      <c r="P287" s="86">
        <f t="shared" si="180"/>
        <v>0</v>
      </c>
      <c r="Q287" s="86">
        <f t="shared" si="180"/>
        <v>0</v>
      </c>
      <c r="R287" s="86">
        <f t="shared" si="180"/>
        <v>0</v>
      </c>
      <c r="S287" s="86">
        <f t="shared" si="180"/>
        <v>0</v>
      </c>
      <c r="T287" s="86">
        <f t="shared" si="180"/>
        <v>0</v>
      </c>
      <c r="U287" s="86">
        <f t="shared" si="180"/>
        <v>0</v>
      </c>
      <c r="V287" s="86">
        <f t="shared" si="180"/>
        <v>0</v>
      </c>
      <c r="W287" s="86">
        <f t="shared" si="180"/>
        <v>0</v>
      </c>
      <c r="X287" s="86">
        <f t="shared" si="180"/>
        <v>0</v>
      </c>
      <c r="Y287" s="86">
        <f t="shared" si="180"/>
        <v>0</v>
      </c>
      <c r="Z287" s="86">
        <f t="shared" si="180"/>
        <v>0</v>
      </c>
      <c r="AA287" s="86">
        <f t="shared" si="180"/>
        <v>0</v>
      </c>
      <c r="AB287" s="86">
        <f t="shared" si="180"/>
        <v>0</v>
      </c>
      <c r="AC287" s="86">
        <f t="shared" si="180"/>
        <v>0</v>
      </c>
      <c r="AD287" s="86">
        <f t="shared" si="180"/>
        <v>0</v>
      </c>
      <c r="AE287" s="86">
        <f t="shared" si="180"/>
        <v>0</v>
      </c>
      <c r="AF287" s="86">
        <f t="shared" si="180"/>
        <v>0</v>
      </c>
      <c r="AG287" s="86">
        <f t="shared" si="180"/>
        <v>0</v>
      </c>
      <c r="AH287" s="86">
        <f t="shared" si="180"/>
        <v>0</v>
      </c>
      <c r="AI287" s="86">
        <f t="shared" si="180"/>
        <v>0</v>
      </c>
      <c r="AJ287" s="86">
        <f t="shared" si="180"/>
        <v>0</v>
      </c>
      <c r="AK287" s="86">
        <f t="shared" si="180"/>
        <v>0</v>
      </c>
      <c r="AL287" s="86">
        <f t="shared" si="180"/>
        <v>0</v>
      </c>
      <c r="AM287" s="86">
        <f t="shared" si="180"/>
        <v>0</v>
      </c>
      <c r="AN287" s="86">
        <f t="shared" si="180"/>
        <v>0</v>
      </c>
      <c r="AO287" s="86">
        <f t="shared" si="180"/>
        <v>0</v>
      </c>
      <c r="AP287" s="86">
        <f t="shared" si="180"/>
        <v>0</v>
      </c>
      <c r="AQ287" s="86">
        <f t="shared" si="180"/>
        <v>0</v>
      </c>
      <c r="AR287" s="86">
        <f t="shared" si="180"/>
        <v>0</v>
      </c>
      <c r="AS287" s="86">
        <f t="shared" si="180"/>
        <v>0</v>
      </c>
      <c r="AT287" s="86">
        <f t="shared" si="180"/>
        <v>0</v>
      </c>
      <c r="AU287" s="86">
        <f t="shared" si="180"/>
        <v>0</v>
      </c>
      <c r="AV287" s="86">
        <f t="shared" si="180"/>
        <v>0</v>
      </c>
      <c r="AW287" s="86">
        <f t="shared" si="180"/>
        <v>0</v>
      </c>
      <c r="AX287" s="86">
        <f t="shared" si="180"/>
        <v>0</v>
      </c>
      <c r="AY287" s="86">
        <f t="shared" si="180"/>
        <v>0</v>
      </c>
      <c r="AZ287" s="86">
        <f t="shared" si="180"/>
        <v>0</v>
      </c>
      <c r="BA287" s="86">
        <f t="shared" si="180"/>
        <v>0</v>
      </c>
      <c r="BB287" s="86">
        <f t="shared" si="180"/>
        <v>0</v>
      </c>
      <c r="BC287" s="86">
        <f t="shared" si="180"/>
        <v>0</v>
      </c>
      <c r="BD287" s="86">
        <f t="shared" si="180"/>
        <v>0</v>
      </c>
      <c r="BE287" s="86">
        <f t="shared" si="180"/>
        <v>0</v>
      </c>
      <c r="BF287" s="86">
        <f t="shared" si="180"/>
        <v>0</v>
      </c>
      <c r="BG287" s="86">
        <f t="shared" si="180"/>
        <v>0</v>
      </c>
      <c r="BH287" s="86">
        <f t="shared" si="180"/>
        <v>0</v>
      </c>
      <c r="BI287" s="86">
        <f t="shared" si="180"/>
        <v>0</v>
      </c>
      <c r="BJ287" s="86">
        <f t="shared" si="180"/>
        <v>0</v>
      </c>
      <c r="BK287" s="86">
        <f t="shared" si="180"/>
        <v>0</v>
      </c>
      <c r="BL287" s="86">
        <f t="shared" si="180"/>
        <v>0</v>
      </c>
      <c r="BM287" s="86">
        <f t="shared" si="180"/>
        <v>0</v>
      </c>
      <c r="BN287" s="86">
        <f t="shared" si="180"/>
        <v>0</v>
      </c>
      <c r="BO287" s="86">
        <f t="shared" si="180"/>
        <v>0</v>
      </c>
      <c r="BP287" s="86">
        <f t="shared" si="180"/>
        <v>0</v>
      </c>
      <c r="BQ287" s="86">
        <f t="shared" si="180"/>
        <v>0</v>
      </c>
      <c r="BR287" s="86">
        <f t="shared" ref="BR287:DU287" si="181">IFERROR(BQ291,"")</f>
        <v>0</v>
      </c>
      <c r="BS287" s="86">
        <f t="shared" si="181"/>
        <v>0</v>
      </c>
      <c r="BT287" s="86">
        <f t="shared" si="181"/>
        <v>0</v>
      </c>
      <c r="BU287" s="86">
        <f t="shared" si="181"/>
        <v>0</v>
      </c>
      <c r="BV287" s="86">
        <f t="shared" si="181"/>
        <v>0</v>
      </c>
      <c r="BW287" s="86">
        <f t="shared" si="181"/>
        <v>0</v>
      </c>
      <c r="BX287" s="86">
        <f t="shared" si="181"/>
        <v>0</v>
      </c>
      <c r="BY287" s="86">
        <f t="shared" si="181"/>
        <v>0</v>
      </c>
      <c r="BZ287" s="86">
        <f t="shared" si="181"/>
        <v>0</v>
      </c>
      <c r="CA287" s="86">
        <f t="shared" si="181"/>
        <v>0</v>
      </c>
      <c r="CB287" s="86">
        <f t="shared" si="181"/>
        <v>0</v>
      </c>
      <c r="CC287" s="86">
        <f t="shared" si="181"/>
        <v>0</v>
      </c>
      <c r="CD287" s="86">
        <f t="shared" si="181"/>
        <v>0</v>
      </c>
      <c r="CE287" s="86">
        <f t="shared" si="181"/>
        <v>0</v>
      </c>
      <c r="CF287" s="86">
        <f t="shared" si="181"/>
        <v>0</v>
      </c>
      <c r="CG287" s="86">
        <f t="shared" si="181"/>
        <v>0</v>
      </c>
      <c r="CH287" s="86">
        <f t="shared" si="181"/>
        <v>0</v>
      </c>
      <c r="CI287" s="86">
        <f t="shared" si="181"/>
        <v>0</v>
      </c>
      <c r="CJ287" s="86">
        <f t="shared" si="181"/>
        <v>0</v>
      </c>
      <c r="CK287" s="86">
        <f t="shared" si="181"/>
        <v>0</v>
      </c>
      <c r="CL287" s="86">
        <f t="shared" si="181"/>
        <v>0</v>
      </c>
      <c r="CM287" s="86">
        <f t="shared" si="181"/>
        <v>0</v>
      </c>
      <c r="CN287" s="86">
        <f t="shared" si="181"/>
        <v>0</v>
      </c>
      <c r="CO287" s="86">
        <f t="shared" si="181"/>
        <v>0</v>
      </c>
      <c r="CP287" s="86">
        <f t="shared" si="181"/>
        <v>0</v>
      </c>
      <c r="CQ287" s="86">
        <f t="shared" si="181"/>
        <v>0</v>
      </c>
      <c r="CR287" s="86">
        <f t="shared" si="181"/>
        <v>0</v>
      </c>
      <c r="CS287" s="86">
        <f t="shared" si="181"/>
        <v>0</v>
      </c>
      <c r="CT287" s="86">
        <f t="shared" si="181"/>
        <v>0</v>
      </c>
      <c r="CU287" s="86">
        <f t="shared" si="181"/>
        <v>0</v>
      </c>
      <c r="CV287" s="86">
        <f t="shared" si="181"/>
        <v>0</v>
      </c>
      <c r="CW287" s="86">
        <f t="shared" si="181"/>
        <v>0</v>
      </c>
      <c r="CX287" s="86">
        <f t="shared" si="181"/>
        <v>0</v>
      </c>
      <c r="CY287" s="86">
        <f t="shared" si="181"/>
        <v>0</v>
      </c>
      <c r="CZ287" s="86">
        <f t="shared" si="181"/>
        <v>0</v>
      </c>
      <c r="DA287" s="86">
        <f t="shared" si="181"/>
        <v>0</v>
      </c>
      <c r="DB287" s="86">
        <f t="shared" si="181"/>
        <v>0</v>
      </c>
      <c r="DC287" s="86">
        <f t="shared" si="181"/>
        <v>0</v>
      </c>
      <c r="DD287" s="86">
        <f t="shared" si="181"/>
        <v>0</v>
      </c>
      <c r="DE287" s="86">
        <f t="shared" si="181"/>
        <v>0</v>
      </c>
      <c r="DF287" s="86">
        <f t="shared" si="181"/>
        <v>0</v>
      </c>
      <c r="DG287" s="86">
        <f t="shared" si="181"/>
        <v>0</v>
      </c>
      <c r="DH287" s="86">
        <f t="shared" si="181"/>
        <v>0</v>
      </c>
      <c r="DI287" s="86">
        <f t="shared" si="181"/>
        <v>0</v>
      </c>
      <c r="DJ287" s="86">
        <f t="shared" si="181"/>
        <v>0</v>
      </c>
      <c r="DK287" s="86">
        <f t="shared" si="181"/>
        <v>0</v>
      </c>
      <c r="DL287" s="86">
        <f t="shared" si="181"/>
        <v>0</v>
      </c>
      <c r="DM287" s="86">
        <f t="shared" si="181"/>
        <v>0</v>
      </c>
      <c r="DN287" s="86">
        <f t="shared" si="181"/>
        <v>0</v>
      </c>
      <c r="DO287" s="86">
        <f t="shared" si="181"/>
        <v>0</v>
      </c>
      <c r="DP287" s="86">
        <f t="shared" si="181"/>
        <v>0</v>
      </c>
      <c r="DQ287" s="86">
        <f t="shared" si="181"/>
        <v>0</v>
      </c>
      <c r="DR287" s="86">
        <f t="shared" si="181"/>
        <v>0</v>
      </c>
      <c r="DS287" s="86">
        <f t="shared" si="181"/>
        <v>0</v>
      </c>
      <c r="DT287" s="86">
        <f t="shared" si="181"/>
        <v>0</v>
      </c>
      <c r="DU287" s="86">
        <f t="shared" si="181"/>
        <v>0</v>
      </c>
    </row>
    <row r="288" spans="1:125" x14ac:dyDescent="0.35">
      <c r="A288" s="17" t="s">
        <v>425</v>
      </c>
      <c r="B288" s="2"/>
      <c r="C288" s="2"/>
      <c r="D288" s="2"/>
      <c r="E288" s="86">
        <f t="shared" ref="E288:BP288" si="182">IFERROR(E285-D285,"")</f>
        <v>0</v>
      </c>
      <c r="F288" s="86">
        <f t="shared" si="182"/>
        <v>0</v>
      </c>
      <c r="G288" s="86">
        <f t="shared" si="182"/>
        <v>0</v>
      </c>
      <c r="H288" s="86">
        <f t="shared" si="182"/>
        <v>0</v>
      </c>
      <c r="I288" s="86">
        <f t="shared" si="182"/>
        <v>0</v>
      </c>
      <c r="J288" s="86">
        <f t="shared" si="182"/>
        <v>0</v>
      </c>
      <c r="K288" s="86">
        <f t="shared" si="182"/>
        <v>0</v>
      </c>
      <c r="L288" s="86">
        <f t="shared" si="182"/>
        <v>0</v>
      </c>
      <c r="M288" s="86">
        <f t="shared" si="182"/>
        <v>0</v>
      </c>
      <c r="N288" s="86">
        <f t="shared" si="182"/>
        <v>0</v>
      </c>
      <c r="O288" s="86">
        <f t="shared" si="182"/>
        <v>0</v>
      </c>
      <c r="P288" s="86">
        <f t="shared" si="182"/>
        <v>0</v>
      </c>
      <c r="Q288" s="86">
        <f t="shared" si="182"/>
        <v>0</v>
      </c>
      <c r="R288" s="86">
        <f t="shared" si="182"/>
        <v>0</v>
      </c>
      <c r="S288" s="86">
        <f t="shared" si="182"/>
        <v>0</v>
      </c>
      <c r="T288" s="86">
        <f t="shared" si="182"/>
        <v>0</v>
      </c>
      <c r="U288" s="86">
        <f t="shared" si="182"/>
        <v>0</v>
      </c>
      <c r="V288" s="86">
        <f t="shared" si="182"/>
        <v>0</v>
      </c>
      <c r="W288" s="86">
        <f t="shared" si="182"/>
        <v>0</v>
      </c>
      <c r="X288" s="86">
        <f t="shared" si="182"/>
        <v>0</v>
      </c>
      <c r="Y288" s="86">
        <f t="shared" si="182"/>
        <v>0</v>
      </c>
      <c r="Z288" s="86">
        <f t="shared" si="182"/>
        <v>0</v>
      </c>
      <c r="AA288" s="86">
        <f t="shared" si="182"/>
        <v>0</v>
      </c>
      <c r="AB288" s="86">
        <f t="shared" si="182"/>
        <v>0</v>
      </c>
      <c r="AC288" s="86">
        <f t="shared" si="182"/>
        <v>0</v>
      </c>
      <c r="AD288" s="86">
        <f t="shared" si="182"/>
        <v>0</v>
      </c>
      <c r="AE288" s="86">
        <f t="shared" si="182"/>
        <v>0</v>
      </c>
      <c r="AF288" s="86">
        <f t="shared" si="182"/>
        <v>0</v>
      </c>
      <c r="AG288" s="86">
        <f t="shared" si="182"/>
        <v>0</v>
      </c>
      <c r="AH288" s="86">
        <f t="shared" si="182"/>
        <v>0</v>
      </c>
      <c r="AI288" s="86">
        <f t="shared" si="182"/>
        <v>0</v>
      </c>
      <c r="AJ288" s="86">
        <f t="shared" si="182"/>
        <v>0</v>
      </c>
      <c r="AK288" s="86">
        <f t="shared" si="182"/>
        <v>0</v>
      </c>
      <c r="AL288" s="86">
        <f t="shared" si="182"/>
        <v>0</v>
      </c>
      <c r="AM288" s="86">
        <f t="shared" si="182"/>
        <v>0</v>
      </c>
      <c r="AN288" s="86">
        <f t="shared" si="182"/>
        <v>0</v>
      </c>
      <c r="AO288" s="86">
        <f t="shared" si="182"/>
        <v>0</v>
      </c>
      <c r="AP288" s="86">
        <f t="shared" si="182"/>
        <v>0</v>
      </c>
      <c r="AQ288" s="86">
        <f t="shared" si="182"/>
        <v>0</v>
      </c>
      <c r="AR288" s="86">
        <f t="shared" si="182"/>
        <v>0</v>
      </c>
      <c r="AS288" s="86">
        <f t="shared" si="182"/>
        <v>0</v>
      </c>
      <c r="AT288" s="86">
        <f t="shared" si="182"/>
        <v>0</v>
      </c>
      <c r="AU288" s="86">
        <f t="shared" si="182"/>
        <v>0</v>
      </c>
      <c r="AV288" s="86">
        <f t="shared" si="182"/>
        <v>0</v>
      </c>
      <c r="AW288" s="86">
        <f t="shared" si="182"/>
        <v>0</v>
      </c>
      <c r="AX288" s="86">
        <f t="shared" si="182"/>
        <v>0</v>
      </c>
      <c r="AY288" s="86">
        <f t="shared" si="182"/>
        <v>0</v>
      </c>
      <c r="AZ288" s="86">
        <f t="shared" si="182"/>
        <v>0</v>
      </c>
      <c r="BA288" s="86">
        <f t="shared" si="182"/>
        <v>0</v>
      </c>
      <c r="BB288" s="86">
        <f t="shared" si="182"/>
        <v>0</v>
      </c>
      <c r="BC288" s="86">
        <f t="shared" si="182"/>
        <v>0</v>
      </c>
      <c r="BD288" s="86">
        <f t="shared" si="182"/>
        <v>0</v>
      </c>
      <c r="BE288" s="86">
        <f t="shared" si="182"/>
        <v>0</v>
      </c>
      <c r="BF288" s="86">
        <f t="shared" si="182"/>
        <v>0</v>
      </c>
      <c r="BG288" s="86">
        <f t="shared" si="182"/>
        <v>0</v>
      </c>
      <c r="BH288" s="86">
        <f t="shared" si="182"/>
        <v>0</v>
      </c>
      <c r="BI288" s="86">
        <f t="shared" si="182"/>
        <v>0</v>
      </c>
      <c r="BJ288" s="86">
        <f t="shared" si="182"/>
        <v>0</v>
      </c>
      <c r="BK288" s="86">
        <f t="shared" si="182"/>
        <v>0</v>
      </c>
      <c r="BL288" s="86">
        <f t="shared" si="182"/>
        <v>0</v>
      </c>
      <c r="BM288" s="86">
        <f t="shared" si="182"/>
        <v>0</v>
      </c>
      <c r="BN288" s="86">
        <f t="shared" si="182"/>
        <v>0</v>
      </c>
      <c r="BO288" s="86">
        <f t="shared" si="182"/>
        <v>0</v>
      </c>
      <c r="BP288" s="86">
        <f t="shared" si="182"/>
        <v>0</v>
      </c>
      <c r="BQ288" s="86">
        <f t="shared" ref="BQ288:DU288" si="183">IFERROR(BQ285-BP285,"")</f>
        <v>0</v>
      </c>
      <c r="BR288" s="86">
        <f t="shared" si="183"/>
        <v>0</v>
      </c>
      <c r="BS288" s="86">
        <f t="shared" si="183"/>
        <v>0</v>
      </c>
      <c r="BT288" s="86">
        <f t="shared" si="183"/>
        <v>0</v>
      </c>
      <c r="BU288" s="86">
        <f t="shared" si="183"/>
        <v>0</v>
      </c>
      <c r="BV288" s="86">
        <f t="shared" si="183"/>
        <v>0</v>
      </c>
      <c r="BW288" s="86">
        <f t="shared" si="183"/>
        <v>0</v>
      </c>
      <c r="BX288" s="86">
        <f t="shared" si="183"/>
        <v>0</v>
      </c>
      <c r="BY288" s="86">
        <f t="shared" si="183"/>
        <v>0</v>
      </c>
      <c r="BZ288" s="86">
        <f t="shared" si="183"/>
        <v>0</v>
      </c>
      <c r="CA288" s="86">
        <f t="shared" si="183"/>
        <v>0</v>
      </c>
      <c r="CB288" s="86">
        <f t="shared" si="183"/>
        <v>0</v>
      </c>
      <c r="CC288" s="86">
        <f t="shared" si="183"/>
        <v>0</v>
      </c>
      <c r="CD288" s="86">
        <f t="shared" si="183"/>
        <v>0</v>
      </c>
      <c r="CE288" s="86">
        <f t="shared" si="183"/>
        <v>0</v>
      </c>
      <c r="CF288" s="86">
        <f t="shared" si="183"/>
        <v>0</v>
      </c>
      <c r="CG288" s="86">
        <f t="shared" si="183"/>
        <v>0</v>
      </c>
      <c r="CH288" s="86">
        <f t="shared" si="183"/>
        <v>0</v>
      </c>
      <c r="CI288" s="86">
        <f t="shared" si="183"/>
        <v>0</v>
      </c>
      <c r="CJ288" s="86">
        <f t="shared" si="183"/>
        <v>0</v>
      </c>
      <c r="CK288" s="86">
        <f t="shared" si="183"/>
        <v>0</v>
      </c>
      <c r="CL288" s="86">
        <f t="shared" si="183"/>
        <v>0</v>
      </c>
      <c r="CM288" s="86">
        <f t="shared" si="183"/>
        <v>0</v>
      </c>
      <c r="CN288" s="86">
        <f t="shared" si="183"/>
        <v>0</v>
      </c>
      <c r="CO288" s="86">
        <f t="shared" si="183"/>
        <v>0</v>
      </c>
      <c r="CP288" s="86">
        <f t="shared" si="183"/>
        <v>0</v>
      </c>
      <c r="CQ288" s="86">
        <f t="shared" si="183"/>
        <v>0</v>
      </c>
      <c r="CR288" s="86">
        <f t="shared" si="183"/>
        <v>0</v>
      </c>
      <c r="CS288" s="86">
        <f t="shared" si="183"/>
        <v>0</v>
      </c>
      <c r="CT288" s="86">
        <f t="shared" si="183"/>
        <v>0</v>
      </c>
      <c r="CU288" s="86">
        <f t="shared" si="183"/>
        <v>0</v>
      </c>
      <c r="CV288" s="86">
        <f t="shared" si="183"/>
        <v>0</v>
      </c>
      <c r="CW288" s="86">
        <f t="shared" si="183"/>
        <v>0</v>
      </c>
      <c r="CX288" s="86">
        <f t="shared" si="183"/>
        <v>0</v>
      </c>
      <c r="CY288" s="86">
        <f t="shared" si="183"/>
        <v>0</v>
      </c>
      <c r="CZ288" s="86">
        <f t="shared" si="183"/>
        <v>0</v>
      </c>
      <c r="DA288" s="86">
        <f t="shared" si="183"/>
        <v>0</v>
      </c>
      <c r="DB288" s="86">
        <f t="shared" si="183"/>
        <v>0</v>
      </c>
      <c r="DC288" s="86">
        <f t="shared" si="183"/>
        <v>0</v>
      </c>
      <c r="DD288" s="86">
        <f t="shared" si="183"/>
        <v>0</v>
      </c>
      <c r="DE288" s="86">
        <f t="shared" si="183"/>
        <v>0</v>
      </c>
      <c r="DF288" s="86">
        <f t="shared" si="183"/>
        <v>0</v>
      </c>
      <c r="DG288" s="86">
        <f t="shared" si="183"/>
        <v>0</v>
      </c>
      <c r="DH288" s="86">
        <f t="shared" si="183"/>
        <v>0</v>
      </c>
      <c r="DI288" s="86">
        <f t="shared" si="183"/>
        <v>0</v>
      </c>
      <c r="DJ288" s="86">
        <f t="shared" si="183"/>
        <v>0</v>
      </c>
      <c r="DK288" s="86">
        <f t="shared" si="183"/>
        <v>0</v>
      </c>
      <c r="DL288" s="86">
        <f t="shared" si="183"/>
        <v>0</v>
      </c>
      <c r="DM288" s="86">
        <f t="shared" si="183"/>
        <v>0</v>
      </c>
      <c r="DN288" s="86">
        <f t="shared" si="183"/>
        <v>0</v>
      </c>
      <c r="DO288" s="86">
        <f t="shared" si="183"/>
        <v>0</v>
      </c>
      <c r="DP288" s="86">
        <f t="shared" si="183"/>
        <v>0</v>
      </c>
      <c r="DQ288" s="86">
        <f t="shared" si="183"/>
        <v>0</v>
      </c>
      <c r="DR288" s="86">
        <f t="shared" si="183"/>
        <v>0</v>
      </c>
      <c r="DS288" s="86">
        <f t="shared" si="183"/>
        <v>0</v>
      </c>
      <c r="DT288" s="86">
        <f t="shared" si="183"/>
        <v>0</v>
      </c>
      <c r="DU288" s="86">
        <f t="shared" si="183"/>
        <v>0</v>
      </c>
    </row>
    <row r="289" spans="1:125" x14ac:dyDescent="0.35">
      <c r="A289" s="17" t="s">
        <v>426</v>
      </c>
      <c r="B289" s="2"/>
      <c r="C289" s="2"/>
      <c r="D289" s="2"/>
      <c r="E289" s="86">
        <f>IFERROR(IF(E288&gt;0,E288,0),"")</f>
        <v>0</v>
      </c>
      <c r="F289" s="86">
        <f t="shared" ref="F289:BQ289" si="184">IFERROR( IF( F288 &gt; 0, F288, 0),"")</f>
        <v>0</v>
      </c>
      <c r="G289" s="86">
        <f t="shared" si="184"/>
        <v>0</v>
      </c>
      <c r="H289" s="86">
        <f t="shared" si="184"/>
        <v>0</v>
      </c>
      <c r="I289" s="86">
        <f t="shared" si="184"/>
        <v>0</v>
      </c>
      <c r="J289" s="86">
        <f t="shared" si="184"/>
        <v>0</v>
      </c>
      <c r="K289" s="86">
        <f t="shared" si="184"/>
        <v>0</v>
      </c>
      <c r="L289" s="86">
        <f t="shared" si="184"/>
        <v>0</v>
      </c>
      <c r="M289" s="86">
        <f t="shared" si="184"/>
        <v>0</v>
      </c>
      <c r="N289" s="86">
        <f t="shared" si="184"/>
        <v>0</v>
      </c>
      <c r="O289" s="86">
        <f t="shared" si="184"/>
        <v>0</v>
      </c>
      <c r="P289" s="86">
        <f t="shared" si="184"/>
        <v>0</v>
      </c>
      <c r="Q289" s="86">
        <f t="shared" si="184"/>
        <v>0</v>
      </c>
      <c r="R289" s="86">
        <f t="shared" si="184"/>
        <v>0</v>
      </c>
      <c r="S289" s="86">
        <f t="shared" si="184"/>
        <v>0</v>
      </c>
      <c r="T289" s="86">
        <f t="shared" si="184"/>
        <v>0</v>
      </c>
      <c r="U289" s="86">
        <f t="shared" si="184"/>
        <v>0</v>
      </c>
      <c r="V289" s="86">
        <f t="shared" si="184"/>
        <v>0</v>
      </c>
      <c r="W289" s="86">
        <f t="shared" si="184"/>
        <v>0</v>
      </c>
      <c r="X289" s="86">
        <f t="shared" si="184"/>
        <v>0</v>
      </c>
      <c r="Y289" s="86">
        <f t="shared" si="184"/>
        <v>0</v>
      </c>
      <c r="Z289" s="86">
        <f t="shared" si="184"/>
        <v>0</v>
      </c>
      <c r="AA289" s="86">
        <f t="shared" si="184"/>
        <v>0</v>
      </c>
      <c r="AB289" s="86">
        <f t="shared" si="184"/>
        <v>0</v>
      </c>
      <c r="AC289" s="86">
        <f t="shared" si="184"/>
        <v>0</v>
      </c>
      <c r="AD289" s="86">
        <f t="shared" si="184"/>
        <v>0</v>
      </c>
      <c r="AE289" s="86">
        <f t="shared" si="184"/>
        <v>0</v>
      </c>
      <c r="AF289" s="86">
        <f t="shared" si="184"/>
        <v>0</v>
      </c>
      <c r="AG289" s="86">
        <f t="shared" si="184"/>
        <v>0</v>
      </c>
      <c r="AH289" s="86">
        <f t="shared" si="184"/>
        <v>0</v>
      </c>
      <c r="AI289" s="86">
        <f t="shared" si="184"/>
        <v>0</v>
      </c>
      <c r="AJ289" s="86">
        <f t="shared" si="184"/>
        <v>0</v>
      </c>
      <c r="AK289" s="86">
        <f t="shared" si="184"/>
        <v>0</v>
      </c>
      <c r="AL289" s="86">
        <f t="shared" si="184"/>
        <v>0</v>
      </c>
      <c r="AM289" s="86">
        <f t="shared" si="184"/>
        <v>0</v>
      </c>
      <c r="AN289" s="86">
        <f t="shared" si="184"/>
        <v>0</v>
      </c>
      <c r="AO289" s="86">
        <f t="shared" si="184"/>
        <v>0</v>
      </c>
      <c r="AP289" s="86">
        <f t="shared" si="184"/>
        <v>0</v>
      </c>
      <c r="AQ289" s="86">
        <f t="shared" si="184"/>
        <v>0</v>
      </c>
      <c r="AR289" s="86">
        <f t="shared" si="184"/>
        <v>0</v>
      </c>
      <c r="AS289" s="86">
        <f t="shared" si="184"/>
        <v>0</v>
      </c>
      <c r="AT289" s="86">
        <f t="shared" si="184"/>
        <v>0</v>
      </c>
      <c r="AU289" s="86">
        <f t="shared" si="184"/>
        <v>0</v>
      </c>
      <c r="AV289" s="86">
        <f t="shared" si="184"/>
        <v>0</v>
      </c>
      <c r="AW289" s="86">
        <f t="shared" si="184"/>
        <v>0</v>
      </c>
      <c r="AX289" s="86">
        <f t="shared" si="184"/>
        <v>0</v>
      </c>
      <c r="AY289" s="86">
        <f t="shared" si="184"/>
        <v>0</v>
      </c>
      <c r="AZ289" s="86">
        <f t="shared" si="184"/>
        <v>0</v>
      </c>
      <c r="BA289" s="86">
        <f t="shared" si="184"/>
        <v>0</v>
      </c>
      <c r="BB289" s="86">
        <f t="shared" si="184"/>
        <v>0</v>
      </c>
      <c r="BC289" s="86">
        <f t="shared" si="184"/>
        <v>0</v>
      </c>
      <c r="BD289" s="86">
        <f t="shared" si="184"/>
        <v>0</v>
      </c>
      <c r="BE289" s="86">
        <f t="shared" si="184"/>
        <v>0</v>
      </c>
      <c r="BF289" s="86">
        <f t="shared" si="184"/>
        <v>0</v>
      </c>
      <c r="BG289" s="86">
        <f t="shared" si="184"/>
        <v>0</v>
      </c>
      <c r="BH289" s="86">
        <f t="shared" si="184"/>
        <v>0</v>
      </c>
      <c r="BI289" s="86">
        <f t="shared" si="184"/>
        <v>0</v>
      </c>
      <c r="BJ289" s="86">
        <f t="shared" si="184"/>
        <v>0</v>
      </c>
      <c r="BK289" s="86">
        <f t="shared" si="184"/>
        <v>0</v>
      </c>
      <c r="BL289" s="86">
        <f t="shared" si="184"/>
        <v>0</v>
      </c>
      <c r="BM289" s="86">
        <f t="shared" si="184"/>
        <v>0</v>
      </c>
      <c r="BN289" s="86">
        <f t="shared" si="184"/>
        <v>0</v>
      </c>
      <c r="BO289" s="86">
        <f t="shared" si="184"/>
        <v>0</v>
      </c>
      <c r="BP289" s="86">
        <f t="shared" si="184"/>
        <v>0</v>
      </c>
      <c r="BQ289" s="86">
        <f t="shared" si="184"/>
        <v>0</v>
      </c>
      <c r="BR289" s="86">
        <f t="shared" ref="BR289:DU289" si="185">IFERROR( IF( BR288 &gt; 0, BR288, 0),"")</f>
        <v>0</v>
      </c>
      <c r="BS289" s="86">
        <f t="shared" si="185"/>
        <v>0</v>
      </c>
      <c r="BT289" s="86">
        <f t="shared" si="185"/>
        <v>0</v>
      </c>
      <c r="BU289" s="86">
        <f t="shared" si="185"/>
        <v>0</v>
      </c>
      <c r="BV289" s="86">
        <f t="shared" si="185"/>
        <v>0</v>
      </c>
      <c r="BW289" s="86">
        <f t="shared" si="185"/>
        <v>0</v>
      </c>
      <c r="BX289" s="86">
        <f t="shared" si="185"/>
        <v>0</v>
      </c>
      <c r="BY289" s="86">
        <f t="shared" si="185"/>
        <v>0</v>
      </c>
      <c r="BZ289" s="86">
        <f t="shared" si="185"/>
        <v>0</v>
      </c>
      <c r="CA289" s="86">
        <f t="shared" si="185"/>
        <v>0</v>
      </c>
      <c r="CB289" s="86">
        <f t="shared" si="185"/>
        <v>0</v>
      </c>
      <c r="CC289" s="86">
        <f t="shared" si="185"/>
        <v>0</v>
      </c>
      <c r="CD289" s="86">
        <f t="shared" si="185"/>
        <v>0</v>
      </c>
      <c r="CE289" s="86">
        <f t="shared" si="185"/>
        <v>0</v>
      </c>
      <c r="CF289" s="86">
        <f t="shared" si="185"/>
        <v>0</v>
      </c>
      <c r="CG289" s="86">
        <f t="shared" si="185"/>
        <v>0</v>
      </c>
      <c r="CH289" s="86">
        <f t="shared" si="185"/>
        <v>0</v>
      </c>
      <c r="CI289" s="86">
        <f t="shared" si="185"/>
        <v>0</v>
      </c>
      <c r="CJ289" s="86">
        <f t="shared" si="185"/>
        <v>0</v>
      </c>
      <c r="CK289" s="86">
        <f t="shared" si="185"/>
        <v>0</v>
      </c>
      <c r="CL289" s="86">
        <f t="shared" si="185"/>
        <v>0</v>
      </c>
      <c r="CM289" s="86">
        <f t="shared" si="185"/>
        <v>0</v>
      </c>
      <c r="CN289" s="86">
        <f t="shared" si="185"/>
        <v>0</v>
      </c>
      <c r="CO289" s="86">
        <f t="shared" si="185"/>
        <v>0</v>
      </c>
      <c r="CP289" s="86">
        <f t="shared" si="185"/>
        <v>0</v>
      </c>
      <c r="CQ289" s="86">
        <f t="shared" si="185"/>
        <v>0</v>
      </c>
      <c r="CR289" s="86">
        <f t="shared" si="185"/>
        <v>0</v>
      </c>
      <c r="CS289" s="86">
        <f t="shared" si="185"/>
        <v>0</v>
      </c>
      <c r="CT289" s="86">
        <f t="shared" si="185"/>
        <v>0</v>
      </c>
      <c r="CU289" s="86">
        <f t="shared" si="185"/>
        <v>0</v>
      </c>
      <c r="CV289" s="86">
        <f t="shared" si="185"/>
        <v>0</v>
      </c>
      <c r="CW289" s="86">
        <f t="shared" si="185"/>
        <v>0</v>
      </c>
      <c r="CX289" s="86">
        <f t="shared" si="185"/>
        <v>0</v>
      </c>
      <c r="CY289" s="86">
        <f t="shared" si="185"/>
        <v>0</v>
      </c>
      <c r="CZ289" s="86">
        <f t="shared" si="185"/>
        <v>0</v>
      </c>
      <c r="DA289" s="86">
        <f t="shared" si="185"/>
        <v>0</v>
      </c>
      <c r="DB289" s="86">
        <f t="shared" si="185"/>
        <v>0</v>
      </c>
      <c r="DC289" s="86">
        <f t="shared" si="185"/>
        <v>0</v>
      </c>
      <c r="DD289" s="86">
        <f t="shared" si="185"/>
        <v>0</v>
      </c>
      <c r="DE289" s="86">
        <f t="shared" si="185"/>
        <v>0</v>
      </c>
      <c r="DF289" s="86">
        <f t="shared" si="185"/>
        <v>0</v>
      </c>
      <c r="DG289" s="86">
        <f t="shared" si="185"/>
        <v>0</v>
      </c>
      <c r="DH289" s="86">
        <f t="shared" si="185"/>
        <v>0</v>
      </c>
      <c r="DI289" s="86">
        <f t="shared" si="185"/>
        <v>0</v>
      </c>
      <c r="DJ289" s="86">
        <f t="shared" si="185"/>
        <v>0</v>
      </c>
      <c r="DK289" s="86">
        <f t="shared" si="185"/>
        <v>0</v>
      </c>
      <c r="DL289" s="86">
        <f t="shared" si="185"/>
        <v>0</v>
      </c>
      <c r="DM289" s="86">
        <f t="shared" si="185"/>
        <v>0</v>
      </c>
      <c r="DN289" s="86">
        <f t="shared" si="185"/>
        <v>0</v>
      </c>
      <c r="DO289" s="86">
        <f t="shared" si="185"/>
        <v>0</v>
      </c>
      <c r="DP289" s="86">
        <f t="shared" si="185"/>
        <v>0</v>
      </c>
      <c r="DQ289" s="86">
        <f t="shared" si="185"/>
        <v>0</v>
      </c>
      <c r="DR289" s="86">
        <f t="shared" si="185"/>
        <v>0</v>
      </c>
      <c r="DS289" s="86">
        <f t="shared" si="185"/>
        <v>0</v>
      </c>
      <c r="DT289" s="86">
        <f t="shared" si="185"/>
        <v>0</v>
      </c>
      <c r="DU289" s="86">
        <f t="shared" si="185"/>
        <v>0</v>
      </c>
    </row>
    <row r="290" spans="1:125" x14ac:dyDescent="0.35">
      <c r="A290" s="17" t="s">
        <v>427</v>
      </c>
      <c r="B290" s="2"/>
      <c r="C290" s="2"/>
      <c r="D290" s="2"/>
      <c r="E290" s="86">
        <f t="shared" ref="E290:BP290" si="186">IFERROR( IF( E288 &lt; 0, -E288, 0),"")</f>
        <v>0</v>
      </c>
      <c r="F290" s="86">
        <f t="shared" si="186"/>
        <v>0</v>
      </c>
      <c r="G290" s="86">
        <f t="shared" si="186"/>
        <v>0</v>
      </c>
      <c r="H290" s="86">
        <f t="shared" si="186"/>
        <v>0</v>
      </c>
      <c r="I290" s="86">
        <f t="shared" si="186"/>
        <v>0</v>
      </c>
      <c r="J290" s="86">
        <f t="shared" si="186"/>
        <v>0</v>
      </c>
      <c r="K290" s="86">
        <f t="shared" si="186"/>
        <v>0</v>
      </c>
      <c r="L290" s="86">
        <f t="shared" si="186"/>
        <v>0</v>
      </c>
      <c r="M290" s="86">
        <f t="shared" si="186"/>
        <v>0</v>
      </c>
      <c r="N290" s="86">
        <f t="shared" si="186"/>
        <v>0</v>
      </c>
      <c r="O290" s="86">
        <f t="shared" si="186"/>
        <v>0</v>
      </c>
      <c r="P290" s="86">
        <f t="shared" si="186"/>
        <v>0</v>
      </c>
      <c r="Q290" s="86">
        <f t="shared" si="186"/>
        <v>0</v>
      </c>
      <c r="R290" s="86">
        <f t="shared" si="186"/>
        <v>0</v>
      </c>
      <c r="S290" s="86">
        <f t="shared" si="186"/>
        <v>0</v>
      </c>
      <c r="T290" s="86">
        <f t="shared" si="186"/>
        <v>0</v>
      </c>
      <c r="U290" s="86">
        <f t="shared" si="186"/>
        <v>0</v>
      </c>
      <c r="V290" s="86">
        <f t="shared" si="186"/>
        <v>0</v>
      </c>
      <c r="W290" s="86">
        <f t="shared" si="186"/>
        <v>0</v>
      </c>
      <c r="X290" s="86">
        <f t="shared" si="186"/>
        <v>0</v>
      </c>
      <c r="Y290" s="86">
        <f t="shared" si="186"/>
        <v>0</v>
      </c>
      <c r="Z290" s="86">
        <f t="shared" si="186"/>
        <v>0</v>
      </c>
      <c r="AA290" s="86">
        <f t="shared" si="186"/>
        <v>0</v>
      </c>
      <c r="AB290" s="86">
        <f t="shared" si="186"/>
        <v>0</v>
      </c>
      <c r="AC290" s="86">
        <f t="shared" si="186"/>
        <v>0</v>
      </c>
      <c r="AD290" s="86">
        <f t="shared" si="186"/>
        <v>0</v>
      </c>
      <c r="AE290" s="86">
        <f t="shared" si="186"/>
        <v>0</v>
      </c>
      <c r="AF290" s="86">
        <f t="shared" si="186"/>
        <v>0</v>
      </c>
      <c r="AG290" s="86">
        <f t="shared" si="186"/>
        <v>0</v>
      </c>
      <c r="AH290" s="86">
        <f t="shared" si="186"/>
        <v>0</v>
      </c>
      <c r="AI290" s="86">
        <f t="shared" si="186"/>
        <v>0</v>
      </c>
      <c r="AJ290" s="86">
        <f t="shared" si="186"/>
        <v>0</v>
      </c>
      <c r="AK290" s="86">
        <f t="shared" si="186"/>
        <v>0</v>
      </c>
      <c r="AL290" s="86">
        <f t="shared" si="186"/>
        <v>0</v>
      </c>
      <c r="AM290" s="86">
        <f t="shared" si="186"/>
        <v>0</v>
      </c>
      <c r="AN290" s="86">
        <f t="shared" si="186"/>
        <v>0</v>
      </c>
      <c r="AO290" s="86">
        <f t="shared" si="186"/>
        <v>0</v>
      </c>
      <c r="AP290" s="86">
        <f t="shared" si="186"/>
        <v>0</v>
      </c>
      <c r="AQ290" s="86">
        <f t="shared" si="186"/>
        <v>0</v>
      </c>
      <c r="AR290" s="86">
        <f t="shared" si="186"/>
        <v>0</v>
      </c>
      <c r="AS290" s="86">
        <f t="shared" si="186"/>
        <v>0</v>
      </c>
      <c r="AT290" s="86">
        <f t="shared" si="186"/>
        <v>0</v>
      </c>
      <c r="AU290" s="86">
        <f t="shared" si="186"/>
        <v>0</v>
      </c>
      <c r="AV290" s="86">
        <f t="shared" si="186"/>
        <v>0</v>
      </c>
      <c r="AW290" s="86">
        <f t="shared" si="186"/>
        <v>0</v>
      </c>
      <c r="AX290" s="86">
        <f t="shared" si="186"/>
        <v>0</v>
      </c>
      <c r="AY290" s="86">
        <f t="shared" si="186"/>
        <v>0</v>
      </c>
      <c r="AZ290" s="86">
        <f t="shared" si="186"/>
        <v>0</v>
      </c>
      <c r="BA290" s="86">
        <f t="shared" si="186"/>
        <v>0</v>
      </c>
      <c r="BB290" s="86">
        <f t="shared" si="186"/>
        <v>0</v>
      </c>
      <c r="BC290" s="86">
        <f t="shared" si="186"/>
        <v>0</v>
      </c>
      <c r="BD290" s="86">
        <f t="shared" si="186"/>
        <v>0</v>
      </c>
      <c r="BE290" s="86">
        <f t="shared" si="186"/>
        <v>0</v>
      </c>
      <c r="BF290" s="86">
        <f t="shared" si="186"/>
        <v>0</v>
      </c>
      <c r="BG290" s="86">
        <f t="shared" si="186"/>
        <v>0</v>
      </c>
      <c r="BH290" s="86">
        <f t="shared" si="186"/>
        <v>0</v>
      </c>
      <c r="BI290" s="86">
        <f t="shared" si="186"/>
        <v>0</v>
      </c>
      <c r="BJ290" s="86">
        <f t="shared" si="186"/>
        <v>0</v>
      </c>
      <c r="BK290" s="86">
        <f t="shared" si="186"/>
        <v>0</v>
      </c>
      <c r="BL290" s="86">
        <f t="shared" si="186"/>
        <v>0</v>
      </c>
      <c r="BM290" s="86">
        <f t="shared" si="186"/>
        <v>0</v>
      </c>
      <c r="BN290" s="86">
        <f t="shared" si="186"/>
        <v>0</v>
      </c>
      <c r="BO290" s="86">
        <f t="shared" si="186"/>
        <v>0</v>
      </c>
      <c r="BP290" s="86">
        <f t="shared" si="186"/>
        <v>0</v>
      </c>
      <c r="BQ290" s="86">
        <f t="shared" ref="BQ290:DU290" si="187">IFERROR( IF( BQ288 &lt; 0, -BQ288, 0),"")</f>
        <v>0</v>
      </c>
      <c r="BR290" s="86">
        <f t="shared" si="187"/>
        <v>0</v>
      </c>
      <c r="BS290" s="86">
        <f t="shared" si="187"/>
        <v>0</v>
      </c>
      <c r="BT290" s="86">
        <f t="shared" si="187"/>
        <v>0</v>
      </c>
      <c r="BU290" s="86">
        <f t="shared" si="187"/>
        <v>0</v>
      </c>
      <c r="BV290" s="86">
        <f t="shared" si="187"/>
        <v>0</v>
      </c>
      <c r="BW290" s="86">
        <f t="shared" si="187"/>
        <v>0</v>
      </c>
      <c r="BX290" s="86">
        <f t="shared" si="187"/>
        <v>0</v>
      </c>
      <c r="BY290" s="86">
        <f t="shared" si="187"/>
        <v>0</v>
      </c>
      <c r="BZ290" s="86">
        <f t="shared" si="187"/>
        <v>0</v>
      </c>
      <c r="CA290" s="86">
        <f t="shared" si="187"/>
        <v>0</v>
      </c>
      <c r="CB290" s="86">
        <f t="shared" si="187"/>
        <v>0</v>
      </c>
      <c r="CC290" s="86">
        <f t="shared" si="187"/>
        <v>0</v>
      </c>
      <c r="CD290" s="86">
        <f t="shared" si="187"/>
        <v>0</v>
      </c>
      <c r="CE290" s="86">
        <f t="shared" si="187"/>
        <v>0</v>
      </c>
      <c r="CF290" s="86">
        <f t="shared" si="187"/>
        <v>0</v>
      </c>
      <c r="CG290" s="86">
        <f t="shared" si="187"/>
        <v>0</v>
      </c>
      <c r="CH290" s="86">
        <f t="shared" si="187"/>
        <v>0</v>
      </c>
      <c r="CI290" s="86">
        <f t="shared" si="187"/>
        <v>0</v>
      </c>
      <c r="CJ290" s="86">
        <f t="shared" si="187"/>
        <v>0</v>
      </c>
      <c r="CK290" s="86">
        <f t="shared" si="187"/>
        <v>0</v>
      </c>
      <c r="CL290" s="86">
        <f t="shared" si="187"/>
        <v>0</v>
      </c>
      <c r="CM290" s="86">
        <f t="shared" si="187"/>
        <v>0</v>
      </c>
      <c r="CN290" s="86">
        <f t="shared" si="187"/>
        <v>0</v>
      </c>
      <c r="CO290" s="86">
        <f t="shared" si="187"/>
        <v>0</v>
      </c>
      <c r="CP290" s="86">
        <f t="shared" si="187"/>
        <v>0</v>
      </c>
      <c r="CQ290" s="86">
        <f t="shared" si="187"/>
        <v>0</v>
      </c>
      <c r="CR290" s="86">
        <f t="shared" si="187"/>
        <v>0</v>
      </c>
      <c r="CS290" s="86">
        <f t="shared" si="187"/>
        <v>0</v>
      </c>
      <c r="CT290" s="86">
        <f t="shared" si="187"/>
        <v>0</v>
      </c>
      <c r="CU290" s="86">
        <f t="shared" si="187"/>
        <v>0</v>
      </c>
      <c r="CV290" s="86">
        <f t="shared" si="187"/>
        <v>0</v>
      </c>
      <c r="CW290" s="86">
        <f t="shared" si="187"/>
        <v>0</v>
      </c>
      <c r="CX290" s="86">
        <f t="shared" si="187"/>
        <v>0</v>
      </c>
      <c r="CY290" s="86">
        <f t="shared" si="187"/>
        <v>0</v>
      </c>
      <c r="CZ290" s="86">
        <f t="shared" si="187"/>
        <v>0</v>
      </c>
      <c r="DA290" s="86">
        <f t="shared" si="187"/>
        <v>0</v>
      </c>
      <c r="DB290" s="86">
        <f t="shared" si="187"/>
        <v>0</v>
      </c>
      <c r="DC290" s="86">
        <f t="shared" si="187"/>
        <v>0</v>
      </c>
      <c r="DD290" s="86">
        <f t="shared" si="187"/>
        <v>0</v>
      </c>
      <c r="DE290" s="86">
        <f t="shared" si="187"/>
        <v>0</v>
      </c>
      <c r="DF290" s="86">
        <f t="shared" si="187"/>
        <v>0</v>
      </c>
      <c r="DG290" s="86">
        <f t="shared" si="187"/>
        <v>0</v>
      </c>
      <c r="DH290" s="86">
        <f t="shared" si="187"/>
        <v>0</v>
      </c>
      <c r="DI290" s="86">
        <f t="shared" si="187"/>
        <v>0</v>
      </c>
      <c r="DJ290" s="86">
        <f t="shared" si="187"/>
        <v>0</v>
      </c>
      <c r="DK290" s="86">
        <f t="shared" si="187"/>
        <v>0</v>
      </c>
      <c r="DL290" s="86">
        <f t="shared" si="187"/>
        <v>0</v>
      </c>
      <c r="DM290" s="86">
        <f t="shared" si="187"/>
        <v>0</v>
      </c>
      <c r="DN290" s="86">
        <f t="shared" si="187"/>
        <v>0</v>
      </c>
      <c r="DO290" s="86">
        <f t="shared" si="187"/>
        <v>0</v>
      </c>
      <c r="DP290" s="86">
        <f t="shared" si="187"/>
        <v>0</v>
      </c>
      <c r="DQ290" s="86">
        <f t="shared" si="187"/>
        <v>0</v>
      </c>
      <c r="DR290" s="86">
        <f t="shared" si="187"/>
        <v>0</v>
      </c>
      <c r="DS290" s="86">
        <f t="shared" si="187"/>
        <v>0</v>
      </c>
      <c r="DT290" s="86">
        <f t="shared" si="187"/>
        <v>0</v>
      </c>
      <c r="DU290" s="86">
        <f t="shared" si="187"/>
        <v>0</v>
      </c>
    </row>
    <row r="291" spans="1:125" x14ac:dyDescent="0.35">
      <c r="A291" s="127" t="s">
        <v>428</v>
      </c>
      <c r="B291" s="25"/>
      <c r="C291" s="25"/>
      <c r="D291" s="25"/>
      <c r="E291" s="96">
        <f>IFERROR(E287+E289+E290,"")</f>
        <v>0</v>
      </c>
      <c r="F291" s="96">
        <f t="shared" ref="F291:BQ291" si="188">IFERROR( F287 + F289 - F290,"")</f>
        <v>0</v>
      </c>
      <c r="G291" s="96">
        <f t="shared" si="188"/>
        <v>0</v>
      </c>
      <c r="H291" s="96">
        <f t="shared" si="188"/>
        <v>0</v>
      </c>
      <c r="I291" s="96">
        <f t="shared" si="188"/>
        <v>0</v>
      </c>
      <c r="J291" s="96">
        <f t="shared" si="188"/>
        <v>0</v>
      </c>
      <c r="K291" s="96">
        <f t="shared" si="188"/>
        <v>0</v>
      </c>
      <c r="L291" s="96">
        <f t="shared" si="188"/>
        <v>0</v>
      </c>
      <c r="M291" s="96">
        <f t="shared" si="188"/>
        <v>0</v>
      </c>
      <c r="N291" s="96">
        <f t="shared" si="188"/>
        <v>0</v>
      </c>
      <c r="O291" s="96">
        <f t="shared" si="188"/>
        <v>0</v>
      </c>
      <c r="P291" s="96">
        <f t="shared" si="188"/>
        <v>0</v>
      </c>
      <c r="Q291" s="96">
        <f t="shared" si="188"/>
        <v>0</v>
      </c>
      <c r="R291" s="96">
        <f t="shared" si="188"/>
        <v>0</v>
      </c>
      <c r="S291" s="96">
        <f t="shared" si="188"/>
        <v>0</v>
      </c>
      <c r="T291" s="96">
        <f t="shared" si="188"/>
        <v>0</v>
      </c>
      <c r="U291" s="96">
        <f t="shared" si="188"/>
        <v>0</v>
      </c>
      <c r="V291" s="96">
        <f t="shared" si="188"/>
        <v>0</v>
      </c>
      <c r="W291" s="96">
        <f t="shared" si="188"/>
        <v>0</v>
      </c>
      <c r="X291" s="96">
        <f t="shared" si="188"/>
        <v>0</v>
      </c>
      <c r="Y291" s="96">
        <f t="shared" si="188"/>
        <v>0</v>
      </c>
      <c r="Z291" s="96">
        <f t="shared" si="188"/>
        <v>0</v>
      </c>
      <c r="AA291" s="96">
        <f t="shared" si="188"/>
        <v>0</v>
      </c>
      <c r="AB291" s="96">
        <f t="shared" si="188"/>
        <v>0</v>
      </c>
      <c r="AC291" s="96">
        <f t="shared" si="188"/>
        <v>0</v>
      </c>
      <c r="AD291" s="96">
        <f t="shared" si="188"/>
        <v>0</v>
      </c>
      <c r="AE291" s="96">
        <f t="shared" si="188"/>
        <v>0</v>
      </c>
      <c r="AF291" s="96">
        <f t="shared" si="188"/>
        <v>0</v>
      </c>
      <c r="AG291" s="96">
        <f t="shared" si="188"/>
        <v>0</v>
      </c>
      <c r="AH291" s="96">
        <f t="shared" si="188"/>
        <v>0</v>
      </c>
      <c r="AI291" s="96">
        <f t="shared" si="188"/>
        <v>0</v>
      </c>
      <c r="AJ291" s="96">
        <f t="shared" si="188"/>
        <v>0</v>
      </c>
      <c r="AK291" s="96">
        <f t="shared" si="188"/>
        <v>0</v>
      </c>
      <c r="AL291" s="96">
        <f t="shared" si="188"/>
        <v>0</v>
      </c>
      <c r="AM291" s="96">
        <f t="shared" si="188"/>
        <v>0</v>
      </c>
      <c r="AN291" s="96">
        <f t="shared" si="188"/>
        <v>0</v>
      </c>
      <c r="AO291" s="96">
        <f t="shared" si="188"/>
        <v>0</v>
      </c>
      <c r="AP291" s="96">
        <f t="shared" si="188"/>
        <v>0</v>
      </c>
      <c r="AQ291" s="96">
        <f t="shared" si="188"/>
        <v>0</v>
      </c>
      <c r="AR291" s="96">
        <f t="shared" si="188"/>
        <v>0</v>
      </c>
      <c r="AS291" s="96">
        <f t="shared" si="188"/>
        <v>0</v>
      </c>
      <c r="AT291" s="96">
        <f t="shared" si="188"/>
        <v>0</v>
      </c>
      <c r="AU291" s="96">
        <f t="shared" si="188"/>
        <v>0</v>
      </c>
      <c r="AV291" s="96">
        <f t="shared" si="188"/>
        <v>0</v>
      </c>
      <c r="AW291" s="96">
        <f t="shared" si="188"/>
        <v>0</v>
      </c>
      <c r="AX291" s="96">
        <f t="shared" si="188"/>
        <v>0</v>
      </c>
      <c r="AY291" s="96">
        <f t="shared" si="188"/>
        <v>0</v>
      </c>
      <c r="AZ291" s="96">
        <f t="shared" si="188"/>
        <v>0</v>
      </c>
      <c r="BA291" s="96">
        <f t="shared" si="188"/>
        <v>0</v>
      </c>
      <c r="BB291" s="96">
        <f t="shared" si="188"/>
        <v>0</v>
      </c>
      <c r="BC291" s="96">
        <f t="shared" si="188"/>
        <v>0</v>
      </c>
      <c r="BD291" s="96">
        <f t="shared" si="188"/>
        <v>0</v>
      </c>
      <c r="BE291" s="96">
        <f t="shared" si="188"/>
        <v>0</v>
      </c>
      <c r="BF291" s="96">
        <f t="shared" si="188"/>
        <v>0</v>
      </c>
      <c r="BG291" s="96">
        <f t="shared" si="188"/>
        <v>0</v>
      </c>
      <c r="BH291" s="96">
        <f t="shared" si="188"/>
        <v>0</v>
      </c>
      <c r="BI291" s="96">
        <f t="shared" si="188"/>
        <v>0</v>
      </c>
      <c r="BJ291" s="96">
        <f t="shared" si="188"/>
        <v>0</v>
      </c>
      <c r="BK291" s="96">
        <f t="shared" si="188"/>
        <v>0</v>
      </c>
      <c r="BL291" s="96">
        <f t="shared" si="188"/>
        <v>0</v>
      </c>
      <c r="BM291" s="96">
        <f t="shared" si="188"/>
        <v>0</v>
      </c>
      <c r="BN291" s="96">
        <f t="shared" si="188"/>
        <v>0</v>
      </c>
      <c r="BO291" s="96">
        <f t="shared" si="188"/>
        <v>0</v>
      </c>
      <c r="BP291" s="96">
        <f t="shared" si="188"/>
        <v>0</v>
      </c>
      <c r="BQ291" s="96">
        <f t="shared" si="188"/>
        <v>0</v>
      </c>
      <c r="BR291" s="96">
        <f t="shared" ref="BR291:DU291" si="189">IFERROR( BR287 + BR289 - BR290,"")</f>
        <v>0</v>
      </c>
      <c r="BS291" s="96">
        <f t="shared" si="189"/>
        <v>0</v>
      </c>
      <c r="BT291" s="96">
        <f t="shared" si="189"/>
        <v>0</v>
      </c>
      <c r="BU291" s="96">
        <f t="shared" si="189"/>
        <v>0</v>
      </c>
      <c r="BV291" s="96">
        <f t="shared" si="189"/>
        <v>0</v>
      </c>
      <c r="BW291" s="96">
        <f t="shared" si="189"/>
        <v>0</v>
      </c>
      <c r="BX291" s="96">
        <f t="shared" si="189"/>
        <v>0</v>
      </c>
      <c r="BY291" s="96">
        <f t="shared" si="189"/>
        <v>0</v>
      </c>
      <c r="BZ291" s="96">
        <f t="shared" si="189"/>
        <v>0</v>
      </c>
      <c r="CA291" s="96">
        <f t="shared" si="189"/>
        <v>0</v>
      </c>
      <c r="CB291" s="96">
        <f t="shared" si="189"/>
        <v>0</v>
      </c>
      <c r="CC291" s="96">
        <f t="shared" si="189"/>
        <v>0</v>
      </c>
      <c r="CD291" s="96">
        <f t="shared" si="189"/>
        <v>0</v>
      </c>
      <c r="CE291" s="96">
        <f t="shared" si="189"/>
        <v>0</v>
      </c>
      <c r="CF291" s="96">
        <f t="shared" si="189"/>
        <v>0</v>
      </c>
      <c r="CG291" s="96">
        <f t="shared" si="189"/>
        <v>0</v>
      </c>
      <c r="CH291" s="96">
        <f t="shared" si="189"/>
        <v>0</v>
      </c>
      <c r="CI291" s="96">
        <f t="shared" si="189"/>
        <v>0</v>
      </c>
      <c r="CJ291" s="96">
        <f t="shared" si="189"/>
        <v>0</v>
      </c>
      <c r="CK291" s="96">
        <f t="shared" si="189"/>
        <v>0</v>
      </c>
      <c r="CL291" s="96">
        <f t="shared" si="189"/>
        <v>0</v>
      </c>
      <c r="CM291" s="96">
        <f t="shared" si="189"/>
        <v>0</v>
      </c>
      <c r="CN291" s="96">
        <f t="shared" si="189"/>
        <v>0</v>
      </c>
      <c r="CO291" s="96">
        <f t="shared" si="189"/>
        <v>0</v>
      </c>
      <c r="CP291" s="96">
        <f t="shared" si="189"/>
        <v>0</v>
      </c>
      <c r="CQ291" s="96">
        <f t="shared" si="189"/>
        <v>0</v>
      </c>
      <c r="CR291" s="96">
        <f t="shared" si="189"/>
        <v>0</v>
      </c>
      <c r="CS291" s="96">
        <f t="shared" si="189"/>
        <v>0</v>
      </c>
      <c r="CT291" s="96">
        <f t="shared" si="189"/>
        <v>0</v>
      </c>
      <c r="CU291" s="96">
        <f t="shared" si="189"/>
        <v>0</v>
      </c>
      <c r="CV291" s="96">
        <f t="shared" si="189"/>
        <v>0</v>
      </c>
      <c r="CW291" s="96">
        <f t="shared" si="189"/>
        <v>0</v>
      </c>
      <c r="CX291" s="96">
        <f t="shared" si="189"/>
        <v>0</v>
      </c>
      <c r="CY291" s="96">
        <f t="shared" si="189"/>
        <v>0</v>
      </c>
      <c r="CZ291" s="96">
        <f t="shared" si="189"/>
        <v>0</v>
      </c>
      <c r="DA291" s="96">
        <f t="shared" si="189"/>
        <v>0</v>
      </c>
      <c r="DB291" s="96">
        <f t="shared" si="189"/>
        <v>0</v>
      </c>
      <c r="DC291" s="96">
        <f t="shared" si="189"/>
        <v>0</v>
      </c>
      <c r="DD291" s="96">
        <f t="shared" si="189"/>
        <v>0</v>
      </c>
      <c r="DE291" s="96">
        <f t="shared" si="189"/>
        <v>0</v>
      </c>
      <c r="DF291" s="96">
        <f t="shared" si="189"/>
        <v>0</v>
      </c>
      <c r="DG291" s="96">
        <f t="shared" si="189"/>
        <v>0</v>
      </c>
      <c r="DH291" s="96">
        <f t="shared" si="189"/>
        <v>0</v>
      </c>
      <c r="DI291" s="96">
        <f t="shared" si="189"/>
        <v>0</v>
      </c>
      <c r="DJ291" s="96">
        <f t="shared" si="189"/>
        <v>0</v>
      </c>
      <c r="DK291" s="96">
        <f t="shared" si="189"/>
        <v>0</v>
      </c>
      <c r="DL291" s="96">
        <f t="shared" si="189"/>
        <v>0</v>
      </c>
      <c r="DM291" s="96">
        <f t="shared" si="189"/>
        <v>0</v>
      </c>
      <c r="DN291" s="96">
        <f t="shared" si="189"/>
        <v>0</v>
      </c>
      <c r="DO291" s="96">
        <f t="shared" si="189"/>
        <v>0</v>
      </c>
      <c r="DP291" s="96">
        <f t="shared" si="189"/>
        <v>0</v>
      </c>
      <c r="DQ291" s="96">
        <f t="shared" si="189"/>
        <v>0</v>
      </c>
      <c r="DR291" s="96">
        <f t="shared" si="189"/>
        <v>0</v>
      </c>
      <c r="DS291" s="96">
        <f t="shared" si="189"/>
        <v>0</v>
      </c>
      <c r="DT291" s="96">
        <f t="shared" si="189"/>
        <v>0</v>
      </c>
      <c r="DU291" s="96">
        <f t="shared" si="189"/>
        <v>0</v>
      </c>
    </row>
    <row r="292" spans="1:125"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row>
    <row r="293" spans="1:125" x14ac:dyDescent="0.35">
      <c r="A293" s="63" t="str">
        <f>Pieņēmumi!B76</f>
        <v>Procentu likme par rezervēm</v>
      </c>
      <c r="B293" s="2"/>
      <c r="C293" s="2"/>
      <c r="D293" s="116">
        <f>Pieņēmumi!E76</f>
        <v>0</v>
      </c>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row>
    <row r="294" spans="1:125" x14ac:dyDescent="0.35">
      <c r="A294" s="128" t="str">
        <f>A287</f>
        <v>Sākotnējā bilance</v>
      </c>
      <c r="B294" s="2"/>
      <c r="C294" s="2"/>
      <c r="D294" s="2"/>
      <c r="E294" s="86">
        <f t="shared" ref="E294:BP294" si="190">IFERROR(E287,"")</f>
        <v>0</v>
      </c>
      <c r="F294" s="86">
        <f t="shared" si="190"/>
        <v>0</v>
      </c>
      <c r="G294" s="86">
        <f t="shared" si="190"/>
        <v>0</v>
      </c>
      <c r="H294" s="86">
        <f t="shared" si="190"/>
        <v>0</v>
      </c>
      <c r="I294" s="86">
        <f t="shared" si="190"/>
        <v>0</v>
      </c>
      <c r="J294" s="86">
        <f t="shared" si="190"/>
        <v>0</v>
      </c>
      <c r="K294" s="86">
        <f t="shared" si="190"/>
        <v>0</v>
      </c>
      <c r="L294" s="86">
        <f t="shared" si="190"/>
        <v>0</v>
      </c>
      <c r="M294" s="86">
        <f t="shared" si="190"/>
        <v>0</v>
      </c>
      <c r="N294" s="86">
        <f t="shared" si="190"/>
        <v>0</v>
      </c>
      <c r="O294" s="86">
        <f t="shared" si="190"/>
        <v>0</v>
      </c>
      <c r="P294" s="86">
        <f t="shared" si="190"/>
        <v>0</v>
      </c>
      <c r="Q294" s="86">
        <f t="shared" si="190"/>
        <v>0</v>
      </c>
      <c r="R294" s="86">
        <f t="shared" si="190"/>
        <v>0</v>
      </c>
      <c r="S294" s="86">
        <f t="shared" si="190"/>
        <v>0</v>
      </c>
      <c r="T294" s="86">
        <f t="shared" si="190"/>
        <v>0</v>
      </c>
      <c r="U294" s="86">
        <f t="shared" si="190"/>
        <v>0</v>
      </c>
      <c r="V294" s="86">
        <f t="shared" si="190"/>
        <v>0</v>
      </c>
      <c r="W294" s="86">
        <f t="shared" si="190"/>
        <v>0</v>
      </c>
      <c r="X294" s="86">
        <f t="shared" si="190"/>
        <v>0</v>
      </c>
      <c r="Y294" s="86">
        <f t="shared" si="190"/>
        <v>0</v>
      </c>
      <c r="Z294" s="86">
        <f t="shared" si="190"/>
        <v>0</v>
      </c>
      <c r="AA294" s="86">
        <f t="shared" si="190"/>
        <v>0</v>
      </c>
      <c r="AB294" s="86">
        <f t="shared" si="190"/>
        <v>0</v>
      </c>
      <c r="AC294" s="86">
        <f t="shared" si="190"/>
        <v>0</v>
      </c>
      <c r="AD294" s="86">
        <f t="shared" si="190"/>
        <v>0</v>
      </c>
      <c r="AE294" s="86">
        <f t="shared" si="190"/>
        <v>0</v>
      </c>
      <c r="AF294" s="86">
        <f t="shared" si="190"/>
        <v>0</v>
      </c>
      <c r="AG294" s="86">
        <f t="shared" si="190"/>
        <v>0</v>
      </c>
      <c r="AH294" s="86">
        <f t="shared" si="190"/>
        <v>0</v>
      </c>
      <c r="AI294" s="86">
        <f t="shared" si="190"/>
        <v>0</v>
      </c>
      <c r="AJ294" s="86">
        <f t="shared" si="190"/>
        <v>0</v>
      </c>
      <c r="AK294" s="86">
        <f t="shared" si="190"/>
        <v>0</v>
      </c>
      <c r="AL294" s="86">
        <f t="shared" si="190"/>
        <v>0</v>
      </c>
      <c r="AM294" s="86">
        <f t="shared" si="190"/>
        <v>0</v>
      </c>
      <c r="AN294" s="86">
        <f t="shared" si="190"/>
        <v>0</v>
      </c>
      <c r="AO294" s="86">
        <f t="shared" si="190"/>
        <v>0</v>
      </c>
      <c r="AP294" s="86">
        <f t="shared" si="190"/>
        <v>0</v>
      </c>
      <c r="AQ294" s="86">
        <f t="shared" si="190"/>
        <v>0</v>
      </c>
      <c r="AR294" s="86">
        <f t="shared" si="190"/>
        <v>0</v>
      </c>
      <c r="AS294" s="86">
        <f t="shared" si="190"/>
        <v>0</v>
      </c>
      <c r="AT294" s="86">
        <f t="shared" si="190"/>
        <v>0</v>
      </c>
      <c r="AU294" s="86">
        <f t="shared" si="190"/>
        <v>0</v>
      </c>
      <c r="AV294" s="86">
        <f t="shared" si="190"/>
        <v>0</v>
      </c>
      <c r="AW294" s="86">
        <f t="shared" si="190"/>
        <v>0</v>
      </c>
      <c r="AX294" s="86">
        <f t="shared" si="190"/>
        <v>0</v>
      </c>
      <c r="AY294" s="86">
        <f t="shared" si="190"/>
        <v>0</v>
      </c>
      <c r="AZ294" s="86">
        <f t="shared" si="190"/>
        <v>0</v>
      </c>
      <c r="BA294" s="86">
        <f t="shared" si="190"/>
        <v>0</v>
      </c>
      <c r="BB294" s="86">
        <f t="shared" si="190"/>
        <v>0</v>
      </c>
      <c r="BC294" s="86">
        <f t="shared" si="190"/>
        <v>0</v>
      </c>
      <c r="BD294" s="86">
        <f t="shared" si="190"/>
        <v>0</v>
      </c>
      <c r="BE294" s="86">
        <f t="shared" si="190"/>
        <v>0</v>
      </c>
      <c r="BF294" s="86">
        <f t="shared" si="190"/>
        <v>0</v>
      </c>
      <c r="BG294" s="86">
        <f t="shared" si="190"/>
        <v>0</v>
      </c>
      <c r="BH294" s="86">
        <f t="shared" si="190"/>
        <v>0</v>
      </c>
      <c r="BI294" s="86">
        <f t="shared" si="190"/>
        <v>0</v>
      </c>
      <c r="BJ294" s="86">
        <f t="shared" si="190"/>
        <v>0</v>
      </c>
      <c r="BK294" s="86">
        <f t="shared" si="190"/>
        <v>0</v>
      </c>
      <c r="BL294" s="86">
        <f t="shared" si="190"/>
        <v>0</v>
      </c>
      <c r="BM294" s="86">
        <f t="shared" si="190"/>
        <v>0</v>
      </c>
      <c r="BN294" s="86">
        <f t="shared" si="190"/>
        <v>0</v>
      </c>
      <c r="BO294" s="86">
        <f t="shared" si="190"/>
        <v>0</v>
      </c>
      <c r="BP294" s="86">
        <f t="shared" si="190"/>
        <v>0</v>
      </c>
      <c r="BQ294" s="86">
        <f t="shared" ref="BQ294:DU294" si="191">IFERROR(BQ287,"")</f>
        <v>0</v>
      </c>
      <c r="BR294" s="86">
        <f t="shared" si="191"/>
        <v>0</v>
      </c>
      <c r="BS294" s="86">
        <f t="shared" si="191"/>
        <v>0</v>
      </c>
      <c r="BT294" s="86">
        <f t="shared" si="191"/>
        <v>0</v>
      </c>
      <c r="BU294" s="86">
        <f t="shared" si="191"/>
        <v>0</v>
      </c>
      <c r="BV294" s="86">
        <f t="shared" si="191"/>
        <v>0</v>
      </c>
      <c r="BW294" s="86">
        <f t="shared" si="191"/>
        <v>0</v>
      </c>
      <c r="BX294" s="86">
        <f t="shared" si="191"/>
        <v>0</v>
      </c>
      <c r="BY294" s="86">
        <f t="shared" si="191"/>
        <v>0</v>
      </c>
      <c r="BZ294" s="86">
        <f t="shared" si="191"/>
        <v>0</v>
      </c>
      <c r="CA294" s="86">
        <f t="shared" si="191"/>
        <v>0</v>
      </c>
      <c r="CB294" s="86">
        <f t="shared" si="191"/>
        <v>0</v>
      </c>
      <c r="CC294" s="86">
        <f t="shared" si="191"/>
        <v>0</v>
      </c>
      <c r="CD294" s="86">
        <f t="shared" si="191"/>
        <v>0</v>
      </c>
      <c r="CE294" s="86">
        <f t="shared" si="191"/>
        <v>0</v>
      </c>
      <c r="CF294" s="86">
        <f t="shared" si="191"/>
        <v>0</v>
      </c>
      <c r="CG294" s="86">
        <f t="shared" si="191"/>
        <v>0</v>
      </c>
      <c r="CH294" s="86">
        <f t="shared" si="191"/>
        <v>0</v>
      </c>
      <c r="CI294" s="86">
        <f t="shared" si="191"/>
        <v>0</v>
      </c>
      <c r="CJ294" s="86">
        <f t="shared" si="191"/>
        <v>0</v>
      </c>
      <c r="CK294" s="86">
        <f t="shared" si="191"/>
        <v>0</v>
      </c>
      <c r="CL294" s="86">
        <f t="shared" si="191"/>
        <v>0</v>
      </c>
      <c r="CM294" s="86">
        <f t="shared" si="191"/>
        <v>0</v>
      </c>
      <c r="CN294" s="86">
        <f t="shared" si="191"/>
        <v>0</v>
      </c>
      <c r="CO294" s="86">
        <f t="shared" si="191"/>
        <v>0</v>
      </c>
      <c r="CP294" s="86">
        <f t="shared" si="191"/>
        <v>0</v>
      </c>
      <c r="CQ294" s="86">
        <f t="shared" si="191"/>
        <v>0</v>
      </c>
      <c r="CR294" s="86">
        <f t="shared" si="191"/>
        <v>0</v>
      </c>
      <c r="CS294" s="86">
        <f t="shared" si="191"/>
        <v>0</v>
      </c>
      <c r="CT294" s="86">
        <f t="shared" si="191"/>
        <v>0</v>
      </c>
      <c r="CU294" s="86">
        <f t="shared" si="191"/>
        <v>0</v>
      </c>
      <c r="CV294" s="86">
        <f t="shared" si="191"/>
        <v>0</v>
      </c>
      <c r="CW294" s="86">
        <f t="shared" si="191"/>
        <v>0</v>
      </c>
      <c r="CX294" s="86">
        <f t="shared" si="191"/>
        <v>0</v>
      </c>
      <c r="CY294" s="86">
        <f t="shared" si="191"/>
        <v>0</v>
      </c>
      <c r="CZ294" s="86">
        <f t="shared" si="191"/>
        <v>0</v>
      </c>
      <c r="DA294" s="86">
        <f t="shared" si="191"/>
        <v>0</v>
      </c>
      <c r="DB294" s="86">
        <f t="shared" si="191"/>
        <v>0</v>
      </c>
      <c r="DC294" s="86">
        <f t="shared" si="191"/>
        <v>0</v>
      </c>
      <c r="DD294" s="86">
        <f t="shared" si="191"/>
        <v>0</v>
      </c>
      <c r="DE294" s="86">
        <f t="shared" si="191"/>
        <v>0</v>
      </c>
      <c r="DF294" s="86">
        <f t="shared" si="191"/>
        <v>0</v>
      </c>
      <c r="DG294" s="86">
        <f t="shared" si="191"/>
        <v>0</v>
      </c>
      <c r="DH294" s="86">
        <f t="shared" si="191"/>
        <v>0</v>
      </c>
      <c r="DI294" s="86">
        <f t="shared" si="191"/>
        <v>0</v>
      </c>
      <c r="DJ294" s="86">
        <f t="shared" si="191"/>
        <v>0</v>
      </c>
      <c r="DK294" s="86">
        <f t="shared" si="191"/>
        <v>0</v>
      </c>
      <c r="DL294" s="86">
        <f t="shared" si="191"/>
        <v>0</v>
      </c>
      <c r="DM294" s="86">
        <f t="shared" si="191"/>
        <v>0</v>
      </c>
      <c r="DN294" s="86">
        <f t="shared" si="191"/>
        <v>0</v>
      </c>
      <c r="DO294" s="86">
        <f t="shared" si="191"/>
        <v>0</v>
      </c>
      <c r="DP294" s="86">
        <f t="shared" si="191"/>
        <v>0</v>
      </c>
      <c r="DQ294" s="86">
        <f t="shared" si="191"/>
        <v>0</v>
      </c>
      <c r="DR294" s="86">
        <f t="shared" si="191"/>
        <v>0</v>
      </c>
      <c r="DS294" s="86">
        <f t="shared" si="191"/>
        <v>0</v>
      </c>
      <c r="DT294" s="86">
        <f t="shared" si="191"/>
        <v>0</v>
      </c>
      <c r="DU294" s="86">
        <f t="shared" si="191"/>
        <v>0</v>
      </c>
    </row>
    <row r="295" spans="1:125" x14ac:dyDescent="0.35">
      <c r="A295" s="25" t="s">
        <v>429</v>
      </c>
      <c r="B295" s="25"/>
      <c r="C295" s="25"/>
      <c r="D295" s="25"/>
      <c r="E295" s="129">
        <f t="shared" ref="E295:BP295" si="192">IFERROR(E294*$D293,"")</f>
        <v>0</v>
      </c>
      <c r="F295" s="129">
        <f t="shared" si="192"/>
        <v>0</v>
      </c>
      <c r="G295" s="129">
        <f t="shared" si="192"/>
        <v>0</v>
      </c>
      <c r="H295" s="129">
        <f t="shared" si="192"/>
        <v>0</v>
      </c>
      <c r="I295" s="129">
        <f t="shared" si="192"/>
        <v>0</v>
      </c>
      <c r="J295" s="129">
        <f t="shared" si="192"/>
        <v>0</v>
      </c>
      <c r="K295" s="129">
        <f t="shared" si="192"/>
        <v>0</v>
      </c>
      <c r="L295" s="129">
        <f t="shared" si="192"/>
        <v>0</v>
      </c>
      <c r="M295" s="129">
        <f t="shared" si="192"/>
        <v>0</v>
      </c>
      <c r="N295" s="129">
        <f t="shared" si="192"/>
        <v>0</v>
      </c>
      <c r="O295" s="129">
        <f t="shared" si="192"/>
        <v>0</v>
      </c>
      <c r="P295" s="129">
        <f t="shared" si="192"/>
        <v>0</v>
      </c>
      <c r="Q295" s="129">
        <f t="shared" si="192"/>
        <v>0</v>
      </c>
      <c r="R295" s="129">
        <f t="shared" si="192"/>
        <v>0</v>
      </c>
      <c r="S295" s="129">
        <f t="shared" si="192"/>
        <v>0</v>
      </c>
      <c r="T295" s="129">
        <f t="shared" si="192"/>
        <v>0</v>
      </c>
      <c r="U295" s="129">
        <f t="shared" si="192"/>
        <v>0</v>
      </c>
      <c r="V295" s="129">
        <f t="shared" si="192"/>
        <v>0</v>
      </c>
      <c r="W295" s="129">
        <f t="shared" si="192"/>
        <v>0</v>
      </c>
      <c r="X295" s="129">
        <f t="shared" si="192"/>
        <v>0</v>
      </c>
      <c r="Y295" s="129">
        <f t="shared" si="192"/>
        <v>0</v>
      </c>
      <c r="Z295" s="129">
        <f t="shared" si="192"/>
        <v>0</v>
      </c>
      <c r="AA295" s="129">
        <f t="shared" si="192"/>
        <v>0</v>
      </c>
      <c r="AB295" s="129">
        <f t="shared" si="192"/>
        <v>0</v>
      </c>
      <c r="AC295" s="129">
        <f t="shared" si="192"/>
        <v>0</v>
      </c>
      <c r="AD295" s="129">
        <f t="shared" si="192"/>
        <v>0</v>
      </c>
      <c r="AE295" s="129">
        <f t="shared" si="192"/>
        <v>0</v>
      </c>
      <c r="AF295" s="129">
        <f t="shared" si="192"/>
        <v>0</v>
      </c>
      <c r="AG295" s="129">
        <f t="shared" si="192"/>
        <v>0</v>
      </c>
      <c r="AH295" s="129">
        <f t="shared" si="192"/>
        <v>0</v>
      </c>
      <c r="AI295" s="129">
        <f t="shared" si="192"/>
        <v>0</v>
      </c>
      <c r="AJ295" s="129">
        <f t="shared" si="192"/>
        <v>0</v>
      </c>
      <c r="AK295" s="129">
        <f t="shared" si="192"/>
        <v>0</v>
      </c>
      <c r="AL295" s="129">
        <f t="shared" si="192"/>
        <v>0</v>
      </c>
      <c r="AM295" s="129">
        <f t="shared" si="192"/>
        <v>0</v>
      </c>
      <c r="AN295" s="129">
        <f t="shared" si="192"/>
        <v>0</v>
      </c>
      <c r="AO295" s="129">
        <f t="shared" si="192"/>
        <v>0</v>
      </c>
      <c r="AP295" s="129">
        <f t="shared" si="192"/>
        <v>0</v>
      </c>
      <c r="AQ295" s="129">
        <f t="shared" si="192"/>
        <v>0</v>
      </c>
      <c r="AR295" s="129">
        <f t="shared" si="192"/>
        <v>0</v>
      </c>
      <c r="AS295" s="129">
        <f t="shared" si="192"/>
        <v>0</v>
      </c>
      <c r="AT295" s="129">
        <f t="shared" si="192"/>
        <v>0</v>
      </c>
      <c r="AU295" s="129">
        <f t="shared" si="192"/>
        <v>0</v>
      </c>
      <c r="AV295" s="129">
        <f t="shared" si="192"/>
        <v>0</v>
      </c>
      <c r="AW295" s="129">
        <f t="shared" si="192"/>
        <v>0</v>
      </c>
      <c r="AX295" s="129">
        <f t="shared" si="192"/>
        <v>0</v>
      </c>
      <c r="AY295" s="129">
        <f t="shared" si="192"/>
        <v>0</v>
      </c>
      <c r="AZ295" s="129">
        <f t="shared" si="192"/>
        <v>0</v>
      </c>
      <c r="BA295" s="129">
        <f t="shared" si="192"/>
        <v>0</v>
      </c>
      <c r="BB295" s="129">
        <f t="shared" si="192"/>
        <v>0</v>
      </c>
      <c r="BC295" s="129">
        <f t="shared" si="192"/>
        <v>0</v>
      </c>
      <c r="BD295" s="129">
        <f t="shared" si="192"/>
        <v>0</v>
      </c>
      <c r="BE295" s="129">
        <f t="shared" si="192"/>
        <v>0</v>
      </c>
      <c r="BF295" s="129">
        <f t="shared" si="192"/>
        <v>0</v>
      </c>
      <c r="BG295" s="129">
        <f t="shared" si="192"/>
        <v>0</v>
      </c>
      <c r="BH295" s="129">
        <f t="shared" si="192"/>
        <v>0</v>
      </c>
      <c r="BI295" s="129">
        <f t="shared" si="192"/>
        <v>0</v>
      </c>
      <c r="BJ295" s="129">
        <f t="shared" si="192"/>
        <v>0</v>
      </c>
      <c r="BK295" s="129">
        <f t="shared" si="192"/>
        <v>0</v>
      </c>
      <c r="BL295" s="129">
        <f t="shared" si="192"/>
        <v>0</v>
      </c>
      <c r="BM295" s="129">
        <f t="shared" si="192"/>
        <v>0</v>
      </c>
      <c r="BN295" s="129">
        <f t="shared" si="192"/>
        <v>0</v>
      </c>
      <c r="BO295" s="129">
        <f t="shared" si="192"/>
        <v>0</v>
      </c>
      <c r="BP295" s="129">
        <f t="shared" si="192"/>
        <v>0</v>
      </c>
      <c r="BQ295" s="129">
        <f t="shared" ref="BQ295:DU295" si="193">IFERROR(BQ294*$D293,"")</f>
        <v>0</v>
      </c>
      <c r="BR295" s="129">
        <f t="shared" si="193"/>
        <v>0</v>
      </c>
      <c r="BS295" s="129">
        <f t="shared" si="193"/>
        <v>0</v>
      </c>
      <c r="BT295" s="129">
        <f t="shared" si="193"/>
        <v>0</v>
      </c>
      <c r="BU295" s="129">
        <f t="shared" si="193"/>
        <v>0</v>
      </c>
      <c r="BV295" s="129">
        <f t="shared" si="193"/>
        <v>0</v>
      </c>
      <c r="BW295" s="129">
        <f t="shared" si="193"/>
        <v>0</v>
      </c>
      <c r="BX295" s="129">
        <f t="shared" si="193"/>
        <v>0</v>
      </c>
      <c r="BY295" s="129">
        <f t="shared" si="193"/>
        <v>0</v>
      </c>
      <c r="BZ295" s="129">
        <f t="shared" si="193"/>
        <v>0</v>
      </c>
      <c r="CA295" s="129">
        <f t="shared" si="193"/>
        <v>0</v>
      </c>
      <c r="CB295" s="129">
        <f t="shared" si="193"/>
        <v>0</v>
      </c>
      <c r="CC295" s="129">
        <f t="shared" si="193"/>
        <v>0</v>
      </c>
      <c r="CD295" s="129">
        <f t="shared" si="193"/>
        <v>0</v>
      </c>
      <c r="CE295" s="129">
        <f t="shared" si="193"/>
        <v>0</v>
      </c>
      <c r="CF295" s="129">
        <f t="shared" si="193"/>
        <v>0</v>
      </c>
      <c r="CG295" s="129">
        <f t="shared" si="193"/>
        <v>0</v>
      </c>
      <c r="CH295" s="129">
        <f t="shared" si="193"/>
        <v>0</v>
      </c>
      <c r="CI295" s="129">
        <f t="shared" si="193"/>
        <v>0</v>
      </c>
      <c r="CJ295" s="129">
        <f t="shared" si="193"/>
        <v>0</v>
      </c>
      <c r="CK295" s="129">
        <f t="shared" si="193"/>
        <v>0</v>
      </c>
      <c r="CL295" s="129">
        <f t="shared" si="193"/>
        <v>0</v>
      </c>
      <c r="CM295" s="129">
        <f t="shared" si="193"/>
        <v>0</v>
      </c>
      <c r="CN295" s="129">
        <f t="shared" si="193"/>
        <v>0</v>
      </c>
      <c r="CO295" s="129">
        <f t="shared" si="193"/>
        <v>0</v>
      </c>
      <c r="CP295" s="129">
        <f t="shared" si="193"/>
        <v>0</v>
      </c>
      <c r="CQ295" s="129">
        <f t="shared" si="193"/>
        <v>0</v>
      </c>
      <c r="CR295" s="129">
        <f t="shared" si="193"/>
        <v>0</v>
      </c>
      <c r="CS295" s="129">
        <f t="shared" si="193"/>
        <v>0</v>
      </c>
      <c r="CT295" s="129">
        <f t="shared" si="193"/>
        <v>0</v>
      </c>
      <c r="CU295" s="129">
        <f t="shared" si="193"/>
        <v>0</v>
      </c>
      <c r="CV295" s="129">
        <f t="shared" si="193"/>
        <v>0</v>
      </c>
      <c r="CW295" s="129">
        <f t="shared" si="193"/>
        <v>0</v>
      </c>
      <c r="CX295" s="129">
        <f t="shared" si="193"/>
        <v>0</v>
      </c>
      <c r="CY295" s="129">
        <f t="shared" si="193"/>
        <v>0</v>
      </c>
      <c r="CZ295" s="129">
        <f t="shared" si="193"/>
        <v>0</v>
      </c>
      <c r="DA295" s="129">
        <f t="shared" si="193"/>
        <v>0</v>
      </c>
      <c r="DB295" s="129">
        <f t="shared" si="193"/>
        <v>0</v>
      </c>
      <c r="DC295" s="129">
        <f t="shared" si="193"/>
        <v>0</v>
      </c>
      <c r="DD295" s="129">
        <f t="shared" si="193"/>
        <v>0</v>
      </c>
      <c r="DE295" s="129">
        <f t="shared" si="193"/>
        <v>0</v>
      </c>
      <c r="DF295" s="129">
        <f t="shared" si="193"/>
        <v>0</v>
      </c>
      <c r="DG295" s="129">
        <f t="shared" si="193"/>
        <v>0</v>
      </c>
      <c r="DH295" s="129">
        <f t="shared" si="193"/>
        <v>0</v>
      </c>
      <c r="DI295" s="129">
        <f t="shared" si="193"/>
        <v>0</v>
      </c>
      <c r="DJ295" s="129">
        <f t="shared" si="193"/>
        <v>0</v>
      </c>
      <c r="DK295" s="129">
        <f t="shared" si="193"/>
        <v>0</v>
      </c>
      <c r="DL295" s="129">
        <f t="shared" si="193"/>
        <v>0</v>
      </c>
      <c r="DM295" s="129">
        <f t="shared" si="193"/>
        <v>0</v>
      </c>
      <c r="DN295" s="129">
        <f t="shared" si="193"/>
        <v>0</v>
      </c>
      <c r="DO295" s="129">
        <f t="shared" si="193"/>
        <v>0</v>
      </c>
      <c r="DP295" s="129">
        <f t="shared" si="193"/>
        <v>0</v>
      </c>
      <c r="DQ295" s="129">
        <f t="shared" si="193"/>
        <v>0</v>
      </c>
      <c r="DR295" s="129">
        <f t="shared" si="193"/>
        <v>0</v>
      </c>
      <c r="DS295" s="129">
        <f t="shared" si="193"/>
        <v>0</v>
      </c>
      <c r="DT295" s="129">
        <f t="shared" si="193"/>
        <v>0</v>
      </c>
      <c r="DU295" s="129">
        <f t="shared" si="193"/>
        <v>0</v>
      </c>
    </row>
    <row r="296" spans="1:125"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row>
    <row r="297" spans="1:125" x14ac:dyDescent="0.35">
      <c r="A297" s="97" t="str">
        <f>A127</f>
        <v>Banka2</v>
      </c>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row>
    <row r="298" spans="1:125"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x14ac:dyDescent="0.35">
      <c r="A299" s="63" t="str">
        <f>A156</f>
        <v>Kredīta pamatsummas atmaksas marķieris</v>
      </c>
      <c r="B299" s="2"/>
      <c r="C299" s="2"/>
      <c r="D299" s="2"/>
      <c r="E299" s="63">
        <f t="shared" ref="E299:BP299" si="194">IFERROR(E156,"")</f>
        <v>0</v>
      </c>
      <c r="F299" s="63">
        <f t="shared" si="194"/>
        <v>0</v>
      </c>
      <c r="G299" s="63">
        <f t="shared" si="194"/>
        <v>0</v>
      </c>
      <c r="H299" s="63">
        <f t="shared" si="194"/>
        <v>0</v>
      </c>
      <c r="I299" s="63">
        <f t="shared" si="194"/>
        <v>0</v>
      </c>
      <c r="J299" s="63">
        <f t="shared" si="194"/>
        <v>0</v>
      </c>
      <c r="K299" s="63">
        <f t="shared" si="194"/>
        <v>0</v>
      </c>
      <c r="L299" s="63">
        <f t="shared" si="194"/>
        <v>0</v>
      </c>
      <c r="M299" s="63">
        <f t="shared" si="194"/>
        <v>0</v>
      </c>
      <c r="N299" s="63">
        <f t="shared" si="194"/>
        <v>0</v>
      </c>
      <c r="O299" s="63">
        <f t="shared" si="194"/>
        <v>0</v>
      </c>
      <c r="P299" s="63">
        <f t="shared" si="194"/>
        <v>0</v>
      </c>
      <c r="Q299" s="63">
        <f t="shared" si="194"/>
        <v>0</v>
      </c>
      <c r="R299" s="63">
        <f t="shared" si="194"/>
        <v>0</v>
      </c>
      <c r="S299" s="63">
        <f t="shared" si="194"/>
        <v>0</v>
      </c>
      <c r="T299" s="63">
        <f t="shared" si="194"/>
        <v>0</v>
      </c>
      <c r="U299" s="63">
        <f t="shared" si="194"/>
        <v>0</v>
      </c>
      <c r="V299" s="63">
        <f t="shared" si="194"/>
        <v>0</v>
      </c>
      <c r="W299" s="63">
        <f t="shared" si="194"/>
        <v>0</v>
      </c>
      <c r="X299" s="63">
        <f t="shared" si="194"/>
        <v>0</v>
      </c>
      <c r="Y299" s="63">
        <f t="shared" si="194"/>
        <v>0</v>
      </c>
      <c r="Z299" s="63">
        <f t="shared" si="194"/>
        <v>0</v>
      </c>
      <c r="AA299" s="63">
        <f t="shared" si="194"/>
        <v>0</v>
      </c>
      <c r="AB299" s="63">
        <f t="shared" si="194"/>
        <v>0</v>
      </c>
      <c r="AC299" s="63">
        <f t="shared" si="194"/>
        <v>0</v>
      </c>
      <c r="AD299" s="63">
        <f t="shared" si="194"/>
        <v>0</v>
      </c>
      <c r="AE299" s="63">
        <f t="shared" si="194"/>
        <v>0</v>
      </c>
      <c r="AF299" s="63">
        <f t="shared" si="194"/>
        <v>0</v>
      </c>
      <c r="AG299" s="63">
        <f t="shared" si="194"/>
        <v>0</v>
      </c>
      <c r="AH299" s="63">
        <f t="shared" si="194"/>
        <v>0</v>
      </c>
      <c r="AI299" s="63">
        <f t="shared" si="194"/>
        <v>0</v>
      </c>
      <c r="AJ299" s="63">
        <f t="shared" si="194"/>
        <v>0</v>
      </c>
      <c r="AK299" s="63">
        <f t="shared" si="194"/>
        <v>0</v>
      </c>
      <c r="AL299" s="63">
        <f t="shared" si="194"/>
        <v>0</v>
      </c>
      <c r="AM299" s="63">
        <f t="shared" si="194"/>
        <v>0</v>
      </c>
      <c r="AN299" s="63">
        <f t="shared" si="194"/>
        <v>0</v>
      </c>
      <c r="AO299" s="63">
        <f t="shared" si="194"/>
        <v>0</v>
      </c>
      <c r="AP299" s="63">
        <f t="shared" si="194"/>
        <v>0</v>
      </c>
      <c r="AQ299" s="63">
        <f t="shared" si="194"/>
        <v>0</v>
      </c>
      <c r="AR299" s="63">
        <f t="shared" si="194"/>
        <v>0</v>
      </c>
      <c r="AS299" s="63">
        <f t="shared" si="194"/>
        <v>0</v>
      </c>
      <c r="AT299" s="63">
        <f t="shared" si="194"/>
        <v>0</v>
      </c>
      <c r="AU299" s="63">
        <f t="shared" si="194"/>
        <v>0</v>
      </c>
      <c r="AV299" s="63">
        <f t="shared" si="194"/>
        <v>0</v>
      </c>
      <c r="AW299" s="63">
        <f t="shared" si="194"/>
        <v>0</v>
      </c>
      <c r="AX299" s="63">
        <f t="shared" si="194"/>
        <v>0</v>
      </c>
      <c r="AY299" s="63">
        <f t="shared" si="194"/>
        <v>0</v>
      </c>
      <c r="AZ299" s="63">
        <f t="shared" si="194"/>
        <v>0</v>
      </c>
      <c r="BA299" s="63">
        <f t="shared" si="194"/>
        <v>0</v>
      </c>
      <c r="BB299" s="63">
        <f t="shared" si="194"/>
        <v>0</v>
      </c>
      <c r="BC299" s="63">
        <f t="shared" si="194"/>
        <v>0</v>
      </c>
      <c r="BD299" s="63">
        <f t="shared" si="194"/>
        <v>0</v>
      </c>
      <c r="BE299" s="63">
        <f t="shared" si="194"/>
        <v>0</v>
      </c>
      <c r="BF299" s="63">
        <f t="shared" si="194"/>
        <v>0</v>
      </c>
      <c r="BG299" s="63">
        <f t="shared" si="194"/>
        <v>0</v>
      </c>
      <c r="BH299" s="63">
        <f t="shared" si="194"/>
        <v>0</v>
      </c>
      <c r="BI299" s="63">
        <f t="shared" si="194"/>
        <v>0</v>
      </c>
      <c r="BJ299" s="63">
        <f t="shared" si="194"/>
        <v>0</v>
      </c>
      <c r="BK299" s="63">
        <f t="shared" si="194"/>
        <v>0</v>
      </c>
      <c r="BL299" s="63">
        <f t="shared" si="194"/>
        <v>0</v>
      </c>
      <c r="BM299" s="63">
        <f t="shared" si="194"/>
        <v>0</v>
      </c>
      <c r="BN299" s="63">
        <f t="shared" si="194"/>
        <v>0</v>
      </c>
      <c r="BO299" s="63">
        <f t="shared" si="194"/>
        <v>0</v>
      </c>
      <c r="BP299" s="63">
        <f t="shared" si="194"/>
        <v>0</v>
      </c>
      <c r="BQ299" s="63">
        <f t="shared" ref="BQ299:DU299" si="195">IFERROR(BQ156,"")</f>
        <v>0</v>
      </c>
      <c r="BR299" s="63">
        <f t="shared" si="195"/>
        <v>0</v>
      </c>
      <c r="BS299" s="63">
        <f t="shared" si="195"/>
        <v>0</v>
      </c>
      <c r="BT299" s="63">
        <f t="shared" si="195"/>
        <v>0</v>
      </c>
      <c r="BU299" s="63">
        <f t="shared" si="195"/>
        <v>0</v>
      </c>
      <c r="BV299" s="63">
        <f t="shared" si="195"/>
        <v>0</v>
      </c>
      <c r="BW299" s="63">
        <f t="shared" si="195"/>
        <v>0</v>
      </c>
      <c r="BX299" s="63">
        <f t="shared" si="195"/>
        <v>0</v>
      </c>
      <c r="BY299" s="63">
        <f t="shared" si="195"/>
        <v>0</v>
      </c>
      <c r="BZ299" s="63">
        <f t="shared" si="195"/>
        <v>0</v>
      </c>
      <c r="CA299" s="63">
        <f t="shared" si="195"/>
        <v>0</v>
      </c>
      <c r="CB299" s="63">
        <f t="shared" si="195"/>
        <v>0</v>
      </c>
      <c r="CC299" s="63">
        <f t="shared" si="195"/>
        <v>0</v>
      </c>
      <c r="CD299" s="63">
        <f t="shared" si="195"/>
        <v>0</v>
      </c>
      <c r="CE299" s="63">
        <f t="shared" si="195"/>
        <v>0</v>
      </c>
      <c r="CF299" s="63">
        <f t="shared" si="195"/>
        <v>0</v>
      </c>
      <c r="CG299" s="63">
        <f t="shared" si="195"/>
        <v>0</v>
      </c>
      <c r="CH299" s="63">
        <f t="shared" si="195"/>
        <v>0</v>
      </c>
      <c r="CI299" s="63">
        <f t="shared" si="195"/>
        <v>0</v>
      </c>
      <c r="CJ299" s="63">
        <f t="shared" si="195"/>
        <v>0</v>
      </c>
      <c r="CK299" s="63">
        <f t="shared" si="195"/>
        <v>0</v>
      </c>
      <c r="CL299" s="63">
        <f t="shared" si="195"/>
        <v>0</v>
      </c>
      <c r="CM299" s="63">
        <f t="shared" si="195"/>
        <v>0</v>
      </c>
      <c r="CN299" s="63">
        <f t="shared" si="195"/>
        <v>0</v>
      </c>
      <c r="CO299" s="63">
        <f t="shared" si="195"/>
        <v>0</v>
      </c>
      <c r="CP299" s="63">
        <f t="shared" si="195"/>
        <v>0</v>
      </c>
      <c r="CQ299" s="63">
        <f t="shared" si="195"/>
        <v>0</v>
      </c>
      <c r="CR299" s="63">
        <f t="shared" si="195"/>
        <v>0</v>
      </c>
      <c r="CS299" s="63">
        <f t="shared" si="195"/>
        <v>0</v>
      </c>
      <c r="CT299" s="63">
        <f t="shared" si="195"/>
        <v>0</v>
      </c>
      <c r="CU299" s="63">
        <f t="shared" si="195"/>
        <v>0</v>
      </c>
      <c r="CV299" s="63">
        <f t="shared" si="195"/>
        <v>0</v>
      </c>
      <c r="CW299" s="63">
        <f t="shared" si="195"/>
        <v>0</v>
      </c>
      <c r="CX299" s="63">
        <f t="shared" si="195"/>
        <v>0</v>
      </c>
      <c r="CY299" s="63">
        <f t="shared" si="195"/>
        <v>0</v>
      </c>
      <c r="CZ299" s="63">
        <f t="shared" si="195"/>
        <v>0</v>
      </c>
      <c r="DA299" s="63">
        <f t="shared" si="195"/>
        <v>0</v>
      </c>
      <c r="DB299" s="63">
        <f t="shared" si="195"/>
        <v>0</v>
      </c>
      <c r="DC299" s="63">
        <f t="shared" si="195"/>
        <v>0</v>
      </c>
      <c r="DD299" s="63">
        <f t="shared" si="195"/>
        <v>0</v>
      </c>
      <c r="DE299" s="63">
        <f t="shared" si="195"/>
        <v>0</v>
      </c>
      <c r="DF299" s="63">
        <f t="shared" si="195"/>
        <v>0</v>
      </c>
      <c r="DG299" s="63">
        <f t="shared" si="195"/>
        <v>0</v>
      </c>
      <c r="DH299" s="63">
        <f t="shared" si="195"/>
        <v>0</v>
      </c>
      <c r="DI299" s="63">
        <f t="shared" si="195"/>
        <v>0</v>
      </c>
      <c r="DJ299" s="63">
        <f t="shared" si="195"/>
        <v>0</v>
      </c>
      <c r="DK299" s="63">
        <f t="shared" si="195"/>
        <v>0</v>
      </c>
      <c r="DL299" s="63">
        <f t="shared" si="195"/>
        <v>0</v>
      </c>
      <c r="DM299" s="63">
        <f t="shared" si="195"/>
        <v>0</v>
      </c>
      <c r="DN299" s="63">
        <f t="shared" si="195"/>
        <v>0</v>
      </c>
      <c r="DO299" s="63">
        <f t="shared" si="195"/>
        <v>0</v>
      </c>
      <c r="DP299" s="63">
        <f t="shared" si="195"/>
        <v>0</v>
      </c>
      <c r="DQ299" s="63">
        <f t="shared" si="195"/>
        <v>0</v>
      </c>
      <c r="DR299" s="63">
        <f t="shared" si="195"/>
        <v>0</v>
      </c>
      <c r="DS299" s="63">
        <f t="shared" si="195"/>
        <v>0</v>
      </c>
      <c r="DT299" s="63">
        <f t="shared" si="195"/>
        <v>0</v>
      </c>
      <c r="DU299" s="63">
        <f t="shared" si="195"/>
        <v>0</v>
      </c>
    </row>
    <row r="300" spans="1:125" x14ac:dyDescent="0.35">
      <c r="A300" s="63" t="str">
        <f>Pieņēmumi!B96</f>
        <v>SAISTĪBU MAKSĀJUMU SUMMAS rezerve no nākamo 12 mēnešu SAISTĪBU MAKSĀJUMU SUMMĀM</v>
      </c>
      <c r="B300" s="2"/>
      <c r="C300" s="2"/>
      <c r="D300" s="125">
        <f>Pieņēmumi!E96</f>
        <v>0</v>
      </c>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x14ac:dyDescent="0.35">
      <c r="A301" s="21" t="s">
        <v>422</v>
      </c>
      <c r="B301" s="2"/>
      <c r="C301" s="2"/>
      <c r="D301" s="2"/>
      <c r="E301" s="86">
        <f t="shared" ref="E301:BP301" si="196">IFERROR(E163+E166,"")</f>
        <v>0</v>
      </c>
      <c r="F301" s="86">
        <f t="shared" si="196"/>
        <v>0</v>
      </c>
      <c r="G301" s="86">
        <f t="shared" si="196"/>
        <v>0</v>
      </c>
      <c r="H301" s="86">
        <f t="shared" si="196"/>
        <v>0</v>
      </c>
      <c r="I301" s="86">
        <f t="shared" si="196"/>
        <v>0</v>
      </c>
      <c r="J301" s="86">
        <f t="shared" si="196"/>
        <v>0</v>
      </c>
      <c r="K301" s="86">
        <f t="shared" si="196"/>
        <v>0</v>
      </c>
      <c r="L301" s="86">
        <f t="shared" si="196"/>
        <v>0</v>
      </c>
      <c r="M301" s="86">
        <f t="shared" si="196"/>
        <v>0</v>
      </c>
      <c r="N301" s="86">
        <f t="shared" si="196"/>
        <v>0</v>
      </c>
      <c r="O301" s="86">
        <f t="shared" si="196"/>
        <v>0</v>
      </c>
      <c r="P301" s="86">
        <f t="shared" si="196"/>
        <v>0</v>
      </c>
      <c r="Q301" s="86">
        <f t="shared" si="196"/>
        <v>0</v>
      </c>
      <c r="R301" s="86">
        <f t="shared" si="196"/>
        <v>0</v>
      </c>
      <c r="S301" s="86">
        <f t="shared" si="196"/>
        <v>0</v>
      </c>
      <c r="T301" s="86">
        <f t="shared" si="196"/>
        <v>0</v>
      </c>
      <c r="U301" s="86">
        <f t="shared" si="196"/>
        <v>0</v>
      </c>
      <c r="V301" s="86">
        <f t="shared" si="196"/>
        <v>0</v>
      </c>
      <c r="W301" s="86">
        <f t="shared" si="196"/>
        <v>0</v>
      </c>
      <c r="X301" s="86">
        <f t="shared" si="196"/>
        <v>0</v>
      </c>
      <c r="Y301" s="86">
        <f t="shared" si="196"/>
        <v>0</v>
      </c>
      <c r="Z301" s="86">
        <f t="shared" si="196"/>
        <v>0</v>
      </c>
      <c r="AA301" s="86">
        <f t="shared" si="196"/>
        <v>0</v>
      </c>
      <c r="AB301" s="86">
        <f t="shared" si="196"/>
        <v>0</v>
      </c>
      <c r="AC301" s="86">
        <f t="shared" si="196"/>
        <v>0</v>
      </c>
      <c r="AD301" s="86">
        <f t="shared" si="196"/>
        <v>0</v>
      </c>
      <c r="AE301" s="86">
        <f t="shared" si="196"/>
        <v>0</v>
      </c>
      <c r="AF301" s="86">
        <f t="shared" si="196"/>
        <v>0</v>
      </c>
      <c r="AG301" s="86">
        <f t="shared" si="196"/>
        <v>0</v>
      </c>
      <c r="AH301" s="86">
        <f t="shared" si="196"/>
        <v>0</v>
      </c>
      <c r="AI301" s="86">
        <f t="shared" si="196"/>
        <v>0</v>
      </c>
      <c r="AJ301" s="86">
        <f t="shared" si="196"/>
        <v>0</v>
      </c>
      <c r="AK301" s="86">
        <f t="shared" si="196"/>
        <v>0</v>
      </c>
      <c r="AL301" s="86">
        <f t="shared" si="196"/>
        <v>0</v>
      </c>
      <c r="AM301" s="86">
        <f t="shared" si="196"/>
        <v>0</v>
      </c>
      <c r="AN301" s="86">
        <f t="shared" si="196"/>
        <v>0</v>
      </c>
      <c r="AO301" s="86">
        <f t="shared" si="196"/>
        <v>0</v>
      </c>
      <c r="AP301" s="86">
        <f t="shared" si="196"/>
        <v>0</v>
      </c>
      <c r="AQ301" s="86">
        <f t="shared" si="196"/>
        <v>0</v>
      </c>
      <c r="AR301" s="86">
        <f t="shared" si="196"/>
        <v>0</v>
      </c>
      <c r="AS301" s="86">
        <f t="shared" si="196"/>
        <v>0</v>
      </c>
      <c r="AT301" s="86">
        <f t="shared" si="196"/>
        <v>0</v>
      </c>
      <c r="AU301" s="86">
        <f t="shared" si="196"/>
        <v>0</v>
      </c>
      <c r="AV301" s="86">
        <f t="shared" si="196"/>
        <v>0</v>
      </c>
      <c r="AW301" s="86">
        <f t="shared" si="196"/>
        <v>0</v>
      </c>
      <c r="AX301" s="86">
        <f t="shared" si="196"/>
        <v>0</v>
      </c>
      <c r="AY301" s="86">
        <f t="shared" si="196"/>
        <v>0</v>
      </c>
      <c r="AZ301" s="86">
        <f t="shared" si="196"/>
        <v>0</v>
      </c>
      <c r="BA301" s="86">
        <f t="shared" si="196"/>
        <v>0</v>
      </c>
      <c r="BB301" s="86">
        <f t="shared" si="196"/>
        <v>0</v>
      </c>
      <c r="BC301" s="86">
        <f t="shared" si="196"/>
        <v>0</v>
      </c>
      <c r="BD301" s="86">
        <f t="shared" si="196"/>
        <v>0</v>
      </c>
      <c r="BE301" s="86">
        <f t="shared" si="196"/>
        <v>0</v>
      </c>
      <c r="BF301" s="86">
        <f t="shared" si="196"/>
        <v>0</v>
      </c>
      <c r="BG301" s="86">
        <f t="shared" si="196"/>
        <v>0</v>
      </c>
      <c r="BH301" s="86">
        <f t="shared" si="196"/>
        <v>0</v>
      </c>
      <c r="BI301" s="86">
        <f t="shared" si="196"/>
        <v>0</v>
      </c>
      <c r="BJ301" s="86">
        <f t="shared" si="196"/>
        <v>0</v>
      </c>
      <c r="BK301" s="86">
        <f t="shared" si="196"/>
        <v>0</v>
      </c>
      <c r="BL301" s="86">
        <f t="shared" si="196"/>
        <v>0</v>
      </c>
      <c r="BM301" s="86">
        <f t="shared" si="196"/>
        <v>0</v>
      </c>
      <c r="BN301" s="86">
        <f t="shared" si="196"/>
        <v>0</v>
      </c>
      <c r="BO301" s="86">
        <f t="shared" si="196"/>
        <v>0</v>
      </c>
      <c r="BP301" s="86">
        <f t="shared" si="196"/>
        <v>0</v>
      </c>
      <c r="BQ301" s="86">
        <f t="shared" ref="BQ301:DU301" si="197">IFERROR(BQ163+BQ166,"")</f>
        <v>0</v>
      </c>
      <c r="BR301" s="86">
        <f t="shared" si="197"/>
        <v>0</v>
      </c>
      <c r="BS301" s="86">
        <f t="shared" si="197"/>
        <v>0</v>
      </c>
      <c r="BT301" s="86">
        <f t="shared" si="197"/>
        <v>0</v>
      </c>
      <c r="BU301" s="86">
        <f t="shared" si="197"/>
        <v>0</v>
      </c>
      <c r="BV301" s="86">
        <f t="shared" si="197"/>
        <v>0</v>
      </c>
      <c r="BW301" s="86">
        <f t="shared" si="197"/>
        <v>0</v>
      </c>
      <c r="BX301" s="86">
        <f t="shared" si="197"/>
        <v>0</v>
      </c>
      <c r="BY301" s="86">
        <f t="shared" si="197"/>
        <v>0</v>
      </c>
      <c r="BZ301" s="86">
        <f t="shared" si="197"/>
        <v>0</v>
      </c>
      <c r="CA301" s="86">
        <f t="shared" si="197"/>
        <v>0</v>
      </c>
      <c r="CB301" s="86">
        <f t="shared" si="197"/>
        <v>0</v>
      </c>
      <c r="CC301" s="86">
        <f t="shared" si="197"/>
        <v>0</v>
      </c>
      <c r="CD301" s="86">
        <f t="shared" si="197"/>
        <v>0</v>
      </c>
      <c r="CE301" s="86">
        <f t="shared" si="197"/>
        <v>0</v>
      </c>
      <c r="CF301" s="86">
        <f t="shared" si="197"/>
        <v>0</v>
      </c>
      <c r="CG301" s="86">
        <f t="shared" si="197"/>
        <v>0</v>
      </c>
      <c r="CH301" s="86">
        <f t="shared" si="197"/>
        <v>0</v>
      </c>
      <c r="CI301" s="86">
        <f t="shared" si="197"/>
        <v>0</v>
      </c>
      <c r="CJ301" s="86">
        <f t="shared" si="197"/>
        <v>0</v>
      </c>
      <c r="CK301" s="86">
        <f t="shared" si="197"/>
        <v>0</v>
      </c>
      <c r="CL301" s="86">
        <f t="shared" si="197"/>
        <v>0</v>
      </c>
      <c r="CM301" s="86">
        <f t="shared" si="197"/>
        <v>0</v>
      </c>
      <c r="CN301" s="86">
        <f t="shared" si="197"/>
        <v>0</v>
      </c>
      <c r="CO301" s="86">
        <f t="shared" si="197"/>
        <v>0</v>
      </c>
      <c r="CP301" s="86">
        <f t="shared" si="197"/>
        <v>0</v>
      </c>
      <c r="CQ301" s="86">
        <f t="shared" si="197"/>
        <v>0</v>
      </c>
      <c r="CR301" s="86">
        <f t="shared" si="197"/>
        <v>0</v>
      </c>
      <c r="CS301" s="86">
        <f t="shared" si="197"/>
        <v>0</v>
      </c>
      <c r="CT301" s="86">
        <f t="shared" si="197"/>
        <v>0</v>
      </c>
      <c r="CU301" s="86">
        <f t="shared" si="197"/>
        <v>0</v>
      </c>
      <c r="CV301" s="86">
        <f t="shared" si="197"/>
        <v>0</v>
      </c>
      <c r="CW301" s="86">
        <f t="shared" si="197"/>
        <v>0</v>
      </c>
      <c r="CX301" s="86">
        <f t="shared" si="197"/>
        <v>0</v>
      </c>
      <c r="CY301" s="86">
        <f t="shared" si="197"/>
        <v>0</v>
      </c>
      <c r="CZ301" s="86">
        <f t="shared" si="197"/>
        <v>0</v>
      </c>
      <c r="DA301" s="86">
        <f t="shared" si="197"/>
        <v>0</v>
      </c>
      <c r="DB301" s="86">
        <f t="shared" si="197"/>
        <v>0</v>
      </c>
      <c r="DC301" s="86">
        <f t="shared" si="197"/>
        <v>0</v>
      </c>
      <c r="DD301" s="86">
        <f t="shared" si="197"/>
        <v>0</v>
      </c>
      <c r="DE301" s="86">
        <f t="shared" si="197"/>
        <v>0</v>
      </c>
      <c r="DF301" s="86">
        <f t="shared" si="197"/>
        <v>0</v>
      </c>
      <c r="DG301" s="86">
        <f t="shared" si="197"/>
        <v>0</v>
      </c>
      <c r="DH301" s="86">
        <f t="shared" si="197"/>
        <v>0</v>
      </c>
      <c r="DI301" s="86">
        <f t="shared" si="197"/>
        <v>0</v>
      </c>
      <c r="DJ301" s="86">
        <f t="shared" si="197"/>
        <v>0</v>
      </c>
      <c r="DK301" s="86">
        <f t="shared" si="197"/>
        <v>0</v>
      </c>
      <c r="DL301" s="86">
        <f t="shared" si="197"/>
        <v>0</v>
      </c>
      <c r="DM301" s="86">
        <f t="shared" si="197"/>
        <v>0</v>
      </c>
      <c r="DN301" s="86">
        <f t="shared" si="197"/>
        <v>0</v>
      </c>
      <c r="DO301" s="86">
        <f t="shared" si="197"/>
        <v>0</v>
      </c>
      <c r="DP301" s="86">
        <f t="shared" si="197"/>
        <v>0</v>
      </c>
      <c r="DQ301" s="86">
        <f t="shared" si="197"/>
        <v>0</v>
      </c>
      <c r="DR301" s="86">
        <f t="shared" si="197"/>
        <v>0</v>
      </c>
      <c r="DS301" s="86">
        <f t="shared" si="197"/>
        <v>0</v>
      </c>
      <c r="DT301" s="86">
        <f t="shared" si="197"/>
        <v>0</v>
      </c>
      <c r="DU301" s="86">
        <f t="shared" si="197"/>
        <v>0</v>
      </c>
    </row>
    <row r="302" spans="1:125" x14ac:dyDescent="0.35">
      <c r="A302" s="2" t="s">
        <v>423</v>
      </c>
      <c r="B302" s="2"/>
      <c r="C302" s="2"/>
      <c r="D302" s="2"/>
      <c r="E302" s="86">
        <f t="shared" ref="E302:AJ302" si="198">IFERROR($D300*SUM(F301:I301)*E$278,"")</f>
        <v>0</v>
      </c>
      <c r="F302" s="86">
        <f t="shared" si="198"/>
        <v>0</v>
      </c>
      <c r="G302" s="86">
        <f t="shared" si="198"/>
        <v>0</v>
      </c>
      <c r="H302" s="86">
        <f t="shared" si="198"/>
        <v>0</v>
      </c>
      <c r="I302" s="86">
        <f t="shared" si="198"/>
        <v>0</v>
      </c>
      <c r="J302" s="86">
        <f t="shared" si="198"/>
        <v>0</v>
      </c>
      <c r="K302" s="86">
        <f t="shared" si="198"/>
        <v>0</v>
      </c>
      <c r="L302" s="86">
        <f t="shared" si="198"/>
        <v>0</v>
      </c>
      <c r="M302" s="86">
        <f t="shared" si="198"/>
        <v>0</v>
      </c>
      <c r="N302" s="86">
        <f t="shared" si="198"/>
        <v>0</v>
      </c>
      <c r="O302" s="86">
        <f t="shared" si="198"/>
        <v>0</v>
      </c>
      <c r="P302" s="86">
        <f t="shared" si="198"/>
        <v>0</v>
      </c>
      <c r="Q302" s="86">
        <f t="shared" si="198"/>
        <v>0</v>
      </c>
      <c r="R302" s="86">
        <f t="shared" si="198"/>
        <v>0</v>
      </c>
      <c r="S302" s="86">
        <f t="shared" si="198"/>
        <v>0</v>
      </c>
      <c r="T302" s="86">
        <f t="shared" si="198"/>
        <v>0</v>
      </c>
      <c r="U302" s="86">
        <f t="shared" si="198"/>
        <v>0</v>
      </c>
      <c r="V302" s="86">
        <f t="shared" si="198"/>
        <v>0</v>
      </c>
      <c r="W302" s="86">
        <f t="shared" si="198"/>
        <v>0</v>
      </c>
      <c r="X302" s="86">
        <f t="shared" si="198"/>
        <v>0</v>
      </c>
      <c r="Y302" s="86">
        <f t="shared" si="198"/>
        <v>0</v>
      </c>
      <c r="Z302" s="86">
        <f t="shared" si="198"/>
        <v>0</v>
      </c>
      <c r="AA302" s="86">
        <f t="shared" si="198"/>
        <v>0</v>
      </c>
      <c r="AB302" s="86">
        <f t="shared" si="198"/>
        <v>0</v>
      </c>
      <c r="AC302" s="86">
        <f t="shared" si="198"/>
        <v>0</v>
      </c>
      <c r="AD302" s="86">
        <f t="shared" si="198"/>
        <v>0</v>
      </c>
      <c r="AE302" s="86">
        <f t="shared" si="198"/>
        <v>0</v>
      </c>
      <c r="AF302" s="86">
        <f t="shared" si="198"/>
        <v>0</v>
      </c>
      <c r="AG302" s="86">
        <f t="shared" si="198"/>
        <v>0</v>
      </c>
      <c r="AH302" s="86">
        <f t="shared" si="198"/>
        <v>0</v>
      </c>
      <c r="AI302" s="86">
        <f t="shared" si="198"/>
        <v>0</v>
      </c>
      <c r="AJ302" s="86">
        <f t="shared" si="198"/>
        <v>0</v>
      </c>
      <c r="AK302" s="86">
        <f t="shared" ref="AK302:CV302" si="199">IFERROR($D300*SUM(AL301:AO301)*AK$278,"")</f>
        <v>0</v>
      </c>
      <c r="AL302" s="86">
        <f t="shared" si="199"/>
        <v>0</v>
      </c>
      <c r="AM302" s="86">
        <f t="shared" si="199"/>
        <v>0</v>
      </c>
      <c r="AN302" s="86">
        <f t="shared" si="199"/>
        <v>0</v>
      </c>
      <c r="AO302" s="86">
        <f t="shared" si="199"/>
        <v>0</v>
      </c>
      <c r="AP302" s="86">
        <f t="shared" si="199"/>
        <v>0</v>
      </c>
      <c r="AQ302" s="86">
        <f t="shared" si="199"/>
        <v>0</v>
      </c>
      <c r="AR302" s="86">
        <f t="shared" si="199"/>
        <v>0</v>
      </c>
      <c r="AS302" s="86">
        <f t="shared" si="199"/>
        <v>0</v>
      </c>
      <c r="AT302" s="86">
        <f t="shared" si="199"/>
        <v>0</v>
      </c>
      <c r="AU302" s="86">
        <f t="shared" si="199"/>
        <v>0</v>
      </c>
      <c r="AV302" s="86">
        <f t="shared" si="199"/>
        <v>0</v>
      </c>
      <c r="AW302" s="86">
        <f t="shared" si="199"/>
        <v>0</v>
      </c>
      <c r="AX302" s="86">
        <f t="shared" si="199"/>
        <v>0</v>
      </c>
      <c r="AY302" s="86">
        <f t="shared" si="199"/>
        <v>0</v>
      </c>
      <c r="AZ302" s="86">
        <f t="shared" si="199"/>
        <v>0</v>
      </c>
      <c r="BA302" s="86">
        <f t="shared" si="199"/>
        <v>0</v>
      </c>
      <c r="BB302" s="86">
        <f t="shared" si="199"/>
        <v>0</v>
      </c>
      <c r="BC302" s="86">
        <f t="shared" si="199"/>
        <v>0</v>
      </c>
      <c r="BD302" s="86">
        <f t="shared" si="199"/>
        <v>0</v>
      </c>
      <c r="BE302" s="86">
        <f t="shared" si="199"/>
        <v>0</v>
      </c>
      <c r="BF302" s="86">
        <f t="shared" si="199"/>
        <v>0</v>
      </c>
      <c r="BG302" s="86">
        <f t="shared" si="199"/>
        <v>0</v>
      </c>
      <c r="BH302" s="86">
        <f t="shared" si="199"/>
        <v>0</v>
      </c>
      <c r="BI302" s="86">
        <f t="shared" si="199"/>
        <v>0</v>
      </c>
      <c r="BJ302" s="86">
        <f t="shared" si="199"/>
        <v>0</v>
      </c>
      <c r="BK302" s="86">
        <f t="shared" si="199"/>
        <v>0</v>
      </c>
      <c r="BL302" s="86">
        <f t="shared" si="199"/>
        <v>0</v>
      </c>
      <c r="BM302" s="86">
        <f t="shared" si="199"/>
        <v>0</v>
      </c>
      <c r="BN302" s="86">
        <f t="shared" si="199"/>
        <v>0</v>
      </c>
      <c r="BO302" s="86">
        <f t="shared" si="199"/>
        <v>0</v>
      </c>
      <c r="BP302" s="86">
        <f t="shared" si="199"/>
        <v>0</v>
      </c>
      <c r="BQ302" s="86">
        <f t="shared" si="199"/>
        <v>0</v>
      </c>
      <c r="BR302" s="86">
        <f t="shared" si="199"/>
        <v>0</v>
      </c>
      <c r="BS302" s="86">
        <f t="shared" si="199"/>
        <v>0</v>
      </c>
      <c r="BT302" s="86">
        <f t="shared" si="199"/>
        <v>0</v>
      </c>
      <c r="BU302" s="86">
        <f t="shared" si="199"/>
        <v>0</v>
      </c>
      <c r="BV302" s="86">
        <f t="shared" si="199"/>
        <v>0</v>
      </c>
      <c r="BW302" s="86">
        <f t="shared" si="199"/>
        <v>0</v>
      </c>
      <c r="BX302" s="86">
        <f t="shared" si="199"/>
        <v>0</v>
      </c>
      <c r="BY302" s="86">
        <f t="shared" si="199"/>
        <v>0</v>
      </c>
      <c r="BZ302" s="86">
        <f t="shared" si="199"/>
        <v>0</v>
      </c>
      <c r="CA302" s="86">
        <f t="shared" si="199"/>
        <v>0</v>
      </c>
      <c r="CB302" s="86">
        <f t="shared" si="199"/>
        <v>0</v>
      </c>
      <c r="CC302" s="86">
        <f t="shared" si="199"/>
        <v>0</v>
      </c>
      <c r="CD302" s="86">
        <f t="shared" si="199"/>
        <v>0</v>
      </c>
      <c r="CE302" s="86">
        <f t="shared" si="199"/>
        <v>0</v>
      </c>
      <c r="CF302" s="86">
        <f t="shared" si="199"/>
        <v>0</v>
      </c>
      <c r="CG302" s="86">
        <f t="shared" si="199"/>
        <v>0</v>
      </c>
      <c r="CH302" s="86">
        <f t="shared" si="199"/>
        <v>0</v>
      </c>
      <c r="CI302" s="86">
        <f t="shared" si="199"/>
        <v>0</v>
      </c>
      <c r="CJ302" s="86">
        <f t="shared" si="199"/>
        <v>0</v>
      </c>
      <c r="CK302" s="86">
        <f t="shared" si="199"/>
        <v>0</v>
      </c>
      <c r="CL302" s="86">
        <f t="shared" si="199"/>
        <v>0</v>
      </c>
      <c r="CM302" s="86">
        <f t="shared" si="199"/>
        <v>0</v>
      </c>
      <c r="CN302" s="86">
        <f t="shared" si="199"/>
        <v>0</v>
      </c>
      <c r="CO302" s="86">
        <f t="shared" si="199"/>
        <v>0</v>
      </c>
      <c r="CP302" s="86">
        <f t="shared" si="199"/>
        <v>0</v>
      </c>
      <c r="CQ302" s="86">
        <f t="shared" si="199"/>
        <v>0</v>
      </c>
      <c r="CR302" s="86">
        <f t="shared" si="199"/>
        <v>0</v>
      </c>
      <c r="CS302" s="86">
        <f t="shared" si="199"/>
        <v>0</v>
      </c>
      <c r="CT302" s="86">
        <f t="shared" si="199"/>
        <v>0</v>
      </c>
      <c r="CU302" s="86">
        <f t="shared" si="199"/>
        <v>0</v>
      </c>
      <c r="CV302" s="86">
        <f t="shared" si="199"/>
        <v>0</v>
      </c>
      <c r="CW302" s="86">
        <f t="shared" ref="CW302:DU302" si="200">IFERROR($D300*SUM(CX301:DA301)*CW$278,"")</f>
        <v>0</v>
      </c>
      <c r="CX302" s="86">
        <f t="shared" si="200"/>
        <v>0</v>
      </c>
      <c r="CY302" s="86">
        <f t="shared" si="200"/>
        <v>0</v>
      </c>
      <c r="CZ302" s="86">
        <f t="shared" si="200"/>
        <v>0</v>
      </c>
      <c r="DA302" s="86">
        <f t="shared" si="200"/>
        <v>0</v>
      </c>
      <c r="DB302" s="86">
        <f t="shared" si="200"/>
        <v>0</v>
      </c>
      <c r="DC302" s="86">
        <f t="shared" si="200"/>
        <v>0</v>
      </c>
      <c r="DD302" s="86">
        <f t="shared" si="200"/>
        <v>0</v>
      </c>
      <c r="DE302" s="86">
        <f t="shared" si="200"/>
        <v>0</v>
      </c>
      <c r="DF302" s="86">
        <f t="shared" si="200"/>
        <v>0</v>
      </c>
      <c r="DG302" s="86">
        <f t="shared" si="200"/>
        <v>0</v>
      </c>
      <c r="DH302" s="86">
        <f t="shared" si="200"/>
        <v>0</v>
      </c>
      <c r="DI302" s="86">
        <f t="shared" si="200"/>
        <v>0</v>
      </c>
      <c r="DJ302" s="86">
        <f t="shared" si="200"/>
        <v>0</v>
      </c>
      <c r="DK302" s="86">
        <f t="shared" si="200"/>
        <v>0</v>
      </c>
      <c r="DL302" s="86">
        <f t="shared" si="200"/>
        <v>0</v>
      </c>
      <c r="DM302" s="86">
        <f t="shared" si="200"/>
        <v>0</v>
      </c>
      <c r="DN302" s="86">
        <f t="shared" si="200"/>
        <v>0</v>
      </c>
      <c r="DO302" s="86">
        <f t="shared" si="200"/>
        <v>0</v>
      </c>
      <c r="DP302" s="86">
        <f t="shared" si="200"/>
        <v>0</v>
      </c>
      <c r="DQ302" s="86">
        <f t="shared" si="200"/>
        <v>0</v>
      </c>
      <c r="DR302" s="86">
        <f t="shared" si="200"/>
        <v>0</v>
      </c>
      <c r="DS302" s="86">
        <f t="shared" si="200"/>
        <v>0</v>
      </c>
      <c r="DT302" s="86">
        <f t="shared" si="200"/>
        <v>0</v>
      </c>
      <c r="DU302" s="86">
        <f t="shared" si="200"/>
        <v>0</v>
      </c>
    </row>
    <row r="303" spans="1:125" x14ac:dyDescent="0.35">
      <c r="A303" s="126"/>
      <c r="B303" s="2"/>
      <c r="C303" s="2"/>
      <c r="D303" s="2"/>
      <c r="E303" s="86"/>
      <c r="F303" s="86"/>
      <c r="G303" s="86"/>
      <c r="H303" s="86"/>
      <c r="I303" s="86"/>
      <c r="J303" s="86"/>
      <c r="K303" s="86"/>
      <c r="L303" s="86"/>
      <c r="M303" s="61"/>
      <c r="N303" s="86"/>
      <c r="O303" s="86"/>
      <c r="P303" s="86"/>
      <c r="Q303" s="86"/>
      <c r="R303" s="86"/>
      <c r="S303" s="86"/>
      <c r="T303" s="86"/>
      <c r="U303" s="86"/>
      <c r="V303" s="86"/>
      <c r="W303" s="86"/>
      <c r="X303" s="86"/>
      <c r="Y303" s="86"/>
      <c r="Z303" s="86"/>
      <c r="AA303" s="86"/>
      <c r="AB303" s="86"/>
      <c r="AC303" s="86"/>
      <c r="AD303" s="86"/>
      <c r="AE303" s="86"/>
      <c r="AF303" s="86"/>
      <c r="AG303" s="86"/>
      <c r="AH303" s="86"/>
      <c r="AI303" s="86"/>
      <c r="AJ303" s="86"/>
      <c r="AK303" s="86"/>
      <c r="AL303" s="86"/>
      <c r="AM303" s="86"/>
      <c r="AN303" s="86"/>
      <c r="AO303" s="86"/>
      <c r="AP303" s="86"/>
      <c r="AQ303" s="86"/>
      <c r="AR303" s="86"/>
      <c r="AS303" s="86"/>
      <c r="AT303" s="86"/>
      <c r="AU303" s="86"/>
      <c r="AV303" s="86"/>
      <c r="AW303" s="86"/>
      <c r="AX303" s="86"/>
      <c r="AY303" s="86"/>
      <c r="AZ303" s="86"/>
      <c r="BA303" s="86"/>
      <c r="BB303" s="86"/>
      <c r="BC303" s="86"/>
      <c r="BD303" s="86"/>
      <c r="BE303" s="86"/>
      <c r="BF303" s="86"/>
      <c r="BG303" s="86"/>
      <c r="BH303" s="86"/>
      <c r="BI303" s="86"/>
      <c r="BJ303" s="86"/>
      <c r="BK303" s="86"/>
      <c r="BL303" s="86"/>
      <c r="BM303" s="86"/>
      <c r="BN303" s="86"/>
      <c r="BO303" s="86"/>
      <c r="BP303" s="86"/>
      <c r="BQ303" s="86"/>
      <c r="BR303" s="86"/>
      <c r="BS303" s="86"/>
      <c r="BT303" s="86"/>
      <c r="BU303" s="86"/>
      <c r="BV303" s="86"/>
      <c r="BW303" s="86"/>
      <c r="BX303" s="86"/>
      <c r="BY303" s="86"/>
      <c r="BZ303" s="86"/>
      <c r="CA303" s="86"/>
      <c r="CB303" s="86"/>
      <c r="CC303" s="86"/>
      <c r="CD303" s="86"/>
      <c r="CE303" s="86"/>
      <c r="CF303" s="86"/>
      <c r="CG303" s="86"/>
      <c r="CH303" s="86"/>
      <c r="CI303" s="86"/>
      <c r="CJ303" s="86"/>
      <c r="CK303" s="86"/>
      <c r="CL303" s="86"/>
      <c r="CM303" s="86"/>
      <c r="CN303" s="86"/>
      <c r="CO303" s="86"/>
      <c r="CP303" s="86"/>
      <c r="CQ303" s="86"/>
      <c r="CR303" s="79"/>
      <c r="CS303" s="86"/>
      <c r="CT303" s="86"/>
      <c r="CU303" s="86"/>
      <c r="CV303" s="86"/>
      <c r="CW303" s="86"/>
      <c r="CX303" s="86"/>
      <c r="CY303" s="86"/>
      <c r="CZ303" s="86"/>
      <c r="DA303" s="86"/>
      <c r="DB303" s="86"/>
      <c r="DC303" s="86"/>
      <c r="DD303" s="86"/>
      <c r="DE303" s="86"/>
      <c r="DF303" s="86"/>
      <c r="DG303" s="86"/>
      <c r="DH303" s="86"/>
      <c r="DI303" s="86"/>
      <c r="DJ303" s="86"/>
      <c r="DK303" s="86"/>
      <c r="DL303" s="86"/>
      <c r="DM303" s="86"/>
      <c r="DN303" s="86"/>
      <c r="DO303" s="86"/>
      <c r="DP303" s="86"/>
      <c r="DQ303" s="86"/>
      <c r="DR303" s="86"/>
      <c r="DS303" s="86"/>
      <c r="DT303" s="86"/>
      <c r="DU303" s="86"/>
    </row>
    <row r="304" spans="1:125" x14ac:dyDescent="0.35">
      <c r="A304" s="17" t="s">
        <v>424</v>
      </c>
      <c r="B304" s="2"/>
      <c r="C304" s="2"/>
      <c r="D304" s="2"/>
      <c r="E304" s="86">
        <v>0</v>
      </c>
      <c r="F304" s="86">
        <f t="shared" ref="F304:BQ304" si="201">IFERROR(E308,"")</f>
        <v>0</v>
      </c>
      <c r="G304" s="86">
        <f t="shared" si="201"/>
        <v>0</v>
      </c>
      <c r="H304" s="86">
        <f t="shared" si="201"/>
        <v>0</v>
      </c>
      <c r="I304" s="86">
        <f t="shared" si="201"/>
        <v>0</v>
      </c>
      <c r="J304" s="86">
        <f t="shared" si="201"/>
        <v>0</v>
      </c>
      <c r="K304" s="86">
        <f t="shared" si="201"/>
        <v>0</v>
      </c>
      <c r="L304" s="86">
        <f t="shared" si="201"/>
        <v>0</v>
      </c>
      <c r="M304" s="86">
        <f t="shared" si="201"/>
        <v>0</v>
      </c>
      <c r="N304" s="86">
        <f t="shared" si="201"/>
        <v>0</v>
      </c>
      <c r="O304" s="86">
        <f t="shared" si="201"/>
        <v>0</v>
      </c>
      <c r="P304" s="86">
        <f t="shared" si="201"/>
        <v>0</v>
      </c>
      <c r="Q304" s="86">
        <f t="shared" si="201"/>
        <v>0</v>
      </c>
      <c r="R304" s="86">
        <f t="shared" si="201"/>
        <v>0</v>
      </c>
      <c r="S304" s="86">
        <f t="shared" si="201"/>
        <v>0</v>
      </c>
      <c r="T304" s="86">
        <f t="shared" si="201"/>
        <v>0</v>
      </c>
      <c r="U304" s="86">
        <f t="shared" si="201"/>
        <v>0</v>
      </c>
      <c r="V304" s="86">
        <f t="shared" si="201"/>
        <v>0</v>
      </c>
      <c r="W304" s="86">
        <f t="shared" si="201"/>
        <v>0</v>
      </c>
      <c r="X304" s="86">
        <f t="shared" si="201"/>
        <v>0</v>
      </c>
      <c r="Y304" s="86">
        <f t="shared" si="201"/>
        <v>0</v>
      </c>
      <c r="Z304" s="86">
        <f t="shared" si="201"/>
        <v>0</v>
      </c>
      <c r="AA304" s="86">
        <f t="shared" si="201"/>
        <v>0</v>
      </c>
      <c r="AB304" s="86">
        <f t="shared" si="201"/>
        <v>0</v>
      </c>
      <c r="AC304" s="86">
        <f t="shared" si="201"/>
        <v>0</v>
      </c>
      <c r="AD304" s="86">
        <f t="shared" si="201"/>
        <v>0</v>
      </c>
      <c r="AE304" s="86">
        <f t="shared" si="201"/>
        <v>0</v>
      </c>
      <c r="AF304" s="86">
        <f t="shared" si="201"/>
        <v>0</v>
      </c>
      <c r="AG304" s="86">
        <f t="shared" si="201"/>
        <v>0</v>
      </c>
      <c r="AH304" s="86">
        <f t="shared" si="201"/>
        <v>0</v>
      </c>
      <c r="AI304" s="86">
        <f t="shared" si="201"/>
        <v>0</v>
      </c>
      <c r="AJ304" s="86">
        <f t="shared" si="201"/>
        <v>0</v>
      </c>
      <c r="AK304" s="86">
        <f t="shared" si="201"/>
        <v>0</v>
      </c>
      <c r="AL304" s="86">
        <f t="shared" si="201"/>
        <v>0</v>
      </c>
      <c r="AM304" s="86">
        <f t="shared" si="201"/>
        <v>0</v>
      </c>
      <c r="AN304" s="86">
        <f t="shared" si="201"/>
        <v>0</v>
      </c>
      <c r="AO304" s="86">
        <f t="shared" si="201"/>
        <v>0</v>
      </c>
      <c r="AP304" s="86">
        <f t="shared" si="201"/>
        <v>0</v>
      </c>
      <c r="AQ304" s="86">
        <f t="shared" si="201"/>
        <v>0</v>
      </c>
      <c r="AR304" s="86">
        <f t="shared" si="201"/>
        <v>0</v>
      </c>
      <c r="AS304" s="86">
        <f t="shared" si="201"/>
        <v>0</v>
      </c>
      <c r="AT304" s="86">
        <f t="shared" si="201"/>
        <v>0</v>
      </c>
      <c r="AU304" s="86">
        <f t="shared" si="201"/>
        <v>0</v>
      </c>
      <c r="AV304" s="86">
        <f t="shared" si="201"/>
        <v>0</v>
      </c>
      <c r="AW304" s="86">
        <f t="shared" si="201"/>
        <v>0</v>
      </c>
      <c r="AX304" s="86">
        <f t="shared" si="201"/>
        <v>0</v>
      </c>
      <c r="AY304" s="86">
        <f t="shared" si="201"/>
        <v>0</v>
      </c>
      <c r="AZ304" s="86">
        <f t="shared" si="201"/>
        <v>0</v>
      </c>
      <c r="BA304" s="86">
        <f t="shared" si="201"/>
        <v>0</v>
      </c>
      <c r="BB304" s="86">
        <f t="shared" si="201"/>
        <v>0</v>
      </c>
      <c r="BC304" s="86">
        <f t="shared" si="201"/>
        <v>0</v>
      </c>
      <c r="BD304" s="86">
        <f t="shared" si="201"/>
        <v>0</v>
      </c>
      <c r="BE304" s="86">
        <f t="shared" si="201"/>
        <v>0</v>
      </c>
      <c r="BF304" s="86">
        <f t="shared" si="201"/>
        <v>0</v>
      </c>
      <c r="BG304" s="86">
        <f t="shared" si="201"/>
        <v>0</v>
      </c>
      <c r="BH304" s="86">
        <f t="shared" si="201"/>
        <v>0</v>
      </c>
      <c r="BI304" s="86">
        <f t="shared" si="201"/>
        <v>0</v>
      </c>
      <c r="BJ304" s="86">
        <f t="shared" si="201"/>
        <v>0</v>
      </c>
      <c r="BK304" s="86">
        <f t="shared" si="201"/>
        <v>0</v>
      </c>
      <c r="BL304" s="86">
        <f t="shared" si="201"/>
        <v>0</v>
      </c>
      <c r="BM304" s="86">
        <f t="shared" si="201"/>
        <v>0</v>
      </c>
      <c r="BN304" s="86">
        <f t="shared" si="201"/>
        <v>0</v>
      </c>
      <c r="BO304" s="86">
        <f t="shared" si="201"/>
        <v>0</v>
      </c>
      <c r="BP304" s="86">
        <f t="shared" si="201"/>
        <v>0</v>
      </c>
      <c r="BQ304" s="86">
        <f t="shared" si="201"/>
        <v>0</v>
      </c>
      <c r="BR304" s="86">
        <f t="shared" ref="BR304:DU304" si="202">IFERROR(BQ308,"")</f>
        <v>0</v>
      </c>
      <c r="BS304" s="86">
        <f t="shared" si="202"/>
        <v>0</v>
      </c>
      <c r="BT304" s="86">
        <f t="shared" si="202"/>
        <v>0</v>
      </c>
      <c r="BU304" s="86">
        <f t="shared" si="202"/>
        <v>0</v>
      </c>
      <c r="BV304" s="86">
        <f t="shared" si="202"/>
        <v>0</v>
      </c>
      <c r="BW304" s="86">
        <f t="shared" si="202"/>
        <v>0</v>
      </c>
      <c r="BX304" s="86">
        <f t="shared" si="202"/>
        <v>0</v>
      </c>
      <c r="BY304" s="86">
        <f t="shared" si="202"/>
        <v>0</v>
      </c>
      <c r="BZ304" s="86">
        <f t="shared" si="202"/>
        <v>0</v>
      </c>
      <c r="CA304" s="86">
        <f t="shared" si="202"/>
        <v>0</v>
      </c>
      <c r="CB304" s="86">
        <f t="shared" si="202"/>
        <v>0</v>
      </c>
      <c r="CC304" s="86">
        <f t="shared" si="202"/>
        <v>0</v>
      </c>
      <c r="CD304" s="86">
        <f t="shared" si="202"/>
        <v>0</v>
      </c>
      <c r="CE304" s="86">
        <f t="shared" si="202"/>
        <v>0</v>
      </c>
      <c r="CF304" s="86">
        <f t="shared" si="202"/>
        <v>0</v>
      </c>
      <c r="CG304" s="86">
        <f t="shared" si="202"/>
        <v>0</v>
      </c>
      <c r="CH304" s="86">
        <f t="shared" si="202"/>
        <v>0</v>
      </c>
      <c r="CI304" s="86">
        <f t="shared" si="202"/>
        <v>0</v>
      </c>
      <c r="CJ304" s="86">
        <f t="shared" si="202"/>
        <v>0</v>
      </c>
      <c r="CK304" s="86">
        <f t="shared" si="202"/>
        <v>0</v>
      </c>
      <c r="CL304" s="86">
        <f t="shared" si="202"/>
        <v>0</v>
      </c>
      <c r="CM304" s="86">
        <f t="shared" si="202"/>
        <v>0</v>
      </c>
      <c r="CN304" s="86">
        <f t="shared" si="202"/>
        <v>0</v>
      </c>
      <c r="CO304" s="86">
        <f t="shared" si="202"/>
        <v>0</v>
      </c>
      <c r="CP304" s="86">
        <f t="shared" si="202"/>
        <v>0</v>
      </c>
      <c r="CQ304" s="86">
        <f t="shared" si="202"/>
        <v>0</v>
      </c>
      <c r="CR304" s="86">
        <f t="shared" si="202"/>
        <v>0</v>
      </c>
      <c r="CS304" s="86">
        <f t="shared" si="202"/>
        <v>0</v>
      </c>
      <c r="CT304" s="86">
        <f t="shared" si="202"/>
        <v>0</v>
      </c>
      <c r="CU304" s="86">
        <f t="shared" si="202"/>
        <v>0</v>
      </c>
      <c r="CV304" s="86">
        <f t="shared" si="202"/>
        <v>0</v>
      </c>
      <c r="CW304" s="86">
        <f t="shared" si="202"/>
        <v>0</v>
      </c>
      <c r="CX304" s="86">
        <f t="shared" si="202"/>
        <v>0</v>
      </c>
      <c r="CY304" s="86">
        <f t="shared" si="202"/>
        <v>0</v>
      </c>
      <c r="CZ304" s="86">
        <f t="shared" si="202"/>
        <v>0</v>
      </c>
      <c r="DA304" s="86">
        <f t="shared" si="202"/>
        <v>0</v>
      </c>
      <c r="DB304" s="86">
        <f t="shared" si="202"/>
        <v>0</v>
      </c>
      <c r="DC304" s="86">
        <f t="shared" si="202"/>
        <v>0</v>
      </c>
      <c r="DD304" s="86">
        <f t="shared" si="202"/>
        <v>0</v>
      </c>
      <c r="DE304" s="86">
        <f t="shared" si="202"/>
        <v>0</v>
      </c>
      <c r="DF304" s="86">
        <f t="shared" si="202"/>
        <v>0</v>
      </c>
      <c r="DG304" s="86">
        <f t="shared" si="202"/>
        <v>0</v>
      </c>
      <c r="DH304" s="86">
        <f t="shared" si="202"/>
        <v>0</v>
      </c>
      <c r="DI304" s="86">
        <f t="shared" si="202"/>
        <v>0</v>
      </c>
      <c r="DJ304" s="86">
        <f t="shared" si="202"/>
        <v>0</v>
      </c>
      <c r="DK304" s="86">
        <f t="shared" si="202"/>
        <v>0</v>
      </c>
      <c r="DL304" s="86">
        <f t="shared" si="202"/>
        <v>0</v>
      </c>
      <c r="DM304" s="86">
        <f t="shared" si="202"/>
        <v>0</v>
      </c>
      <c r="DN304" s="86">
        <f t="shared" si="202"/>
        <v>0</v>
      </c>
      <c r="DO304" s="86">
        <f t="shared" si="202"/>
        <v>0</v>
      </c>
      <c r="DP304" s="86">
        <f t="shared" si="202"/>
        <v>0</v>
      </c>
      <c r="DQ304" s="86">
        <f t="shared" si="202"/>
        <v>0</v>
      </c>
      <c r="DR304" s="86">
        <f t="shared" si="202"/>
        <v>0</v>
      </c>
      <c r="DS304" s="86">
        <f t="shared" si="202"/>
        <v>0</v>
      </c>
      <c r="DT304" s="86">
        <f t="shared" si="202"/>
        <v>0</v>
      </c>
      <c r="DU304" s="86">
        <f t="shared" si="202"/>
        <v>0</v>
      </c>
    </row>
    <row r="305" spans="1:125" x14ac:dyDescent="0.35">
      <c r="A305" s="17" t="s">
        <v>425</v>
      </c>
      <c r="B305" s="2"/>
      <c r="C305" s="2"/>
      <c r="D305" s="2"/>
      <c r="E305" s="86">
        <f>IFERROR(E302,"")</f>
        <v>0</v>
      </c>
      <c r="F305" s="86">
        <f t="shared" ref="F305:BQ305" si="203">IFERROR(F302-E302,"")</f>
        <v>0</v>
      </c>
      <c r="G305" s="86">
        <f t="shared" si="203"/>
        <v>0</v>
      </c>
      <c r="H305" s="86">
        <f t="shared" si="203"/>
        <v>0</v>
      </c>
      <c r="I305" s="86">
        <f t="shared" si="203"/>
        <v>0</v>
      </c>
      <c r="J305" s="86">
        <f t="shared" si="203"/>
        <v>0</v>
      </c>
      <c r="K305" s="86">
        <f t="shared" si="203"/>
        <v>0</v>
      </c>
      <c r="L305" s="86">
        <f t="shared" si="203"/>
        <v>0</v>
      </c>
      <c r="M305" s="86">
        <f t="shared" si="203"/>
        <v>0</v>
      </c>
      <c r="N305" s="86">
        <f t="shared" si="203"/>
        <v>0</v>
      </c>
      <c r="O305" s="86">
        <f t="shared" si="203"/>
        <v>0</v>
      </c>
      <c r="P305" s="86">
        <f t="shared" si="203"/>
        <v>0</v>
      </c>
      <c r="Q305" s="86">
        <f t="shared" si="203"/>
        <v>0</v>
      </c>
      <c r="R305" s="86">
        <f t="shared" si="203"/>
        <v>0</v>
      </c>
      <c r="S305" s="86">
        <f t="shared" si="203"/>
        <v>0</v>
      </c>
      <c r="T305" s="86">
        <f t="shared" si="203"/>
        <v>0</v>
      </c>
      <c r="U305" s="86">
        <f t="shared" si="203"/>
        <v>0</v>
      </c>
      <c r="V305" s="86">
        <f t="shared" si="203"/>
        <v>0</v>
      </c>
      <c r="W305" s="86">
        <f t="shared" si="203"/>
        <v>0</v>
      </c>
      <c r="X305" s="86">
        <f t="shared" si="203"/>
        <v>0</v>
      </c>
      <c r="Y305" s="86">
        <f t="shared" si="203"/>
        <v>0</v>
      </c>
      <c r="Z305" s="86">
        <f t="shared" si="203"/>
        <v>0</v>
      </c>
      <c r="AA305" s="86">
        <f t="shared" si="203"/>
        <v>0</v>
      </c>
      <c r="AB305" s="86">
        <f t="shared" si="203"/>
        <v>0</v>
      </c>
      <c r="AC305" s="86">
        <f t="shared" si="203"/>
        <v>0</v>
      </c>
      <c r="AD305" s="86">
        <f t="shared" si="203"/>
        <v>0</v>
      </c>
      <c r="AE305" s="86">
        <f t="shared" si="203"/>
        <v>0</v>
      </c>
      <c r="AF305" s="86">
        <f t="shared" si="203"/>
        <v>0</v>
      </c>
      <c r="AG305" s="86">
        <f t="shared" si="203"/>
        <v>0</v>
      </c>
      <c r="AH305" s="86">
        <f t="shared" si="203"/>
        <v>0</v>
      </c>
      <c r="AI305" s="86">
        <f t="shared" si="203"/>
        <v>0</v>
      </c>
      <c r="AJ305" s="86">
        <f t="shared" si="203"/>
        <v>0</v>
      </c>
      <c r="AK305" s="86">
        <f t="shared" si="203"/>
        <v>0</v>
      </c>
      <c r="AL305" s="86">
        <f t="shared" si="203"/>
        <v>0</v>
      </c>
      <c r="AM305" s="86">
        <f t="shared" si="203"/>
        <v>0</v>
      </c>
      <c r="AN305" s="86">
        <f t="shared" si="203"/>
        <v>0</v>
      </c>
      <c r="AO305" s="86">
        <f t="shared" si="203"/>
        <v>0</v>
      </c>
      <c r="AP305" s="86">
        <f t="shared" si="203"/>
        <v>0</v>
      </c>
      <c r="AQ305" s="86">
        <f t="shared" si="203"/>
        <v>0</v>
      </c>
      <c r="AR305" s="86">
        <f t="shared" si="203"/>
        <v>0</v>
      </c>
      <c r="AS305" s="86">
        <f t="shared" si="203"/>
        <v>0</v>
      </c>
      <c r="AT305" s="86">
        <f t="shared" si="203"/>
        <v>0</v>
      </c>
      <c r="AU305" s="86">
        <f t="shared" si="203"/>
        <v>0</v>
      </c>
      <c r="AV305" s="86">
        <f t="shared" si="203"/>
        <v>0</v>
      </c>
      <c r="AW305" s="86">
        <f t="shared" si="203"/>
        <v>0</v>
      </c>
      <c r="AX305" s="86">
        <f t="shared" si="203"/>
        <v>0</v>
      </c>
      <c r="AY305" s="86">
        <f t="shared" si="203"/>
        <v>0</v>
      </c>
      <c r="AZ305" s="86">
        <f t="shared" si="203"/>
        <v>0</v>
      </c>
      <c r="BA305" s="86">
        <f t="shared" si="203"/>
        <v>0</v>
      </c>
      <c r="BB305" s="86">
        <f t="shared" si="203"/>
        <v>0</v>
      </c>
      <c r="BC305" s="86">
        <f t="shared" si="203"/>
        <v>0</v>
      </c>
      <c r="BD305" s="86">
        <f t="shared" si="203"/>
        <v>0</v>
      </c>
      <c r="BE305" s="86">
        <f t="shared" si="203"/>
        <v>0</v>
      </c>
      <c r="BF305" s="86">
        <f t="shared" si="203"/>
        <v>0</v>
      </c>
      <c r="BG305" s="86">
        <f t="shared" si="203"/>
        <v>0</v>
      </c>
      <c r="BH305" s="86">
        <f t="shared" si="203"/>
        <v>0</v>
      </c>
      <c r="BI305" s="86">
        <f t="shared" si="203"/>
        <v>0</v>
      </c>
      <c r="BJ305" s="86">
        <f t="shared" si="203"/>
        <v>0</v>
      </c>
      <c r="BK305" s="86">
        <f t="shared" si="203"/>
        <v>0</v>
      </c>
      <c r="BL305" s="86">
        <f t="shared" si="203"/>
        <v>0</v>
      </c>
      <c r="BM305" s="86">
        <f t="shared" si="203"/>
        <v>0</v>
      </c>
      <c r="BN305" s="86">
        <f t="shared" si="203"/>
        <v>0</v>
      </c>
      <c r="BO305" s="86">
        <f t="shared" si="203"/>
        <v>0</v>
      </c>
      <c r="BP305" s="86">
        <f t="shared" si="203"/>
        <v>0</v>
      </c>
      <c r="BQ305" s="86">
        <f t="shared" si="203"/>
        <v>0</v>
      </c>
      <c r="BR305" s="86">
        <f t="shared" ref="BR305:DU305" si="204">IFERROR(BR302-BQ302,"")</f>
        <v>0</v>
      </c>
      <c r="BS305" s="86">
        <f t="shared" si="204"/>
        <v>0</v>
      </c>
      <c r="BT305" s="86">
        <f t="shared" si="204"/>
        <v>0</v>
      </c>
      <c r="BU305" s="86">
        <f t="shared" si="204"/>
        <v>0</v>
      </c>
      <c r="BV305" s="86">
        <f t="shared" si="204"/>
        <v>0</v>
      </c>
      <c r="BW305" s="86">
        <f t="shared" si="204"/>
        <v>0</v>
      </c>
      <c r="BX305" s="86">
        <f t="shared" si="204"/>
        <v>0</v>
      </c>
      <c r="BY305" s="86">
        <f t="shared" si="204"/>
        <v>0</v>
      </c>
      <c r="BZ305" s="86">
        <f t="shared" si="204"/>
        <v>0</v>
      </c>
      <c r="CA305" s="86">
        <f t="shared" si="204"/>
        <v>0</v>
      </c>
      <c r="CB305" s="86">
        <f t="shared" si="204"/>
        <v>0</v>
      </c>
      <c r="CC305" s="86">
        <f t="shared" si="204"/>
        <v>0</v>
      </c>
      <c r="CD305" s="86">
        <f t="shared" si="204"/>
        <v>0</v>
      </c>
      <c r="CE305" s="86">
        <f t="shared" si="204"/>
        <v>0</v>
      </c>
      <c r="CF305" s="86">
        <f t="shared" si="204"/>
        <v>0</v>
      </c>
      <c r="CG305" s="86">
        <f t="shared" si="204"/>
        <v>0</v>
      </c>
      <c r="CH305" s="86">
        <f t="shared" si="204"/>
        <v>0</v>
      </c>
      <c r="CI305" s="86">
        <f t="shared" si="204"/>
        <v>0</v>
      </c>
      <c r="CJ305" s="86">
        <f t="shared" si="204"/>
        <v>0</v>
      </c>
      <c r="CK305" s="86">
        <f t="shared" si="204"/>
        <v>0</v>
      </c>
      <c r="CL305" s="86">
        <f t="shared" si="204"/>
        <v>0</v>
      </c>
      <c r="CM305" s="86">
        <f t="shared" si="204"/>
        <v>0</v>
      </c>
      <c r="CN305" s="86">
        <f t="shared" si="204"/>
        <v>0</v>
      </c>
      <c r="CO305" s="86">
        <f t="shared" si="204"/>
        <v>0</v>
      </c>
      <c r="CP305" s="86">
        <f t="shared" si="204"/>
        <v>0</v>
      </c>
      <c r="CQ305" s="86">
        <f t="shared" si="204"/>
        <v>0</v>
      </c>
      <c r="CR305" s="86">
        <f t="shared" si="204"/>
        <v>0</v>
      </c>
      <c r="CS305" s="86">
        <f t="shared" si="204"/>
        <v>0</v>
      </c>
      <c r="CT305" s="86">
        <f t="shared" si="204"/>
        <v>0</v>
      </c>
      <c r="CU305" s="86">
        <f t="shared" si="204"/>
        <v>0</v>
      </c>
      <c r="CV305" s="86">
        <f t="shared" si="204"/>
        <v>0</v>
      </c>
      <c r="CW305" s="86">
        <f t="shared" si="204"/>
        <v>0</v>
      </c>
      <c r="CX305" s="86">
        <f t="shared" si="204"/>
        <v>0</v>
      </c>
      <c r="CY305" s="86">
        <f t="shared" si="204"/>
        <v>0</v>
      </c>
      <c r="CZ305" s="86">
        <f t="shared" si="204"/>
        <v>0</v>
      </c>
      <c r="DA305" s="86">
        <f t="shared" si="204"/>
        <v>0</v>
      </c>
      <c r="DB305" s="86">
        <f t="shared" si="204"/>
        <v>0</v>
      </c>
      <c r="DC305" s="86">
        <f t="shared" si="204"/>
        <v>0</v>
      </c>
      <c r="DD305" s="86">
        <f t="shared" si="204"/>
        <v>0</v>
      </c>
      <c r="DE305" s="86">
        <f t="shared" si="204"/>
        <v>0</v>
      </c>
      <c r="DF305" s="86">
        <f t="shared" si="204"/>
        <v>0</v>
      </c>
      <c r="DG305" s="86">
        <f t="shared" si="204"/>
        <v>0</v>
      </c>
      <c r="DH305" s="86">
        <f t="shared" si="204"/>
        <v>0</v>
      </c>
      <c r="DI305" s="86">
        <f t="shared" si="204"/>
        <v>0</v>
      </c>
      <c r="DJ305" s="86">
        <f t="shared" si="204"/>
        <v>0</v>
      </c>
      <c r="DK305" s="86">
        <f t="shared" si="204"/>
        <v>0</v>
      </c>
      <c r="DL305" s="86">
        <f t="shared" si="204"/>
        <v>0</v>
      </c>
      <c r="DM305" s="86">
        <f t="shared" si="204"/>
        <v>0</v>
      </c>
      <c r="DN305" s="86">
        <f t="shared" si="204"/>
        <v>0</v>
      </c>
      <c r="DO305" s="86">
        <f t="shared" si="204"/>
        <v>0</v>
      </c>
      <c r="DP305" s="86">
        <f t="shared" si="204"/>
        <v>0</v>
      </c>
      <c r="DQ305" s="86">
        <f t="shared" si="204"/>
        <v>0</v>
      </c>
      <c r="DR305" s="86">
        <f t="shared" si="204"/>
        <v>0</v>
      </c>
      <c r="DS305" s="86">
        <f t="shared" si="204"/>
        <v>0</v>
      </c>
      <c r="DT305" s="86">
        <f t="shared" si="204"/>
        <v>0</v>
      </c>
      <c r="DU305" s="86">
        <f t="shared" si="204"/>
        <v>0</v>
      </c>
    </row>
    <row r="306" spans="1:125" x14ac:dyDescent="0.35">
      <c r="A306" s="17" t="s">
        <v>426</v>
      </c>
      <c r="B306" s="2"/>
      <c r="C306" s="2"/>
      <c r="D306" s="2"/>
      <c r="E306" s="86">
        <f>IFERROR(IF(E305&gt;0,E305,0),"")</f>
        <v>0</v>
      </c>
      <c r="F306" s="86">
        <f t="shared" ref="F306:BQ306" si="205">IFERROR( IF( F305 &gt; 0, F305, 0),"")</f>
        <v>0</v>
      </c>
      <c r="G306" s="86">
        <f t="shared" si="205"/>
        <v>0</v>
      </c>
      <c r="H306" s="86">
        <f t="shared" si="205"/>
        <v>0</v>
      </c>
      <c r="I306" s="86">
        <f t="shared" si="205"/>
        <v>0</v>
      </c>
      <c r="J306" s="86">
        <f t="shared" si="205"/>
        <v>0</v>
      </c>
      <c r="K306" s="86">
        <f t="shared" si="205"/>
        <v>0</v>
      </c>
      <c r="L306" s="86">
        <f t="shared" si="205"/>
        <v>0</v>
      </c>
      <c r="M306" s="86">
        <f t="shared" si="205"/>
        <v>0</v>
      </c>
      <c r="N306" s="86">
        <f t="shared" si="205"/>
        <v>0</v>
      </c>
      <c r="O306" s="86">
        <f t="shared" si="205"/>
        <v>0</v>
      </c>
      <c r="P306" s="86">
        <f t="shared" si="205"/>
        <v>0</v>
      </c>
      <c r="Q306" s="86">
        <f t="shared" si="205"/>
        <v>0</v>
      </c>
      <c r="R306" s="86">
        <f t="shared" si="205"/>
        <v>0</v>
      </c>
      <c r="S306" s="86">
        <f t="shared" si="205"/>
        <v>0</v>
      </c>
      <c r="T306" s="86">
        <f t="shared" si="205"/>
        <v>0</v>
      </c>
      <c r="U306" s="86">
        <f t="shared" si="205"/>
        <v>0</v>
      </c>
      <c r="V306" s="86">
        <f t="shared" si="205"/>
        <v>0</v>
      </c>
      <c r="W306" s="86">
        <f t="shared" si="205"/>
        <v>0</v>
      </c>
      <c r="X306" s="86">
        <f t="shared" si="205"/>
        <v>0</v>
      </c>
      <c r="Y306" s="86">
        <f t="shared" si="205"/>
        <v>0</v>
      </c>
      <c r="Z306" s="86">
        <f t="shared" si="205"/>
        <v>0</v>
      </c>
      <c r="AA306" s="86">
        <f t="shared" si="205"/>
        <v>0</v>
      </c>
      <c r="AB306" s="86">
        <f t="shared" si="205"/>
        <v>0</v>
      </c>
      <c r="AC306" s="86">
        <f t="shared" si="205"/>
        <v>0</v>
      </c>
      <c r="AD306" s="86">
        <f t="shared" si="205"/>
        <v>0</v>
      </c>
      <c r="AE306" s="86">
        <f t="shared" si="205"/>
        <v>0</v>
      </c>
      <c r="AF306" s="86">
        <f t="shared" si="205"/>
        <v>0</v>
      </c>
      <c r="AG306" s="86">
        <f t="shared" si="205"/>
        <v>0</v>
      </c>
      <c r="AH306" s="86">
        <f t="shared" si="205"/>
        <v>0</v>
      </c>
      <c r="AI306" s="86">
        <f t="shared" si="205"/>
        <v>0</v>
      </c>
      <c r="AJ306" s="86">
        <f t="shared" si="205"/>
        <v>0</v>
      </c>
      <c r="AK306" s="86">
        <f t="shared" si="205"/>
        <v>0</v>
      </c>
      <c r="AL306" s="86">
        <f t="shared" si="205"/>
        <v>0</v>
      </c>
      <c r="AM306" s="86">
        <f t="shared" si="205"/>
        <v>0</v>
      </c>
      <c r="AN306" s="86">
        <f t="shared" si="205"/>
        <v>0</v>
      </c>
      <c r="AO306" s="86">
        <f t="shared" si="205"/>
        <v>0</v>
      </c>
      <c r="AP306" s="86">
        <f t="shared" si="205"/>
        <v>0</v>
      </c>
      <c r="AQ306" s="86">
        <f t="shared" si="205"/>
        <v>0</v>
      </c>
      <c r="AR306" s="86">
        <f t="shared" si="205"/>
        <v>0</v>
      </c>
      <c r="AS306" s="86">
        <f t="shared" si="205"/>
        <v>0</v>
      </c>
      <c r="AT306" s="86">
        <f t="shared" si="205"/>
        <v>0</v>
      </c>
      <c r="AU306" s="86">
        <f t="shared" si="205"/>
        <v>0</v>
      </c>
      <c r="AV306" s="86">
        <f t="shared" si="205"/>
        <v>0</v>
      </c>
      <c r="AW306" s="86">
        <f t="shared" si="205"/>
        <v>0</v>
      </c>
      <c r="AX306" s="86">
        <f t="shared" si="205"/>
        <v>0</v>
      </c>
      <c r="AY306" s="86">
        <f t="shared" si="205"/>
        <v>0</v>
      </c>
      <c r="AZ306" s="86">
        <f t="shared" si="205"/>
        <v>0</v>
      </c>
      <c r="BA306" s="86">
        <f t="shared" si="205"/>
        <v>0</v>
      </c>
      <c r="BB306" s="86">
        <f t="shared" si="205"/>
        <v>0</v>
      </c>
      <c r="BC306" s="86">
        <f t="shared" si="205"/>
        <v>0</v>
      </c>
      <c r="BD306" s="86">
        <f t="shared" si="205"/>
        <v>0</v>
      </c>
      <c r="BE306" s="86">
        <f t="shared" si="205"/>
        <v>0</v>
      </c>
      <c r="BF306" s="86">
        <f t="shared" si="205"/>
        <v>0</v>
      </c>
      <c r="BG306" s="86">
        <f t="shared" si="205"/>
        <v>0</v>
      </c>
      <c r="BH306" s="86">
        <f t="shared" si="205"/>
        <v>0</v>
      </c>
      <c r="BI306" s="86">
        <f t="shared" si="205"/>
        <v>0</v>
      </c>
      <c r="BJ306" s="86">
        <f t="shared" si="205"/>
        <v>0</v>
      </c>
      <c r="BK306" s="86">
        <f t="shared" si="205"/>
        <v>0</v>
      </c>
      <c r="BL306" s="86">
        <f t="shared" si="205"/>
        <v>0</v>
      </c>
      <c r="BM306" s="86">
        <f t="shared" si="205"/>
        <v>0</v>
      </c>
      <c r="BN306" s="86">
        <f t="shared" si="205"/>
        <v>0</v>
      </c>
      <c r="BO306" s="86">
        <f t="shared" si="205"/>
        <v>0</v>
      </c>
      <c r="BP306" s="86">
        <f t="shared" si="205"/>
        <v>0</v>
      </c>
      <c r="BQ306" s="86">
        <f t="shared" si="205"/>
        <v>0</v>
      </c>
      <c r="BR306" s="86">
        <f t="shared" ref="BR306:DU306" si="206">IFERROR( IF( BR305 &gt; 0, BR305, 0),"")</f>
        <v>0</v>
      </c>
      <c r="BS306" s="86">
        <f t="shared" si="206"/>
        <v>0</v>
      </c>
      <c r="BT306" s="86">
        <f t="shared" si="206"/>
        <v>0</v>
      </c>
      <c r="BU306" s="86">
        <f t="shared" si="206"/>
        <v>0</v>
      </c>
      <c r="BV306" s="86">
        <f t="shared" si="206"/>
        <v>0</v>
      </c>
      <c r="BW306" s="86">
        <f t="shared" si="206"/>
        <v>0</v>
      </c>
      <c r="BX306" s="86">
        <f t="shared" si="206"/>
        <v>0</v>
      </c>
      <c r="BY306" s="86">
        <f t="shared" si="206"/>
        <v>0</v>
      </c>
      <c r="BZ306" s="86">
        <f t="shared" si="206"/>
        <v>0</v>
      </c>
      <c r="CA306" s="86">
        <f t="shared" si="206"/>
        <v>0</v>
      </c>
      <c r="CB306" s="86">
        <f t="shared" si="206"/>
        <v>0</v>
      </c>
      <c r="CC306" s="86">
        <f t="shared" si="206"/>
        <v>0</v>
      </c>
      <c r="CD306" s="86">
        <f t="shared" si="206"/>
        <v>0</v>
      </c>
      <c r="CE306" s="86">
        <f t="shared" si="206"/>
        <v>0</v>
      </c>
      <c r="CF306" s="86">
        <f t="shared" si="206"/>
        <v>0</v>
      </c>
      <c r="CG306" s="86">
        <f t="shared" si="206"/>
        <v>0</v>
      </c>
      <c r="CH306" s="86">
        <f t="shared" si="206"/>
        <v>0</v>
      </c>
      <c r="CI306" s="86">
        <f t="shared" si="206"/>
        <v>0</v>
      </c>
      <c r="CJ306" s="86">
        <f t="shared" si="206"/>
        <v>0</v>
      </c>
      <c r="CK306" s="86">
        <f t="shared" si="206"/>
        <v>0</v>
      </c>
      <c r="CL306" s="86">
        <f t="shared" si="206"/>
        <v>0</v>
      </c>
      <c r="CM306" s="86">
        <f t="shared" si="206"/>
        <v>0</v>
      </c>
      <c r="CN306" s="86">
        <f t="shared" si="206"/>
        <v>0</v>
      </c>
      <c r="CO306" s="86">
        <f t="shared" si="206"/>
        <v>0</v>
      </c>
      <c r="CP306" s="86">
        <f t="shared" si="206"/>
        <v>0</v>
      </c>
      <c r="CQ306" s="86">
        <f t="shared" si="206"/>
        <v>0</v>
      </c>
      <c r="CR306" s="86">
        <f t="shared" si="206"/>
        <v>0</v>
      </c>
      <c r="CS306" s="86">
        <f t="shared" si="206"/>
        <v>0</v>
      </c>
      <c r="CT306" s="86">
        <f t="shared" si="206"/>
        <v>0</v>
      </c>
      <c r="CU306" s="86">
        <f t="shared" si="206"/>
        <v>0</v>
      </c>
      <c r="CV306" s="86">
        <f t="shared" si="206"/>
        <v>0</v>
      </c>
      <c r="CW306" s="86">
        <f t="shared" si="206"/>
        <v>0</v>
      </c>
      <c r="CX306" s="86">
        <f t="shared" si="206"/>
        <v>0</v>
      </c>
      <c r="CY306" s="86">
        <f t="shared" si="206"/>
        <v>0</v>
      </c>
      <c r="CZ306" s="86">
        <f t="shared" si="206"/>
        <v>0</v>
      </c>
      <c r="DA306" s="86">
        <f t="shared" si="206"/>
        <v>0</v>
      </c>
      <c r="DB306" s="86">
        <f t="shared" si="206"/>
        <v>0</v>
      </c>
      <c r="DC306" s="86">
        <f t="shared" si="206"/>
        <v>0</v>
      </c>
      <c r="DD306" s="86">
        <f t="shared" si="206"/>
        <v>0</v>
      </c>
      <c r="DE306" s="86">
        <f t="shared" si="206"/>
        <v>0</v>
      </c>
      <c r="DF306" s="86">
        <f t="shared" si="206"/>
        <v>0</v>
      </c>
      <c r="DG306" s="86">
        <f t="shared" si="206"/>
        <v>0</v>
      </c>
      <c r="DH306" s="86">
        <f t="shared" si="206"/>
        <v>0</v>
      </c>
      <c r="DI306" s="86">
        <f t="shared" si="206"/>
        <v>0</v>
      </c>
      <c r="DJ306" s="86">
        <f t="shared" si="206"/>
        <v>0</v>
      </c>
      <c r="DK306" s="86">
        <f t="shared" si="206"/>
        <v>0</v>
      </c>
      <c r="DL306" s="86">
        <f t="shared" si="206"/>
        <v>0</v>
      </c>
      <c r="DM306" s="86">
        <f t="shared" si="206"/>
        <v>0</v>
      </c>
      <c r="DN306" s="86">
        <f t="shared" si="206"/>
        <v>0</v>
      </c>
      <c r="DO306" s="86">
        <f t="shared" si="206"/>
        <v>0</v>
      </c>
      <c r="DP306" s="86">
        <f t="shared" si="206"/>
        <v>0</v>
      </c>
      <c r="DQ306" s="86">
        <f t="shared" si="206"/>
        <v>0</v>
      </c>
      <c r="DR306" s="86">
        <f t="shared" si="206"/>
        <v>0</v>
      </c>
      <c r="DS306" s="86">
        <f t="shared" si="206"/>
        <v>0</v>
      </c>
      <c r="DT306" s="86">
        <f t="shared" si="206"/>
        <v>0</v>
      </c>
      <c r="DU306" s="86">
        <f t="shared" si="206"/>
        <v>0</v>
      </c>
    </row>
    <row r="307" spans="1:125" x14ac:dyDescent="0.35">
      <c r="A307" s="17" t="s">
        <v>427</v>
      </c>
      <c r="B307" s="2"/>
      <c r="C307" s="2"/>
      <c r="D307" s="2"/>
      <c r="E307" s="86">
        <f t="shared" ref="E307:BP307" si="207">IFERROR( IF( E305 &lt; 0, -E305, 0),"")</f>
        <v>0</v>
      </c>
      <c r="F307" s="86">
        <f t="shared" si="207"/>
        <v>0</v>
      </c>
      <c r="G307" s="86">
        <f t="shared" si="207"/>
        <v>0</v>
      </c>
      <c r="H307" s="86">
        <f t="shared" si="207"/>
        <v>0</v>
      </c>
      <c r="I307" s="86">
        <f t="shared" si="207"/>
        <v>0</v>
      </c>
      <c r="J307" s="86">
        <f t="shared" si="207"/>
        <v>0</v>
      </c>
      <c r="K307" s="86">
        <f t="shared" si="207"/>
        <v>0</v>
      </c>
      <c r="L307" s="86">
        <f t="shared" si="207"/>
        <v>0</v>
      </c>
      <c r="M307" s="86">
        <f t="shared" si="207"/>
        <v>0</v>
      </c>
      <c r="N307" s="86">
        <f t="shared" si="207"/>
        <v>0</v>
      </c>
      <c r="O307" s="86">
        <f t="shared" si="207"/>
        <v>0</v>
      </c>
      <c r="P307" s="86">
        <f t="shared" si="207"/>
        <v>0</v>
      </c>
      <c r="Q307" s="86">
        <f t="shared" si="207"/>
        <v>0</v>
      </c>
      <c r="R307" s="86">
        <f t="shared" si="207"/>
        <v>0</v>
      </c>
      <c r="S307" s="86">
        <f t="shared" si="207"/>
        <v>0</v>
      </c>
      <c r="T307" s="86">
        <f t="shared" si="207"/>
        <v>0</v>
      </c>
      <c r="U307" s="86">
        <f t="shared" si="207"/>
        <v>0</v>
      </c>
      <c r="V307" s="86">
        <f t="shared" si="207"/>
        <v>0</v>
      </c>
      <c r="W307" s="86">
        <f t="shared" si="207"/>
        <v>0</v>
      </c>
      <c r="X307" s="86">
        <f t="shared" si="207"/>
        <v>0</v>
      </c>
      <c r="Y307" s="86">
        <f t="shared" si="207"/>
        <v>0</v>
      </c>
      <c r="Z307" s="86">
        <f t="shared" si="207"/>
        <v>0</v>
      </c>
      <c r="AA307" s="86">
        <f t="shared" si="207"/>
        <v>0</v>
      </c>
      <c r="AB307" s="86">
        <f t="shared" si="207"/>
        <v>0</v>
      </c>
      <c r="AC307" s="86">
        <f t="shared" si="207"/>
        <v>0</v>
      </c>
      <c r="AD307" s="86">
        <f t="shared" si="207"/>
        <v>0</v>
      </c>
      <c r="AE307" s="86">
        <f t="shared" si="207"/>
        <v>0</v>
      </c>
      <c r="AF307" s="86">
        <f t="shared" si="207"/>
        <v>0</v>
      </c>
      <c r="AG307" s="86">
        <f t="shared" si="207"/>
        <v>0</v>
      </c>
      <c r="AH307" s="86">
        <f t="shared" si="207"/>
        <v>0</v>
      </c>
      <c r="AI307" s="86">
        <f t="shared" si="207"/>
        <v>0</v>
      </c>
      <c r="AJ307" s="86">
        <f t="shared" si="207"/>
        <v>0</v>
      </c>
      <c r="AK307" s="86">
        <f t="shared" si="207"/>
        <v>0</v>
      </c>
      <c r="AL307" s="86">
        <f t="shared" si="207"/>
        <v>0</v>
      </c>
      <c r="AM307" s="86">
        <f t="shared" si="207"/>
        <v>0</v>
      </c>
      <c r="AN307" s="86">
        <f t="shared" si="207"/>
        <v>0</v>
      </c>
      <c r="AO307" s="86">
        <f t="shared" si="207"/>
        <v>0</v>
      </c>
      <c r="AP307" s="86">
        <f t="shared" si="207"/>
        <v>0</v>
      </c>
      <c r="AQ307" s="86">
        <f t="shared" si="207"/>
        <v>0</v>
      </c>
      <c r="AR307" s="86">
        <f t="shared" si="207"/>
        <v>0</v>
      </c>
      <c r="AS307" s="86">
        <f t="shared" si="207"/>
        <v>0</v>
      </c>
      <c r="AT307" s="86">
        <f t="shared" si="207"/>
        <v>0</v>
      </c>
      <c r="AU307" s="86">
        <f t="shared" si="207"/>
        <v>0</v>
      </c>
      <c r="AV307" s="86">
        <f t="shared" si="207"/>
        <v>0</v>
      </c>
      <c r="AW307" s="86">
        <f t="shared" si="207"/>
        <v>0</v>
      </c>
      <c r="AX307" s="86">
        <f t="shared" si="207"/>
        <v>0</v>
      </c>
      <c r="AY307" s="86">
        <f t="shared" si="207"/>
        <v>0</v>
      </c>
      <c r="AZ307" s="86">
        <f t="shared" si="207"/>
        <v>0</v>
      </c>
      <c r="BA307" s="86">
        <f t="shared" si="207"/>
        <v>0</v>
      </c>
      <c r="BB307" s="86">
        <f t="shared" si="207"/>
        <v>0</v>
      </c>
      <c r="BC307" s="86">
        <f t="shared" si="207"/>
        <v>0</v>
      </c>
      <c r="BD307" s="86">
        <f t="shared" si="207"/>
        <v>0</v>
      </c>
      <c r="BE307" s="86">
        <f t="shared" si="207"/>
        <v>0</v>
      </c>
      <c r="BF307" s="86">
        <f t="shared" si="207"/>
        <v>0</v>
      </c>
      <c r="BG307" s="86">
        <f t="shared" si="207"/>
        <v>0</v>
      </c>
      <c r="BH307" s="86">
        <f t="shared" si="207"/>
        <v>0</v>
      </c>
      <c r="BI307" s="86">
        <f t="shared" si="207"/>
        <v>0</v>
      </c>
      <c r="BJ307" s="86">
        <f t="shared" si="207"/>
        <v>0</v>
      </c>
      <c r="BK307" s="86">
        <f t="shared" si="207"/>
        <v>0</v>
      </c>
      <c r="BL307" s="86">
        <f t="shared" si="207"/>
        <v>0</v>
      </c>
      <c r="BM307" s="86">
        <f t="shared" si="207"/>
        <v>0</v>
      </c>
      <c r="BN307" s="86">
        <f t="shared" si="207"/>
        <v>0</v>
      </c>
      <c r="BO307" s="86">
        <f t="shared" si="207"/>
        <v>0</v>
      </c>
      <c r="BP307" s="86">
        <f t="shared" si="207"/>
        <v>0</v>
      </c>
      <c r="BQ307" s="86">
        <f t="shared" ref="BQ307:DU307" si="208">IFERROR( IF( BQ305 &lt; 0, -BQ305, 0),"")</f>
        <v>0</v>
      </c>
      <c r="BR307" s="86">
        <f t="shared" si="208"/>
        <v>0</v>
      </c>
      <c r="BS307" s="86">
        <f t="shared" si="208"/>
        <v>0</v>
      </c>
      <c r="BT307" s="86">
        <f t="shared" si="208"/>
        <v>0</v>
      </c>
      <c r="BU307" s="86">
        <f t="shared" si="208"/>
        <v>0</v>
      </c>
      <c r="BV307" s="86">
        <f t="shared" si="208"/>
        <v>0</v>
      </c>
      <c r="BW307" s="86">
        <f t="shared" si="208"/>
        <v>0</v>
      </c>
      <c r="BX307" s="86">
        <f t="shared" si="208"/>
        <v>0</v>
      </c>
      <c r="BY307" s="86">
        <f t="shared" si="208"/>
        <v>0</v>
      </c>
      <c r="BZ307" s="86">
        <f t="shared" si="208"/>
        <v>0</v>
      </c>
      <c r="CA307" s="86">
        <f t="shared" si="208"/>
        <v>0</v>
      </c>
      <c r="CB307" s="86">
        <f t="shared" si="208"/>
        <v>0</v>
      </c>
      <c r="CC307" s="86">
        <f t="shared" si="208"/>
        <v>0</v>
      </c>
      <c r="CD307" s="86">
        <f t="shared" si="208"/>
        <v>0</v>
      </c>
      <c r="CE307" s="86">
        <f t="shared" si="208"/>
        <v>0</v>
      </c>
      <c r="CF307" s="86">
        <f t="shared" si="208"/>
        <v>0</v>
      </c>
      <c r="CG307" s="86">
        <f t="shared" si="208"/>
        <v>0</v>
      </c>
      <c r="CH307" s="86">
        <f t="shared" si="208"/>
        <v>0</v>
      </c>
      <c r="CI307" s="86">
        <f t="shared" si="208"/>
        <v>0</v>
      </c>
      <c r="CJ307" s="86">
        <f t="shared" si="208"/>
        <v>0</v>
      </c>
      <c r="CK307" s="86">
        <f t="shared" si="208"/>
        <v>0</v>
      </c>
      <c r="CL307" s="86">
        <f t="shared" si="208"/>
        <v>0</v>
      </c>
      <c r="CM307" s="86">
        <f t="shared" si="208"/>
        <v>0</v>
      </c>
      <c r="CN307" s="86">
        <f t="shared" si="208"/>
        <v>0</v>
      </c>
      <c r="CO307" s="86">
        <f t="shared" si="208"/>
        <v>0</v>
      </c>
      <c r="CP307" s="86">
        <f t="shared" si="208"/>
        <v>0</v>
      </c>
      <c r="CQ307" s="86">
        <f t="shared" si="208"/>
        <v>0</v>
      </c>
      <c r="CR307" s="86">
        <f t="shared" si="208"/>
        <v>0</v>
      </c>
      <c r="CS307" s="86">
        <f t="shared" si="208"/>
        <v>0</v>
      </c>
      <c r="CT307" s="86">
        <f t="shared" si="208"/>
        <v>0</v>
      </c>
      <c r="CU307" s="86">
        <f t="shared" si="208"/>
        <v>0</v>
      </c>
      <c r="CV307" s="86">
        <f t="shared" si="208"/>
        <v>0</v>
      </c>
      <c r="CW307" s="86">
        <f t="shared" si="208"/>
        <v>0</v>
      </c>
      <c r="CX307" s="86">
        <f t="shared" si="208"/>
        <v>0</v>
      </c>
      <c r="CY307" s="86">
        <f t="shared" si="208"/>
        <v>0</v>
      </c>
      <c r="CZ307" s="86">
        <f t="shared" si="208"/>
        <v>0</v>
      </c>
      <c r="DA307" s="86">
        <f t="shared" si="208"/>
        <v>0</v>
      </c>
      <c r="DB307" s="86">
        <f t="shared" si="208"/>
        <v>0</v>
      </c>
      <c r="DC307" s="86">
        <f t="shared" si="208"/>
        <v>0</v>
      </c>
      <c r="DD307" s="86">
        <f t="shared" si="208"/>
        <v>0</v>
      </c>
      <c r="DE307" s="86">
        <f t="shared" si="208"/>
        <v>0</v>
      </c>
      <c r="DF307" s="86">
        <f t="shared" si="208"/>
        <v>0</v>
      </c>
      <c r="DG307" s="86">
        <f t="shared" si="208"/>
        <v>0</v>
      </c>
      <c r="DH307" s="86">
        <f t="shared" si="208"/>
        <v>0</v>
      </c>
      <c r="DI307" s="86">
        <f t="shared" si="208"/>
        <v>0</v>
      </c>
      <c r="DJ307" s="86">
        <f t="shared" si="208"/>
        <v>0</v>
      </c>
      <c r="DK307" s="86">
        <f t="shared" si="208"/>
        <v>0</v>
      </c>
      <c r="DL307" s="86">
        <f t="shared" si="208"/>
        <v>0</v>
      </c>
      <c r="DM307" s="86">
        <f t="shared" si="208"/>
        <v>0</v>
      </c>
      <c r="DN307" s="86">
        <f t="shared" si="208"/>
        <v>0</v>
      </c>
      <c r="DO307" s="86">
        <f t="shared" si="208"/>
        <v>0</v>
      </c>
      <c r="DP307" s="86">
        <f t="shared" si="208"/>
        <v>0</v>
      </c>
      <c r="DQ307" s="86">
        <f t="shared" si="208"/>
        <v>0</v>
      </c>
      <c r="DR307" s="86">
        <f t="shared" si="208"/>
        <v>0</v>
      </c>
      <c r="DS307" s="86">
        <f t="shared" si="208"/>
        <v>0</v>
      </c>
      <c r="DT307" s="86">
        <f t="shared" si="208"/>
        <v>0</v>
      </c>
      <c r="DU307" s="86">
        <f t="shared" si="208"/>
        <v>0</v>
      </c>
    </row>
    <row r="308" spans="1:125" x14ac:dyDescent="0.35">
      <c r="A308" s="127" t="s">
        <v>428</v>
      </c>
      <c r="B308" s="25"/>
      <c r="C308" s="25"/>
      <c r="D308" s="25"/>
      <c r="E308" s="96">
        <f>IFERROR(E304+E306+E307,"")</f>
        <v>0</v>
      </c>
      <c r="F308" s="96">
        <f t="shared" ref="F308:BQ308" si="209">IFERROR( F304 + F306 - F307,"")</f>
        <v>0</v>
      </c>
      <c r="G308" s="96">
        <f t="shared" si="209"/>
        <v>0</v>
      </c>
      <c r="H308" s="96">
        <f t="shared" si="209"/>
        <v>0</v>
      </c>
      <c r="I308" s="96">
        <f t="shared" si="209"/>
        <v>0</v>
      </c>
      <c r="J308" s="96">
        <f t="shared" si="209"/>
        <v>0</v>
      </c>
      <c r="K308" s="96">
        <f t="shared" si="209"/>
        <v>0</v>
      </c>
      <c r="L308" s="96">
        <f t="shared" si="209"/>
        <v>0</v>
      </c>
      <c r="M308" s="96">
        <f t="shared" si="209"/>
        <v>0</v>
      </c>
      <c r="N308" s="96">
        <f t="shared" si="209"/>
        <v>0</v>
      </c>
      <c r="O308" s="96">
        <f t="shared" si="209"/>
        <v>0</v>
      </c>
      <c r="P308" s="96">
        <f t="shared" si="209"/>
        <v>0</v>
      </c>
      <c r="Q308" s="96">
        <f t="shared" si="209"/>
        <v>0</v>
      </c>
      <c r="R308" s="96">
        <f t="shared" si="209"/>
        <v>0</v>
      </c>
      <c r="S308" s="96">
        <f t="shared" si="209"/>
        <v>0</v>
      </c>
      <c r="T308" s="96">
        <f t="shared" si="209"/>
        <v>0</v>
      </c>
      <c r="U308" s="96">
        <f t="shared" si="209"/>
        <v>0</v>
      </c>
      <c r="V308" s="96">
        <f t="shared" si="209"/>
        <v>0</v>
      </c>
      <c r="W308" s="96">
        <f t="shared" si="209"/>
        <v>0</v>
      </c>
      <c r="X308" s="96">
        <f t="shared" si="209"/>
        <v>0</v>
      </c>
      <c r="Y308" s="96">
        <f t="shared" si="209"/>
        <v>0</v>
      </c>
      <c r="Z308" s="96">
        <f t="shared" si="209"/>
        <v>0</v>
      </c>
      <c r="AA308" s="96">
        <f t="shared" si="209"/>
        <v>0</v>
      </c>
      <c r="AB308" s="96">
        <f t="shared" si="209"/>
        <v>0</v>
      </c>
      <c r="AC308" s="96">
        <f t="shared" si="209"/>
        <v>0</v>
      </c>
      <c r="AD308" s="96">
        <f t="shared" si="209"/>
        <v>0</v>
      </c>
      <c r="AE308" s="96">
        <f t="shared" si="209"/>
        <v>0</v>
      </c>
      <c r="AF308" s="96">
        <f t="shared" si="209"/>
        <v>0</v>
      </c>
      <c r="AG308" s="96">
        <f t="shared" si="209"/>
        <v>0</v>
      </c>
      <c r="AH308" s="96">
        <f t="shared" si="209"/>
        <v>0</v>
      </c>
      <c r="AI308" s="96">
        <f t="shared" si="209"/>
        <v>0</v>
      </c>
      <c r="AJ308" s="96">
        <f t="shared" si="209"/>
        <v>0</v>
      </c>
      <c r="AK308" s="96">
        <f t="shared" si="209"/>
        <v>0</v>
      </c>
      <c r="AL308" s="96">
        <f t="shared" si="209"/>
        <v>0</v>
      </c>
      <c r="AM308" s="96">
        <f t="shared" si="209"/>
        <v>0</v>
      </c>
      <c r="AN308" s="96">
        <f t="shared" si="209"/>
        <v>0</v>
      </c>
      <c r="AO308" s="96">
        <f t="shared" si="209"/>
        <v>0</v>
      </c>
      <c r="AP308" s="96">
        <f t="shared" si="209"/>
        <v>0</v>
      </c>
      <c r="AQ308" s="96">
        <f t="shared" si="209"/>
        <v>0</v>
      </c>
      <c r="AR308" s="96">
        <f t="shared" si="209"/>
        <v>0</v>
      </c>
      <c r="AS308" s="96">
        <f t="shared" si="209"/>
        <v>0</v>
      </c>
      <c r="AT308" s="96">
        <f t="shared" si="209"/>
        <v>0</v>
      </c>
      <c r="AU308" s="96">
        <f t="shared" si="209"/>
        <v>0</v>
      </c>
      <c r="AV308" s="96">
        <f t="shared" si="209"/>
        <v>0</v>
      </c>
      <c r="AW308" s="96">
        <f t="shared" si="209"/>
        <v>0</v>
      </c>
      <c r="AX308" s="96">
        <f t="shared" si="209"/>
        <v>0</v>
      </c>
      <c r="AY308" s="96">
        <f t="shared" si="209"/>
        <v>0</v>
      </c>
      <c r="AZ308" s="96">
        <f t="shared" si="209"/>
        <v>0</v>
      </c>
      <c r="BA308" s="96">
        <f t="shared" si="209"/>
        <v>0</v>
      </c>
      <c r="BB308" s="96">
        <f t="shared" si="209"/>
        <v>0</v>
      </c>
      <c r="BC308" s="96">
        <f t="shared" si="209"/>
        <v>0</v>
      </c>
      <c r="BD308" s="96">
        <f t="shared" si="209"/>
        <v>0</v>
      </c>
      <c r="BE308" s="96">
        <f t="shared" si="209"/>
        <v>0</v>
      </c>
      <c r="BF308" s="96">
        <f t="shared" si="209"/>
        <v>0</v>
      </c>
      <c r="BG308" s="96">
        <f t="shared" si="209"/>
        <v>0</v>
      </c>
      <c r="BH308" s="96">
        <f t="shared" si="209"/>
        <v>0</v>
      </c>
      <c r="BI308" s="96">
        <f t="shared" si="209"/>
        <v>0</v>
      </c>
      <c r="BJ308" s="96">
        <f t="shared" si="209"/>
        <v>0</v>
      </c>
      <c r="BK308" s="96">
        <f t="shared" si="209"/>
        <v>0</v>
      </c>
      <c r="BL308" s="96">
        <f t="shared" si="209"/>
        <v>0</v>
      </c>
      <c r="BM308" s="96">
        <f t="shared" si="209"/>
        <v>0</v>
      </c>
      <c r="BN308" s="96">
        <f t="shared" si="209"/>
        <v>0</v>
      </c>
      <c r="BO308" s="96">
        <f t="shared" si="209"/>
        <v>0</v>
      </c>
      <c r="BP308" s="96">
        <f t="shared" si="209"/>
        <v>0</v>
      </c>
      <c r="BQ308" s="96">
        <f t="shared" si="209"/>
        <v>0</v>
      </c>
      <c r="BR308" s="96">
        <f t="shared" ref="BR308:DU308" si="210">IFERROR( BR304 + BR306 - BR307,"")</f>
        <v>0</v>
      </c>
      <c r="BS308" s="96">
        <f t="shared" si="210"/>
        <v>0</v>
      </c>
      <c r="BT308" s="96">
        <f t="shared" si="210"/>
        <v>0</v>
      </c>
      <c r="BU308" s="96">
        <f t="shared" si="210"/>
        <v>0</v>
      </c>
      <c r="BV308" s="96">
        <f t="shared" si="210"/>
        <v>0</v>
      </c>
      <c r="BW308" s="96">
        <f t="shared" si="210"/>
        <v>0</v>
      </c>
      <c r="BX308" s="96">
        <f t="shared" si="210"/>
        <v>0</v>
      </c>
      <c r="BY308" s="96">
        <f t="shared" si="210"/>
        <v>0</v>
      </c>
      <c r="BZ308" s="96">
        <f t="shared" si="210"/>
        <v>0</v>
      </c>
      <c r="CA308" s="96">
        <f t="shared" si="210"/>
        <v>0</v>
      </c>
      <c r="CB308" s="96">
        <f t="shared" si="210"/>
        <v>0</v>
      </c>
      <c r="CC308" s="96">
        <f t="shared" si="210"/>
        <v>0</v>
      </c>
      <c r="CD308" s="96">
        <f t="shared" si="210"/>
        <v>0</v>
      </c>
      <c r="CE308" s="96">
        <f t="shared" si="210"/>
        <v>0</v>
      </c>
      <c r="CF308" s="96">
        <f t="shared" si="210"/>
        <v>0</v>
      </c>
      <c r="CG308" s="96">
        <f t="shared" si="210"/>
        <v>0</v>
      </c>
      <c r="CH308" s="96">
        <f t="shared" si="210"/>
        <v>0</v>
      </c>
      <c r="CI308" s="96">
        <f t="shared" si="210"/>
        <v>0</v>
      </c>
      <c r="CJ308" s="96">
        <f t="shared" si="210"/>
        <v>0</v>
      </c>
      <c r="CK308" s="96">
        <f t="shared" si="210"/>
        <v>0</v>
      </c>
      <c r="CL308" s="96">
        <f t="shared" si="210"/>
        <v>0</v>
      </c>
      <c r="CM308" s="96">
        <f t="shared" si="210"/>
        <v>0</v>
      </c>
      <c r="CN308" s="96">
        <f t="shared" si="210"/>
        <v>0</v>
      </c>
      <c r="CO308" s="96">
        <f t="shared" si="210"/>
        <v>0</v>
      </c>
      <c r="CP308" s="96">
        <f t="shared" si="210"/>
        <v>0</v>
      </c>
      <c r="CQ308" s="96">
        <f t="shared" si="210"/>
        <v>0</v>
      </c>
      <c r="CR308" s="96">
        <f t="shared" si="210"/>
        <v>0</v>
      </c>
      <c r="CS308" s="96">
        <f t="shared" si="210"/>
        <v>0</v>
      </c>
      <c r="CT308" s="96">
        <f t="shared" si="210"/>
        <v>0</v>
      </c>
      <c r="CU308" s="96">
        <f t="shared" si="210"/>
        <v>0</v>
      </c>
      <c r="CV308" s="96">
        <f t="shared" si="210"/>
        <v>0</v>
      </c>
      <c r="CW308" s="96">
        <f t="shared" si="210"/>
        <v>0</v>
      </c>
      <c r="CX308" s="96">
        <f t="shared" si="210"/>
        <v>0</v>
      </c>
      <c r="CY308" s="96">
        <f t="shared" si="210"/>
        <v>0</v>
      </c>
      <c r="CZ308" s="96">
        <f t="shared" si="210"/>
        <v>0</v>
      </c>
      <c r="DA308" s="96">
        <f t="shared" si="210"/>
        <v>0</v>
      </c>
      <c r="DB308" s="96">
        <f t="shared" si="210"/>
        <v>0</v>
      </c>
      <c r="DC308" s="96">
        <f t="shared" si="210"/>
        <v>0</v>
      </c>
      <c r="DD308" s="96">
        <f t="shared" si="210"/>
        <v>0</v>
      </c>
      <c r="DE308" s="96">
        <f t="shared" si="210"/>
        <v>0</v>
      </c>
      <c r="DF308" s="96">
        <f t="shared" si="210"/>
        <v>0</v>
      </c>
      <c r="DG308" s="96">
        <f t="shared" si="210"/>
        <v>0</v>
      </c>
      <c r="DH308" s="96">
        <f t="shared" si="210"/>
        <v>0</v>
      </c>
      <c r="DI308" s="96">
        <f t="shared" si="210"/>
        <v>0</v>
      </c>
      <c r="DJ308" s="96">
        <f t="shared" si="210"/>
        <v>0</v>
      </c>
      <c r="DK308" s="96">
        <f t="shared" si="210"/>
        <v>0</v>
      </c>
      <c r="DL308" s="96">
        <f t="shared" si="210"/>
        <v>0</v>
      </c>
      <c r="DM308" s="96">
        <f t="shared" si="210"/>
        <v>0</v>
      </c>
      <c r="DN308" s="96">
        <f t="shared" si="210"/>
        <v>0</v>
      </c>
      <c r="DO308" s="96">
        <f t="shared" si="210"/>
        <v>0</v>
      </c>
      <c r="DP308" s="96">
        <f t="shared" si="210"/>
        <v>0</v>
      </c>
      <c r="DQ308" s="96">
        <f t="shared" si="210"/>
        <v>0</v>
      </c>
      <c r="DR308" s="96">
        <f t="shared" si="210"/>
        <v>0</v>
      </c>
      <c r="DS308" s="96">
        <f t="shared" si="210"/>
        <v>0</v>
      </c>
      <c r="DT308" s="96">
        <f t="shared" si="210"/>
        <v>0</v>
      </c>
      <c r="DU308" s="96">
        <f t="shared" si="210"/>
        <v>0</v>
      </c>
    </row>
    <row r="309" spans="1:125"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x14ac:dyDescent="0.35">
      <c r="A310" s="63" t="str">
        <f>Pieņēmumi!B97</f>
        <v>Procentu likme par rezervēm</v>
      </c>
      <c r="B310" s="2"/>
      <c r="C310" s="2"/>
      <c r="D310" s="116">
        <f>Pieņēmumi!E97</f>
        <v>0</v>
      </c>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x14ac:dyDescent="0.35">
      <c r="A311" s="128" t="str">
        <f>A304</f>
        <v>Sākotnējā bilance</v>
      </c>
      <c r="B311" s="2"/>
      <c r="C311" s="2"/>
      <c r="D311" s="2"/>
      <c r="E311" s="86">
        <f t="shared" ref="E311:BP311" si="211">IFERROR(E304,"")</f>
        <v>0</v>
      </c>
      <c r="F311" s="86">
        <f t="shared" si="211"/>
        <v>0</v>
      </c>
      <c r="G311" s="86">
        <f t="shared" si="211"/>
        <v>0</v>
      </c>
      <c r="H311" s="86">
        <f t="shared" si="211"/>
        <v>0</v>
      </c>
      <c r="I311" s="86">
        <f t="shared" si="211"/>
        <v>0</v>
      </c>
      <c r="J311" s="86">
        <f t="shared" si="211"/>
        <v>0</v>
      </c>
      <c r="K311" s="86">
        <f t="shared" si="211"/>
        <v>0</v>
      </c>
      <c r="L311" s="86">
        <f t="shared" si="211"/>
        <v>0</v>
      </c>
      <c r="M311" s="86">
        <f t="shared" si="211"/>
        <v>0</v>
      </c>
      <c r="N311" s="86">
        <f t="shared" si="211"/>
        <v>0</v>
      </c>
      <c r="O311" s="86">
        <f t="shared" si="211"/>
        <v>0</v>
      </c>
      <c r="P311" s="86">
        <f t="shared" si="211"/>
        <v>0</v>
      </c>
      <c r="Q311" s="86">
        <f t="shared" si="211"/>
        <v>0</v>
      </c>
      <c r="R311" s="86">
        <f t="shared" si="211"/>
        <v>0</v>
      </c>
      <c r="S311" s="86">
        <f t="shared" si="211"/>
        <v>0</v>
      </c>
      <c r="T311" s="86">
        <f t="shared" si="211"/>
        <v>0</v>
      </c>
      <c r="U311" s="86">
        <f t="shared" si="211"/>
        <v>0</v>
      </c>
      <c r="V311" s="86">
        <f t="shared" si="211"/>
        <v>0</v>
      </c>
      <c r="W311" s="86">
        <f t="shared" si="211"/>
        <v>0</v>
      </c>
      <c r="X311" s="86">
        <f t="shared" si="211"/>
        <v>0</v>
      </c>
      <c r="Y311" s="86">
        <f t="shared" si="211"/>
        <v>0</v>
      </c>
      <c r="Z311" s="86">
        <f t="shared" si="211"/>
        <v>0</v>
      </c>
      <c r="AA311" s="86">
        <f t="shared" si="211"/>
        <v>0</v>
      </c>
      <c r="AB311" s="86">
        <f t="shared" si="211"/>
        <v>0</v>
      </c>
      <c r="AC311" s="86">
        <f t="shared" si="211"/>
        <v>0</v>
      </c>
      <c r="AD311" s="86">
        <f t="shared" si="211"/>
        <v>0</v>
      </c>
      <c r="AE311" s="86">
        <f t="shared" si="211"/>
        <v>0</v>
      </c>
      <c r="AF311" s="86">
        <f t="shared" si="211"/>
        <v>0</v>
      </c>
      <c r="AG311" s="86">
        <f t="shared" si="211"/>
        <v>0</v>
      </c>
      <c r="AH311" s="86">
        <f t="shared" si="211"/>
        <v>0</v>
      </c>
      <c r="AI311" s="86">
        <f t="shared" si="211"/>
        <v>0</v>
      </c>
      <c r="AJ311" s="86">
        <f t="shared" si="211"/>
        <v>0</v>
      </c>
      <c r="AK311" s="86">
        <f t="shared" si="211"/>
        <v>0</v>
      </c>
      <c r="AL311" s="86">
        <f t="shared" si="211"/>
        <v>0</v>
      </c>
      <c r="AM311" s="86">
        <f t="shared" si="211"/>
        <v>0</v>
      </c>
      <c r="AN311" s="86">
        <f t="shared" si="211"/>
        <v>0</v>
      </c>
      <c r="AO311" s="86">
        <f t="shared" si="211"/>
        <v>0</v>
      </c>
      <c r="AP311" s="86">
        <f t="shared" si="211"/>
        <v>0</v>
      </c>
      <c r="AQ311" s="86">
        <f t="shared" si="211"/>
        <v>0</v>
      </c>
      <c r="AR311" s="86">
        <f t="shared" si="211"/>
        <v>0</v>
      </c>
      <c r="AS311" s="86">
        <f t="shared" si="211"/>
        <v>0</v>
      </c>
      <c r="AT311" s="86">
        <f t="shared" si="211"/>
        <v>0</v>
      </c>
      <c r="AU311" s="86">
        <f t="shared" si="211"/>
        <v>0</v>
      </c>
      <c r="AV311" s="86">
        <f t="shared" si="211"/>
        <v>0</v>
      </c>
      <c r="AW311" s="86">
        <f t="shared" si="211"/>
        <v>0</v>
      </c>
      <c r="AX311" s="86">
        <f t="shared" si="211"/>
        <v>0</v>
      </c>
      <c r="AY311" s="86">
        <f t="shared" si="211"/>
        <v>0</v>
      </c>
      <c r="AZ311" s="86">
        <f t="shared" si="211"/>
        <v>0</v>
      </c>
      <c r="BA311" s="86">
        <f t="shared" si="211"/>
        <v>0</v>
      </c>
      <c r="BB311" s="86">
        <f t="shared" si="211"/>
        <v>0</v>
      </c>
      <c r="BC311" s="86">
        <f t="shared" si="211"/>
        <v>0</v>
      </c>
      <c r="BD311" s="86">
        <f t="shared" si="211"/>
        <v>0</v>
      </c>
      <c r="BE311" s="86">
        <f t="shared" si="211"/>
        <v>0</v>
      </c>
      <c r="BF311" s="86">
        <f t="shared" si="211"/>
        <v>0</v>
      </c>
      <c r="BG311" s="86">
        <f t="shared" si="211"/>
        <v>0</v>
      </c>
      <c r="BH311" s="86">
        <f t="shared" si="211"/>
        <v>0</v>
      </c>
      <c r="BI311" s="86">
        <f t="shared" si="211"/>
        <v>0</v>
      </c>
      <c r="BJ311" s="86">
        <f t="shared" si="211"/>
        <v>0</v>
      </c>
      <c r="BK311" s="86">
        <f t="shared" si="211"/>
        <v>0</v>
      </c>
      <c r="BL311" s="86">
        <f t="shared" si="211"/>
        <v>0</v>
      </c>
      <c r="BM311" s="86">
        <f t="shared" si="211"/>
        <v>0</v>
      </c>
      <c r="BN311" s="86">
        <f t="shared" si="211"/>
        <v>0</v>
      </c>
      <c r="BO311" s="86">
        <f t="shared" si="211"/>
        <v>0</v>
      </c>
      <c r="BP311" s="86">
        <f t="shared" si="211"/>
        <v>0</v>
      </c>
      <c r="BQ311" s="86">
        <f t="shared" ref="BQ311:DU311" si="212">IFERROR(BQ304,"")</f>
        <v>0</v>
      </c>
      <c r="BR311" s="86">
        <f t="shared" si="212"/>
        <v>0</v>
      </c>
      <c r="BS311" s="86">
        <f t="shared" si="212"/>
        <v>0</v>
      </c>
      <c r="BT311" s="86">
        <f t="shared" si="212"/>
        <v>0</v>
      </c>
      <c r="BU311" s="86">
        <f t="shared" si="212"/>
        <v>0</v>
      </c>
      <c r="BV311" s="86">
        <f t="shared" si="212"/>
        <v>0</v>
      </c>
      <c r="BW311" s="86">
        <f t="shared" si="212"/>
        <v>0</v>
      </c>
      <c r="BX311" s="86">
        <f t="shared" si="212"/>
        <v>0</v>
      </c>
      <c r="BY311" s="86">
        <f t="shared" si="212"/>
        <v>0</v>
      </c>
      <c r="BZ311" s="86">
        <f t="shared" si="212"/>
        <v>0</v>
      </c>
      <c r="CA311" s="86">
        <f t="shared" si="212"/>
        <v>0</v>
      </c>
      <c r="CB311" s="86">
        <f t="shared" si="212"/>
        <v>0</v>
      </c>
      <c r="CC311" s="86">
        <f t="shared" si="212"/>
        <v>0</v>
      </c>
      <c r="CD311" s="86">
        <f t="shared" si="212"/>
        <v>0</v>
      </c>
      <c r="CE311" s="86">
        <f t="shared" si="212"/>
        <v>0</v>
      </c>
      <c r="CF311" s="86">
        <f t="shared" si="212"/>
        <v>0</v>
      </c>
      <c r="CG311" s="86">
        <f t="shared" si="212"/>
        <v>0</v>
      </c>
      <c r="CH311" s="86">
        <f t="shared" si="212"/>
        <v>0</v>
      </c>
      <c r="CI311" s="86">
        <f t="shared" si="212"/>
        <v>0</v>
      </c>
      <c r="CJ311" s="86">
        <f t="shared" si="212"/>
        <v>0</v>
      </c>
      <c r="CK311" s="86">
        <f t="shared" si="212"/>
        <v>0</v>
      </c>
      <c r="CL311" s="86">
        <f t="shared" si="212"/>
        <v>0</v>
      </c>
      <c r="CM311" s="86">
        <f t="shared" si="212"/>
        <v>0</v>
      </c>
      <c r="CN311" s="86">
        <f t="shared" si="212"/>
        <v>0</v>
      </c>
      <c r="CO311" s="86">
        <f t="shared" si="212"/>
        <v>0</v>
      </c>
      <c r="CP311" s="86">
        <f t="shared" si="212"/>
        <v>0</v>
      </c>
      <c r="CQ311" s="86">
        <f t="shared" si="212"/>
        <v>0</v>
      </c>
      <c r="CR311" s="86">
        <f t="shared" si="212"/>
        <v>0</v>
      </c>
      <c r="CS311" s="86">
        <f t="shared" si="212"/>
        <v>0</v>
      </c>
      <c r="CT311" s="86">
        <f t="shared" si="212"/>
        <v>0</v>
      </c>
      <c r="CU311" s="86">
        <f t="shared" si="212"/>
        <v>0</v>
      </c>
      <c r="CV311" s="86">
        <f t="shared" si="212"/>
        <v>0</v>
      </c>
      <c r="CW311" s="86">
        <f t="shared" si="212"/>
        <v>0</v>
      </c>
      <c r="CX311" s="86">
        <f t="shared" si="212"/>
        <v>0</v>
      </c>
      <c r="CY311" s="86">
        <f t="shared" si="212"/>
        <v>0</v>
      </c>
      <c r="CZ311" s="86">
        <f t="shared" si="212"/>
        <v>0</v>
      </c>
      <c r="DA311" s="86">
        <f t="shared" si="212"/>
        <v>0</v>
      </c>
      <c r="DB311" s="86">
        <f t="shared" si="212"/>
        <v>0</v>
      </c>
      <c r="DC311" s="86">
        <f t="shared" si="212"/>
        <v>0</v>
      </c>
      <c r="DD311" s="86">
        <f t="shared" si="212"/>
        <v>0</v>
      </c>
      <c r="DE311" s="86">
        <f t="shared" si="212"/>
        <v>0</v>
      </c>
      <c r="DF311" s="86">
        <f t="shared" si="212"/>
        <v>0</v>
      </c>
      <c r="DG311" s="86">
        <f t="shared" si="212"/>
        <v>0</v>
      </c>
      <c r="DH311" s="86">
        <f t="shared" si="212"/>
        <v>0</v>
      </c>
      <c r="DI311" s="86">
        <f t="shared" si="212"/>
        <v>0</v>
      </c>
      <c r="DJ311" s="86">
        <f t="shared" si="212"/>
        <v>0</v>
      </c>
      <c r="DK311" s="86">
        <f t="shared" si="212"/>
        <v>0</v>
      </c>
      <c r="DL311" s="86">
        <f t="shared" si="212"/>
        <v>0</v>
      </c>
      <c r="DM311" s="86">
        <f t="shared" si="212"/>
        <v>0</v>
      </c>
      <c r="DN311" s="86">
        <f t="shared" si="212"/>
        <v>0</v>
      </c>
      <c r="DO311" s="86">
        <f t="shared" si="212"/>
        <v>0</v>
      </c>
      <c r="DP311" s="86">
        <f t="shared" si="212"/>
        <v>0</v>
      </c>
      <c r="DQ311" s="86">
        <f t="shared" si="212"/>
        <v>0</v>
      </c>
      <c r="DR311" s="86">
        <f t="shared" si="212"/>
        <v>0</v>
      </c>
      <c r="DS311" s="86">
        <f t="shared" si="212"/>
        <v>0</v>
      </c>
      <c r="DT311" s="86">
        <f t="shared" si="212"/>
        <v>0</v>
      </c>
      <c r="DU311" s="86">
        <f t="shared" si="212"/>
        <v>0</v>
      </c>
    </row>
    <row r="312" spans="1:125" x14ac:dyDescent="0.35">
      <c r="A312" s="25" t="s">
        <v>429</v>
      </c>
      <c r="B312" s="25"/>
      <c r="C312" s="25"/>
      <c r="D312" s="25"/>
      <c r="E312" s="129">
        <f t="shared" ref="E312:BP312" si="213">IFERROR(E311*$D310,"")</f>
        <v>0</v>
      </c>
      <c r="F312" s="129">
        <f t="shared" si="213"/>
        <v>0</v>
      </c>
      <c r="G312" s="129">
        <f t="shared" si="213"/>
        <v>0</v>
      </c>
      <c r="H312" s="129">
        <f t="shared" si="213"/>
        <v>0</v>
      </c>
      <c r="I312" s="130">
        <f t="shared" si="213"/>
        <v>0</v>
      </c>
      <c r="J312" s="129">
        <f t="shared" si="213"/>
        <v>0</v>
      </c>
      <c r="K312" s="129">
        <f t="shared" si="213"/>
        <v>0</v>
      </c>
      <c r="L312" s="129">
        <f t="shared" si="213"/>
        <v>0</v>
      </c>
      <c r="M312" s="129">
        <f t="shared" si="213"/>
        <v>0</v>
      </c>
      <c r="N312" s="129">
        <f t="shared" si="213"/>
        <v>0</v>
      </c>
      <c r="O312" s="129">
        <f t="shared" si="213"/>
        <v>0</v>
      </c>
      <c r="P312" s="129">
        <f t="shared" si="213"/>
        <v>0</v>
      </c>
      <c r="Q312" s="129">
        <f t="shared" si="213"/>
        <v>0</v>
      </c>
      <c r="R312" s="129">
        <f t="shared" si="213"/>
        <v>0</v>
      </c>
      <c r="S312" s="129">
        <f t="shared" si="213"/>
        <v>0</v>
      </c>
      <c r="T312" s="129">
        <f t="shared" si="213"/>
        <v>0</v>
      </c>
      <c r="U312" s="129">
        <f t="shared" si="213"/>
        <v>0</v>
      </c>
      <c r="V312" s="129">
        <f t="shared" si="213"/>
        <v>0</v>
      </c>
      <c r="W312" s="129">
        <f t="shared" si="213"/>
        <v>0</v>
      </c>
      <c r="X312" s="129">
        <f t="shared" si="213"/>
        <v>0</v>
      </c>
      <c r="Y312" s="129">
        <f t="shared" si="213"/>
        <v>0</v>
      </c>
      <c r="Z312" s="129">
        <f t="shared" si="213"/>
        <v>0</v>
      </c>
      <c r="AA312" s="129">
        <f t="shared" si="213"/>
        <v>0</v>
      </c>
      <c r="AB312" s="129">
        <f t="shared" si="213"/>
        <v>0</v>
      </c>
      <c r="AC312" s="129">
        <f t="shared" si="213"/>
        <v>0</v>
      </c>
      <c r="AD312" s="129">
        <f t="shared" si="213"/>
        <v>0</v>
      </c>
      <c r="AE312" s="129">
        <f t="shared" si="213"/>
        <v>0</v>
      </c>
      <c r="AF312" s="129">
        <f t="shared" si="213"/>
        <v>0</v>
      </c>
      <c r="AG312" s="129">
        <f t="shared" si="213"/>
        <v>0</v>
      </c>
      <c r="AH312" s="129">
        <f t="shared" si="213"/>
        <v>0</v>
      </c>
      <c r="AI312" s="129">
        <f t="shared" si="213"/>
        <v>0</v>
      </c>
      <c r="AJ312" s="129">
        <f t="shared" si="213"/>
        <v>0</v>
      </c>
      <c r="AK312" s="129">
        <f t="shared" si="213"/>
        <v>0</v>
      </c>
      <c r="AL312" s="129">
        <f t="shared" si="213"/>
        <v>0</v>
      </c>
      <c r="AM312" s="129">
        <f t="shared" si="213"/>
        <v>0</v>
      </c>
      <c r="AN312" s="129">
        <f t="shared" si="213"/>
        <v>0</v>
      </c>
      <c r="AO312" s="129">
        <f t="shared" si="213"/>
        <v>0</v>
      </c>
      <c r="AP312" s="129">
        <f t="shared" si="213"/>
        <v>0</v>
      </c>
      <c r="AQ312" s="129">
        <f t="shared" si="213"/>
        <v>0</v>
      </c>
      <c r="AR312" s="129">
        <f t="shared" si="213"/>
        <v>0</v>
      </c>
      <c r="AS312" s="129">
        <f t="shared" si="213"/>
        <v>0</v>
      </c>
      <c r="AT312" s="129">
        <f t="shared" si="213"/>
        <v>0</v>
      </c>
      <c r="AU312" s="129">
        <f t="shared" si="213"/>
        <v>0</v>
      </c>
      <c r="AV312" s="129">
        <f t="shared" si="213"/>
        <v>0</v>
      </c>
      <c r="AW312" s="129">
        <f t="shared" si="213"/>
        <v>0</v>
      </c>
      <c r="AX312" s="129">
        <f t="shared" si="213"/>
        <v>0</v>
      </c>
      <c r="AY312" s="129">
        <f t="shared" si="213"/>
        <v>0</v>
      </c>
      <c r="AZ312" s="129">
        <f t="shared" si="213"/>
        <v>0</v>
      </c>
      <c r="BA312" s="129">
        <f t="shared" si="213"/>
        <v>0</v>
      </c>
      <c r="BB312" s="129">
        <f t="shared" si="213"/>
        <v>0</v>
      </c>
      <c r="BC312" s="129">
        <f t="shared" si="213"/>
        <v>0</v>
      </c>
      <c r="BD312" s="129">
        <f t="shared" si="213"/>
        <v>0</v>
      </c>
      <c r="BE312" s="129">
        <f t="shared" si="213"/>
        <v>0</v>
      </c>
      <c r="BF312" s="129">
        <f t="shared" si="213"/>
        <v>0</v>
      </c>
      <c r="BG312" s="129">
        <f t="shared" si="213"/>
        <v>0</v>
      </c>
      <c r="BH312" s="129">
        <f t="shared" si="213"/>
        <v>0</v>
      </c>
      <c r="BI312" s="129">
        <f t="shared" si="213"/>
        <v>0</v>
      </c>
      <c r="BJ312" s="129">
        <f t="shared" si="213"/>
        <v>0</v>
      </c>
      <c r="BK312" s="129">
        <f t="shared" si="213"/>
        <v>0</v>
      </c>
      <c r="BL312" s="129">
        <f t="shared" si="213"/>
        <v>0</v>
      </c>
      <c r="BM312" s="129">
        <f t="shared" si="213"/>
        <v>0</v>
      </c>
      <c r="BN312" s="129">
        <f t="shared" si="213"/>
        <v>0</v>
      </c>
      <c r="BO312" s="129">
        <f t="shared" si="213"/>
        <v>0</v>
      </c>
      <c r="BP312" s="129">
        <f t="shared" si="213"/>
        <v>0</v>
      </c>
      <c r="BQ312" s="129">
        <f t="shared" ref="BQ312:DU312" si="214">IFERROR(BQ311*$D310,"")</f>
        <v>0</v>
      </c>
      <c r="BR312" s="129">
        <f t="shared" si="214"/>
        <v>0</v>
      </c>
      <c r="BS312" s="129">
        <f t="shared" si="214"/>
        <v>0</v>
      </c>
      <c r="BT312" s="129">
        <f t="shared" si="214"/>
        <v>0</v>
      </c>
      <c r="BU312" s="129">
        <f t="shared" si="214"/>
        <v>0</v>
      </c>
      <c r="BV312" s="129">
        <f t="shared" si="214"/>
        <v>0</v>
      </c>
      <c r="BW312" s="129">
        <f t="shared" si="214"/>
        <v>0</v>
      </c>
      <c r="BX312" s="129">
        <f t="shared" si="214"/>
        <v>0</v>
      </c>
      <c r="BY312" s="129">
        <f t="shared" si="214"/>
        <v>0</v>
      </c>
      <c r="BZ312" s="129">
        <f t="shared" si="214"/>
        <v>0</v>
      </c>
      <c r="CA312" s="129">
        <f t="shared" si="214"/>
        <v>0</v>
      </c>
      <c r="CB312" s="129">
        <f t="shared" si="214"/>
        <v>0</v>
      </c>
      <c r="CC312" s="129">
        <f t="shared" si="214"/>
        <v>0</v>
      </c>
      <c r="CD312" s="129">
        <f t="shared" si="214"/>
        <v>0</v>
      </c>
      <c r="CE312" s="129">
        <f t="shared" si="214"/>
        <v>0</v>
      </c>
      <c r="CF312" s="129">
        <f t="shared" si="214"/>
        <v>0</v>
      </c>
      <c r="CG312" s="129">
        <f t="shared" si="214"/>
        <v>0</v>
      </c>
      <c r="CH312" s="129">
        <f t="shared" si="214"/>
        <v>0</v>
      </c>
      <c r="CI312" s="129">
        <f t="shared" si="214"/>
        <v>0</v>
      </c>
      <c r="CJ312" s="129">
        <f t="shared" si="214"/>
        <v>0</v>
      </c>
      <c r="CK312" s="129">
        <f t="shared" si="214"/>
        <v>0</v>
      </c>
      <c r="CL312" s="129">
        <f t="shared" si="214"/>
        <v>0</v>
      </c>
      <c r="CM312" s="129">
        <f t="shared" si="214"/>
        <v>0</v>
      </c>
      <c r="CN312" s="129">
        <f t="shared" si="214"/>
        <v>0</v>
      </c>
      <c r="CO312" s="129">
        <f t="shared" si="214"/>
        <v>0</v>
      </c>
      <c r="CP312" s="129">
        <f t="shared" si="214"/>
        <v>0</v>
      </c>
      <c r="CQ312" s="129">
        <f t="shared" si="214"/>
        <v>0</v>
      </c>
      <c r="CR312" s="129">
        <f t="shared" si="214"/>
        <v>0</v>
      </c>
      <c r="CS312" s="129">
        <f t="shared" si="214"/>
        <v>0</v>
      </c>
      <c r="CT312" s="129">
        <f t="shared" si="214"/>
        <v>0</v>
      </c>
      <c r="CU312" s="129">
        <f t="shared" si="214"/>
        <v>0</v>
      </c>
      <c r="CV312" s="129">
        <f t="shared" si="214"/>
        <v>0</v>
      </c>
      <c r="CW312" s="129">
        <f t="shared" si="214"/>
        <v>0</v>
      </c>
      <c r="CX312" s="129">
        <f t="shared" si="214"/>
        <v>0</v>
      </c>
      <c r="CY312" s="129">
        <f t="shared" si="214"/>
        <v>0</v>
      </c>
      <c r="CZ312" s="129">
        <f t="shared" si="214"/>
        <v>0</v>
      </c>
      <c r="DA312" s="129">
        <f t="shared" si="214"/>
        <v>0</v>
      </c>
      <c r="DB312" s="129">
        <f t="shared" si="214"/>
        <v>0</v>
      </c>
      <c r="DC312" s="129">
        <f t="shared" si="214"/>
        <v>0</v>
      </c>
      <c r="DD312" s="129">
        <f t="shared" si="214"/>
        <v>0</v>
      </c>
      <c r="DE312" s="129">
        <f t="shared" si="214"/>
        <v>0</v>
      </c>
      <c r="DF312" s="129">
        <f t="shared" si="214"/>
        <v>0</v>
      </c>
      <c r="DG312" s="129">
        <f t="shared" si="214"/>
        <v>0</v>
      </c>
      <c r="DH312" s="129">
        <f t="shared" si="214"/>
        <v>0</v>
      </c>
      <c r="DI312" s="129">
        <f t="shared" si="214"/>
        <v>0</v>
      </c>
      <c r="DJ312" s="129">
        <f t="shared" si="214"/>
        <v>0</v>
      </c>
      <c r="DK312" s="129">
        <f t="shared" si="214"/>
        <v>0</v>
      </c>
      <c r="DL312" s="129">
        <f t="shared" si="214"/>
        <v>0</v>
      </c>
      <c r="DM312" s="129">
        <f t="shared" si="214"/>
        <v>0</v>
      </c>
      <c r="DN312" s="129">
        <f t="shared" si="214"/>
        <v>0</v>
      </c>
      <c r="DO312" s="129">
        <f t="shared" si="214"/>
        <v>0</v>
      </c>
      <c r="DP312" s="129">
        <f t="shared" si="214"/>
        <v>0</v>
      </c>
      <c r="DQ312" s="129">
        <f t="shared" si="214"/>
        <v>0</v>
      </c>
      <c r="DR312" s="129">
        <f t="shared" si="214"/>
        <v>0</v>
      </c>
      <c r="DS312" s="129">
        <f t="shared" si="214"/>
        <v>0</v>
      </c>
      <c r="DT312" s="129">
        <f t="shared" si="214"/>
        <v>0</v>
      </c>
      <c r="DU312" s="129">
        <f t="shared" si="214"/>
        <v>0</v>
      </c>
    </row>
    <row r="313" spans="1:125"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x14ac:dyDescent="0.35">
      <c r="A314" s="97" t="str">
        <f>A179</f>
        <v>Banka3</v>
      </c>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x14ac:dyDescent="0.35">
      <c r="A316" s="63" t="str">
        <f>A208</f>
        <v>Kredīta pamatsummas atmaksas marķieris</v>
      </c>
      <c r="B316" s="2"/>
      <c r="C316" s="2"/>
      <c r="D316" s="2"/>
      <c r="E316" s="46">
        <f t="shared" ref="E316:BP316" si="215">IFERROR(E126,"")</f>
        <v>0</v>
      </c>
      <c r="F316" s="46">
        <f t="shared" si="215"/>
        <v>0</v>
      </c>
      <c r="G316" s="46">
        <f t="shared" si="215"/>
        <v>0</v>
      </c>
      <c r="H316" s="46">
        <f t="shared" si="215"/>
        <v>0</v>
      </c>
      <c r="I316" s="46">
        <f t="shared" si="215"/>
        <v>0</v>
      </c>
      <c r="J316" s="46">
        <f t="shared" si="215"/>
        <v>0</v>
      </c>
      <c r="K316" s="46">
        <f t="shared" si="215"/>
        <v>0</v>
      </c>
      <c r="L316" s="46">
        <f t="shared" si="215"/>
        <v>0</v>
      </c>
      <c r="M316" s="46">
        <f t="shared" si="215"/>
        <v>0</v>
      </c>
      <c r="N316" s="46">
        <f t="shared" si="215"/>
        <v>0</v>
      </c>
      <c r="O316" s="46">
        <f t="shared" si="215"/>
        <v>0</v>
      </c>
      <c r="P316" s="46">
        <f t="shared" si="215"/>
        <v>0</v>
      </c>
      <c r="Q316" s="46">
        <f t="shared" si="215"/>
        <v>0</v>
      </c>
      <c r="R316" s="46">
        <f t="shared" si="215"/>
        <v>0</v>
      </c>
      <c r="S316" s="46">
        <f t="shared" si="215"/>
        <v>0</v>
      </c>
      <c r="T316" s="46">
        <f t="shared" si="215"/>
        <v>0</v>
      </c>
      <c r="U316" s="46">
        <f t="shared" si="215"/>
        <v>0</v>
      </c>
      <c r="V316" s="46">
        <f t="shared" si="215"/>
        <v>0</v>
      </c>
      <c r="W316" s="46">
        <f t="shared" si="215"/>
        <v>0</v>
      </c>
      <c r="X316" s="46">
        <f t="shared" si="215"/>
        <v>0</v>
      </c>
      <c r="Y316" s="46">
        <f t="shared" si="215"/>
        <v>0</v>
      </c>
      <c r="Z316" s="46">
        <f t="shared" si="215"/>
        <v>0</v>
      </c>
      <c r="AA316" s="46">
        <f t="shared" si="215"/>
        <v>0</v>
      </c>
      <c r="AB316" s="46">
        <f t="shared" si="215"/>
        <v>0</v>
      </c>
      <c r="AC316" s="46">
        <f t="shared" si="215"/>
        <v>0</v>
      </c>
      <c r="AD316" s="46">
        <f t="shared" si="215"/>
        <v>0</v>
      </c>
      <c r="AE316" s="46">
        <f t="shared" si="215"/>
        <v>0</v>
      </c>
      <c r="AF316" s="46">
        <f t="shared" si="215"/>
        <v>0</v>
      </c>
      <c r="AG316" s="46">
        <f t="shared" si="215"/>
        <v>0</v>
      </c>
      <c r="AH316" s="46">
        <f t="shared" si="215"/>
        <v>0</v>
      </c>
      <c r="AI316" s="46">
        <f t="shared" si="215"/>
        <v>0</v>
      </c>
      <c r="AJ316" s="46">
        <f t="shared" si="215"/>
        <v>0</v>
      </c>
      <c r="AK316" s="46">
        <f t="shared" si="215"/>
        <v>0</v>
      </c>
      <c r="AL316" s="46">
        <f t="shared" si="215"/>
        <v>0</v>
      </c>
      <c r="AM316" s="46">
        <f t="shared" si="215"/>
        <v>0</v>
      </c>
      <c r="AN316" s="46">
        <f t="shared" si="215"/>
        <v>0</v>
      </c>
      <c r="AO316" s="46">
        <f t="shared" si="215"/>
        <v>0</v>
      </c>
      <c r="AP316" s="46">
        <f t="shared" si="215"/>
        <v>0</v>
      </c>
      <c r="AQ316" s="46">
        <f t="shared" si="215"/>
        <v>0</v>
      </c>
      <c r="AR316" s="46">
        <f t="shared" si="215"/>
        <v>0</v>
      </c>
      <c r="AS316" s="46">
        <f t="shared" si="215"/>
        <v>0</v>
      </c>
      <c r="AT316" s="46">
        <f t="shared" si="215"/>
        <v>0</v>
      </c>
      <c r="AU316" s="46">
        <f t="shared" si="215"/>
        <v>0</v>
      </c>
      <c r="AV316" s="46">
        <f t="shared" si="215"/>
        <v>0</v>
      </c>
      <c r="AW316" s="46">
        <f t="shared" si="215"/>
        <v>0</v>
      </c>
      <c r="AX316" s="46">
        <f t="shared" si="215"/>
        <v>0</v>
      </c>
      <c r="AY316" s="46">
        <f t="shared" si="215"/>
        <v>0</v>
      </c>
      <c r="AZ316" s="46">
        <f t="shared" si="215"/>
        <v>0</v>
      </c>
      <c r="BA316" s="46">
        <f t="shared" si="215"/>
        <v>0</v>
      </c>
      <c r="BB316" s="46">
        <f t="shared" si="215"/>
        <v>0</v>
      </c>
      <c r="BC316" s="46">
        <f t="shared" si="215"/>
        <v>0</v>
      </c>
      <c r="BD316" s="46">
        <f t="shared" si="215"/>
        <v>0</v>
      </c>
      <c r="BE316" s="46">
        <f t="shared" si="215"/>
        <v>0</v>
      </c>
      <c r="BF316" s="46">
        <f t="shared" si="215"/>
        <v>0</v>
      </c>
      <c r="BG316" s="46">
        <f t="shared" si="215"/>
        <v>0</v>
      </c>
      <c r="BH316" s="46">
        <f t="shared" si="215"/>
        <v>0</v>
      </c>
      <c r="BI316" s="46">
        <f t="shared" si="215"/>
        <v>0</v>
      </c>
      <c r="BJ316" s="46">
        <f t="shared" si="215"/>
        <v>0</v>
      </c>
      <c r="BK316" s="46">
        <f t="shared" si="215"/>
        <v>0</v>
      </c>
      <c r="BL316" s="46">
        <f t="shared" si="215"/>
        <v>0</v>
      </c>
      <c r="BM316" s="46">
        <f t="shared" si="215"/>
        <v>0</v>
      </c>
      <c r="BN316" s="46">
        <f t="shared" si="215"/>
        <v>0</v>
      </c>
      <c r="BO316" s="46">
        <f t="shared" si="215"/>
        <v>0</v>
      </c>
      <c r="BP316" s="46">
        <f t="shared" si="215"/>
        <v>0</v>
      </c>
      <c r="BQ316" s="46">
        <f t="shared" ref="BQ316:DU316" si="216">IFERROR(BQ126,"")</f>
        <v>0</v>
      </c>
      <c r="BR316" s="46">
        <f t="shared" si="216"/>
        <v>0</v>
      </c>
      <c r="BS316" s="46">
        <f t="shared" si="216"/>
        <v>0</v>
      </c>
      <c r="BT316" s="46">
        <f t="shared" si="216"/>
        <v>0</v>
      </c>
      <c r="BU316" s="46">
        <f t="shared" si="216"/>
        <v>0</v>
      </c>
      <c r="BV316" s="46">
        <f t="shared" si="216"/>
        <v>0</v>
      </c>
      <c r="BW316" s="46">
        <f t="shared" si="216"/>
        <v>0</v>
      </c>
      <c r="BX316" s="46">
        <f t="shared" si="216"/>
        <v>0</v>
      </c>
      <c r="BY316" s="46">
        <f t="shared" si="216"/>
        <v>0</v>
      </c>
      <c r="BZ316" s="46">
        <f t="shared" si="216"/>
        <v>0</v>
      </c>
      <c r="CA316" s="46">
        <f t="shared" si="216"/>
        <v>0</v>
      </c>
      <c r="CB316" s="46">
        <f t="shared" si="216"/>
        <v>0</v>
      </c>
      <c r="CC316" s="46">
        <f t="shared" si="216"/>
        <v>0</v>
      </c>
      <c r="CD316" s="46">
        <f t="shared" si="216"/>
        <v>0</v>
      </c>
      <c r="CE316" s="46">
        <f t="shared" si="216"/>
        <v>0</v>
      </c>
      <c r="CF316" s="46">
        <f t="shared" si="216"/>
        <v>0</v>
      </c>
      <c r="CG316" s="46">
        <f t="shared" si="216"/>
        <v>0</v>
      </c>
      <c r="CH316" s="46">
        <f t="shared" si="216"/>
        <v>0</v>
      </c>
      <c r="CI316" s="46">
        <f t="shared" si="216"/>
        <v>0</v>
      </c>
      <c r="CJ316" s="46">
        <f t="shared" si="216"/>
        <v>0</v>
      </c>
      <c r="CK316" s="46">
        <f t="shared" si="216"/>
        <v>0</v>
      </c>
      <c r="CL316" s="46">
        <f t="shared" si="216"/>
        <v>0</v>
      </c>
      <c r="CM316" s="46">
        <f t="shared" si="216"/>
        <v>0</v>
      </c>
      <c r="CN316" s="46">
        <f t="shared" si="216"/>
        <v>0</v>
      </c>
      <c r="CO316" s="46">
        <f t="shared" si="216"/>
        <v>0</v>
      </c>
      <c r="CP316" s="46">
        <f t="shared" si="216"/>
        <v>0</v>
      </c>
      <c r="CQ316" s="46">
        <f t="shared" si="216"/>
        <v>0</v>
      </c>
      <c r="CR316" s="46">
        <f t="shared" si="216"/>
        <v>0</v>
      </c>
      <c r="CS316" s="46">
        <f t="shared" si="216"/>
        <v>0</v>
      </c>
      <c r="CT316" s="46">
        <f t="shared" si="216"/>
        <v>0</v>
      </c>
      <c r="CU316" s="46">
        <f t="shared" si="216"/>
        <v>0</v>
      </c>
      <c r="CV316" s="46">
        <f t="shared" si="216"/>
        <v>0</v>
      </c>
      <c r="CW316" s="46">
        <f t="shared" si="216"/>
        <v>0</v>
      </c>
      <c r="CX316" s="46">
        <f t="shared" si="216"/>
        <v>0</v>
      </c>
      <c r="CY316" s="46">
        <f t="shared" si="216"/>
        <v>0</v>
      </c>
      <c r="CZ316" s="46">
        <f t="shared" si="216"/>
        <v>0</v>
      </c>
      <c r="DA316" s="46">
        <f t="shared" si="216"/>
        <v>0</v>
      </c>
      <c r="DB316" s="46">
        <f t="shared" si="216"/>
        <v>0</v>
      </c>
      <c r="DC316" s="46">
        <f t="shared" si="216"/>
        <v>0</v>
      </c>
      <c r="DD316" s="46">
        <f t="shared" si="216"/>
        <v>0</v>
      </c>
      <c r="DE316" s="46">
        <f t="shared" si="216"/>
        <v>0</v>
      </c>
      <c r="DF316" s="46">
        <f t="shared" si="216"/>
        <v>0</v>
      </c>
      <c r="DG316" s="46">
        <f t="shared" si="216"/>
        <v>0</v>
      </c>
      <c r="DH316" s="46">
        <f t="shared" si="216"/>
        <v>0</v>
      </c>
      <c r="DI316" s="46">
        <f t="shared" si="216"/>
        <v>0</v>
      </c>
      <c r="DJ316" s="46">
        <f t="shared" si="216"/>
        <v>0</v>
      </c>
      <c r="DK316" s="46">
        <f t="shared" si="216"/>
        <v>0</v>
      </c>
      <c r="DL316" s="46">
        <f t="shared" si="216"/>
        <v>0</v>
      </c>
      <c r="DM316" s="46">
        <f t="shared" si="216"/>
        <v>0</v>
      </c>
      <c r="DN316" s="46">
        <f t="shared" si="216"/>
        <v>0</v>
      </c>
      <c r="DO316" s="46">
        <f t="shared" si="216"/>
        <v>0</v>
      </c>
      <c r="DP316" s="46">
        <f t="shared" si="216"/>
        <v>0</v>
      </c>
      <c r="DQ316" s="46">
        <f t="shared" si="216"/>
        <v>0</v>
      </c>
      <c r="DR316" s="46">
        <f t="shared" si="216"/>
        <v>0</v>
      </c>
      <c r="DS316" s="46">
        <f t="shared" si="216"/>
        <v>0</v>
      </c>
      <c r="DT316" s="46">
        <f t="shared" si="216"/>
        <v>0</v>
      </c>
      <c r="DU316" s="46">
        <f t="shared" si="216"/>
        <v>0</v>
      </c>
    </row>
    <row r="317" spans="1:125" x14ac:dyDescent="0.35">
      <c r="A317" s="63" t="str">
        <f>Pieņēmumi!B117</f>
        <v>SAISTĪBU MAKSĀJUMU SUMMAS rezerve no nākamo 12 mēnešu SAISTĪBU MAKSĀJUMU SUMMĀM</v>
      </c>
      <c r="B317" s="2"/>
      <c r="C317" s="2"/>
      <c r="D317" s="125">
        <f>Pieņēmumi!E117</f>
        <v>0</v>
      </c>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x14ac:dyDescent="0.35">
      <c r="A318" s="21" t="s">
        <v>422</v>
      </c>
      <c r="B318" s="2"/>
      <c r="C318" s="2"/>
      <c r="D318" s="2"/>
      <c r="E318" s="86">
        <f t="shared" ref="E318:BP318" si="217">IFERROR(E216+E219,"")</f>
        <v>0</v>
      </c>
      <c r="F318" s="86">
        <f t="shared" si="217"/>
        <v>0</v>
      </c>
      <c r="G318" s="86">
        <f t="shared" si="217"/>
        <v>0</v>
      </c>
      <c r="H318" s="86">
        <f t="shared" si="217"/>
        <v>0</v>
      </c>
      <c r="I318" s="86">
        <f t="shared" si="217"/>
        <v>0</v>
      </c>
      <c r="J318" s="86">
        <f t="shared" si="217"/>
        <v>0</v>
      </c>
      <c r="K318" s="86">
        <f t="shared" si="217"/>
        <v>0</v>
      </c>
      <c r="L318" s="86">
        <f t="shared" si="217"/>
        <v>0</v>
      </c>
      <c r="M318" s="86">
        <f t="shared" si="217"/>
        <v>0</v>
      </c>
      <c r="N318" s="86">
        <f t="shared" si="217"/>
        <v>0</v>
      </c>
      <c r="O318" s="86">
        <f t="shared" si="217"/>
        <v>0</v>
      </c>
      <c r="P318" s="86">
        <f t="shared" si="217"/>
        <v>0</v>
      </c>
      <c r="Q318" s="86">
        <f t="shared" si="217"/>
        <v>0</v>
      </c>
      <c r="R318" s="86">
        <f t="shared" si="217"/>
        <v>0</v>
      </c>
      <c r="S318" s="86">
        <f t="shared" si="217"/>
        <v>0</v>
      </c>
      <c r="T318" s="86">
        <f t="shared" si="217"/>
        <v>0</v>
      </c>
      <c r="U318" s="86">
        <f t="shared" si="217"/>
        <v>0</v>
      </c>
      <c r="V318" s="86">
        <f t="shared" si="217"/>
        <v>0</v>
      </c>
      <c r="W318" s="86">
        <f t="shared" si="217"/>
        <v>0</v>
      </c>
      <c r="X318" s="86">
        <f t="shared" si="217"/>
        <v>0</v>
      </c>
      <c r="Y318" s="86">
        <f t="shared" si="217"/>
        <v>0</v>
      </c>
      <c r="Z318" s="86">
        <f t="shared" si="217"/>
        <v>0</v>
      </c>
      <c r="AA318" s="86">
        <f t="shared" si="217"/>
        <v>0</v>
      </c>
      <c r="AB318" s="86">
        <f t="shared" si="217"/>
        <v>0</v>
      </c>
      <c r="AC318" s="86">
        <f t="shared" si="217"/>
        <v>0</v>
      </c>
      <c r="AD318" s="86">
        <f t="shared" si="217"/>
        <v>0</v>
      </c>
      <c r="AE318" s="86">
        <f t="shared" si="217"/>
        <v>0</v>
      </c>
      <c r="AF318" s="86">
        <f t="shared" si="217"/>
        <v>0</v>
      </c>
      <c r="AG318" s="86">
        <f t="shared" si="217"/>
        <v>0</v>
      </c>
      <c r="AH318" s="86">
        <f t="shared" si="217"/>
        <v>0</v>
      </c>
      <c r="AI318" s="86">
        <f t="shared" si="217"/>
        <v>0</v>
      </c>
      <c r="AJ318" s="86">
        <f t="shared" si="217"/>
        <v>0</v>
      </c>
      <c r="AK318" s="86">
        <f t="shared" si="217"/>
        <v>0</v>
      </c>
      <c r="AL318" s="86">
        <f t="shared" si="217"/>
        <v>0</v>
      </c>
      <c r="AM318" s="86">
        <f t="shared" si="217"/>
        <v>0</v>
      </c>
      <c r="AN318" s="86">
        <f t="shared" si="217"/>
        <v>0</v>
      </c>
      <c r="AO318" s="86">
        <f t="shared" si="217"/>
        <v>0</v>
      </c>
      <c r="AP318" s="86">
        <f t="shared" si="217"/>
        <v>0</v>
      </c>
      <c r="AQ318" s="86">
        <f t="shared" si="217"/>
        <v>0</v>
      </c>
      <c r="AR318" s="86">
        <f t="shared" si="217"/>
        <v>0</v>
      </c>
      <c r="AS318" s="86">
        <f t="shared" si="217"/>
        <v>0</v>
      </c>
      <c r="AT318" s="86">
        <f t="shared" si="217"/>
        <v>0</v>
      </c>
      <c r="AU318" s="86">
        <f t="shared" si="217"/>
        <v>0</v>
      </c>
      <c r="AV318" s="86">
        <f t="shared" si="217"/>
        <v>0</v>
      </c>
      <c r="AW318" s="86">
        <f t="shared" si="217"/>
        <v>0</v>
      </c>
      <c r="AX318" s="86">
        <f t="shared" si="217"/>
        <v>0</v>
      </c>
      <c r="AY318" s="86">
        <f t="shared" si="217"/>
        <v>0</v>
      </c>
      <c r="AZ318" s="86">
        <f t="shared" si="217"/>
        <v>0</v>
      </c>
      <c r="BA318" s="86">
        <f t="shared" si="217"/>
        <v>0</v>
      </c>
      <c r="BB318" s="86">
        <f t="shared" si="217"/>
        <v>0</v>
      </c>
      <c r="BC318" s="86">
        <f t="shared" si="217"/>
        <v>0</v>
      </c>
      <c r="BD318" s="86">
        <f t="shared" si="217"/>
        <v>0</v>
      </c>
      <c r="BE318" s="86">
        <f t="shared" si="217"/>
        <v>0</v>
      </c>
      <c r="BF318" s="86">
        <f t="shared" si="217"/>
        <v>0</v>
      </c>
      <c r="BG318" s="86">
        <f t="shared" si="217"/>
        <v>0</v>
      </c>
      <c r="BH318" s="86">
        <f t="shared" si="217"/>
        <v>0</v>
      </c>
      <c r="BI318" s="86">
        <f t="shared" si="217"/>
        <v>0</v>
      </c>
      <c r="BJ318" s="86">
        <f t="shared" si="217"/>
        <v>0</v>
      </c>
      <c r="BK318" s="86">
        <f t="shared" si="217"/>
        <v>0</v>
      </c>
      <c r="BL318" s="86">
        <f t="shared" si="217"/>
        <v>0</v>
      </c>
      <c r="BM318" s="86">
        <f t="shared" si="217"/>
        <v>0</v>
      </c>
      <c r="BN318" s="86">
        <f t="shared" si="217"/>
        <v>0</v>
      </c>
      <c r="BO318" s="86">
        <f t="shared" si="217"/>
        <v>0</v>
      </c>
      <c r="BP318" s="86">
        <f t="shared" si="217"/>
        <v>0</v>
      </c>
      <c r="BQ318" s="86">
        <f t="shared" ref="BQ318:DU318" si="218">IFERROR(BQ216+BQ219,"")</f>
        <v>0</v>
      </c>
      <c r="BR318" s="86">
        <f t="shared" si="218"/>
        <v>0</v>
      </c>
      <c r="BS318" s="86">
        <f t="shared" si="218"/>
        <v>0</v>
      </c>
      <c r="BT318" s="86">
        <f t="shared" si="218"/>
        <v>0</v>
      </c>
      <c r="BU318" s="86">
        <f t="shared" si="218"/>
        <v>0</v>
      </c>
      <c r="BV318" s="86">
        <f t="shared" si="218"/>
        <v>0</v>
      </c>
      <c r="BW318" s="86">
        <f t="shared" si="218"/>
        <v>0</v>
      </c>
      <c r="BX318" s="86">
        <f t="shared" si="218"/>
        <v>0</v>
      </c>
      <c r="BY318" s="86">
        <f t="shared" si="218"/>
        <v>0</v>
      </c>
      <c r="BZ318" s="86">
        <f t="shared" si="218"/>
        <v>0</v>
      </c>
      <c r="CA318" s="86">
        <f t="shared" si="218"/>
        <v>0</v>
      </c>
      <c r="CB318" s="86">
        <f t="shared" si="218"/>
        <v>0</v>
      </c>
      <c r="CC318" s="86">
        <f t="shared" si="218"/>
        <v>0</v>
      </c>
      <c r="CD318" s="86">
        <f t="shared" si="218"/>
        <v>0</v>
      </c>
      <c r="CE318" s="86">
        <f t="shared" si="218"/>
        <v>0</v>
      </c>
      <c r="CF318" s="86">
        <f t="shared" si="218"/>
        <v>0</v>
      </c>
      <c r="CG318" s="86">
        <f t="shared" si="218"/>
        <v>0</v>
      </c>
      <c r="CH318" s="86">
        <f t="shared" si="218"/>
        <v>0</v>
      </c>
      <c r="CI318" s="86">
        <f t="shared" si="218"/>
        <v>0</v>
      </c>
      <c r="CJ318" s="86">
        <f t="shared" si="218"/>
        <v>0</v>
      </c>
      <c r="CK318" s="86">
        <f t="shared" si="218"/>
        <v>0</v>
      </c>
      <c r="CL318" s="86">
        <f t="shared" si="218"/>
        <v>0</v>
      </c>
      <c r="CM318" s="86">
        <f t="shared" si="218"/>
        <v>0</v>
      </c>
      <c r="CN318" s="86">
        <f t="shared" si="218"/>
        <v>0</v>
      </c>
      <c r="CO318" s="86">
        <f t="shared" si="218"/>
        <v>0</v>
      </c>
      <c r="CP318" s="86">
        <f t="shared" si="218"/>
        <v>0</v>
      </c>
      <c r="CQ318" s="86">
        <f t="shared" si="218"/>
        <v>0</v>
      </c>
      <c r="CR318" s="86">
        <f t="shared" si="218"/>
        <v>0</v>
      </c>
      <c r="CS318" s="86">
        <f t="shared" si="218"/>
        <v>0</v>
      </c>
      <c r="CT318" s="86">
        <f t="shared" si="218"/>
        <v>0</v>
      </c>
      <c r="CU318" s="86">
        <f t="shared" si="218"/>
        <v>0</v>
      </c>
      <c r="CV318" s="86">
        <f t="shared" si="218"/>
        <v>0</v>
      </c>
      <c r="CW318" s="86">
        <f t="shared" si="218"/>
        <v>0</v>
      </c>
      <c r="CX318" s="86">
        <f t="shared" si="218"/>
        <v>0</v>
      </c>
      <c r="CY318" s="86">
        <f t="shared" si="218"/>
        <v>0</v>
      </c>
      <c r="CZ318" s="86">
        <f t="shared" si="218"/>
        <v>0</v>
      </c>
      <c r="DA318" s="86">
        <f t="shared" si="218"/>
        <v>0</v>
      </c>
      <c r="DB318" s="86">
        <f t="shared" si="218"/>
        <v>0</v>
      </c>
      <c r="DC318" s="86">
        <f t="shared" si="218"/>
        <v>0</v>
      </c>
      <c r="DD318" s="86">
        <f t="shared" si="218"/>
        <v>0</v>
      </c>
      <c r="DE318" s="86">
        <f t="shared" si="218"/>
        <v>0</v>
      </c>
      <c r="DF318" s="86">
        <f t="shared" si="218"/>
        <v>0</v>
      </c>
      <c r="DG318" s="86">
        <f t="shared" si="218"/>
        <v>0</v>
      </c>
      <c r="DH318" s="86">
        <f t="shared" si="218"/>
        <v>0</v>
      </c>
      <c r="DI318" s="86">
        <f t="shared" si="218"/>
        <v>0</v>
      </c>
      <c r="DJ318" s="86">
        <f t="shared" si="218"/>
        <v>0</v>
      </c>
      <c r="DK318" s="86">
        <f t="shared" si="218"/>
        <v>0</v>
      </c>
      <c r="DL318" s="86">
        <f t="shared" si="218"/>
        <v>0</v>
      </c>
      <c r="DM318" s="86">
        <f t="shared" si="218"/>
        <v>0</v>
      </c>
      <c r="DN318" s="86">
        <f t="shared" si="218"/>
        <v>0</v>
      </c>
      <c r="DO318" s="86">
        <f t="shared" si="218"/>
        <v>0</v>
      </c>
      <c r="DP318" s="86">
        <f t="shared" si="218"/>
        <v>0</v>
      </c>
      <c r="DQ318" s="86">
        <f t="shared" si="218"/>
        <v>0</v>
      </c>
      <c r="DR318" s="86">
        <f t="shared" si="218"/>
        <v>0</v>
      </c>
      <c r="DS318" s="86">
        <f t="shared" si="218"/>
        <v>0</v>
      </c>
      <c r="DT318" s="86">
        <f t="shared" si="218"/>
        <v>0</v>
      </c>
      <c r="DU318" s="86">
        <f t="shared" si="218"/>
        <v>0</v>
      </c>
    </row>
    <row r="319" spans="1:125" x14ac:dyDescent="0.35">
      <c r="A319" s="2" t="s">
        <v>430</v>
      </c>
      <c r="B319" s="2"/>
      <c r="C319" s="2"/>
      <c r="D319" s="2"/>
      <c r="E319" s="86">
        <f t="shared" ref="E319:AJ319" si="219">IFERROR($D317*SUM(F318:I318)*E$278,"")</f>
        <v>0</v>
      </c>
      <c r="F319" s="86">
        <f t="shared" si="219"/>
        <v>0</v>
      </c>
      <c r="G319" s="86">
        <f t="shared" si="219"/>
        <v>0</v>
      </c>
      <c r="H319" s="86">
        <f t="shared" si="219"/>
        <v>0</v>
      </c>
      <c r="I319" s="86">
        <f t="shared" si="219"/>
        <v>0</v>
      </c>
      <c r="J319" s="86">
        <f t="shared" si="219"/>
        <v>0</v>
      </c>
      <c r="K319" s="86">
        <f t="shared" si="219"/>
        <v>0</v>
      </c>
      <c r="L319" s="86">
        <f t="shared" si="219"/>
        <v>0</v>
      </c>
      <c r="M319" s="86">
        <f t="shared" si="219"/>
        <v>0</v>
      </c>
      <c r="N319" s="86">
        <f t="shared" si="219"/>
        <v>0</v>
      </c>
      <c r="O319" s="86">
        <f t="shared" si="219"/>
        <v>0</v>
      </c>
      <c r="P319" s="86">
        <f t="shared" si="219"/>
        <v>0</v>
      </c>
      <c r="Q319" s="86">
        <f t="shared" si="219"/>
        <v>0</v>
      </c>
      <c r="R319" s="86">
        <f t="shared" si="219"/>
        <v>0</v>
      </c>
      <c r="S319" s="86">
        <f t="shared" si="219"/>
        <v>0</v>
      </c>
      <c r="T319" s="86">
        <f t="shared" si="219"/>
        <v>0</v>
      </c>
      <c r="U319" s="86">
        <f t="shared" si="219"/>
        <v>0</v>
      </c>
      <c r="V319" s="86">
        <f t="shared" si="219"/>
        <v>0</v>
      </c>
      <c r="W319" s="86">
        <f t="shared" si="219"/>
        <v>0</v>
      </c>
      <c r="X319" s="86">
        <f t="shared" si="219"/>
        <v>0</v>
      </c>
      <c r="Y319" s="86">
        <f t="shared" si="219"/>
        <v>0</v>
      </c>
      <c r="Z319" s="86">
        <f t="shared" si="219"/>
        <v>0</v>
      </c>
      <c r="AA319" s="86">
        <f t="shared" si="219"/>
        <v>0</v>
      </c>
      <c r="AB319" s="86">
        <f t="shared" si="219"/>
        <v>0</v>
      </c>
      <c r="AC319" s="86">
        <f t="shared" si="219"/>
        <v>0</v>
      </c>
      <c r="AD319" s="86">
        <f t="shared" si="219"/>
        <v>0</v>
      </c>
      <c r="AE319" s="86">
        <f t="shared" si="219"/>
        <v>0</v>
      </c>
      <c r="AF319" s="86">
        <f t="shared" si="219"/>
        <v>0</v>
      </c>
      <c r="AG319" s="86">
        <f t="shared" si="219"/>
        <v>0</v>
      </c>
      <c r="AH319" s="86">
        <f t="shared" si="219"/>
        <v>0</v>
      </c>
      <c r="AI319" s="86">
        <f t="shared" si="219"/>
        <v>0</v>
      </c>
      <c r="AJ319" s="86">
        <f t="shared" si="219"/>
        <v>0</v>
      </c>
      <c r="AK319" s="86">
        <f t="shared" ref="AK319:CV319" si="220">IFERROR($D317*SUM(AL318:AO318)*AK$278,"")</f>
        <v>0</v>
      </c>
      <c r="AL319" s="86">
        <f t="shared" si="220"/>
        <v>0</v>
      </c>
      <c r="AM319" s="86">
        <f t="shared" si="220"/>
        <v>0</v>
      </c>
      <c r="AN319" s="86">
        <f t="shared" si="220"/>
        <v>0</v>
      </c>
      <c r="AO319" s="86">
        <f t="shared" si="220"/>
        <v>0</v>
      </c>
      <c r="AP319" s="86">
        <f t="shared" si="220"/>
        <v>0</v>
      </c>
      <c r="AQ319" s="86">
        <f t="shared" si="220"/>
        <v>0</v>
      </c>
      <c r="AR319" s="86">
        <f t="shared" si="220"/>
        <v>0</v>
      </c>
      <c r="AS319" s="86">
        <f t="shared" si="220"/>
        <v>0</v>
      </c>
      <c r="AT319" s="86">
        <f t="shared" si="220"/>
        <v>0</v>
      </c>
      <c r="AU319" s="86">
        <f t="shared" si="220"/>
        <v>0</v>
      </c>
      <c r="AV319" s="86">
        <f t="shared" si="220"/>
        <v>0</v>
      </c>
      <c r="AW319" s="86">
        <f t="shared" si="220"/>
        <v>0</v>
      </c>
      <c r="AX319" s="86">
        <f t="shared" si="220"/>
        <v>0</v>
      </c>
      <c r="AY319" s="86">
        <f t="shared" si="220"/>
        <v>0</v>
      </c>
      <c r="AZ319" s="86">
        <f t="shared" si="220"/>
        <v>0</v>
      </c>
      <c r="BA319" s="86">
        <f t="shared" si="220"/>
        <v>0</v>
      </c>
      <c r="BB319" s="86">
        <f t="shared" si="220"/>
        <v>0</v>
      </c>
      <c r="BC319" s="86">
        <f t="shared" si="220"/>
        <v>0</v>
      </c>
      <c r="BD319" s="86">
        <f t="shared" si="220"/>
        <v>0</v>
      </c>
      <c r="BE319" s="86">
        <f t="shared" si="220"/>
        <v>0</v>
      </c>
      <c r="BF319" s="86">
        <f t="shared" si="220"/>
        <v>0</v>
      </c>
      <c r="BG319" s="86">
        <f t="shared" si="220"/>
        <v>0</v>
      </c>
      <c r="BH319" s="86">
        <f t="shared" si="220"/>
        <v>0</v>
      </c>
      <c r="BI319" s="86">
        <f t="shared" si="220"/>
        <v>0</v>
      </c>
      <c r="BJ319" s="86">
        <f t="shared" si="220"/>
        <v>0</v>
      </c>
      <c r="BK319" s="86">
        <f t="shared" si="220"/>
        <v>0</v>
      </c>
      <c r="BL319" s="86">
        <f t="shared" si="220"/>
        <v>0</v>
      </c>
      <c r="BM319" s="86">
        <f t="shared" si="220"/>
        <v>0</v>
      </c>
      <c r="BN319" s="86">
        <f t="shared" si="220"/>
        <v>0</v>
      </c>
      <c r="BO319" s="86">
        <f t="shared" si="220"/>
        <v>0</v>
      </c>
      <c r="BP319" s="86">
        <f t="shared" si="220"/>
        <v>0</v>
      </c>
      <c r="BQ319" s="86">
        <f t="shared" si="220"/>
        <v>0</v>
      </c>
      <c r="BR319" s="86">
        <f t="shared" si="220"/>
        <v>0</v>
      </c>
      <c r="BS319" s="86">
        <f t="shared" si="220"/>
        <v>0</v>
      </c>
      <c r="BT319" s="86">
        <f t="shared" si="220"/>
        <v>0</v>
      </c>
      <c r="BU319" s="86">
        <f t="shared" si="220"/>
        <v>0</v>
      </c>
      <c r="BV319" s="86">
        <f t="shared" si="220"/>
        <v>0</v>
      </c>
      <c r="BW319" s="86">
        <f t="shared" si="220"/>
        <v>0</v>
      </c>
      <c r="BX319" s="86">
        <f t="shared" si="220"/>
        <v>0</v>
      </c>
      <c r="BY319" s="86">
        <f t="shared" si="220"/>
        <v>0</v>
      </c>
      <c r="BZ319" s="86">
        <f t="shared" si="220"/>
        <v>0</v>
      </c>
      <c r="CA319" s="86">
        <f t="shared" si="220"/>
        <v>0</v>
      </c>
      <c r="CB319" s="86">
        <f t="shared" si="220"/>
        <v>0</v>
      </c>
      <c r="CC319" s="86">
        <f t="shared" si="220"/>
        <v>0</v>
      </c>
      <c r="CD319" s="86">
        <f t="shared" si="220"/>
        <v>0</v>
      </c>
      <c r="CE319" s="86">
        <f t="shared" si="220"/>
        <v>0</v>
      </c>
      <c r="CF319" s="86">
        <f t="shared" si="220"/>
        <v>0</v>
      </c>
      <c r="CG319" s="86">
        <f t="shared" si="220"/>
        <v>0</v>
      </c>
      <c r="CH319" s="86">
        <f t="shared" si="220"/>
        <v>0</v>
      </c>
      <c r="CI319" s="86">
        <f t="shared" si="220"/>
        <v>0</v>
      </c>
      <c r="CJ319" s="86">
        <f t="shared" si="220"/>
        <v>0</v>
      </c>
      <c r="CK319" s="86">
        <f t="shared" si="220"/>
        <v>0</v>
      </c>
      <c r="CL319" s="86">
        <f t="shared" si="220"/>
        <v>0</v>
      </c>
      <c r="CM319" s="86">
        <f t="shared" si="220"/>
        <v>0</v>
      </c>
      <c r="CN319" s="86">
        <f t="shared" si="220"/>
        <v>0</v>
      </c>
      <c r="CO319" s="86">
        <f t="shared" si="220"/>
        <v>0</v>
      </c>
      <c r="CP319" s="86">
        <f t="shared" si="220"/>
        <v>0</v>
      </c>
      <c r="CQ319" s="86">
        <f t="shared" si="220"/>
        <v>0</v>
      </c>
      <c r="CR319" s="86">
        <f t="shared" si="220"/>
        <v>0</v>
      </c>
      <c r="CS319" s="86">
        <f t="shared" si="220"/>
        <v>0</v>
      </c>
      <c r="CT319" s="86">
        <f t="shared" si="220"/>
        <v>0</v>
      </c>
      <c r="CU319" s="86">
        <f t="shared" si="220"/>
        <v>0</v>
      </c>
      <c r="CV319" s="86">
        <f t="shared" si="220"/>
        <v>0</v>
      </c>
      <c r="CW319" s="86">
        <f t="shared" ref="CW319:DU319" si="221">IFERROR($D317*SUM(CX318:DA318)*CW$278,"")</f>
        <v>0</v>
      </c>
      <c r="CX319" s="86">
        <f t="shared" si="221"/>
        <v>0</v>
      </c>
      <c r="CY319" s="86">
        <f t="shared" si="221"/>
        <v>0</v>
      </c>
      <c r="CZ319" s="86">
        <f t="shared" si="221"/>
        <v>0</v>
      </c>
      <c r="DA319" s="86">
        <f t="shared" si="221"/>
        <v>0</v>
      </c>
      <c r="DB319" s="86">
        <f t="shared" si="221"/>
        <v>0</v>
      </c>
      <c r="DC319" s="86">
        <f t="shared" si="221"/>
        <v>0</v>
      </c>
      <c r="DD319" s="86">
        <f t="shared" si="221"/>
        <v>0</v>
      </c>
      <c r="DE319" s="86">
        <f t="shared" si="221"/>
        <v>0</v>
      </c>
      <c r="DF319" s="86">
        <f t="shared" si="221"/>
        <v>0</v>
      </c>
      <c r="DG319" s="86">
        <f t="shared" si="221"/>
        <v>0</v>
      </c>
      <c r="DH319" s="86">
        <f t="shared" si="221"/>
        <v>0</v>
      </c>
      <c r="DI319" s="86">
        <f t="shared" si="221"/>
        <v>0</v>
      </c>
      <c r="DJ319" s="86">
        <f t="shared" si="221"/>
        <v>0</v>
      </c>
      <c r="DK319" s="86">
        <f t="shared" si="221"/>
        <v>0</v>
      </c>
      <c r="DL319" s="86">
        <f t="shared" si="221"/>
        <v>0</v>
      </c>
      <c r="DM319" s="86">
        <f t="shared" si="221"/>
        <v>0</v>
      </c>
      <c r="DN319" s="86">
        <f t="shared" si="221"/>
        <v>0</v>
      </c>
      <c r="DO319" s="86">
        <f t="shared" si="221"/>
        <v>0</v>
      </c>
      <c r="DP319" s="86">
        <f t="shared" si="221"/>
        <v>0</v>
      </c>
      <c r="DQ319" s="86">
        <f t="shared" si="221"/>
        <v>0</v>
      </c>
      <c r="DR319" s="86">
        <f t="shared" si="221"/>
        <v>0</v>
      </c>
      <c r="DS319" s="86">
        <f t="shared" si="221"/>
        <v>0</v>
      </c>
      <c r="DT319" s="86">
        <f t="shared" si="221"/>
        <v>0</v>
      </c>
      <c r="DU319" s="86">
        <f t="shared" si="221"/>
        <v>0</v>
      </c>
    </row>
    <row r="320" spans="1:125" x14ac:dyDescent="0.35">
      <c r="A320" s="126"/>
      <c r="B320" s="2"/>
      <c r="C320" s="2"/>
      <c r="D320" s="2"/>
      <c r="E320" s="86"/>
      <c r="F320" s="86"/>
      <c r="G320" s="86"/>
      <c r="H320" s="86"/>
      <c r="I320" s="86"/>
      <c r="J320" s="86"/>
      <c r="K320" s="86"/>
      <c r="L320" s="86"/>
      <c r="M320" s="61"/>
      <c r="N320" s="86"/>
      <c r="O320" s="86"/>
      <c r="P320" s="86"/>
      <c r="Q320" s="86"/>
      <c r="R320" s="86"/>
      <c r="S320" s="86"/>
      <c r="T320" s="86"/>
      <c r="U320" s="86"/>
      <c r="V320" s="86"/>
      <c r="W320" s="86"/>
      <c r="X320" s="86"/>
      <c r="Y320" s="86"/>
      <c r="Z320" s="86"/>
      <c r="AA320" s="86"/>
      <c r="AB320" s="86"/>
      <c r="AC320" s="86"/>
      <c r="AD320" s="86"/>
      <c r="AE320" s="86"/>
      <c r="AF320" s="86"/>
      <c r="AG320" s="86"/>
      <c r="AH320" s="86"/>
      <c r="AI320" s="86"/>
      <c r="AJ320" s="86"/>
      <c r="AK320" s="86"/>
      <c r="AL320" s="86"/>
      <c r="AM320" s="86"/>
      <c r="AN320" s="86"/>
      <c r="AO320" s="86"/>
      <c r="AP320" s="86"/>
      <c r="AQ320" s="86"/>
      <c r="AR320" s="86"/>
      <c r="AS320" s="86"/>
      <c r="AT320" s="86"/>
      <c r="AU320" s="86"/>
      <c r="AV320" s="86"/>
      <c r="AW320" s="86"/>
      <c r="AX320" s="86"/>
      <c r="AY320" s="86"/>
      <c r="AZ320" s="86"/>
      <c r="BA320" s="86"/>
      <c r="BB320" s="86"/>
      <c r="BC320" s="86"/>
      <c r="BD320" s="86"/>
      <c r="BE320" s="86"/>
      <c r="BF320" s="86"/>
      <c r="BG320" s="86"/>
      <c r="BH320" s="86"/>
      <c r="BI320" s="86"/>
      <c r="BJ320" s="86"/>
      <c r="BK320" s="86"/>
      <c r="BL320" s="86"/>
      <c r="BM320" s="86"/>
      <c r="BN320" s="86"/>
      <c r="BO320" s="86"/>
      <c r="BP320" s="86"/>
      <c r="BQ320" s="86"/>
      <c r="BR320" s="86"/>
      <c r="BS320" s="86"/>
      <c r="BT320" s="86"/>
      <c r="BU320" s="86"/>
      <c r="BV320" s="86"/>
      <c r="BW320" s="86"/>
      <c r="BX320" s="86"/>
      <c r="BY320" s="86"/>
      <c r="BZ320" s="86"/>
      <c r="CA320" s="86"/>
      <c r="CB320" s="86"/>
      <c r="CC320" s="86"/>
      <c r="CD320" s="86"/>
      <c r="CE320" s="86"/>
      <c r="CF320" s="86"/>
      <c r="CG320" s="86"/>
      <c r="CH320" s="86"/>
      <c r="CI320" s="86"/>
      <c r="CJ320" s="86"/>
      <c r="CK320" s="86"/>
      <c r="CL320" s="86"/>
      <c r="CM320" s="86"/>
      <c r="CN320" s="86"/>
      <c r="CO320" s="86"/>
      <c r="CP320" s="86"/>
      <c r="CQ320" s="86"/>
      <c r="CR320" s="79"/>
      <c r="CS320" s="86"/>
      <c r="CT320" s="86"/>
      <c r="CU320" s="86"/>
      <c r="CV320" s="86"/>
      <c r="CW320" s="86"/>
      <c r="CX320" s="86"/>
      <c r="CY320" s="86"/>
      <c r="CZ320" s="86"/>
      <c r="DA320" s="86"/>
      <c r="DB320" s="86"/>
      <c r="DC320" s="86"/>
      <c r="DD320" s="86"/>
      <c r="DE320" s="86"/>
      <c r="DF320" s="86"/>
      <c r="DG320" s="86"/>
      <c r="DH320" s="86"/>
      <c r="DI320" s="86"/>
      <c r="DJ320" s="86"/>
      <c r="DK320" s="86"/>
      <c r="DL320" s="86"/>
      <c r="DM320" s="86"/>
      <c r="DN320" s="86"/>
      <c r="DO320" s="86"/>
      <c r="DP320" s="86"/>
      <c r="DQ320" s="86"/>
      <c r="DR320" s="86"/>
      <c r="DS320" s="86"/>
      <c r="DT320" s="86"/>
      <c r="DU320" s="86"/>
    </row>
    <row r="321" spans="1:125" x14ac:dyDescent="0.35">
      <c r="A321" s="17" t="s">
        <v>424</v>
      </c>
      <c r="B321" s="2"/>
      <c r="C321" s="2"/>
      <c r="D321" s="2"/>
      <c r="E321" s="86">
        <v>0</v>
      </c>
      <c r="F321" s="86">
        <f t="shared" ref="F321:BQ321" si="222">IFERROR(E325,"")</f>
        <v>0</v>
      </c>
      <c r="G321" s="86">
        <f t="shared" si="222"/>
        <v>0</v>
      </c>
      <c r="H321" s="86">
        <f t="shared" si="222"/>
        <v>0</v>
      </c>
      <c r="I321" s="86">
        <f t="shared" si="222"/>
        <v>0</v>
      </c>
      <c r="J321" s="86">
        <f t="shared" si="222"/>
        <v>0</v>
      </c>
      <c r="K321" s="86">
        <f t="shared" si="222"/>
        <v>0</v>
      </c>
      <c r="L321" s="86">
        <f t="shared" si="222"/>
        <v>0</v>
      </c>
      <c r="M321" s="86">
        <f t="shared" si="222"/>
        <v>0</v>
      </c>
      <c r="N321" s="86">
        <f t="shared" si="222"/>
        <v>0</v>
      </c>
      <c r="O321" s="86">
        <f t="shared" si="222"/>
        <v>0</v>
      </c>
      <c r="P321" s="86">
        <f t="shared" si="222"/>
        <v>0</v>
      </c>
      <c r="Q321" s="86">
        <f t="shared" si="222"/>
        <v>0</v>
      </c>
      <c r="R321" s="86">
        <f t="shared" si="222"/>
        <v>0</v>
      </c>
      <c r="S321" s="86">
        <f t="shared" si="222"/>
        <v>0</v>
      </c>
      <c r="T321" s="86">
        <f t="shared" si="222"/>
        <v>0</v>
      </c>
      <c r="U321" s="86">
        <f t="shared" si="222"/>
        <v>0</v>
      </c>
      <c r="V321" s="86">
        <f t="shared" si="222"/>
        <v>0</v>
      </c>
      <c r="W321" s="86">
        <f t="shared" si="222"/>
        <v>0</v>
      </c>
      <c r="X321" s="86">
        <f t="shared" si="222"/>
        <v>0</v>
      </c>
      <c r="Y321" s="86">
        <f t="shared" si="222"/>
        <v>0</v>
      </c>
      <c r="Z321" s="86">
        <f t="shared" si="222"/>
        <v>0</v>
      </c>
      <c r="AA321" s="86">
        <f t="shared" si="222"/>
        <v>0</v>
      </c>
      <c r="AB321" s="86">
        <f t="shared" si="222"/>
        <v>0</v>
      </c>
      <c r="AC321" s="86">
        <f t="shared" si="222"/>
        <v>0</v>
      </c>
      <c r="AD321" s="86">
        <f t="shared" si="222"/>
        <v>0</v>
      </c>
      <c r="AE321" s="86">
        <f t="shared" si="222"/>
        <v>0</v>
      </c>
      <c r="AF321" s="86">
        <f t="shared" si="222"/>
        <v>0</v>
      </c>
      <c r="AG321" s="86">
        <f t="shared" si="222"/>
        <v>0</v>
      </c>
      <c r="AH321" s="86">
        <f t="shared" si="222"/>
        <v>0</v>
      </c>
      <c r="AI321" s="86">
        <f t="shared" si="222"/>
        <v>0</v>
      </c>
      <c r="AJ321" s="86">
        <f t="shared" si="222"/>
        <v>0</v>
      </c>
      <c r="AK321" s="86">
        <f t="shared" si="222"/>
        <v>0</v>
      </c>
      <c r="AL321" s="86">
        <f t="shared" si="222"/>
        <v>0</v>
      </c>
      <c r="AM321" s="86">
        <f t="shared" si="222"/>
        <v>0</v>
      </c>
      <c r="AN321" s="86">
        <f t="shared" si="222"/>
        <v>0</v>
      </c>
      <c r="AO321" s="86">
        <f t="shared" si="222"/>
        <v>0</v>
      </c>
      <c r="AP321" s="86">
        <f t="shared" si="222"/>
        <v>0</v>
      </c>
      <c r="AQ321" s="86">
        <f t="shared" si="222"/>
        <v>0</v>
      </c>
      <c r="AR321" s="86">
        <f t="shared" si="222"/>
        <v>0</v>
      </c>
      <c r="AS321" s="86">
        <f t="shared" si="222"/>
        <v>0</v>
      </c>
      <c r="AT321" s="86">
        <f t="shared" si="222"/>
        <v>0</v>
      </c>
      <c r="AU321" s="86">
        <f t="shared" si="222"/>
        <v>0</v>
      </c>
      <c r="AV321" s="86">
        <f t="shared" si="222"/>
        <v>0</v>
      </c>
      <c r="AW321" s="86">
        <f t="shared" si="222"/>
        <v>0</v>
      </c>
      <c r="AX321" s="86">
        <f t="shared" si="222"/>
        <v>0</v>
      </c>
      <c r="AY321" s="86">
        <f t="shared" si="222"/>
        <v>0</v>
      </c>
      <c r="AZ321" s="86">
        <f t="shared" si="222"/>
        <v>0</v>
      </c>
      <c r="BA321" s="86">
        <f t="shared" si="222"/>
        <v>0</v>
      </c>
      <c r="BB321" s="86">
        <f t="shared" si="222"/>
        <v>0</v>
      </c>
      <c r="BC321" s="86">
        <f t="shared" si="222"/>
        <v>0</v>
      </c>
      <c r="BD321" s="86">
        <f t="shared" si="222"/>
        <v>0</v>
      </c>
      <c r="BE321" s="86">
        <f t="shared" si="222"/>
        <v>0</v>
      </c>
      <c r="BF321" s="86">
        <f t="shared" si="222"/>
        <v>0</v>
      </c>
      <c r="BG321" s="86">
        <f t="shared" si="222"/>
        <v>0</v>
      </c>
      <c r="BH321" s="86">
        <f t="shared" si="222"/>
        <v>0</v>
      </c>
      <c r="BI321" s="86">
        <f t="shared" si="222"/>
        <v>0</v>
      </c>
      <c r="BJ321" s="86">
        <f t="shared" si="222"/>
        <v>0</v>
      </c>
      <c r="BK321" s="86">
        <f t="shared" si="222"/>
        <v>0</v>
      </c>
      <c r="BL321" s="86">
        <f t="shared" si="222"/>
        <v>0</v>
      </c>
      <c r="BM321" s="86">
        <f t="shared" si="222"/>
        <v>0</v>
      </c>
      <c r="BN321" s="86">
        <f t="shared" si="222"/>
        <v>0</v>
      </c>
      <c r="BO321" s="86">
        <f t="shared" si="222"/>
        <v>0</v>
      </c>
      <c r="BP321" s="86">
        <f t="shared" si="222"/>
        <v>0</v>
      </c>
      <c r="BQ321" s="86">
        <f t="shared" si="222"/>
        <v>0</v>
      </c>
      <c r="BR321" s="86">
        <f t="shared" ref="BR321:DU321" si="223">IFERROR(BQ325,"")</f>
        <v>0</v>
      </c>
      <c r="BS321" s="86">
        <f t="shared" si="223"/>
        <v>0</v>
      </c>
      <c r="BT321" s="86">
        <f t="shared" si="223"/>
        <v>0</v>
      </c>
      <c r="BU321" s="86">
        <f t="shared" si="223"/>
        <v>0</v>
      </c>
      <c r="BV321" s="86">
        <f t="shared" si="223"/>
        <v>0</v>
      </c>
      <c r="BW321" s="86">
        <f t="shared" si="223"/>
        <v>0</v>
      </c>
      <c r="BX321" s="86">
        <f t="shared" si="223"/>
        <v>0</v>
      </c>
      <c r="BY321" s="86">
        <f t="shared" si="223"/>
        <v>0</v>
      </c>
      <c r="BZ321" s="86">
        <f t="shared" si="223"/>
        <v>0</v>
      </c>
      <c r="CA321" s="86">
        <f t="shared" si="223"/>
        <v>0</v>
      </c>
      <c r="CB321" s="86">
        <f t="shared" si="223"/>
        <v>0</v>
      </c>
      <c r="CC321" s="86">
        <f t="shared" si="223"/>
        <v>0</v>
      </c>
      <c r="CD321" s="86">
        <f t="shared" si="223"/>
        <v>0</v>
      </c>
      <c r="CE321" s="86">
        <f t="shared" si="223"/>
        <v>0</v>
      </c>
      <c r="CF321" s="86">
        <f t="shared" si="223"/>
        <v>0</v>
      </c>
      <c r="CG321" s="86">
        <f t="shared" si="223"/>
        <v>0</v>
      </c>
      <c r="CH321" s="86">
        <f t="shared" si="223"/>
        <v>0</v>
      </c>
      <c r="CI321" s="86">
        <f t="shared" si="223"/>
        <v>0</v>
      </c>
      <c r="CJ321" s="86">
        <f t="shared" si="223"/>
        <v>0</v>
      </c>
      <c r="CK321" s="86">
        <f t="shared" si="223"/>
        <v>0</v>
      </c>
      <c r="CL321" s="86">
        <f t="shared" si="223"/>
        <v>0</v>
      </c>
      <c r="CM321" s="86">
        <f t="shared" si="223"/>
        <v>0</v>
      </c>
      <c r="CN321" s="86">
        <f t="shared" si="223"/>
        <v>0</v>
      </c>
      <c r="CO321" s="86">
        <f t="shared" si="223"/>
        <v>0</v>
      </c>
      <c r="CP321" s="86">
        <f t="shared" si="223"/>
        <v>0</v>
      </c>
      <c r="CQ321" s="86">
        <f t="shared" si="223"/>
        <v>0</v>
      </c>
      <c r="CR321" s="86">
        <f t="shared" si="223"/>
        <v>0</v>
      </c>
      <c r="CS321" s="86">
        <f t="shared" si="223"/>
        <v>0</v>
      </c>
      <c r="CT321" s="86">
        <f t="shared" si="223"/>
        <v>0</v>
      </c>
      <c r="CU321" s="86">
        <f t="shared" si="223"/>
        <v>0</v>
      </c>
      <c r="CV321" s="86">
        <f t="shared" si="223"/>
        <v>0</v>
      </c>
      <c r="CW321" s="86">
        <f t="shared" si="223"/>
        <v>0</v>
      </c>
      <c r="CX321" s="86">
        <f t="shared" si="223"/>
        <v>0</v>
      </c>
      <c r="CY321" s="86">
        <f t="shared" si="223"/>
        <v>0</v>
      </c>
      <c r="CZ321" s="86">
        <f t="shared" si="223"/>
        <v>0</v>
      </c>
      <c r="DA321" s="86">
        <f t="shared" si="223"/>
        <v>0</v>
      </c>
      <c r="DB321" s="86">
        <f t="shared" si="223"/>
        <v>0</v>
      </c>
      <c r="DC321" s="86">
        <f t="shared" si="223"/>
        <v>0</v>
      </c>
      <c r="DD321" s="86">
        <f t="shared" si="223"/>
        <v>0</v>
      </c>
      <c r="DE321" s="86">
        <f t="shared" si="223"/>
        <v>0</v>
      </c>
      <c r="DF321" s="86">
        <f t="shared" si="223"/>
        <v>0</v>
      </c>
      <c r="DG321" s="86">
        <f t="shared" si="223"/>
        <v>0</v>
      </c>
      <c r="DH321" s="86">
        <f t="shared" si="223"/>
        <v>0</v>
      </c>
      <c r="DI321" s="86">
        <f t="shared" si="223"/>
        <v>0</v>
      </c>
      <c r="DJ321" s="86">
        <f t="shared" si="223"/>
        <v>0</v>
      </c>
      <c r="DK321" s="86">
        <f t="shared" si="223"/>
        <v>0</v>
      </c>
      <c r="DL321" s="86">
        <f t="shared" si="223"/>
        <v>0</v>
      </c>
      <c r="DM321" s="86">
        <f t="shared" si="223"/>
        <v>0</v>
      </c>
      <c r="DN321" s="86">
        <f t="shared" si="223"/>
        <v>0</v>
      </c>
      <c r="DO321" s="86">
        <f t="shared" si="223"/>
        <v>0</v>
      </c>
      <c r="DP321" s="86">
        <f t="shared" si="223"/>
        <v>0</v>
      </c>
      <c r="DQ321" s="86">
        <f t="shared" si="223"/>
        <v>0</v>
      </c>
      <c r="DR321" s="86">
        <f t="shared" si="223"/>
        <v>0</v>
      </c>
      <c r="DS321" s="86">
        <f t="shared" si="223"/>
        <v>0</v>
      </c>
      <c r="DT321" s="86">
        <f t="shared" si="223"/>
        <v>0</v>
      </c>
      <c r="DU321" s="86">
        <f t="shared" si="223"/>
        <v>0</v>
      </c>
    </row>
    <row r="322" spans="1:125" x14ac:dyDescent="0.35">
      <c r="A322" s="17" t="s">
        <v>425</v>
      </c>
      <c r="B322" s="2"/>
      <c r="C322" s="2"/>
      <c r="D322" s="2"/>
      <c r="E322" s="86">
        <f>IFERROR(E319,"")</f>
        <v>0</v>
      </c>
      <c r="F322" s="86">
        <f t="shared" ref="F322:BQ322" si="224">IFERROR(F319-E319,"")</f>
        <v>0</v>
      </c>
      <c r="G322" s="86">
        <f t="shared" si="224"/>
        <v>0</v>
      </c>
      <c r="H322" s="86">
        <f t="shared" si="224"/>
        <v>0</v>
      </c>
      <c r="I322" s="86">
        <f t="shared" si="224"/>
        <v>0</v>
      </c>
      <c r="J322" s="86">
        <f t="shared" si="224"/>
        <v>0</v>
      </c>
      <c r="K322" s="86">
        <f t="shared" si="224"/>
        <v>0</v>
      </c>
      <c r="L322" s="86">
        <f t="shared" si="224"/>
        <v>0</v>
      </c>
      <c r="M322" s="86">
        <f t="shared" si="224"/>
        <v>0</v>
      </c>
      <c r="N322" s="86">
        <f t="shared" si="224"/>
        <v>0</v>
      </c>
      <c r="O322" s="86">
        <f t="shared" si="224"/>
        <v>0</v>
      </c>
      <c r="P322" s="86">
        <f t="shared" si="224"/>
        <v>0</v>
      </c>
      <c r="Q322" s="86">
        <f t="shared" si="224"/>
        <v>0</v>
      </c>
      <c r="R322" s="86">
        <f t="shared" si="224"/>
        <v>0</v>
      </c>
      <c r="S322" s="86">
        <f t="shared" si="224"/>
        <v>0</v>
      </c>
      <c r="T322" s="86">
        <f t="shared" si="224"/>
        <v>0</v>
      </c>
      <c r="U322" s="86">
        <f t="shared" si="224"/>
        <v>0</v>
      </c>
      <c r="V322" s="86">
        <f t="shared" si="224"/>
        <v>0</v>
      </c>
      <c r="W322" s="86">
        <f t="shared" si="224"/>
        <v>0</v>
      </c>
      <c r="X322" s="86">
        <f t="shared" si="224"/>
        <v>0</v>
      </c>
      <c r="Y322" s="86">
        <f t="shared" si="224"/>
        <v>0</v>
      </c>
      <c r="Z322" s="86">
        <f t="shared" si="224"/>
        <v>0</v>
      </c>
      <c r="AA322" s="86">
        <f t="shared" si="224"/>
        <v>0</v>
      </c>
      <c r="AB322" s="86">
        <f t="shared" si="224"/>
        <v>0</v>
      </c>
      <c r="AC322" s="86">
        <f t="shared" si="224"/>
        <v>0</v>
      </c>
      <c r="AD322" s="86">
        <f t="shared" si="224"/>
        <v>0</v>
      </c>
      <c r="AE322" s="86">
        <f t="shared" si="224"/>
        <v>0</v>
      </c>
      <c r="AF322" s="86">
        <f t="shared" si="224"/>
        <v>0</v>
      </c>
      <c r="AG322" s="86">
        <f t="shared" si="224"/>
        <v>0</v>
      </c>
      <c r="AH322" s="86">
        <f t="shared" si="224"/>
        <v>0</v>
      </c>
      <c r="AI322" s="86">
        <f t="shared" si="224"/>
        <v>0</v>
      </c>
      <c r="AJ322" s="86">
        <f t="shared" si="224"/>
        <v>0</v>
      </c>
      <c r="AK322" s="86">
        <f t="shared" si="224"/>
        <v>0</v>
      </c>
      <c r="AL322" s="86">
        <f t="shared" si="224"/>
        <v>0</v>
      </c>
      <c r="AM322" s="86">
        <f t="shared" si="224"/>
        <v>0</v>
      </c>
      <c r="AN322" s="86">
        <f t="shared" si="224"/>
        <v>0</v>
      </c>
      <c r="AO322" s="86">
        <f t="shared" si="224"/>
        <v>0</v>
      </c>
      <c r="AP322" s="86">
        <f t="shared" si="224"/>
        <v>0</v>
      </c>
      <c r="AQ322" s="86">
        <f t="shared" si="224"/>
        <v>0</v>
      </c>
      <c r="AR322" s="86">
        <f t="shared" si="224"/>
        <v>0</v>
      </c>
      <c r="AS322" s="86">
        <f t="shared" si="224"/>
        <v>0</v>
      </c>
      <c r="AT322" s="86">
        <f t="shared" si="224"/>
        <v>0</v>
      </c>
      <c r="AU322" s="86">
        <f t="shared" si="224"/>
        <v>0</v>
      </c>
      <c r="AV322" s="86">
        <f t="shared" si="224"/>
        <v>0</v>
      </c>
      <c r="AW322" s="86">
        <f t="shared" si="224"/>
        <v>0</v>
      </c>
      <c r="AX322" s="86">
        <f t="shared" si="224"/>
        <v>0</v>
      </c>
      <c r="AY322" s="86">
        <f t="shared" si="224"/>
        <v>0</v>
      </c>
      <c r="AZ322" s="86">
        <f t="shared" si="224"/>
        <v>0</v>
      </c>
      <c r="BA322" s="86">
        <f t="shared" si="224"/>
        <v>0</v>
      </c>
      <c r="BB322" s="86">
        <f t="shared" si="224"/>
        <v>0</v>
      </c>
      <c r="BC322" s="86">
        <f t="shared" si="224"/>
        <v>0</v>
      </c>
      <c r="BD322" s="86">
        <f t="shared" si="224"/>
        <v>0</v>
      </c>
      <c r="BE322" s="86">
        <f t="shared" si="224"/>
        <v>0</v>
      </c>
      <c r="BF322" s="86">
        <f t="shared" si="224"/>
        <v>0</v>
      </c>
      <c r="BG322" s="86">
        <f t="shared" si="224"/>
        <v>0</v>
      </c>
      <c r="BH322" s="86">
        <f t="shared" si="224"/>
        <v>0</v>
      </c>
      <c r="BI322" s="86">
        <f t="shared" si="224"/>
        <v>0</v>
      </c>
      <c r="BJ322" s="86">
        <f t="shared" si="224"/>
        <v>0</v>
      </c>
      <c r="BK322" s="86">
        <f t="shared" si="224"/>
        <v>0</v>
      </c>
      <c r="BL322" s="86">
        <f t="shared" si="224"/>
        <v>0</v>
      </c>
      <c r="BM322" s="86">
        <f t="shared" si="224"/>
        <v>0</v>
      </c>
      <c r="BN322" s="86">
        <f t="shared" si="224"/>
        <v>0</v>
      </c>
      <c r="BO322" s="86">
        <f t="shared" si="224"/>
        <v>0</v>
      </c>
      <c r="BP322" s="86">
        <f t="shared" si="224"/>
        <v>0</v>
      </c>
      <c r="BQ322" s="86">
        <f t="shared" si="224"/>
        <v>0</v>
      </c>
      <c r="BR322" s="86">
        <f t="shared" ref="BR322:DU322" si="225">IFERROR(BR319-BQ319,"")</f>
        <v>0</v>
      </c>
      <c r="BS322" s="86">
        <f t="shared" si="225"/>
        <v>0</v>
      </c>
      <c r="BT322" s="86">
        <f t="shared" si="225"/>
        <v>0</v>
      </c>
      <c r="BU322" s="86">
        <f t="shared" si="225"/>
        <v>0</v>
      </c>
      <c r="BV322" s="86">
        <f t="shared" si="225"/>
        <v>0</v>
      </c>
      <c r="BW322" s="86">
        <f t="shared" si="225"/>
        <v>0</v>
      </c>
      <c r="BX322" s="86">
        <f t="shared" si="225"/>
        <v>0</v>
      </c>
      <c r="BY322" s="86">
        <f t="shared" si="225"/>
        <v>0</v>
      </c>
      <c r="BZ322" s="86">
        <f t="shared" si="225"/>
        <v>0</v>
      </c>
      <c r="CA322" s="86">
        <f t="shared" si="225"/>
        <v>0</v>
      </c>
      <c r="CB322" s="86">
        <f t="shared" si="225"/>
        <v>0</v>
      </c>
      <c r="CC322" s="86">
        <f t="shared" si="225"/>
        <v>0</v>
      </c>
      <c r="CD322" s="86">
        <f t="shared" si="225"/>
        <v>0</v>
      </c>
      <c r="CE322" s="86">
        <f t="shared" si="225"/>
        <v>0</v>
      </c>
      <c r="CF322" s="86">
        <f t="shared" si="225"/>
        <v>0</v>
      </c>
      <c r="CG322" s="86">
        <f t="shared" si="225"/>
        <v>0</v>
      </c>
      <c r="CH322" s="86">
        <f t="shared" si="225"/>
        <v>0</v>
      </c>
      <c r="CI322" s="86">
        <f t="shared" si="225"/>
        <v>0</v>
      </c>
      <c r="CJ322" s="86">
        <f t="shared" si="225"/>
        <v>0</v>
      </c>
      <c r="CK322" s="86">
        <f t="shared" si="225"/>
        <v>0</v>
      </c>
      <c r="CL322" s="86">
        <f t="shared" si="225"/>
        <v>0</v>
      </c>
      <c r="CM322" s="86">
        <f t="shared" si="225"/>
        <v>0</v>
      </c>
      <c r="CN322" s="86">
        <f t="shared" si="225"/>
        <v>0</v>
      </c>
      <c r="CO322" s="86">
        <f t="shared" si="225"/>
        <v>0</v>
      </c>
      <c r="CP322" s="86">
        <f t="shared" si="225"/>
        <v>0</v>
      </c>
      <c r="CQ322" s="86">
        <f t="shared" si="225"/>
        <v>0</v>
      </c>
      <c r="CR322" s="86">
        <f t="shared" si="225"/>
        <v>0</v>
      </c>
      <c r="CS322" s="86">
        <f t="shared" si="225"/>
        <v>0</v>
      </c>
      <c r="CT322" s="86">
        <f t="shared" si="225"/>
        <v>0</v>
      </c>
      <c r="CU322" s="86">
        <f t="shared" si="225"/>
        <v>0</v>
      </c>
      <c r="CV322" s="86">
        <f t="shared" si="225"/>
        <v>0</v>
      </c>
      <c r="CW322" s="86">
        <f t="shared" si="225"/>
        <v>0</v>
      </c>
      <c r="CX322" s="86">
        <f t="shared" si="225"/>
        <v>0</v>
      </c>
      <c r="CY322" s="86">
        <f t="shared" si="225"/>
        <v>0</v>
      </c>
      <c r="CZ322" s="86">
        <f t="shared" si="225"/>
        <v>0</v>
      </c>
      <c r="DA322" s="86">
        <f t="shared" si="225"/>
        <v>0</v>
      </c>
      <c r="DB322" s="86">
        <f t="shared" si="225"/>
        <v>0</v>
      </c>
      <c r="DC322" s="86">
        <f t="shared" si="225"/>
        <v>0</v>
      </c>
      <c r="DD322" s="86">
        <f t="shared" si="225"/>
        <v>0</v>
      </c>
      <c r="DE322" s="86">
        <f t="shared" si="225"/>
        <v>0</v>
      </c>
      <c r="DF322" s="86">
        <f t="shared" si="225"/>
        <v>0</v>
      </c>
      <c r="DG322" s="86">
        <f t="shared" si="225"/>
        <v>0</v>
      </c>
      <c r="DH322" s="86">
        <f t="shared" si="225"/>
        <v>0</v>
      </c>
      <c r="DI322" s="86">
        <f t="shared" si="225"/>
        <v>0</v>
      </c>
      <c r="DJ322" s="86">
        <f t="shared" si="225"/>
        <v>0</v>
      </c>
      <c r="DK322" s="86">
        <f t="shared" si="225"/>
        <v>0</v>
      </c>
      <c r="DL322" s="86">
        <f t="shared" si="225"/>
        <v>0</v>
      </c>
      <c r="DM322" s="86">
        <f t="shared" si="225"/>
        <v>0</v>
      </c>
      <c r="DN322" s="86">
        <f t="shared" si="225"/>
        <v>0</v>
      </c>
      <c r="DO322" s="86">
        <f t="shared" si="225"/>
        <v>0</v>
      </c>
      <c r="DP322" s="86">
        <f t="shared" si="225"/>
        <v>0</v>
      </c>
      <c r="DQ322" s="86">
        <f t="shared" si="225"/>
        <v>0</v>
      </c>
      <c r="DR322" s="86">
        <f t="shared" si="225"/>
        <v>0</v>
      </c>
      <c r="DS322" s="86">
        <f t="shared" si="225"/>
        <v>0</v>
      </c>
      <c r="DT322" s="86">
        <f t="shared" si="225"/>
        <v>0</v>
      </c>
      <c r="DU322" s="86">
        <f t="shared" si="225"/>
        <v>0</v>
      </c>
    </row>
    <row r="323" spans="1:125" x14ac:dyDescent="0.35">
      <c r="A323" s="17" t="s">
        <v>426</v>
      </c>
      <c r="B323" s="2"/>
      <c r="C323" s="2"/>
      <c r="D323" s="2"/>
      <c r="E323" s="86">
        <f>IFERROR(IF(E322&gt;0,E322,0),"")</f>
        <v>0</v>
      </c>
      <c r="F323" s="86">
        <f t="shared" ref="F323:BQ323" si="226">IFERROR( IF( F322 &gt; 0, F322, 0),"")</f>
        <v>0</v>
      </c>
      <c r="G323" s="86">
        <f t="shared" si="226"/>
        <v>0</v>
      </c>
      <c r="H323" s="86">
        <f t="shared" si="226"/>
        <v>0</v>
      </c>
      <c r="I323" s="86">
        <f t="shared" si="226"/>
        <v>0</v>
      </c>
      <c r="J323" s="86">
        <f t="shared" si="226"/>
        <v>0</v>
      </c>
      <c r="K323" s="86">
        <f t="shared" si="226"/>
        <v>0</v>
      </c>
      <c r="L323" s="86">
        <f t="shared" si="226"/>
        <v>0</v>
      </c>
      <c r="M323" s="86">
        <f t="shared" si="226"/>
        <v>0</v>
      </c>
      <c r="N323" s="86">
        <f t="shared" si="226"/>
        <v>0</v>
      </c>
      <c r="O323" s="86">
        <f t="shared" si="226"/>
        <v>0</v>
      </c>
      <c r="P323" s="86">
        <f t="shared" si="226"/>
        <v>0</v>
      </c>
      <c r="Q323" s="86">
        <f t="shared" si="226"/>
        <v>0</v>
      </c>
      <c r="R323" s="86">
        <f t="shared" si="226"/>
        <v>0</v>
      </c>
      <c r="S323" s="86">
        <f t="shared" si="226"/>
        <v>0</v>
      </c>
      <c r="T323" s="86">
        <f t="shared" si="226"/>
        <v>0</v>
      </c>
      <c r="U323" s="86">
        <f t="shared" si="226"/>
        <v>0</v>
      </c>
      <c r="V323" s="86">
        <f t="shared" si="226"/>
        <v>0</v>
      </c>
      <c r="W323" s="86">
        <f t="shared" si="226"/>
        <v>0</v>
      </c>
      <c r="X323" s="86">
        <f t="shared" si="226"/>
        <v>0</v>
      </c>
      <c r="Y323" s="86">
        <f t="shared" si="226"/>
        <v>0</v>
      </c>
      <c r="Z323" s="86">
        <f t="shared" si="226"/>
        <v>0</v>
      </c>
      <c r="AA323" s="86">
        <f t="shared" si="226"/>
        <v>0</v>
      </c>
      <c r="AB323" s="86">
        <f t="shared" si="226"/>
        <v>0</v>
      </c>
      <c r="AC323" s="86">
        <f t="shared" si="226"/>
        <v>0</v>
      </c>
      <c r="AD323" s="86">
        <f t="shared" si="226"/>
        <v>0</v>
      </c>
      <c r="AE323" s="86">
        <f t="shared" si="226"/>
        <v>0</v>
      </c>
      <c r="AF323" s="86">
        <f t="shared" si="226"/>
        <v>0</v>
      </c>
      <c r="AG323" s="86">
        <f t="shared" si="226"/>
        <v>0</v>
      </c>
      <c r="AH323" s="86">
        <f t="shared" si="226"/>
        <v>0</v>
      </c>
      <c r="AI323" s="86">
        <f t="shared" si="226"/>
        <v>0</v>
      </c>
      <c r="AJ323" s="86">
        <f t="shared" si="226"/>
        <v>0</v>
      </c>
      <c r="AK323" s="86">
        <f t="shared" si="226"/>
        <v>0</v>
      </c>
      <c r="AL323" s="86">
        <f t="shared" si="226"/>
        <v>0</v>
      </c>
      <c r="AM323" s="86">
        <f t="shared" si="226"/>
        <v>0</v>
      </c>
      <c r="AN323" s="86">
        <f t="shared" si="226"/>
        <v>0</v>
      </c>
      <c r="AO323" s="86">
        <f t="shared" si="226"/>
        <v>0</v>
      </c>
      <c r="AP323" s="86">
        <f t="shared" si="226"/>
        <v>0</v>
      </c>
      <c r="AQ323" s="86">
        <f t="shared" si="226"/>
        <v>0</v>
      </c>
      <c r="AR323" s="86">
        <f t="shared" si="226"/>
        <v>0</v>
      </c>
      <c r="AS323" s="86">
        <f t="shared" si="226"/>
        <v>0</v>
      </c>
      <c r="AT323" s="86">
        <f t="shared" si="226"/>
        <v>0</v>
      </c>
      <c r="AU323" s="86">
        <f t="shared" si="226"/>
        <v>0</v>
      </c>
      <c r="AV323" s="86">
        <f t="shared" si="226"/>
        <v>0</v>
      </c>
      <c r="AW323" s="86">
        <f t="shared" si="226"/>
        <v>0</v>
      </c>
      <c r="AX323" s="86">
        <f t="shared" si="226"/>
        <v>0</v>
      </c>
      <c r="AY323" s="86">
        <f t="shared" si="226"/>
        <v>0</v>
      </c>
      <c r="AZ323" s="86">
        <f t="shared" si="226"/>
        <v>0</v>
      </c>
      <c r="BA323" s="86">
        <f t="shared" si="226"/>
        <v>0</v>
      </c>
      <c r="BB323" s="86">
        <f t="shared" si="226"/>
        <v>0</v>
      </c>
      <c r="BC323" s="86">
        <f t="shared" si="226"/>
        <v>0</v>
      </c>
      <c r="BD323" s="86">
        <f t="shared" si="226"/>
        <v>0</v>
      </c>
      <c r="BE323" s="86">
        <f t="shared" si="226"/>
        <v>0</v>
      </c>
      <c r="BF323" s="86">
        <f t="shared" si="226"/>
        <v>0</v>
      </c>
      <c r="BG323" s="86">
        <f t="shared" si="226"/>
        <v>0</v>
      </c>
      <c r="BH323" s="86">
        <f t="shared" si="226"/>
        <v>0</v>
      </c>
      <c r="BI323" s="86">
        <f t="shared" si="226"/>
        <v>0</v>
      </c>
      <c r="BJ323" s="86">
        <f t="shared" si="226"/>
        <v>0</v>
      </c>
      <c r="BK323" s="86">
        <f t="shared" si="226"/>
        <v>0</v>
      </c>
      <c r="BL323" s="86">
        <f t="shared" si="226"/>
        <v>0</v>
      </c>
      <c r="BM323" s="86">
        <f t="shared" si="226"/>
        <v>0</v>
      </c>
      <c r="BN323" s="86">
        <f t="shared" si="226"/>
        <v>0</v>
      </c>
      <c r="BO323" s="86">
        <f t="shared" si="226"/>
        <v>0</v>
      </c>
      <c r="BP323" s="86">
        <f t="shared" si="226"/>
        <v>0</v>
      </c>
      <c r="BQ323" s="86">
        <f t="shared" si="226"/>
        <v>0</v>
      </c>
      <c r="BR323" s="86">
        <f t="shared" ref="BR323:DU323" si="227">IFERROR( IF( BR322 &gt; 0, BR322, 0),"")</f>
        <v>0</v>
      </c>
      <c r="BS323" s="86">
        <f t="shared" si="227"/>
        <v>0</v>
      </c>
      <c r="BT323" s="86">
        <f t="shared" si="227"/>
        <v>0</v>
      </c>
      <c r="BU323" s="86">
        <f t="shared" si="227"/>
        <v>0</v>
      </c>
      <c r="BV323" s="86">
        <f t="shared" si="227"/>
        <v>0</v>
      </c>
      <c r="BW323" s="86">
        <f t="shared" si="227"/>
        <v>0</v>
      </c>
      <c r="BX323" s="86">
        <f t="shared" si="227"/>
        <v>0</v>
      </c>
      <c r="BY323" s="86">
        <f t="shared" si="227"/>
        <v>0</v>
      </c>
      <c r="BZ323" s="86">
        <f t="shared" si="227"/>
        <v>0</v>
      </c>
      <c r="CA323" s="86">
        <f t="shared" si="227"/>
        <v>0</v>
      </c>
      <c r="CB323" s="86">
        <f t="shared" si="227"/>
        <v>0</v>
      </c>
      <c r="CC323" s="86">
        <f t="shared" si="227"/>
        <v>0</v>
      </c>
      <c r="CD323" s="86">
        <f t="shared" si="227"/>
        <v>0</v>
      </c>
      <c r="CE323" s="86">
        <f t="shared" si="227"/>
        <v>0</v>
      </c>
      <c r="CF323" s="86">
        <f t="shared" si="227"/>
        <v>0</v>
      </c>
      <c r="CG323" s="86">
        <f t="shared" si="227"/>
        <v>0</v>
      </c>
      <c r="CH323" s="86">
        <f t="shared" si="227"/>
        <v>0</v>
      </c>
      <c r="CI323" s="86">
        <f t="shared" si="227"/>
        <v>0</v>
      </c>
      <c r="CJ323" s="86">
        <f t="shared" si="227"/>
        <v>0</v>
      </c>
      <c r="CK323" s="86">
        <f t="shared" si="227"/>
        <v>0</v>
      </c>
      <c r="CL323" s="86">
        <f t="shared" si="227"/>
        <v>0</v>
      </c>
      <c r="CM323" s="86">
        <f t="shared" si="227"/>
        <v>0</v>
      </c>
      <c r="CN323" s="86">
        <f t="shared" si="227"/>
        <v>0</v>
      </c>
      <c r="CO323" s="86">
        <f t="shared" si="227"/>
        <v>0</v>
      </c>
      <c r="CP323" s="86">
        <f t="shared" si="227"/>
        <v>0</v>
      </c>
      <c r="CQ323" s="86">
        <f t="shared" si="227"/>
        <v>0</v>
      </c>
      <c r="CR323" s="86">
        <f t="shared" si="227"/>
        <v>0</v>
      </c>
      <c r="CS323" s="86">
        <f t="shared" si="227"/>
        <v>0</v>
      </c>
      <c r="CT323" s="86">
        <f t="shared" si="227"/>
        <v>0</v>
      </c>
      <c r="CU323" s="86">
        <f t="shared" si="227"/>
        <v>0</v>
      </c>
      <c r="CV323" s="86">
        <f t="shared" si="227"/>
        <v>0</v>
      </c>
      <c r="CW323" s="86">
        <f t="shared" si="227"/>
        <v>0</v>
      </c>
      <c r="CX323" s="86">
        <f t="shared" si="227"/>
        <v>0</v>
      </c>
      <c r="CY323" s="86">
        <f t="shared" si="227"/>
        <v>0</v>
      </c>
      <c r="CZ323" s="86">
        <f t="shared" si="227"/>
        <v>0</v>
      </c>
      <c r="DA323" s="86">
        <f t="shared" si="227"/>
        <v>0</v>
      </c>
      <c r="DB323" s="86">
        <f t="shared" si="227"/>
        <v>0</v>
      </c>
      <c r="DC323" s="86">
        <f t="shared" si="227"/>
        <v>0</v>
      </c>
      <c r="DD323" s="86">
        <f t="shared" si="227"/>
        <v>0</v>
      </c>
      <c r="DE323" s="86">
        <f t="shared" si="227"/>
        <v>0</v>
      </c>
      <c r="DF323" s="86">
        <f t="shared" si="227"/>
        <v>0</v>
      </c>
      <c r="DG323" s="86">
        <f t="shared" si="227"/>
        <v>0</v>
      </c>
      <c r="DH323" s="86">
        <f t="shared" si="227"/>
        <v>0</v>
      </c>
      <c r="DI323" s="86">
        <f t="shared" si="227"/>
        <v>0</v>
      </c>
      <c r="DJ323" s="86">
        <f t="shared" si="227"/>
        <v>0</v>
      </c>
      <c r="DK323" s="86">
        <f t="shared" si="227"/>
        <v>0</v>
      </c>
      <c r="DL323" s="86">
        <f t="shared" si="227"/>
        <v>0</v>
      </c>
      <c r="DM323" s="86">
        <f t="shared" si="227"/>
        <v>0</v>
      </c>
      <c r="DN323" s="86">
        <f t="shared" si="227"/>
        <v>0</v>
      </c>
      <c r="DO323" s="86">
        <f t="shared" si="227"/>
        <v>0</v>
      </c>
      <c r="DP323" s="86">
        <f t="shared" si="227"/>
        <v>0</v>
      </c>
      <c r="DQ323" s="86">
        <f t="shared" si="227"/>
        <v>0</v>
      </c>
      <c r="DR323" s="86">
        <f t="shared" si="227"/>
        <v>0</v>
      </c>
      <c r="DS323" s="86">
        <f t="shared" si="227"/>
        <v>0</v>
      </c>
      <c r="DT323" s="86">
        <f t="shared" si="227"/>
        <v>0</v>
      </c>
      <c r="DU323" s="86">
        <f t="shared" si="227"/>
        <v>0</v>
      </c>
    </row>
    <row r="324" spans="1:125" x14ac:dyDescent="0.35">
      <c r="A324" s="17" t="s">
        <v>427</v>
      </c>
      <c r="B324" s="2"/>
      <c r="C324" s="2"/>
      <c r="D324" s="2"/>
      <c r="E324" s="86">
        <f t="shared" ref="E324:BP324" si="228">IFERROR( IF( E322 &lt; 0, -E322, 0),"")</f>
        <v>0</v>
      </c>
      <c r="F324" s="86">
        <f t="shared" si="228"/>
        <v>0</v>
      </c>
      <c r="G324" s="86">
        <f t="shared" si="228"/>
        <v>0</v>
      </c>
      <c r="H324" s="86">
        <f t="shared" si="228"/>
        <v>0</v>
      </c>
      <c r="I324" s="86">
        <f t="shared" si="228"/>
        <v>0</v>
      </c>
      <c r="J324" s="86">
        <f t="shared" si="228"/>
        <v>0</v>
      </c>
      <c r="K324" s="86">
        <f t="shared" si="228"/>
        <v>0</v>
      </c>
      <c r="L324" s="86">
        <f t="shared" si="228"/>
        <v>0</v>
      </c>
      <c r="M324" s="86">
        <f t="shared" si="228"/>
        <v>0</v>
      </c>
      <c r="N324" s="86">
        <f t="shared" si="228"/>
        <v>0</v>
      </c>
      <c r="O324" s="86">
        <f t="shared" si="228"/>
        <v>0</v>
      </c>
      <c r="P324" s="86">
        <f t="shared" si="228"/>
        <v>0</v>
      </c>
      <c r="Q324" s="86">
        <f t="shared" si="228"/>
        <v>0</v>
      </c>
      <c r="R324" s="86">
        <f t="shared" si="228"/>
        <v>0</v>
      </c>
      <c r="S324" s="86">
        <f t="shared" si="228"/>
        <v>0</v>
      </c>
      <c r="T324" s="86">
        <f t="shared" si="228"/>
        <v>0</v>
      </c>
      <c r="U324" s="86">
        <f t="shared" si="228"/>
        <v>0</v>
      </c>
      <c r="V324" s="86">
        <f t="shared" si="228"/>
        <v>0</v>
      </c>
      <c r="W324" s="86">
        <f t="shared" si="228"/>
        <v>0</v>
      </c>
      <c r="X324" s="86">
        <f t="shared" si="228"/>
        <v>0</v>
      </c>
      <c r="Y324" s="86">
        <f t="shared" si="228"/>
        <v>0</v>
      </c>
      <c r="Z324" s="86">
        <f t="shared" si="228"/>
        <v>0</v>
      </c>
      <c r="AA324" s="86">
        <f t="shared" si="228"/>
        <v>0</v>
      </c>
      <c r="AB324" s="86">
        <f t="shared" si="228"/>
        <v>0</v>
      </c>
      <c r="AC324" s="86">
        <f t="shared" si="228"/>
        <v>0</v>
      </c>
      <c r="AD324" s="86">
        <f t="shared" si="228"/>
        <v>0</v>
      </c>
      <c r="AE324" s="86">
        <f t="shared" si="228"/>
        <v>0</v>
      </c>
      <c r="AF324" s="86">
        <f t="shared" si="228"/>
        <v>0</v>
      </c>
      <c r="AG324" s="86">
        <f t="shared" si="228"/>
        <v>0</v>
      </c>
      <c r="AH324" s="86">
        <f t="shared" si="228"/>
        <v>0</v>
      </c>
      <c r="AI324" s="86">
        <f t="shared" si="228"/>
        <v>0</v>
      </c>
      <c r="AJ324" s="86">
        <f t="shared" si="228"/>
        <v>0</v>
      </c>
      <c r="AK324" s="86">
        <f t="shared" si="228"/>
        <v>0</v>
      </c>
      <c r="AL324" s="86">
        <f t="shared" si="228"/>
        <v>0</v>
      </c>
      <c r="AM324" s="86">
        <f t="shared" si="228"/>
        <v>0</v>
      </c>
      <c r="AN324" s="86">
        <f t="shared" si="228"/>
        <v>0</v>
      </c>
      <c r="AO324" s="86">
        <f t="shared" si="228"/>
        <v>0</v>
      </c>
      <c r="AP324" s="86">
        <f t="shared" si="228"/>
        <v>0</v>
      </c>
      <c r="AQ324" s="86">
        <f t="shared" si="228"/>
        <v>0</v>
      </c>
      <c r="AR324" s="86">
        <f t="shared" si="228"/>
        <v>0</v>
      </c>
      <c r="AS324" s="86">
        <f t="shared" si="228"/>
        <v>0</v>
      </c>
      <c r="AT324" s="86">
        <f t="shared" si="228"/>
        <v>0</v>
      </c>
      <c r="AU324" s="86">
        <f t="shared" si="228"/>
        <v>0</v>
      </c>
      <c r="AV324" s="86">
        <f t="shared" si="228"/>
        <v>0</v>
      </c>
      <c r="AW324" s="86">
        <f t="shared" si="228"/>
        <v>0</v>
      </c>
      <c r="AX324" s="86">
        <f t="shared" si="228"/>
        <v>0</v>
      </c>
      <c r="AY324" s="86">
        <f t="shared" si="228"/>
        <v>0</v>
      </c>
      <c r="AZ324" s="86">
        <f t="shared" si="228"/>
        <v>0</v>
      </c>
      <c r="BA324" s="86">
        <f t="shared" si="228"/>
        <v>0</v>
      </c>
      <c r="BB324" s="86">
        <f t="shared" si="228"/>
        <v>0</v>
      </c>
      <c r="BC324" s="86">
        <f t="shared" si="228"/>
        <v>0</v>
      </c>
      <c r="BD324" s="86">
        <f t="shared" si="228"/>
        <v>0</v>
      </c>
      <c r="BE324" s="86">
        <f t="shared" si="228"/>
        <v>0</v>
      </c>
      <c r="BF324" s="86">
        <f t="shared" si="228"/>
        <v>0</v>
      </c>
      <c r="BG324" s="86">
        <f t="shared" si="228"/>
        <v>0</v>
      </c>
      <c r="BH324" s="86">
        <f t="shared" si="228"/>
        <v>0</v>
      </c>
      <c r="BI324" s="86">
        <f t="shared" si="228"/>
        <v>0</v>
      </c>
      <c r="BJ324" s="86">
        <f t="shared" si="228"/>
        <v>0</v>
      </c>
      <c r="BK324" s="86">
        <f t="shared" si="228"/>
        <v>0</v>
      </c>
      <c r="BL324" s="86">
        <f t="shared" si="228"/>
        <v>0</v>
      </c>
      <c r="BM324" s="86">
        <f t="shared" si="228"/>
        <v>0</v>
      </c>
      <c r="BN324" s="86">
        <f t="shared" si="228"/>
        <v>0</v>
      </c>
      <c r="BO324" s="86">
        <f t="shared" si="228"/>
        <v>0</v>
      </c>
      <c r="BP324" s="86">
        <f t="shared" si="228"/>
        <v>0</v>
      </c>
      <c r="BQ324" s="86">
        <f t="shared" ref="BQ324:DU324" si="229">IFERROR( IF( BQ322 &lt; 0, -BQ322, 0),"")</f>
        <v>0</v>
      </c>
      <c r="BR324" s="86">
        <f t="shared" si="229"/>
        <v>0</v>
      </c>
      <c r="BS324" s="86">
        <f t="shared" si="229"/>
        <v>0</v>
      </c>
      <c r="BT324" s="86">
        <f t="shared" si="229"/>
        <v>0</v>
      </c>
      <c r="BU324" s="86">
        <f t="shared" si="229"/>
        <v>0</v>
      </c>
      <c r="BV324" s="86">
        <f t="shared" si="229"/>
        <v>0</v>
      </c>
      <c r="BW324" s="86">
        <f t="shared" si="229"/>
        <v>0</v>
      </c>
      <c r="BX324" s="86">
        <f t="shared" si="229"/>
        <v>0</v>
      </c>
      <c r="BY324" s="86">
        <f t="shared" si="229"/>
        <v>0</v>
      </c>
      <c r="BZ324" s="86">
        <f t="shared" si="229"/>
        <v>0</v>
      </c>
      <c r="CA324" s="86">
        <f t="shared" si="229"/>
        <v>0</v>
      </c>
      <c r="CB324" s="86">
        <f t="shared" si="229"/>
        <v>0</v>
      </c>
      <c r="CC324" s="86">
        <f t="shared" si="229"/>
        <v>0</v>
      </c>
      <c r="CD324" s="86">
        <f t="shared" si="229"/>
        <v>0</v>
      </c>
      <c r="CE324" s="86">
        <f t="shared" si="229"/>
        <v>0</v>
      </c>
      <c r="CF324" s="86">
        <f t="shared" si="229"/>
        <v>0</v>
      </c>
      <c r="CG324" s="86">
        <f t="shared" si="229"/>
        <v>0</v>
      </c>
      <c r="CH324" s="86">
        <f t="shared" si="229"/>
        <v>0</v>
      </c>
      <c r="CI324" s="86">
        <f t="shared" si="229"/>
        <v>0</v>
      </c>
      <c r="CJ324" s="86">
        <f t="shared" si="229"/>
        <v>0</v>
      </c>
      <c r="CK324" s="86">
        <f t="shared" si="229"/>
        <v>0</v>
      </c>
      <c r="CL324" s="86">
        <f t="shared" si="229"/>
        <v>0</v>
      </c>
      <c r="CM324" s="86">
        <f t="shared" si="229"/>
        <v>0</v>
      </c>
      <c r="CN324" s="86">
        <f t="shared" si="229"/>
        <v>0</v>
      </c>
      <c r="CO324" s="86">
        <f t="shared" si="229"/>
        <v>0</v>
      </c>
      <c r="CP324" s="86">
        <f t="shared" si="229"/>
        <v>0</v>
      </c>
      <c r="CQ324" s="86">
        <f t="shared" si="229"/>
        <v>0</v>
      </c>
      <c r="CR324" s="86">
        <f t="shared" si="229"/>
        <v>0</v>
      </c>
      <c r="CS324" s="86">
        <f t="shared" si="229"/>
        <v>0</v>
      </c>
      <c r="CT324" s="86">
        <f t="shared" si="229"/>
        <v>0</v>
      </c>
      <c r="CU324" s="86">
        <f t="shared" si="229"/>
        <v>0</v>
      </c>
      <c r="CV324" s="86">
        <f t="shared" si="229"/>
        <v>0</v>
      </c>
      <c r="CW324" s="86">
        <f t="shared" si="229"/>
        <v>0</v>
      </c>
      <c r="CX324" s="86">
        <f t="shared" si="229"/>
        <v>0</v>
      </c>
      <c r="CY324" s="86">
        <f t="shared" si="229"/>
        <v>0</v>
      </c>
      <c r="CZ324" s="86">
        <f t="shared" si="229"/>
        <v>0</v>
      </c>
      <c r="DA324" s="86">
        <f t="shared" si="229"/>
        <v>0</v>
      </c>
      <c r="DB324" s="86">
        <f t="shared" si="229"/>
        <v>0</v>
      </c>
      <c r="DC324" s="86">
        <f t="shared" si="229"/>
        <v>0</v>
      </c>
      <c r="DD324" s="86">
        <f t="shared" si="229"/>
        <v>0</v>
      </c>
      <c r="DE324" s="86">
        <f t="shared" si="229"/>
        <v>0</v>
      </c>
      <c r="DF324" s="86">
        <f t="shared" si="229"/>
        <v>0</v>
      </c>
      <c r="DG324" s="86">
        <f t="shared" si="229"/>
        <v>0</v>
      </c>
      <c r="DH324" s="86">
        <f t="shared" si="229"/>
        <v>0</v>
      </c>
      <c r="DI324" s="86">
        <f t="shared" si="229"/>
        <v>0</v>
      </c>
      <c r="DJ324" s="86">
        <f t="shared" si="229"/>
        <v>0</v>
      </c>
      <c r="DK324" s="86">
        <f t="shared" si="229"/>
        <v>0</v>
      </c>
      <c r="DL324" s="86">
        <f t="shared" si="229"/>
        <v>0</v>
      </c>
      <c r="DM324" s="86">
        <f t="shared" si="229"/>
        <v>0</v>
      </c>
      <c r="DN324" s="86">
        <f t="shared" si="229"/>
        <v>0</v>
      </c>
      <c r="DO324" s="86">
        <f t="shared" si="229"/>
        <v>0</v>
      </c>
      <c r="DP324" s="86">
        <f t="shared" si="229"/>
        <v>0</v>
      </c>
      <c r="DQ324" s="86">
        <f t="shared" si="229"/>
        <v>0</v>
      </c>
      <c r="DR324" s="86">
        <f t="shared" si="229"/>
        <v>0</v>
      </c>
      <c r="DS324" s="86">
        <f t="shared" si="229"/>
        <v>0</v>
      </c>
      <c r="DT324" s="86">
        <f t="shared" si="229"/>
        <v>0</v>
      </c>
      <c r="DU324" s="86">
        <f t="shared" si="229"/>
        <v>0</v>
      </c>
    </row>
    <row r="325" spans="1:125" x14ac:dyDescent="0.35">
      <c r="A325" s="127" t="s">
        <v>428</v>
      </c>
      <c r="B325" s="25"/>
      <c r="C325" s="25"/>
      <c r="D325" s="25"/>
      <c r="E325" s="96">
        <f t="shared" ref="E325:BP325" si="230">IFERROR( E321 + E323 - E324,"")</f>
        <v>0</v>
      </c>
      <c r="F325" s="96">
        <f t="shared" si="230"/>
        <v>0</v>
      </c>
      <c r="G325" s="96">
        <f t="shared" si="230"/>
        <v>0</v>
      </c>
      <c r="H325" s="96">
        <f t="shared" si="230"/>
        <v>0</v>
      </c>
      <c r="I325" s="96">
        <f t="shared" si="230"/>
        <v>0</v>
      </c>
      <c r="J325" s="96">
        <f t="shared" si="230"/>
        <v>0</v>
      </c>
      <c r="K325" s="96">
        <f t="shared" si="230"/>
        <v>0</v>
      </c>
      <c r="L325" s="96">
        <f t="shared" si="230"/>
        <v>0</v>
      </c>
      <c r="M325" s="96">
        <f t="shared" si="230"/>
        <v>0</v>
      </c>
      <c r="N325" s="96">
        <f t="shared" si="230"/>
        <v>0</v>
      </c>
      <c r="O325" s="96">
        <f t="shared" si="230"/>
        <v>0</v>
      </c>
      <c r="P325" s="96">
        <f t="shared" si="230"/>
        <v>0</v>
      </c>
      <c r="Q325" s="96">
        <f t="shared" si="230"/>
        <v>0</v>
      </c>
      <c r="R325" s="96">
        <f t="shared" si="230"/>
        <v>0</v>
      </c>
      <c r="S325" s="96">
        <f t="shared" si="230"/>
        <v>0</v>
      </c>
      <c r="T325" s="96">
        <f t="shared" si="230"/>
        <v>0</v>
      </c>
      <c r="U325" s="96">
        <f t="shared" si="230"/>
        <v>0</v>
      </c>
      <c r="V325" s="96">
        <f t="shared" si="230"/>
        <v>0</v>
      </c>
      <c r="W325" s="96">
        <f t="shared" si="230"/>
        <v>0</v>
      </c>
      <c r="X325" s="96">
        <f t="shared" si="230"/>
        <v>0</v>
      </c>
      <c r="Y325" s="96">
        <f t="shared" si="230"/>
        <v>0</v>
      </c>
      <c r="Z325" s="96">
        <f t="shared" si="230"/>
        <v>0</v>
      </c>
      <c r="AA325" s="96">
        <f t="shared" si="230"/>
        <v>0</v>
      </c>
      <c r="AB325" s="96">
        <f t="shared" si="230"/>
        <v>0</v>
      </c>
      <c r="AC325" s="96">
        <f t="shared" si="230"/>
        <v>0</v>
      </c>
      <c r="AD325" s="96">
        <f t="shared" si="230"/>
        <v>0</v>
      </c>
      <c r="AE325" s="96">
        <f t="shared" si="230"/>
        <v>0</v>
      </c>
      <c r="AF325" s="96">
        <f t="shared" si="230"/>
        <v>0</v>
      </c>
      <c r="AG325" s="96">
        <f t="shared" si="230"/>
        <v>0</v>
      </c>
      <c r="AH325" s="96">
        <f t="shared" si="230"/>
        <v>0</v>
      </c>
      <c r="AI325" s="96">
        <f t="shared" si="230"/>
        <v>0</v>
      </c>
      <c r="AJ325" s="96">
        <f t="shared" si="230"/>
        <v>0</v>
      </c>
      <c r="AK325" s="96">
        <f t="shared" si="230"/>
        <v>0</v>
      </c>
      <c r="AL325" s="96">
        <f t="shared" si="230"/>
        <v>0</v>
      </c>
      <c r="AM325" s="96">
        <f t="shared" si="230"/>
        <v>0</v>
      </c>
      <c r="AN325" s="96">
        <f t="shared" si="230"/>
        <v>0</v>
      </c>
      <c r="AO325" s="96">
        <f t="shared" si="230"/>
        <v>0</v>
      </c>
      <c r="AP325" s="96">
        <f t="shared" si="230"/>
        <v>0</v>
      </c>
      <c r="AQ325" s="96">
        <f t="shared" si="230"/>
        <v>0</v>
      </c>
      <c r="AR325" s="96">
        <f t="shared" si="230"/>
        <v>0</v>
      </c>
      <c r="AS325" s="96">
        <f t="shared" si="230"/>
        <v>0</v>
      </c>
      <c r="AT325" s="96">
        <f t="shared" si="230"/>
        <v>0</v>
      </c>
      <c r="AU325" s="96">
        <f t="shared" si="230"/>
        <v>0</v>
      </c>
      <c r="AV325" s="96">
        <f t="shared" si="230"/>
        <v>0</v>
      </c>
      <c r="AW325" s="96">
        <f t="shared" si="230"/>
        <v>0</v>
      </c>
      <c r="AX325" s="96">
        <f t="shared" si="230"/>
        <v>0</v>
      </c>
      <c r="AY325" s="96">
        <f t="shared" si="230"/>
        <v>0</v>
      </c>
      <c r="AZ325" s="96">
        <f t="shared" si="230"/>
        <v>0</v>
      </c>
      <c r="BA325" s="96">
        <f t="shared" si="230"/>
        <v>0</v>
      </c>
      <c r="BB325" s="96">
        <f t="shared" si="230"/>
        <v>0</v>
      </c>
      <c r="BC325" s="96">
        <f t="shared" si="230"/>
        <v>0</v>
      </c>
      <c r="BD325" s="96">
        <f t="shared" si="230"/>
        <v>0</v>
      </c>
      <c r="BE325" s="96">
        <f t="shared" si="230"/>
        <v>0</v>
      </c>
      <c r="BF325" s="96">
        <f t="shared" si="230"/>
        <v>0</v>
      </c>
      <c r="BG325" s="96">
        <f t="shared" si="230"/>
        <v>0</v>
      </c>
      <c r="BH325" s="96">
        <f t="shared" si="230"/>
        <v>0</v>
      </c>
      <c r="BI325" s="96">
        <f t="shared" si="230"/>
        <v>0</v>
      </c>
      <c r="BJ325" s="96">
        <f t="shared" si="230"/>
        <v>0</v>
      </c>
      <c r="BK325" s="96">
        <f t="shared" si="230"/>
        <v>0</v>
      </c>
      <c r="BL325" s="96">
        <f t="shared" si="230"/>
        <v>0</v>
      </c>
      <c r="BM325" s="96">
        <f t="shared" si="230"/>
        <v>0</v>
      </c>
      <c r="BN325" s="96">
        <f t="shared" si="230"/>
        <v>0</v>
      </c>
      <c r="BO325" s="96">
        <f t="shared" si="230"/>
        <v>0</v>
      </c>
      <c r="BP325" s="96">
        <f t="shared" si="230"/>
        <v>0</v>
      </c>
      <c r="BQ325" s="96">
        <f t="shared" ref="BQ325:DU325" si="231">IFERROR( BQ321 + BQ323 - BQ324,"")</f>
        <v>0</v>
      </c>
      <c r="BR325" s="96">
        <f t="shared" si="231"/>
        <v>0</v>
      </c>
      <c r="BS325" s="96">
        <f t="shared" si="231"/>
        <v>0</v>
      </c>
      <c r="BT325" s="96">
        <f t="shared" si="231"/>
        <v>0</v>
      </c>
      <c r="BU325" s="96">
        <f t="shared" si="231"/>
        <v>0</v>
      </c>
      <c r="BV325" s="96">
        <f t="shared" si="231"/>
        <v>0</v>
      </c>
      <c r="BW325" s="96">
        <f t="shared" si="231"/>
        <v>0</v>
      </c>
      <c r="BX325" s="96">
        <f t="shared" si="231"/>
        <v>0</v>
      </c>
      <c r="BY325" s="96">
        <f t="shared" si="231"/>
        <v>0</v>
      </c>
      <c r="BZ325" s="96">
        <f t="shared" si="231"/>
        <v>0</v>
      </c>
      <c r="CA325" s="96">
        <f t="shared" si="231"/>
        <v>0</v>
      </c>
      <c r="CB325" s="96">
        <f t="shared" si="231"/>
        <v>0</v>
      </c>
      <c r="CC325" s="96">
        <f t="shared" si="231"/>
        <v>0</v>
      </c>
      <c r="CD325" s="96">
        <f t="shared" si="231"/>
        <v>0</v>
      </c>
      <c r="CE325" s="96">
        <f t="shared" si="231"/>
        <v>0</v>
      </c>
      <c r="CF325" s="96">
        <f t="shared" si="231"/>
        <v>0</v>
      </c>
      <c r="CG325" s="96">
        <f t="shared" si="231"/>
        <v>0</v>
      </c>
      <c r="CH325" s="96">
        <f t="shared" si="231"/>
        <v>0</v>
      </c>
      <c r="CI325" s="96">
        <f t="shared" si="231"/>
        <v>0</v>
      </c>
      <c r="CJ325" s="96">
        <f t="shared" si="231"/>
        <v>0</v>
      </c>
      <c r="CK325" s="96">
        <f t="shared" si="231"/>
        <v>0</v>
      </c>
      <c r="CL325" s="96">
        <f t="shared" si="231"/>
        <v>0</v>
      </c>
      <c r="CM325" s="96">
        <f t="shared" si="231"/>
        <v>0</v>
      </c>
      <c r="CN325" s="96">
        <f t="shared" si="231"/>
        <v>0</v>
      </c>
      <c r="CO325" s="96">
        <f t="shared" si="231"/>
        <v>0</v>
      </c>
      <c r="CP325" s="96">
        <f t="shared" si="231"/>
        <v>0</v>
      </c>
      <c r="CQ325" s="96">
        <f t="shared" si="231"/>
        <v>0</v>
      </c>
      <c r="CR325" s="96">
        <f t="shared" si="231"/>
        <v>0</v>
      </c>
      <c r="CS325" s="96">
        <f t="shared" si="231"/>
        <v>0</v>
      </c>
      <c r="CT325" s="96">
        <f t="shared" si="231"/>
        <v>0</v>
      </c>
      <c r="CU325" s="96">
        <f t="shared" si="231"/>
        <v>0</v>
      </c>
      <c r="CV325" s="96">
        <f t="shared" si="231"/>
        <v>0</v>
      </c>
      <c r="CW325" s="96">
        <f t="shared" si="231"/>
        <v>0</v>
      </c>
      <c r="CX325" s="96">
        <f t="shared" si="231"/>
        <v>0</v>
      </c>
      <c r="CY325" s="96">
        <f t="shared" si="231"/>
        <v>0</v>
      </c>
      <c r="CZ325" s="96">
        <f t="shared" si="231"/>
        <v>0</v>
      </c>
      <c r="DA325" s="96">
        <f t="shared" si="231"/>
        <v>0</v>
      </c>
      <c r="DB325" s="96">
        <f t="shared" si="231"/>
        <v>0</v>
      </c>
      <c r="DC325" s="96">
        <f t="shared" si="231"/>
        <v>0</v>
      </c>
      <c r="DD325" s="96">
        <f t="shared" si="231"/>
        <v>0</v>
      </c>
      <c r="DE325" s="96">
        <f t="shared" si="231"/>
        <v>0</v>
      </c>
      <c r="DF325" s="96">
        <f t="shared" si="231"/>
        <v>0</v>
      </c>
      <c r="DG325" s="96">
        <f t="shared" si="231"/>
        <v>0</v>
      </c>
      <c r="DH325" s="96">
        <f t="shared" si="231"/>
        <v>0</v>
      </c>
      <c r="DI325" s="96">
        <f t="shared" si="231"/>
        <v>0</v>
      </c>
      <c r="DJ325" s="96">
        <f t="shared" si="231"/>
        <v>0</v>
      </c>
      <c r="DK325" s="96">
        <f t="shared" si="231"/>
        <v>0</v>
      </c>
      <c r="DL325" s="96">
        <f t="shared" si="231"/>
        <v>0</v>
      </c>
      <c r="DM325" s="96">
        <f t="shared" si="231"/>
        <v>0</v>
      </c>
      <c r="DN325" s="96">
        <f t="shared" si="231"/>
        <v>0</v>
      </c>
      <c r="DO325" s="96">
        <f t="shared" si="231"/>
        <v>0</v>
      </c>
      <c r="DP325" s="96">
        <f t="shared" si="231"/>
        <v>0</v>
      </c>
      <c r="DQ325" s="96">
        <f t="shared" si="231"/>
        <v>0</v>
      </c>
      <c r="DR325" s="96">
        <f t="shared" si="231"/>
        <v>0</v>
      </c>
      <c r="DS325" s="96">
        <f t="shared" si="231"/>
        <v>0</v>
      </c>
      <c r="DT325" s="96">
        <f t="shared" si="231"/>
        <v>0</v>
      </c>
      <c r="DU325" s="96">
        <f t="shared" si="231"/>
        <v>0</v>
      </c>
    </row>
    <row r="326" spans="1:125"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x14ac:dyDescent="0.35">
      <c r="A327" s="63" t="str">
        <f>Pieņēmumi!B118</f>
        <v>Procentu likme par rezervēm</v>
      </c>
      <c r="B327" s="2"/>
      <c r="C327" s="2"/>
      <c r="D327" s="116">
        <f>Pieņēmumi!E118</f>
        <v>0</v>
      </c>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x14ac:dyDescent="0.35">
      <c r="A328" s="128" t="str">
        <f>A321</f>
        <v>Sākotnējā bilance</v>
      </c>
      <c r="B328" s="2"/>
      <c r="C328" s="2"/>
      <c r="D328" s="2"/>
      <c r="E328" s="86">
        <f t="shared" ref="E328:BP328" si="232">IFERROR(E321,"")</f>
        <v>0</v>
      </c>
      <c r="F328" s="86">
        <f t="shared" si="232"/>
        <v>0</v>
      </c>
      <c r="G328" s="86">
        <f t="shared" si="232"/>
        <v>0</v>
      </c>
      <c r="H328" s="86">
        <f t="shared" si="232"/>
        <v>0</v>
      </c>
      <c r="I328" s="86">
        <f t="shared" si="232"/>
        <v>0</v>
      </c>
      <c r="J328" s="86">
        <f t="shared" si="232"/>
        <v>0</v>
      </c>
      <c r="K328" s="86">
        <f t="shared" si="232"/>
        <v>0</v>
      </c>
      <c r="L328" s="86">
        <f t="shared" si="232"/>
        <v>0</v>
      </c>
      <c r="M328" s="86">
        <f t="shared" si="232"/>
        <v>0</v>
      </c>
      <c r="N328" s="86">
        <f t="shared" si="232"/>
        <v>0</v>
      </c>
      <c r="O328" s="86">
        <f t="shared" si="232"/>
        <v>0</v>
      </c>
      <c r="P328" s="86">
        <f t="shared" si="232"/>
        <v>0</v>
      </c>
      <c r="Q328" s="86">
        <f t="shared" si="232"/>
        <v>0</v>
      </c>
      <c r="R328" s="86">
        <f t="shared" si="232"/>
        <v>0</v>
      </c>
      <c r="S328" s="86">
        <f t="shared" si="232"/>
        <v>0</v>
      </c>
      <c r="T328" s="86">
        <f t="shared" si="232"/>
        <v>0</v>
      </c>
      <c r="U328" s="86">
        <f t="shared" si="232"/>
        <v>0</v>
      </c>
      <c r="V328" s="86">
        <f t="shared" si="232"/>
        <v>0</v>
      </c>
      <c r="W328" s="86">
        <f t="shared" si="232"/>
        <v>0</v>
      </c>
      <c r="X328" s="86">
        <f t="shared" si="232"/>
        <v>0</v>
      </c>
      <c r="Y328" s="86">
        <f t="shared" si="232"/>
        <v>0</v>
      </c>
      <c r="Z328" s="86">
        <f t="shared" si="232"/>
        <v>0</v>
      </c>
      <c r="AA328" s="86">
        <f t="shared" si="232"/>
        <v>0</v>
      </c>
      <c r="AB328" s="86">
        <f t="shared" si="232"/>
        <v>0</v>
      </c>
      <c r="AC328" s="86">
        <f t="shared" si="232"/>
        <v>0</v>
      </c>
      <c r="AD328" s="86">
        <f t="shared" si="232"/>
        <v>0</v>
      </c>
      <c r="AE328" s="86">
        <f t="shared" si="232"/>
        <v>0</v>
      </c>
      <c r="AF328" s="86">
        <f t="shared" si="232"/>
        <v>0</v>
      </c>
      <c r="AG328" s="86">
        <f t="shared" si="232"/>
        <v>0</v>
      </c>
      <c r="AH328" s="86">
        <f t="shared" si="232"/>
        <v>0</v>
      </c>
      <c r="AI328" s="86">
        <f t="shared" si="232"/>
        <v>0</v>
      </c>
      <c r="AJ328" s="86">
        <f t="shared" si="232"/>
        <v>0</v>
      </c>
      <c r="AK328" s="86">
        <f t="shared" si="232"/>
        <v>0</v>
      </c>
      <c r="AL328" s="86">
        <f t="shared" si="232"/>
        <v>0</v>
      </c>
      <c r="AM328" s="86">
        <f t="shared" si="232"/>
        <v>0</v>
      </c>
      <c r="AN328" s="86">
        <f t="shared" si="232"/>
        <v>0</v>
      </c>
      <c r="AO328" s="86">
        <f t="shared" si="232"/>
        <v>0</v>
      </c>
      <c r="AP328" s="86">
        <f t="shared" si="232"/>
        <v>0</v>
      </c>
      <c r="AQ328" s="86">
        <f t="shared" si="232"/>
        <v>0</v>
      </c>
      <c r="AR328" s="86">
        <f t="shared" si="232"/>
        <v>0</v>
      </c>
      <c r="AS328" s="86">
        <f t="shared" si="232"/>
        <v>0</v>
      </c>
      <c r="AT328" s="86">
        <f t="shared" si="232"/>
        <v>0</v>
      </c>
      <c r="AU328" s="86">
        <f t="shared" si="232"/>
        <v>0</v>
      </c>
      <c r="AV328" s="86">
        <f t="shared" si="232"/>
        <v>0</v>
      </c>
      <c r="AW328" s="86">
        <f t="shared" si="232"/>
        <v>0</v>
      </c>
      <c r="AX328" s="86">
        <f t="shared" si="232"/>
        <v>0</v>
      </c>
      <c r="AY328" s="86">
        <f t="shared" si="232"/>
        <v>0</v>
      </c>
      <c r="AZ328" s="86">
        <f t="shared" si="232"/>
        <v>0</v>
      </c>
      <c r="BA328" s="86">
        <f t="shared" si="232"/>
        <v>0</v>
      </c>
      <c r="BB328" s="86">
        <f t="shared" si="232"/>
        <v>0</v>
      </c>
      <c r="BC328" s="86">
        <f t="shared" si="232"/>
        <v>0</v>
      </c>
      <c r="BD328" s="86">
        <f t="shared" si="232"/>
        <v>0</v>
      </c>
      <c r="BE328" s="86">
        <f t="shared" si="232"/>
        <v>0</v>
      </c>
      <c r="BF328" s="86">
        <f t="shared" si="232"/>
        <v>0</v>
      </c>
      <c r="BG328" s="86">
        <f t="shared" si="232"/>
        <v>0</v>
      </c>
      <c r="BH328" s="86">
        <f t="shared" si="232"/>
        <v>0</v>
      </c>
      <c r="BI328" s="86">
        <f t="shared" si="232"/>
        <v>0</v>
      </c>
      <c r="BJ328" s="86">
        <f t="shared" si="232"/>
        <v>0</v>
      </c>
      <c r="BK328" s="86">
        <f t="shared" si="232"/>
        <v>0</v>
      </c>
      <c r="BL328" s="86">
        <f t="shared" si="232"/>
        <v>0</v>
      </c>
      <c r="BM328" s="86">
        <f t="shared" si="232"/>
        <v>0</v>
      </c>
      <c r="BN328" s="86">
        <f t="shared" si="232"/>
        <v>0</v>
      </c>
      <c r="BO328" s="86">
        <f t="shared" si="232"/>
        <v>0</v>
      </c>
      <c r="BP328" s="86">
        <f t="shared" si="232"/>
        <v>0</v>
      </c>
      <c r="BQ328" s="86">
        <f t="shared" ref="BQ328:DU328" si="233">IFERROR(BQ321,"")</f>
        <v>0</v>
      </c>
      <c r="BR328" s="86">
        <f t="shared" si="233"/>
        <v>0</v>
      </c>
      <c r="BS328" s="86">
        <f t="shared" si="233"/>
        <v>0</v>
      </c>
      <c r="BT328" s="86">
        <f t="shared" si="233"/>
        <v>0</v>
      </c>
      <c r="BU328" s="86">
        <f t="shared" si="233"/>
        <v>0</v>
      </c>
      <c r="BV328" s="86">
        <f t="shared" si="233"/>
        <v>0</v>
      </c>
      <c r="BW328" s="86">
        <f t="shared" si="233"/>
        <v>0</v>
      </c>
      <c r="BX328" s="86">
        <f t="shared" si="233"/>
        <v>0</v>
      </c>
      <c r="BY328" s="86">
        <f t="shared" si="233"/>
        <v>0</v>
      </c>
      <c r="BZ328" s="86">
        <f t="shared" si="233"/>
        <v>0</v>
      </c>
      <c r="CA328" s="86">
        <f t="shared" si="233"/>
        <v>0</v>
      </c>
      <c r="CB328" s="86">
        <f t="shared" si="233"/>
        <v>0</v>
      </c>
      <c r="CC328" s="86">
        <f t="shared" si="233"/>
        <v>0</v>
      </c>
      <c r="CD328" s="86">
        <f t="shared" si="233"/>
        <v>0</v>
      </c>
      <c r="CE328" s="86">
        <f t="shared" si="233"/>
        <v>0</v>
      </c>
      <c r="CF328" s="86">
        <f t="shared" si="233"/>
        <v>0</v>
      </c>
      <c r="CG328" s="86">
        <f t="shared" si="233"/>
        <v>0</v>
      </c>
      <c r="CH328" s="86">
        <f t="shared" si="233"/>
        <v>0</v>
      </c>
      <c r="CI328" s="86">
        <f t="shared" si="233"/>
        <v>0</v>
      </c>
      <c r="CJ328" s="86">
        <f t="shared" si="233"/>
        <v>0</v>
      </c>
      <c r="CK328" s="86">
        <f t="shared" si="233"/>
        <v>0</v>
      </c>
      <c r="CL328" s="86">
        <f t="shared" si="233"/>
        <v>0</v>
      </c>
      <c r="CM328" s="86">
        <f t="shared" si="233"/>
        <v>0</v>
      </c>
      <c r="CN328" s="86">
        <f t="shared" si="233"/>
        <v>0</v>
      </c>
      <c r="CO328" s="86">
        <f t="shared" si="233"/>
        <v>0</v>
      </c>
      <c r="CP328" s="86">
        <f t="shared" si="233"/>
        <v>0</v>
      </c>
      <c r="CQ328" s="86">
        <f t="shared" si="233"/>
        <v>0</v>
      </c>
      <c r="CR328" s="86">
        <f t="shared" si="233"/>
        <v>0</v>
      </c>
      <c r="CS328" s="86">
        <f t="shared" si="233"/>
        <v>0</v>
      </c>
      <c r="CT328" s="86">
        <f t="shared" si="233"/>
        <v>0</v>
      </c>
      <c r="CU328" s="86">
        <f t="shared" si="233"/>
        <v>0</v>
      </c>
      <c r="CV328" s="86">
        <f t="shared" si="233"/>
        <v>0</v>
      </c>
      <c r="CW328" s="86">
        <f t="shared" si="233"/>
        <v>0</v>
      </c>
      <c r="CX328" s="86">
        <f t="shared" si="233"/>
        <v>0</v>
      </c>
      <c r="CY328" s="86">
        <f t="shared" si="233"/>
        <v>0</v>
      </c>
      <c r="CZ328" s="86">
        <f t="shared" si="233"/>
        <v>0</v>
      </c>
      <c r="DA328" s="86">
        <f t="shared" si="233"/>
        <v>0</v>
      </c>
      <c r="DB328" s="86">
        <f t="shared" si="233"/>
        <v>0</v>
      </c>
      <c r="DC328" s="86">
        <f t="shared" si="233"/>
        <v>0</v>
      </c>
      <c r="DD328" s="86">
        <f t="shared" si="233"/>
        <v>0</v>
      </c>
      <c r="DE328" s="86">
        <f t="shared" si="233"/>
        <v>0</v>
      </c>
      <c r="DF328" s="86">
        <f t="shared" si="233"/>
        <v>0</v>
      </c>
      <c r="DG328" s="86">
        <f t="shared" si="233"/>
        <v>0</v>
      </c>
      <c r="DH328" s="86">
        <f t="shared" si="233"/>
        <v>0</v>
      </c>
      <c r="DI328" s="86">
        <f t="shared" si="233"/>
        <v>0</v>
      </c>
      <c r="DJ328" s="86">
        <f t="shared" si="233"/>
        <v>0</v>
      </c>
      <c r="DK328" s="86">
        <f t="shared" si="233"/>
        <v>0</v>
      </c>
      <c r="DL328" s="86">
        <f t="shared" si="233"/>
        <v>0</v>
      </c>
      <c r="DM328" s="86">
        <f t="shared" si="233"/>
        <v>0</v>
      </c>
      <c r="DN328" s="86">
        <f t="shared" si="233"/>
        <v>0</v>
      </c>
      <c r="DO328" s="86">
        <f t="shared" si="233"/>
        <v>0</v>
      </c>
      <c r="DP328" s="86">
        <f t="shared" si="233"/>
        <v>0</v>
      </c>
      <c r="DQ328" s="86">
        <f t="shared" si="233"/>
        <v>0</v>
      </c>
      <c r="DR328" s="86">
        <f t="shared" si="233"/>
        <v>0</v>
      </c>
      <c r="DS328" s="86">
        <f t="shared" si="233"/>
        <v>0</v>
      </c>
      <c r="DT328" s="86">
        <f t="shared" si="233"/>
        <v>0</v>
      </c>
      <c r="DU328" s="86">
        <f t="shared" si="233"/>
        <v>0</v>
      </c>
    </row>
    <row r="329" spans="1:125" x14ac:dyDescent="0.35">
      <c r="A329" s="25" t="s">
        <v>429</v>
      </c>
      <c r="B329" s="25"/>
      <c r="C329" s="25"/>
      <c r="D329" s="25"/>
      <c r="E329" s="129">
        <f t="shared" ref="E329:BP329" si="234">IFERROR(E328*$D327,"")</f>
        <v>0</v>
      </c>
      <c r="F329" s="129">
        <f t="shared" si="234"/>
        <v>0</v>
      </c>
      <c r="G329" s="129">
        <f t="shared" si="234"/>
        <v>0</v>
      </c>
      <c r="H329" s="129">
        <f t="shared" si="234"/>
        <v>0</v>
      </c>
      <c r="I329" s="130">
        <f t="shared" si="234"/>
        <v>0</v>
      </c>
      <c r="J329" s="129">
        <f t="shared" si="234"/>
        <v>0</v>
      </c>
      <c r="K329" s="129">
        <f t="shared" si="234"/>
        <v>0</v>
      </c>
      <c r="L329" s="129">
        <f t="shared" si="234"/>
        <v>0</v>
      </c>
      <c r="M329" s="129">
        <f t="shared" si="234"/>
        <v>0</v>
      </c>
      <c r="N329" s="129">
        <f t="shared" si="234"/>
        <v>0</v>
      </c>
      <c r="O329" s="129">
        <f t="shared" si="234"/>
        <v>0</v>
      </c>
      <c r="P329" s="129">
        <f t="shared" si="234"/>
        <v>0</v>
      </c>
      <c r="Q329" s="129">
        <f t="shared" si="234"/>
        <v>0</v>
      </c>
      <c r="R329" s="129">
        <f t="shared" si="234"/>
        <v>0</v>
      </c>
      <c r="S329" s="129">
        <f t="shared" si="234"/>
        <v>0</v>
      </c>
      <c r="T329" s="129">
        <f t="shared" si="234"/>
        <v>0</v>
      </c>
      <c r="U329" s="129">
        <f t="shared" si="234"/>
        <v>0</v>
      </c>
      <c r="V329" s="129">
        <f t="shared" si="234"/>
        <v>0</v>
      </c>
      <c r="W329" s="129">
        <f t="shared" si="234"/>
        <v>0</v>
      </c>
      <c r="X329" s="129">
        <f t="shared" si="234"/>
        <v>0</v>
      </c>
      <c r="Y329" s="129">
        <f t="shared" si="234"/>
        <v>0</v>
      </c>
      <c r="Z329" s="129">
        <f t="shared" si="234"/>
        <v>0</v>
      </c>
      <c r="AA329" s="129">
        <f t="shared" si="234"/>
        <v>0</v>
      </c>
      <c r="AB329" s="129">
        <f t="shared" si="234"/>
        <v>0</v>
      </c>
      <c r="AC329" s="129">
        <f t="shared" si="234"/>
        <v>0</v>
      </c>
      <c r="AD329" s="129">
        <f t="shared" si="234"/>
        <v>0</v>
      </c>
      <c r="AE329" s="129">
        <f t="shared" si="234"/>
        <v>0</v>
      </c>
      <c r="AF329" s="129">
        <f t="shared" si="234"/>
        <v>0</v>
      </c>
      <c r="AG329" s="129">
        <f t="shared" si="234"/>
        <v>0</v>
      </c>
      <c r="AH329" s="129">
        <f t="shared" si="234"/>
        <v>0</v>
      </c>
      <c r="AI329" s="129">
        <f t="shared" si="234"/>
        <v>0</v>
      </c>
      <c r="AJ329" s="129">
        <f t="shared" si="234"/>
        <v>0</v>
      </c>
      <c r="AK329" s="129">
        <f t="shared" si="234"/>
        <v>0</v>
      </c>
      <c r="AL329" s="129">
        <f t="shared" si="234"/>
        <v>0</v>
      </c>
      <c r="AM329" s="129">
        <f t="shared" si="234"/>
        <v>0</v>
      </c>
      <c r="AN329" s="129">
        <f t="shared" si="234"/>
        <v>0</v>
      </c>
      <c r="AO329" s="129">
        <f t="shared" si="234"/>
        <v>0</v>
      </c>
      <c r="AP329" s="129">
        <f t="shared" si="234"/>
        <v>0</v>
      </c>
      <c r="AQ329" s="129">
        <f t="shared" si="234"/>
        <v>0</v>
      </c>
      <c r="AR329" s="129">
        <f t="shared" si="234"/>
        <v>0</v>
      </c>
      <c r="AS329" s="129">
        <f t="shared" si="234"/>
        <v>0</v>
      </c>
      <c r="AT329" s="129">
        <f t="shared" si="234"/>
        <v>0</v>
      </c>
      <c r="AU329" s="129">
        <f t="shared" si="234"/>
        <v>0</v>
      </c>
      <c r="AV329" s="129">
        <f t="shared" si="234"/>
        <v>0</v>
      </c>
      <c r="AW329" s="129">
        <f t="shared" si="234"/>
        <v>0</v>
      </c>
      <c r="AX329" s="129">
        <f t="shared" si="234"/>
        <v>0</v>
      </c>
      <c r="AY329" s="129">
        <f t="shared" si="234"/>
        <v>0</v>
      </c>
      <c r="AZ329" s="129">
        <f t="shared" si="234"/>
        <v>0</v>
      </c>
      <c r="BA329" s="129">
        <f t="shared" si="234"/>
        <v>0</v>
      </c>
      <c r="BB329" s="129">
        <f t="shared" si="234"/>
        <v>0</v>
      </c>
      <c r="BC329" s="129">
        <f t="shared" si="234"/>
        <v>0</v>
      </c>
      <c r="BD329" s="129">
        <f t="shared" si="234"/>
        <v>0</v>
      </c>
      <c r="BE329" s="129">
        <f t="shared" si="234"/>
        <v>0</v>
      </c>
      <c r="BF329" s="129">
        <f t="shared" si="234"/>
        <v>0</v>
      </c>
      <c r="BG329" s="129">
        <f t="shared" si="234"/>
        <v>0</v>
      </c>
      <c r="BH329" s="129">
        <f t="shared" si="234"/>
        <v>0</v>
      </c>
      <c r="BI329" s="129">
        <f t="shared" si="234"/>
        <v>0</v>
      </c>
      <c r="BJ329" s="129">
        <f t="shared" si="234"/>
        <v>0</v>
      </c>
      <c r="BK329" s="129">
        <f t="shared" si="234"/>
        <v>0</v>
      </c>
      <c r="BL329" s="129">
        <f t="shared" si="234"/>
        <v>0</v>
      </c>
      <c r="BM329" s="129">
        <f t="shared" si="234"/>
        <v>0</v>
      </c>
      <c r="BN329" s="129">
        <f t="shared" si="234"/>
        <v>0</v>
      </c>
      <c r="BO329" s="129">
        <f t="shared" si="234"/>
        <v>0</v>
      </c>
      <c r="BP329" s="129">
        <f t="shared" si="234"/>
        <v>0</v>
      </c>
      <c r="BQ329" s="129">
        <f t="shared" ref="BQ329:DU329" si="235">IFERROR(BQ328*$D327,"")</f>
        <v>0</v>
      </c>
      <c r="BR329" s="129">
        <f t="shared" si="235"/>
        <v>0</v>
      </c>
      <c r="BS329" s="129">
        <f t="shared" si="235"/>
        <v>0</v>
      </c>
      <c r="BT329" s="129">
        <f t="shared" si="235"/>
        <v>0</v>
      </c>
      <c r="BU329" s="129">
        <f t="shared" si="235"/>
        <v>0</v>
      </c>
      <c r="BV329" s="129">
        <f t="shared" si="235"/>
        <v>0</v>
      </c>
      <c r="BW329" s="129">
        <f t="shared" si="235"/>
        <v>0</v>
      </c>
      <c r="BX329" s="129">
        <f t="shared" si="235"/>
        <v>0</v>
      </c>
      <c r="BY329" s="129">
        <f t="shared" si="235"/>
        <v>0</v>
      </c>
      <c r="BZ329" s="129">
        <f t="shared" si="235"/>
        <v>0</v>
      </c>
      <c r="CA329" s="129">
        <f t="shared" si="235"/>
        <v>0</v>
      </c>
      <c r="CB329" s="129">
        <f t="shared" si="235"/>
        <v>0</v>
      </c>
      <c r="CC329" s="129">
        <f t="shared" si="235"/>
        <v>0</v>
      </c>
      <c r="CD329" s="129">
        <f t="shared" si="235"/>
        <v>0</v>
      </c>
      <c r="CE329" s="129">
        <f t="shared" si="235"/>
        <v>0</v>
      </c>
      <c r="CF329" s="129">
        <f t="shared" si="235"/>
        <v>0</v>
      </c>
      <c r="CG329" s="129">
        <f t="shared" si="235"/>
        <v>0</v>
      </c>
      <c r="CH329" s="129">
        <f t="shared" si="235"/>
        <v>0</v>
      </c>
      <c r="CI329" s="129">
        <f t="shared" si="235"/>
        <v>0</v>
      </c>
      <c r="CJ329" s="129">
        <f t="shared" si="235"/>
        <v>0</v>
      </c>
      <c r="CK329" s="129">
        <f t="shared" si="235"/>
        <v>0</v>
      </c>
      <c r="CL329" s="129">
        <f t="shared" si="235"/>
        <v>0</v>
      </c>
      <c r="CM329" s="129">
        <f t="shared" si="235"/>
        <v>0</v>
      </c>
      <c r="CN329" s="129">
        <f t="shared" si="235"/>
        <v>0</v>
      </c>
      <c r="CO329" s="129">
        <f t="shared" si="235"/>
        <v>0</v>
      </c>
      <c r="CP329" s="129">
        <f t="shared" si="235"/>
        <v>0</v>
      </c>
      <c r="CQ329" s="129">
        <f t="shared" si="235"/>
        <v>0</v>
      </c>
      <c r="CR329" s="129">
        <f t="shared" si="235"/>
        <v>0</v>
      </c>
      <c r="CS329" s="129">
        <f t="shared" si="235"/>
        <v>0</v>
      </c>
      <c r="CT329" s="129">
        <f t="shared" si="235"/>
        <v>0</v>
      </c>
      <c r="CU329" s="129">
        <f t="shared" si="235"/>
        <v>0</v>
      </c>
      <c r="CV329" s="129">
        <f t="shared" si="235"/>
        <v>0</v>
      </c>
      <c r="CW329" s="129">
        <f t="shared" si="235"/>
        <v>0</v>
      </c>
      <c r="CX329" s="129">
        <f t="shared" si="235"/>
        <v>0</v>
      </c>
      <c r="CY329" s="129">
        <f t="shared" si="235"/>
        <v>0</v>
      </c>
      <c r="CZ329" s="129">
        <f t="shared" si="235"/>
        <v>0</v>
      </c>
      <c r="DA329" s="129">
        <f t="shared" si="235"/>
        <v>0</v>
      </c>
      <c r="DB329" s="129">
        <f t="shared" si="235"/>
        <v>0</v>
      </c>
      <c r="DC329" s="129">
        <f t="shared" si="235"/>
        <v>0</v>
      </c>
      <c r="DD329" s="129">
        <f t="shared" si="235"/>
        <v>0</v>
      </c>
      <c r="DE329" s="129">
        <f t="shared" si="235"/>
        <v>0</v>
      </c>
      <c r="DF329" s="129">
        <f t="shared" si="235"/>
        <v>0</v>
      </c>
      <c r="DG329" s="129">
        <f t="shared" si="235"/>
        <v>0</v>
      </c>
      <c r="DH329" s="129">
        <f t="shared" si="235"/>
        <v>0</v>
      </c>
      <c r="DI329" s="129">
        <f t="shared" si="235"/>
        <v>0</v>
      </c>
      <c r="DJ329" s="129">
        <f t="shared" si="235"/>
        <v>0</v>
      </c>
      <c r="DK329" s="129">
        <f t="shared" si="235"/>
        <v>0</v>
      </c>
      <c r="DL329" s="129">
        <f t="shared" si="235"/>
        <v>0</v>
      </c>
      <c r="DM329" s="129">
        <f t="shared" si="235"/>
        <v>0</v>
      </c>
      <c r="DN329" s="129">
        <f t="shared" si="235"/>
        <v>0</v>
      </c>
      <c r="DO329" s="129">
        <f t="shared" si="235"/>
        <v>0</v>
      </c>
      <c r="DP329" s="129">
        <f t="shared" si="235"/>
        <v>0</v>
      </c>
      <c r="DQ329" s="129">
        <f t="shared" si="235"/>
        <v>0</v>
      </c>
      <c r="DR329" s="129">
        <f t="shared" si="235"/>
        <v>0</v>
      </c>
      <c r="DS329" s="129">
        <f t="shared" si="235"/>
        <v>0</v>
      </c>
      <c r="DT329" s="129">
        <f t="shared" si="235"/>
        <v>0</v>
      </c>
      <c r="DU329" s="129">
        <f t="shared" si="235"/>
        <v>0</v>
      </c>
    </row>
    <row r="330" spans="1:125" x14ac:dyDescent="0.35">
      <c r="A330" s="3"/>
      <c r="B330" s="3"/>
      <c r="C330" s="3"/>
      <c r="D330" s="3"/>
      <c r="E330" s="131"/>
      <c r="F330" s="131"/>
      <c r="G330" s="131"/>
      <c r="H330" s="131"/>
      <c r="I330" s="132"/>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131"/>
      <c r="BC330" s="131"/>
      <c r="BD330" s="131"/>
      <c r="BE330" s="131"/>
      <c r="BF330" s="131"/>
      <c r="BG330" s="131"/>
      <c r="BH330" s="131"/>
      <c r="BI330" s="131"/>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c r="CG330" s="131"/>
      <c r="CH330" s="131"/>
      <c r="CI330" s="131"/>
      <c r="CJ330" s="131"/>
      <c r="CK330" s="131"/>
      <c r="CL330" s="131"/>
      <c r="CM330" s="131"/>
      <c r="CN330" s="131"/>
      <c r="CO330" s="131"/>
      <c r="CP330" s="131"/>
      <c r="CQ330" s="131"/>
      <c r="CR330" s="131"/>
      <c r="CS330" s="131"/>
      <c r="CT330" s="131"/>
      <c r="CU330" s="131"/>
      <c r="CV330" s="131"/>
      <c r="CW330" s="131"/>
      <c r="CX330" s="131"/>
      <c r="CY330" s="131"/>
      <c r="CZ330" s="131"/>
      <c r="DA330" s="131"/>
      <c r="DB330" s="131"/>
      <c r="DC330" s="131"/>
      <c r="DD330" s="131"/>
      <c r="DE330" s="131"/>
      <c r="DF330" s="131"/>
      <c r="DG330" s="131"/>
      <c r="DH330" s="131"/>
      <c r="DI330" s="131"/>
      <c r="DJ330" s="131"/>
      <c r="DK330" s="131"/>
      <c r="DL330" s="131"/>
      <c r="DM330" s="131"/>
      <c r="DN330" s="131"/>
      <c r="DO330" s="131"/>
      <c r="DP330" s="131"/>
      <c r="DQ330" s="131"/>
      <c r="DR330" s="131"/>
      <c r="DS330" s="131"/>
      <c r="DT330" s="131"/>
      <c r="DU330" s="131"/>
    </row>
    <row r="331" spans="1:125" ht="15" thickBot="1" x14ac:dyDescent="0.4">
      <c r="A331" s="124" t="s">
        <v>431</v>
      </c>
      <c r="B331" s="120" t="s">
        <v>200</v>
      </c>
      <c r="C331" s="133"/>
      <c r="D331" s="134">
        <f>SUM(E331:DU331)</f>
        <v>0</v>
      </c>
      <c r="E331" s="134">
        <f t="shared" ref="E331:BP331" si="236">IFERROR(SUM(E290-E289,E307-E306,E324-E323),"")</f>
        <v>0</v>
      </c>
      <c r="F331" s="134">
        <f t="shared" si="236"/>
        <v>0</v>
      </c>
      <c r="G331" s="134">
        <f t="shared" si="236"/>
        <v>0</v>
      </c>
      <c r="H331" s="134">
        <f t="shared" si="236"/>
        <v>0</v>
      </c>
      <c r="I331" s="134">
        <f t="shared" si="236"/>
        <v>0</v>
      </c>
      <c r="J331" s="134">
        <f t="shared" si="236"/>
        <v>0</v>
      </c>
      <c r="K331" s="134">
        <f t="shared" si="236"/>
        <v>0</v>
      </c>
      <c r="L331" s="134">
        <f t="shared" si="236"/>
        <v>0</v>
      </c>
      <c r="M331" s="134">
        <f t="shared" si="236"/>
        <v>0</v>
      </c>
      <c r="N331" s="134">
        <f t="shared" si="236"/>
        <v>0</v>
      </c>
      <c r="O331" s="134">
        <f t="shared" si="236"/>
        <v>0</v>
      </c>
      <c r="P331" s="134">
        <f t="shared" si="236"/>
        <v>0</v>
      </c>
      <c r="Q331" s="134">
        <f t="shared" si="236"/>
        <v>0</v>
      </c>
      <c r="R331" s="134">
        <f t="shared" si="236"/>
        <v>0</v>
      </c>
      <c r="S331" s="134">
        <f t="shared" si="236"/>
        <v>0</v>
      </c>
      <c r="T331" s="134">
        <f t="shared" si="236"/>
        <v>0</v>
      </c>
      <c r="U331" s="134">
        <f t="shared" si="236"/>
        <v>0</v>
      </c>
      <c r="V331" s="134">
        <f t="shared" si="236"/>
        <v>0</v>
      </c>
      <c r="W331" s="134">
        <f t="shared" si="236"/>
        <v>0</v>
      </c>
      <c r="X331" s="134">
        <f t="shared" si="236"/>
        <v>0</v>
      </c>
      <c r="Y331" s="134">
        <f t="shared" si="236"/>
        <v>0</v>
      </c>
      <c r="Z331" s="134">
        <f t="shared" si="236"/>
        <v>0</v>
      </c>
      <c r="AA331" s="134">
        <f t="shared" si="236"/>
        <v>0</v>
      </c>
      <c r="AB331" s="134">
        <f t="shared" si="236"/>
        <v>0</v>
      </c>
      <c r="AC331" s="134">
        <f t="shared" si="236"/>
        <v>0</v>
      </c>
      <c r="AD331" s="134">
        <f t="shared" si="236"/>
        <v>0</v>
      </c>
      <c r="AE331" s="134">
        <f t="shared" si="236"/>
        <v>0</v>
      </c>
      <c r="AF331" s="134">
        <f t="shared" si="236"/>
        <v>0</v>
      </c>
      <c r="AG331" s="134">
        <f t="shared" si="236"/>
        <v>0</v>
      </c>
      <c r="AH331" s="134">
        <f t="shared" si="236"/>
        <v>0</v>
      </c>
      <c r="AI331" s="134">
        <f t="shared" si="236"/>
        <v>0</v>
      </c>
      <c r="AJ331" s="134">
        <f t="shared" si="236"/>
        <v>0</v>
      </c>
      <c r="AK331" s="134">
        <f t="shared" si="236"/>
        <v>0</v>
      </c>
      <c r="AL331" s="134">
        <f t="shared" si="236"/>
        <v>0</v>
      </c>
      <c r="AM331" s="134">
        <f t="shared" si="236"/>
        <v>0</v>
      </c>
      <c r="AN331" s="134">
        <f t="shared" si="236"/>
        <v>0</v>
      </c>
      <c r="AO331" s="134">
        <f t="shared" si="236"/>
        <v>0</v>
      </c>
      <c r="AP331" s="134">
        <f t="shared" si="236"/>
        <v>0</v>
      </c>
      <c r="AQ331" s="134">
        <f t="shared" si="236"/>
        <v>0</v>
      </c>
      <c r="AR331" s="134">
        <f t="shared" si="236"/>
        <v>0</v>
      </c>
      <c r="AS331" s="134">
        <f t="shared" si="236"/>
        <v>0</v>
      </c>
      <c r="AT331" s="134">
        <f t="shared" si="236"/>
        <v>0</v>
      </c>
      <c r="AU331" s="134">
        <f t="shared" si="236"/>
        <v>0</v>
      </c>
      <c r="AV331" s="134">
        <f t="shared" si="236"/>
        <v>0</v>
      </c>
      <c r="AW331" s="134">
        <f t="shared" si="236"/>
        <v>0</v>
      </c>
      <c r="AX331" s="134">
        <f t="shared" si="236"/>
        <v>0</v>
      </c>
      <c r="AY331" s="134">
        <f t="shared" si="236"/>
        <v>0</v>
      </c>
      <c r="AZ331" s="134">
        <f t="shared" si="236"/>
        <v>0</v>
      </c>
      <c r="BA331" s="134">
        <f t="shared" si="236"/>
        <v>0</v>
      </c>
      <c r="BB331" s="134">
        <f t="shared" si="236"/>
        <v>0</v>
      </c>
      <c r="BC331" s="134">
        <f t="shared" si="236"/>
        <v>0</v>
      </c>
      <c r="BD331" s="134">
        <f t="shared" si="236"/>
        <v>0</v>
      </c>
      <c r="BE331" s="134">
        <f t="shared" si="236"/>
        <v>0</v>
      </c>
      <c r="BF331" s="134">
        <f t="shared" si="236"/>
        <v>0</v>
      </c>
      <c r="BG331" s="134">
        <f t="shared" si="236"/>
        <v>0</v>
      </c>
      <c r="BH331" s="134">
        <f t="shared" si="236"/>
        <v>0</v>
      </c>
      <c r="BI331" s="134">
        <f t="shared" si="236"/>
        <v>0</v>
      </c>
      <c r="BJ331" s="134">
        <f t="shared" si="236"/>
        <v>0</v>
      </c>
      <c r="BK331" s="134">
        <f t="shared" si="236"/>
        <v>0</v>
      </c>
      <c r="BL331" s="134">
        <f t="shared" si="236"/>
        <v>0</v>
      </c>
      <c r="BM331" s="134">
        <f t="shared" si="236"/>
        <v>0</v>
      </c>
      <c r="BN331" s="134">
        <f t="shared" si="236"/>
        <v>0</v>
      </c>
      <c r="BO331" s="134">
        <f t="shared" si="236"/>
        <v>0</v>
      </c>
      <c r="BP331" s="134">
        <f t="shared" si="236"/>
        <v>0</v>
      </c>
      <c r="BQ331" s="134">
        <f t="shared" ref="BQ331:DU331" si="237">IFERROR(SUM(BQ290-BQ289,BQ307-BQ306,BQ324-BQ323),"")</f>
        <v>0</v>
      </c>
      <c r="BR331" s="134">
        <f t="shared" si="237"/>
        <v>0</v>
      </c>
      <c r="BS331" s="134">
        <f t="shared" si="237"/>
        <v>0</v>
      </c>
      <c r="BT331" s="134">
        <f t="shared" si="237"/>
        <v>0</v>
      </c>
      <c r="BU331" s="134">
        <f t="shared" si="237"/>
        <v>0</v>
      </c>
      <c r="BV331" s="134">
        <f t="shared" si="237"/>
        <v>0</v>
      </c>
      <c r="BW331" s="134">
        <f t="shared" si="237"/>
        <v>0</v>
      </c>
      <c r="BX331" s="134">
        <f t="shared" si="237"/>
        <v>0</v>
      </c>
      <c r="BY331" s="134">
        <f t="shared" si="237"/>
        <v>0</v>
      </c>
      <c r="BZ331" s="134">
        <f t="shared" si="237"/>
        <v>0</v>
      </c>
      <c r="CA331" s="134">
        <f t="shared" si="237"/>
        <v>0</v>
      </c>
      <c r="CB331" s="134">
        <f t="shared" si="237"/>
        <v>0</v>
      </c>
      <c r="CC331" s="134">
        <f t="shared" si="237"/>
        <v>0</v>
      </c>
      <c r="CD331" s="134">
        <f t="shared" si="237"/>
        <v>0</v>
      </c>
      <c r="CE331" s="134">
        <f t="shared" si="237"/>
        <v>0</v>
      </c>
      <c r="CF331" s="134">
        <f t="shared" si="237"/>
        <v>0</v>
      </c>
      <c r="CG331" s="134">
        <f t="shared" si="237"/>
        <v>0</v>
      </c>
      <c r="CH331" s="134">
        <f t="shared" si="237"/>
        <v>0</v>
      </c>
      <c r="CI331" s="134">
        <f t="shared" si="237"/>
        <v>0</v>
      </c>
      <c r="CJ331" s="134">
        <f t="shared" si="237"/>
        <v>0</v>
      </c>
      <c r="CK331" s="134">
        <f t="shared" si="237"/>
        <v>0</v>
      </c>
      <c r="CL331" s="134">
        <f t="shared" si="237"/>
        <v>0</v>
      </c>
      <c r="CM331" s="134">
        <f t="shared" si="237"/>
        <v>0</v>
      </c>
      <c r="CN331" s="134">
        <f t="shared" si="237"/>
        <v>0</v>
      </c>
      <c r="CO331" s="134">
        <f t="shared" si="237"/>
        <v>0</v>
      </c>
      <c r="CP331" s="134">
        <f t="shared" si="237"/>
        <v>0</v>
      </c>
      <c r="CQ331" s="134">
        <f t="shared" si="237"/>
        <v>0</v>
      </c>
      <c r="CR331" s="134">
        <f t="shared" si="237"/>
        <v>0</v>
      </c>
      <c r="CS331" s="134">
        <f t="shared" si="237"/>
        <v>0</v>
      </c>
      <c r="CT331" s="134">
        <f t="shared" si="237"/>
        <v>0</v>
      </c>
      <c r="CU331" s="134">
        <f t="shared" si="237"/>
        <v>0</v>
      </c>
      <c r="CV331" s="134">
        <f t="shared" si="237"/>
        <v>0</v>
      </c>
      <c r="CW331" s="134">
        <f t="shared" si="237"/>
        <v>0</v>
      </c>
      <c r="CX331" s="134">
        <f t="shared" si="237"/>
        <v>0</v>
      </c>
      <c r="CY331" s="134">
        <f t="shared" si="237"/>
        <v>0</v>
      </c>
      <c r="CZ331" s="134">
        <f t="shared" si="237"/>
        <v>0</v>
      </c>
      <c r="DA331" s="134">
        <f t="shared" si="237"/>
        <v>0</v>
      </c>
      <c r="DB331" s="134">
        <f t="shared" si="237"/>
        <v>0</v>
      </c>
      <c r="DC331" s="134">
        <f t="shared" si="237"/>
        <v>0</v>
      </c>
      <c r="DD331" s="134">
        <f t="shared" si="237"/>
        <v>0</v>
      </c>
      <c r="DE331" s="134">
        <f t="shared" si="237"/>
        <v>0</v>
      </c>
      <c r="DF331" s="134">
        <f t="shared" si="237"/>
        <v>0</v>
      </c>
      <c r="DG331" s="134">
        <f t="shared" si="237"/>
        <v>0</v>
      </c>
      <c r="DH331" s="134">
        <f t="shared" si="237"/>
        <v>0</v>
      </c>
      <c r="DI331" s="134">
        <f t="shared" si="237"/>
        <v>0</v>
      </c>
      <c r="DJ331" s="134">
        <f t="shared" si="237"/>
        <v>0</v>
      </c>
      <c r="DK331" s="134">
        <f t="shared" si="237"/>
        <v>0</v>
      </c>
      <c r="DL331" s="134">
        <f t="shared" si="237"/>
        <v>0</v>
      </c>
      <c r="DM331" s="134">
        <f t="shared" si="237"/>
        <v>0</v>
      </c>
      <c r="DN331" s="134">
        <f t="shared" si="237"/>
        <v>0</v>
      </c>
      <c r="DO331" s="134">
        <f t="shared" si="237"/>
        <v>0</v>
      </c>
      <c r="DP331" s="134">
        <f t="shared" si="237"/>
        <v>0</v>
      </c>
      <c r="DQ331" s="134">
        <f t="shared" si="237"/>
        <v>0</v>
      </c>
      <c r="DR331" s="134">
        <f t="shared" si="237"/>
        <v>0</v>
      </c>
      <c r="DS331" s="134">
        <f t="shared" si="237"/>
        <v>0</v>
      </c>
      <c r="DT331" s="134">
        <f t="shared" si="237"/>
        <v>0</v>
      </c>
      <c r="DU331" s="134">
        <f t="shared" si="237"/>
        <v>0</v>
      </c>
    </row>
    <row r="332" spans="1:125" x14ac:dyDescent="0.35">
      <c r="A332" s="3"/>
      <c r="B332" s="3"/>
      <c r="C332" s="3"/>
      <c r="D332" s="3"/>
      <c r="E332" s="131"/>
      <c r="F332" s="131"/>
      <c r="G332" s="131"/>
      <c r="H332" s="131"/>
      <c r="I332" s="132"/>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131"/>
      <c r="BC332" s="131"/>
      <c r="BD332" s="131"/>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c r="CG332" s="131"/>
      <c r="CH332" s="131"/>
      <c r="CI332" s="131"/>
      <c r="CJ332" s="131"/>
      <c r="CK332" s="131"/>
      <c r="CL332" s="131"/>
      <c r="CM332" s="131"/>
      <c r="CN332" s="131"/>
      <c r="CO332" s="131"/>
      <c r="CP332" s="131"/>
      <c r="CQ332" s="131"/>
      <c r="CR332" s="131"/>
      <c r="CS332" s="131"/>
      <c r="CT332" s="131"/>
      <c r="CU332" s="131"/>
      <c r="CV332" s="131"/>
      <c r="CW332" s="131"/>
      <c r="CX332" s="131"/>
      <c r="CY332" s="131"/>
      <c r="CZ332" s="131"/>
      <c r="DA332" s="131"/>
      <c r="DB332" s="131"/>
      <c r="DC332" s="131"/>
      <c r="DD332" s="131"/>
      <c r="DE332" s="131"/>
      <c r="DF332" s="131"/>
      <c r="DG332" s="131"/>
      <c r="DH332" s="131"/>
      <c r="DI332" s="131"/>
      <c r="DJ332" s="131"/>
      <c r="DK332" s="131"/>
      <c r="DL332" s="131"/>
      <c r="DM332" s="131"/>
      <c r="DN332" s="131"/>
      <c r="DO332" s="131"/>
      <c r="DP332" s="131"/>
      <c r="DQ332" s="131"/>
      <c r="DR332" s="131"/>
      <c r="DS332" s="131"/>
      <c r="DT332" s="131"/>
      <c r="DU332" s="131"/>
    </row>
    <row r="333" spans="1:125" ht="15" thickBot="1" x14ac:dyDescent="0.4">
      <c r="A333" s="133" t="s">
        <v>432</v>
      </c>
      <c r="B333" s="133"/>
      <c r="C333" s="133"/>
      <c r="D333" s="133"/>
      <c r="E333" s="134">
        <f t="shared" ref="E333:BP333" si="238">IFERROR(SUM(E287,E304,E321),"")</f>
        <v>0</v>
      </c>
      <c r="F333" s="134">
        <f t="shared" si="238"/>
        <v>0</v>
      </c>
      <c r="G333" s="134">
        <f t="shared" si="238"/>
        <v>0</v>
      </c>
      <c r="H333" s="134">
        <f t="shared" si="238"/>
        <v>0</v>
      </c>
      <c r="I333" s="134">
        <f t="shared" si="238"/>
        <v>0</v>
      </c>
      <c r="J333" s="134">
        <f t="shared" si="238"/>
        <v>0</v>
      </c>
      <c r="K333" s="134">
        <f t="shared" si="238"/>
        <v>0</v>
      </c>
      <c r="L333" s="134">
        <f t="shared" si="238"/>
        <v>0</v>
      </c>
      <c r="M333" s="134">
        <f t="shared" si="238"/>
        <v>0</v>
      </c>
      <c r="N333" s="134">
        <f t="shared" si="238"/>
        <v>0</v>
      </c>
      <c r="O333" s="134">
        <f t="shared" si="238"/>
        <v>0</v>
      </c>
      <c r="P333" s="134">
        <f t="shared" si="238"/>
        <v>0</v>
      </c>
      <c r="Q333" s="134">
        <f t="shared" si="238"/>
        <v>0</v>
      </c>
      <c r="R333" s="134">
        <f t="shared" si="238"/>
        <v>0</v>
      </c>
      <c r="S333" s="134">
        <f t="shared" si="238"/>
        <v>0</v>
      </c>
      <c r="T333" s="134">
        <f t="shared" si="238"/>
        <v>0</v>
      </c>
      <c r="U333" s="134">
        <f t="shared" si="238"/>
        <v>0</v>
      </c>
      <c r="V333" s="134">
        <f t="shared" si="238"/>
        <v>0</v>
      </c>
      <c r="W333" s="134">
        <f t="shared" si="238"/>
        <v>0</v>
      </c>
      <c r="X333" s="134">
        <f t="shared" si="238"/>
        <v>0</v>
      </c>
      <c r="Y333" s="134">
        <f t="shared" si="238"/>
        <v>0</v>
      </c>
      <c r="Z333" s="134">
        <f t="shared" si="238"/>
        <v>0</v>
      </c>
      <c r="AA333" s="134">
        <f t="shared" si="238"/>
        <v>0</v>
      </c>
      <c r="AB333" s="134">
        <f t="shared" si="238"/>
        <v>0</v>
      </c>
      <c r="AC333" s="134">
        <f t="shared" si="238"/>
        <v>0</v>
      </c>
      <c r="AD333" s="134">
        <f t="shared" si="238"/>
        <v>0</v>
      </c>
      <c r="AE333" s="134">
        <f t="shared" si="238"/>
        <v>0</v>
      </c>
      <c r="AF333" s="134">
        <f t="shared" si="238"/>
        <v>0</v>
      </c>
      <c r="AG333" s="134">
        <f t="shared" si="238"/>
        <v>0</v>
      </c>
      <c r="AH333" s="134">
        <f t="shared" si="238"/>
        <v>0</v>
      </c>
      <c r="AI333" s="134">
        <f t="shared" si="238"/>
        <v>0</v>
      </c>
      <c r="AJ333" s="134">
        <f t="shared" si="238"/>
        <v>0</v>
      </c>
      <c r="AK333" s="134">
        <f t="shared" si="238"/>
        <v>0</v>
      </c>
      <c r="AL333" s="134">
        <f t="shared" si="238"/>
        <v>0</v>
      </c>
      <c r="AM333" s="134">
        <f t="shared" si="238"/>
        <v>0</v>
      </c>
      <c r="AN333" s="134">
        <f t="shared" si="238"/>
        <v>0</v>
      </c>
      <c r="AO333" s="134">
        <f t="shared" si="238"/>
        <v>0</v>
      </c>
      <c r="AP333" s="134">
        <f t="shared" si="238"/>
        <v>0</v>
      </c>
      <c r="AQ333" s="134">
        <f t="shared" si="238"/>
        <v>0</v>
      </c>
      <c r="AR333" s="134">
        <f t="shared" si="238"/>
        <v>0</v>
      </c>
      <c r="AS333" s="134">
        <f t="shared" si="238"/>
        <v>0</v>
      </c>
      <c r="AT333" s="134">
        <f t="shared" si="238"/>
        <v>0</v>
      </c>
      <c r="AU333" s="134">
        <f t="shared" si="238"/>
        <v>0</v>
      </c>
      <c r="AV333" s="134">
        <f t="shared" si="238"/>
        <v>0</v>
      </c>
      <c r="AW333" s="134">
        <f t="shared" si="238"/>
        <v>0</v>
      </c>
      <c r="AX333" s="134">
        <f t="shared" si="238"/>
        <v>0</v>
      </c>
      <c r="AY333" s="134">
        <f t="shared" si="238"/>
        <v>0</v>
      </c>
      <c r="AZ333" s="134">
        <f t="shared" si="238"/>
        <v>0</v>
      </c>
      <c r="BA333" s="134">
        <f t="shared" si="238"/>
        <v>0</v>
      </c>
      <c r="BB333" s="134">
        <f t="shared" si="238"/>
        <v>0</v>
      </c>
      <c r="BC333" s="134">
        <f t="shared" si="238"/>
        <v>0</v>
      </c>
      <c r="BD333" s="134">
        <f t="shared" si="238"/>
        <v>0</v>
      </c>
      <c r="BE333" s="134">
        <f t="shared" si="238"/>
        <v>0</v>
      </c>
      <c r="BF333" s="134">
        <f t="shared" si="238"/>
        <v>0</v>
      </c>
      <c r="BG333" s="134">
        <f t="shared" si="238"/>
        <v>0</v>
      </c>
      <c r="BH333" s="134">
        <f t="shared" si="238"/>
        <v>0</v>
      </c>
      <c r="BI333" s="134">
        <f t="shared" si="238"/>
        <v>0</v>
      </c>
      <c r="BJ333" s="134">
        <f t="shared" si="238"/>
        <v>0</v>
      </c>
      <c r="BK333" s="134">
        <f t="shared" si="238"/>
        <v>0</v>
      </c>
      <c r="BL333" s="134">
        <f t="shared" si="238"/>
        <v>0</v>
      </c>
      <c r="BM333" s="134">
        <f t="shared" si="238"/>
        <v>0</v>
      </c>
      <c r="BN333" s="134">
        <f t="shared" si="238"/>
        <v>0</v>
      </c>
      <c r="BO333" s="134">
        <f t="shared" si="238"/>
        <v>0</v>
      </c>
      <c r="BP333" s="134">
        <f t="shared" si="238"/>
        <v>0</v>
      </c>
      <c r="BQ333" s="134">
        <f t="shared" ref="BQ333:DU333" si="239">IFERROR(SUM(BQ287,BQ304,BQ321),"")</f>
        <v>0</v>
      </c>
      <c r="BR333" s="134">
        <f t="shared" si="239"/>
        <v>0</v>
      </c>
      <c r="BS333" s="134">
        <f t="shared" si="239"/>
        <v>0</v>
      </c>
      <c r="BT333" s="134">
        <f t="shared" si="239"/>
        <v>0</v>
      </c>
      <c r="BU333" s="134">
        <f t="shared" si="239"/>
        <v>0</v>
      </c>
      <c r="BV333" s="134">
        <f t="shared" si="239"/>
        <v>0</v>
      </c>
      <c r="BW333" s="134">
        <f t="shared" si="239"/>
        <v>0</v>
      </c>
      <c r="BX333" s="134">
        <f t="shared" si="239"/>
        <v>0</v>
      </c>
      <c r="BY333" s="134">
        <f t="shared" si="239"/>
        <v>0</v>
      </c>
      <c r="BZ333" s="134">
        <f t="shared" si="239"/>
        <v>0</v>
      </c>
      <c r="CA333" s="134">
        <f t="shared" si="239"/>
        <v>0</v>
      </c>
      <c r="CB333" s="134">
        <f t="shared" si="239"/>
        <v>0</v>
      </c>
      <c r="CC333" s="134">
        <f t="shared" si="239"/>
        <v>0</v>
      </c>
      <c r="CD333" s="134">
        <f t="shared" si="239"/>
        <v>0</v>
      </c>
      <c r="CE333" s="134">
        <f t="shared" si="239"/>
        <v>0</v>
      </c>
      <c r="CF333" s="134">
        <f t="shared" si="239"/>
        <v>0</v>
      </c>
      <c r="CG333" s="134">
        <f t="shared" si="239"/>
        <v>0</v>
      </c>
      <c r="CH333" s="134">
        <f t="shared" si="239"/>
        <v>0</v>
      </c>
      <c r="CI333" s="134">
        <f t="shared" si="239"/>
        <v>0</v>
      </c>
      <c r="CJ333" s="134">
        <f t="shared" si="239"/>
        <v>0</v>
      </c>
      <c r="CK333" s="134">
        <f t="shared" si="239"/>
        <v>0</v>
      </c>
      <c r="CL333" s="134">
        <f t="shared" si="239"/>
        <v>0</v>
      </c>
      <c r="CM333" s="134">
        <f t="shared" si="239"/>
        <v>0</v>
      </c>
      <c r="CN333" s="134">
        <f t="shared" si="239"/>
        <v>0</v>
      </c>
      <c r="CO333" s="134">
        <f t="shared" si="239"/>
        <v>0</v>
      </c>
      <c r="CP333" s="134">
        <f t="shared" si="239"/>
        <v>0</v>
      </c>
      <c r="CQ333" s="134">
        <f t="shared" si="239"/>
        <v>0</v>
      </c>
      <c r="CR333" s="134">
        <f t="shared" si="239"/>
        <v>0</v>
      </c>
      <c r="CS333" s="134">
        <f t="shared" si="239"/>
        <v>0</v>
      </c>
      <c r="CT333" s="134">
        <f t="shared" si="239"/>
        <v>0</v>
      </c>
      <c r="CU333" s="134">
        <f t="shared" si="239"/>
        <v>0</v>
      </c>
      <c r="CV333" s="134">
        <f t="shared" si="239"/>
        <v>0</v>
      </c>
      <c r="CW333" s="134">
        <f t="shared" si="239"/>
        <v>0</v>
      </c>
      <c r="CX333" s="134">
        <f t="shared" si="239"/>
        <v>0</v>
      </c>
      <c r="CY333" s="134">
        <f t="shared" si="239"/>
        <v>0</v>
      </c>
      <c r="CZ333" s="134">
        <f t="shared" si="239"/>
        <v>0</v>
      </c>
      <c r="DA333" s="134">
        <f t="shared" si="239"/>
        <v>0</v>
      </c>
      <c r="DB333" s="134">
        <f t="shared" si="239"/>
        <v>0</v>
      </c>
      <c r="DC333" s="134">
        <f t="shared" si="239"/>
        <v>0</v>
      </c>
      <c r="DD333" s="134">
        <f t="shared" si="239"/>
        <v>0</v>
      </c>
      <c r="DE333" s="134">
        <f t="shared" si="239"/>
        <v>0</v>
      </c>
      <c r="DF333" s="134">
        <f t="shared" si="239"/>
        <v>0</v>
      </c>
      <c r="DG333" s="134">
        <f t="shared" si="239"/>
        <v>0</v>
      </c>
      <c r="DH333" s="134">
        <f t="shared" si="239"/>
        <v>0</v>
      </c>
      <c r="DI333" s="134">
        <f t="shared" si="239"/>
        <v>0</v>
      </c>
      <c r="DJ333" s="134">
        <f t="shared" si="239"/>
        <v>0</v>
      </c>
      <c r="DK333" s="134">
        <f t="shared" si="239"/>
        <v>0</v>
      </c>
      <c r="DL333" s="134">
        <f t="shared" si="239"/>
        <v>0</v>
      </c>
      <c r="DM333" s="134">
        <f t="shared" si="239"/>
        <v>0</v>
      </c>
      <c r="DN333" s="134">
        <f t="shared" si="239"/>
        <v>0</v>
      </c>
      <c r="DO333" s="134">
        <f t="shared" si="239"/>
        <v>0</v>
      </c>
      <c r="DP333" s="134">
        <f t="shared" si="239"/>
        <v>0</v>
      </c>
      <c r="DQ333" s="134">
        <f t="shared" si="239"/>
        <v>0</v>
      </c>
      <c r="DR333" s="134">
        <f t="shared" si="239"/>
        <v>0</v>
      </c>
      <c r="DS333" s="134">
        <f t="shared" si="239"/>
        <v>0</v>
      </c>
      <c r="DT333" s="134">
        <f t="shared" si="239"/>
        <v>0</v>
      </c>
      <c r="DU333" s="134">
        <f t="shared" si="239"/>
        <v>0</v>
      </c>
    </row>
    <row r="334" spans="1:125"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x14ac:dyDescent="0.35">
      <c r="A335" s="97" t="s">
        <v>433</v>
      </c>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row>
    <row r="336" spans="1:125" x14ac:dyDescent="0.35">
      <c r="A336" s="66"/>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row>
    <row r="337" spans="1:125" x14ac:dyDescent="0.35">
      <c r="A337" s="63" t="str">
        <f>Pieņēmumi!B189</f>
        <v>PERIODISKO UZTURĒŠANAS IZMAKSU REZERVES KONTA (MMRA) papildināšanas ceturksnis pirms izmaksu veikšanas ceturkšņa</v>
      </c>
      <c r="B337" s="2"/>
      <c r="C337" s="2"/>
      <c r="D337" s="63">
        <f>Pieņēmumi!E189</f>
        <v>0</v>
      </c>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row>
    <row r="338" spans="1:125" x14ac:dyDescent="0.35">
      <c r="A338" s="63" t="str">
        <f>Izmaksas!A60</f>
        <v>Nominālās privātā partnera periodiskās uzturēšanas izmaksas, kopā</v>
      </c>
      <c r="B338" s="2"/>
      <c r="C338" s="2"/>
      <c r="D338" s="63">
        <f>Izmaksas!D60</f>
        <v>0</v>
      </c>
      <c r="E338" s="63" t="str">
        <f>IFERROR(Izmaksas!E60,"")</f>
        <v/>
      </c>
      <c r="F338" s="63" t="str">
        <f>IFERROR(Izmaksas!F60,"")</f>
        <v/>
      </c>
      <c r="G338" s="63" t="str">
        <f>IFERROR(Izmaksas!G60,"")</f>
        <v/>
      </c>
      <c r="H338" s="63" t="str">
        <f>IFERROR(Izmaksas!H60,"")</f>
        <v/>
      </c>
      <c r="I338" s="63" t="str">
        <f>IFERROR(Izmaksas!I60,"")</f>
        <v/>
      </c>
      <c r="J338" s="63" t="str">
        <f>IFERROR(Izmaksas!J60,"")</f>
        <v/>
      </c>
      <c r="K338" s="63" t="str">
        <f>IFERROR(Izmaksas!K60,"")</f>
        <v/>
      </c>
      <c r="L338" s="63" t="str">
        <f>IFERROR(Izmaksas!L60,"")</f>
        <v/>
      </c>
      <c r="M338" s="63" t="str">
        <f>IFERROR(Izmaksas!M60,"")</f>
        <v/>
      </c>
      <c r="N338" s="63" t="str">
        <f>IFERROR(Izmaksas!N60,"")</f>
        <v/>
      </c>
      <c r="O338" s="63" t="str">
        <f>IFERROR(Izmaksas!O60,"")</f>
        <v/>
      </c>
      <c r="P338" s="63" t="str">
        <f>IFERROR(Izmaksas!P60,"")</f>
        <v/>
      </c>
      <c r="Q338" s="63" t="str">
        <f>IFERROR(Izmaksas!Q60,"")</f>
        <v/>
      </c>
      <c r="R338" s="63" t="str">
        <f>IFERROR(Izmaksas!R60,"")</f>
        <v/>
      </c>
      <c r="S338" s="63" t="str">
        <f>IFERROR(Izmaksas!S60,"")</f>
        <v/>
      </c>
      <c r="T338" s="63" t="str">
        <f>IFERROR(Izmaksas!T60,"")</f>
        <v/>
      </c>
      <c r="U338" s="63" t="str">
        <f>IFERROR(Izmaksas!U60,"")</f>
        <v/>
      </c>
      <c r="V338" s="63" t="str">
        <f>IFERROR(Izmaksas!V60,"")</f>
        <v/>
      </c>
      <c r="W338" s="63" t="str">
        <f>IFERROR(Izmaksas!W60,"")</f>
        <v/>
      </c>
      <c r="X338" s="63" t="str">
        <f>IFERROR(Izmaksas!X60,"")</f>
        <v/>
      </c>
      <c r="Y338" s="63" t="str">
        <f>IFERROR(Izmaksas!Y60,"")</f>
        <v/>
      </c>
      <c r="Z338" s="63" t="str">
        <f>IFERROR(Izmaksas!Z60,"")</f>
        <v/>
      </c>
      <c r="AA338" s="63" t="str">
        <f>IFERROR(Izmaksas!AA60,"")</f>
        <v/>
      </c>
      <c r="AB338" s="63" t="str">
        <f>IFERROR(Izmaksas!AB60,"")</f>
        <v/>
      </c>
      <c r="AC338" s="63" t="str">
        <f>IFERROR(Izmaksas!AC60,"")</f>
        <v/>
      </c>
      <c r="AD338" s="63" t="str">
        <f>IFERROR(Izmaksas!AD60,"")</f>
        <v/>
      </c>
      <c r="AE338" s="63" t="str">
        <f>IFERROR(Izmaksas!AE60,"")</f>
        <v/>
      </c>
      <c r="AF338" s="63" t="str">
        <f>IFERROR(Izmaksas!AF60,"")</f>
        <v/>
      </c>
      <c r="AG338" s="63" t="str">
        <f>IFERROR(Izmaksas!AG60,"")</f>
        <v/>
      </c>
      <c r="AH338" s="63" t="str">
        <f>IFERROR(Izmaksas!AH60,"")</f>
        <v/>
      </c>
      <c r="AI338" s="63" t="str">
        <f>IFERROR(Izmaksas!AI60,"")</f>
        <v/>
      </c>
      <c r="AJ338" s="63" t="str">
        <f>IFERROR(Izmaksas!AJ60,"")</f>
        <v/>
      </c>
      <c r="AK338" s="63" t="str">
        <f>IFERROR(Izmaksas!AK60,"")</f>
        <v/>
      </c>
      <c r="AL338" s="63" t="str">
        <f>IFERROR(Izmaksas!AL60,"")</f>
        <v/>
      </c>
      <c r="AM338" s="63" t="str">
        <f>IFERROR(Izmaksas!AM60,"")</f>
        <v/>
      </c>
      <c r="AN338" s="63" t="str">
        <f>IFERROR(Izmaksas!AN60,"")</f>
        <v/>
      </c>
      <c r="AO338" s="63" t="str">
        <f>IFERROR(Izmaksas!AO60,"")</f>
        <v/>
      </c>
      <c r="AP338" s="63" t="str">
        <f>IFERROR(Izmaksas!AP60,"")</f>
        <v/>
      </c>
      <c r="AQ338" s="63" t="str">
        <f>IFERROR(Izmaksas!AQ60,"")</f>
        <v/>
      </c>
      <c r="AR338" s="63" t="str">
        <f>IFERROR(Izmaksas!AR60,"")</f>
        <v/>
      </c>
      <c r="AS338" s="63" t="str">
        <f>IFERROR(Izmaksas!AS60,"")</f>
        <v/>
      </c>
      <c r="AT338" s="63" t="str">
        <f>IFERROR(Izmaksas!AT60,"")</f>
        <v/>
      </c>
      <c r="AU338" s="63" t="str">
        <f>IFERROR(Izmaksas!AU60,"")</f>
        <v/>
      </c>
      <c r="AV338" s="63" t="str">
        <f>IFERROR(Izmaksas!AV60,"")</f>
        <v/>
      </c>
      <c r="AW338" s="63" t="str">
        <f>IFERROR(Izmaksas!AW60,"")</f>
        <v/>
      </c>
      <c r="AX338" s="63" t="str">
        <f>IFERROR(Izmaksas!AX60,"")</f>
        <v/>
      </c>
      <c r="AY338" s="63" t="str">
        <f>IFERROR(Izmaksas!AY60,"")</f>
        <v/>
      </c>
      <c r="AZ338" s="63" t="str">
        <f>IFERROR(Izmaksas!AZ60,"")</f>
        <v/>
      </c>
      <c r="BA338" s="63" t="str">
        <f>IFERROR(Izmaksas!BA60,"")</f>
        <v/>
      </c>
      <c r="BB338" s="63" t="str">
        <f>IFERROR(Izmaksas!BB60,"")</f>
        <v/>
      </c>
      <c r="BC338" s="63" t="str">
        <f>IFERROR(Izmaksas!BC60,"")</f>
        <v/>
      </c>
      <c r="BD338" s="63" t="str">
        <f>IFERROR(Izmaksas!BD60,"")</f>
        <v/>
      </c>
      <c r="BE338" s="63" t="str">
        <f>IFERROR(Izmaksas!BE60,"")</f>
        <v/>
      </c>
      <c r="BF338" s="63" t="str">
        <f>IFERROR(Izmaksas!BF60,"")</f>
        <v/>
      </c>
      <c r="BG338" s="63" t="str">
        <f>IFERROR(Izmaksas!BG60,"")</f>
        <v/>
      </c>
      <c r="BH338" s="63" t="str">
        <f>IFERROR(Izmaksas!BH60,"")</f>
        <v/>
      </c>
      <c r="BI338" s="63" t="str">
        <f>IFERROR(Izmaksas!BI60,"")</f>
        <v/>
      </c>
      <c r="BJ338" s="63" t="str">
        <f>IFERROR(Izmaksas!BJ60,"")</f>
        <v/>
      </c>
      <c r="BK338" s="63" t="str">
        <f>IFERROR(Izmaksas!BK60,"")</f>
        <v/>
      </c>
      <c r="BL338" s="63" t="str">
        <f>IFERROR(Izmaksas!BL60,"")</f>
        <v/>
      </c>
      <c r="BM338" s="63" t="str">
        <f>IFERROR(Izmaksas!BM60,"")</f>
        <v/>
      </c>
      <c r="BN338" s="63" t="str">
        <f>IFERROR(Izmaksas!BN60,"")</f>
        <v/>
      </c>
      <c r="BO338" s="63" t="str">
        <f>IFERROR(Izmaksas!BO60,"")</f>
        <v/>
      </c>
      <c r="BP338" s="63" t="str">
        <f>IFERROR(Izmaksas!BP60,"")</f>
        <v/>
      </c>
      <c r="BQ338" s="63" t="str">
        <f>IFERROR(Izmaksas!BQ60,"")</f>
        <v/>
      </c>
      <c r="BR338" s="63" t="str">
        <f>IFERROR(Izmaksas!BR60,"")</f>
        <v/>
      </c>
      <c r="BS338" s="63" t="str">
        <f>IFERROR(Izmaksas!BS60,"")</f>
        <v/>
      </c>
      <c r="BT338" s="63" t="str">
        <f>IFERROR(Izmaksas!BT60,"")</f>
        <v/>
      </c>
      <c r="BU338" s="63" t="str">
        <f>IFERROR(Izmaksas!BU60,"")</f>
        <v/>
      </c>
      <c r="BV338" s="63" t="str">
        <f>IFERROR(Izmaksas!BV60,"")</f>
        <v/>
      </c>
      <c r="BW338" s="63" t="str">
        <f>IFERROR(Izmaksas!BW60,"")</f>
        <v/>
      </c>
      <c r="BX338" s="63" t="str">
        <f>IFERROR(Izmaksas!BX60,"")</f>
        <v/>
      </c>
      <c r="BY338" s="63" t="str">
        <f>IFERROR(Izmaksas!BY60,"")</f>
        <v/>
      </c>
      <c r="BZ338" s="63" t="str">
        <f>IFERROR(Izmaksas!BZ60,"")</f>
        <v/>
      </c>
      <c r="CA338" s="63" t="str">
        <f>IFERROR(Izmaksas!CA60,"")</f>
        <v/>
      </c>
      <c r="CB338" s="63" t="str">
        <f>IFERROR(Izmaksas!CB60,"")</f>
        <v/>
      </c>
      <c r="CC338" s="63" t="str">
        <f>IFERROR(Izmaksas!CC60,"")</f>
        <v/>
      </c>
      <c r="CD338" s="63" t="str">
        <f>IFERROR(Izmaksas!CD60,"")</f>
        <v/>
      </c>
      <c r="CE338" s="63" t="str">
        <f>IFERROR(Izmaksas!CE60,"")</f>
        <v/>
      </c>
      <c r="CF338" s="63" t="str">
        <f>IFERROR(Izmaksas!CF60,"")</f>
        <v/>
      </c>
      <c r="CG338" s="63" t="str">
        <f>IFERROR(Izmaksas!CG60,"")</f>
        <v/>
      </c>
      <c r="CH338" s="63" t="str">
        <f>IFERROR(Izmaksas!CH60,"")</f>
        <v/>
      </c>
      <c r="CI338" s="63" t="str">
        <f>IFERROR(Izmaksas!CI60,"")</f>
        <v/>
      </c>
      <c r="CJ338" s="63" t="str">
        <f>IFERROR(Izmaksas!CJ60,"")</f>
        <v/>
      </c>
      <c r="CK338" s="63" t="str">
        <f>IFERROR(Izmaksas!CK60,"")</f>
        <v/>
      </c>
      <c r="CL338" s="63" t="str">
        <f>IFERROR(Izmaksas!CL60,"")</f>
        <v/>
      </c>
      <c r="CM338" s="63" t="str">
        <f>IFERROR(Izmaksas!CM60,"")</f>
        <v/>
      </c>
      <c r="CN338" s="63" t="str">
        <f>IFERROR(Izmaksas!CN60,"")</f>
        <v/>
      </c>
      <c r="CO338" s="63" t="str">
        <f>IFERROR(Izmaksas!CO60,"")</f>
        <v/>
      </c>
      <c r="CP338" s="63" t="str">
        <f>IFERROR(Izmaksas!CP60,"")</f>
        <v/>
      </c>
      <c r="CQ338" s="63" t="str">
        <f>IFERROR(Izmaksas!CQ60,"")</f>
        <v/>
      </c>
      <c r="CR338" s="63" t="str">
        <f>IFERROR(Izmaksas!CR60,"")</f>
        <v/>
      </c>
      <c r="CS338" s="63" t="str">
        <f>IFERROR(Izmaksas!CS60,"")</f>
        <v/>
      </c>
      <c r="CT338" s="63" t="str">
        <f>IFERROR(Izmaksas!CT60,"")</f>
        <v/>
      </c>
      <c r="CU338" s="63" t="str">
        <f>IFERROR(Izmaksas!CU60,"")</f>
        <v/>
      </c>
      <c r="CV338" s="63" t="str">
        <f>IFERROR(Izmaksas!CV60,"")</f>
        <v/>
      </c>
      <c r="CW338" s="63" t="str">
        <f>IFERROR(Izmaksas!CW60,"")</f>
        <v/>
      </c>
      <c r="CX338" s="63" t="str">
        <f>IFERROR(Izmaksas!CX60,"")</f>
        <v/>
      </c>
      <c r="CY338" s="63" t="str">
        <f>IFERROR(Izmaksas!CY60,"")</f>
        <v/>
      </c>
      <c r="CZ338" s="63" t="str">
        <f>IFERROR(Izmaksas!CZ60,"")</f>
        <v/>
      </c>
      <c r="DA338" s="63" t="str">
        <f>IFERROR(Izmaksas!DA60,"")</f>
        <v/>
      </c>
      <c r="DB338" s="63" t="str">
        <f>IFERROR(Izmaksas!DB60,"")</f>
        <v/>
      </c>
      <c r="DC338" s="63" t="str">
        <f>IFERROR(Izmaksas!DC60,"")</f>
        <v/>
      </c>
      <c r="DD338" s="63" t="str">
        <f>IFERROR(Izmaksas!DD60,"")</f>
        <v/>
      </c>
      <c r="DE338" s="63" t="str">
        <f>IFERROR(Izmaksas!DE60,"")</f>
        <v/>
      </c>
      <c r="DF338" s="63" t="str">
        <f>IFERROR(Izmaksas!DF60,"")</f>
        <v/>
      </c>
      <c r="DG338" s="63" t="str">
        <f>IFERROR(Izmaksas!DG60,"")</f>
        <v/>
      </c>
      <c r="DH338" s="63" t="str">
        <f>IFERROR(Izmaksas!DH60,"")</f>
        <v/>
      </c>
      <c r="DI338" s="63" t="str">
        <f>IFERROR(Izmaksas!DI60,"")</f>
        <v/>
      </c>
      <c r="DJ338" s="63" t="str">
        <f>IFERROR(Izmaksas!DJ60,"")</f>
        <v/>
      </c>
      <c r="DK338" s="63" t="str">
        <f>IFERROR(Izmaksas!DK60,"")</f>
        <v/>
      </c>
      <c r="DL338" s="63" t="str">
        <f>IFERROR(Izmaksas!DL60,"")</f>
        <v/>
      </c>
      <c r="DM338" s="63" t="str">
        <f>IFERROR(Izmaksas!DM60,"")</f>
        <v/>
      </c>
      <c r="DN338" s="63" t="str">
        <f>IFERROR(Izmaksas!DN60,"")</f>
        <v/>
      </c>
      <c r="DO338" s="63" t="str">
        <f>IFERROR(Izmaksas!DO60,"")</f>
        <v/>
      </c>
      <c r="DP338" s="63" t="str">
        <f>IFERROR(Izmaksas!DP60,"")</f>
        <v/>
      </c>
      <c r="DQ338" s="63" t="str">
        <f>IFERROR(Izmaksas!DQ60,"")</f>
        <v/>
      </c>
      <c r="DR338" s="63" t="str">
        <f>IFERROR(Izmaksas!DR60,"")</f>
        <v/>
      </c>
      <c r="DS338" s="63" t="str">
        <f>IFERROR(Izmaksas!DS60,"")</f>
        <v/>
      </c>
      <c r="DT338" s="63" t="str">
        <f>IFERROR(Izmaksas!DT60,"")</f>
        <v/>
      </c>
      <c r="DU338" s="63" t="str">
        <f>IFERROR(Izmaksas!DU60,"")</f>
        <v/>
      </c>
    </row>
    <row r="339" spans="1:125"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row>
    <row r="340" spans="1:125" x14ac:dyDescent="0.35">
      <c r="A340" s="17" t="s">
        <v>424</v>
      </c>
      <c r="B340" s="53" t="s">
        <v>200</v>
      </c>
      <c r="C340" s="2"/>
      <c r="D340" s="2"/>
      <c r="E340" s="86">
        <v>0</v>
      </c>
      <c r="F340" s="86" t="str">
        <f t="shared" ref="F340:BQ340" ca="1" si="240">IFERROR(E344,"")</f>
        <v/>
      </c>
      <c r="G340" s="86" t="str">
        <f t="shared" ca="1" si="240"/>
        <v/>
      </c>
      <c r="H340" s="86" t="str">
        <f t="shared" ca="1" si="240"/>
        <v/>
      </c>
      <c r="I340" s="86" t="str">
        <f t="shared" ca="1" si="240"/>
        <v/>
      </c>
      <c r="J340" s="86" t="str">
        <f t="shared" ca="1" si="240"/>
        <v/>
      </c>
      <c r="K340" s="86" t="str">
        <f t="shared" ca="1" si="240"/>
        <v/>
      </c>
      <c r="L340" s="86" t="str">
        <f t="shared" ca="1" si="240"/>
        <v/>
      </c>
      <c r="M340" s="86" t="str">
        <f t="shared" ca="1" si="240"/>
        <v/>
      </c>
      <c r="N340" s="86" t="str">
        <f t="shared" ca="1" si="240"/>
        <v/>
      </c>
      <c r="O340" s="86" t="str">
        <f t="shared" ca="1" si="240"/>
        <v/>
      </c>
      <c r="P340" s="86" t="str">
        <f t="shared" ca="1" si="240"/>
        <v/>
      </c>
      <c r="Q340" s="86" t="str">
        <f t="shared" ca="1" si="240"/>
        <v/>
      </c>
      <c r="R340" s="86" t="str">
        <f t="shared" ca="1" si="240"/>
        <v/>
      </c>
      <c r="S340" s="86" t="str">
        <f t="shared" ca="1" si="240"/>
        <v/>
      </c>
      <c r="T340" s="86" t="str">
        <f t="shared" ca="1" si="240"/>
        <v/>
      </c>
      <c r="U340" s="86" t="str">
        <f t="shared" ca="1" si="240"/>
        <v/>
      </c>
      <c r="V340" s="86" t="str">
        <f t="shared" ca="1" si="240"/>
        <v/>
      </c>
      <c r="W340" s="86" t="str">
        <f t="shared" ca="1" si="240"/>
        <v/>
      </c>
      <c r="X340" s="86" t="str">
        <f t="shared" ca="1" si="240"/>
        <v/>
      </c>
      <c r="Y340" s="86" t="str">
        <f t="shared" ca="1" si="240"/>
        <v/>
      </c>
      <c r="Z340" s="86" t="str">
        <f t="shared" ca="1" si="240"/>
        <v/>
      </c>
      <c r="AA340" s="86" t="str">
        <f t="shared" ca="1" si="240"/>
        <v/>
      </c>
      <c r="AB340" s="86" t="str">
        <f t="shared" ca="1" si="240"/>
        <v/>
      </c>
      <c r="AC340" s="86" t="str">
        <f t="shared" ca="1" si="240"/>
        <v/>
      </c>
      <c r="AD340" s="86" t="str">
        <f t="shared" ca="1" si="240"/>
        <v/>
      </c>
      <c r="AE340" s="86" t="str">
        <f t="shared" ca="1" si="240"/>
        <v/>
      </c>
      <c r="AF340" s="86" t="str">
        <f t="shared" ca="1" si="240"/>
        <v/>
      </c>
      <c r="AG340" s="86" t="str">
        <f t="shared" ca="1" si="240"/>
        <v/>
      </c>
      <c r="AH340" s="86" t="str">
        <f t="shared" ca="1" si="240"/>
        <v/>
      </c>
      <c r="AI340" s="86" t="str">
        <f t="shared" ca="1" si="240"/>
        <v/>
      </c>
      <c r="AJ340" s="86" t="str">
        <f t="shared" ca="1" si="240"/>
        <v/>
      </c>
      <c r="AK340" s="86" t="str">
        <f t="shared" ca="1" si="240"/>
        <v/>
      </c>
      <c r="AL340" s="86" t="str">
        <f t="shared" ca="1" si="240"/>
        <v/>
      </c>
      <c r="AM340" s="86" t="str">
        <f t="shared" ca="1" si="240"/>
        <v/>
      </c>
      <c r="AN340" s="86" t="str">
        <f t="shared" ca="1" si="240"/>
        <v/>
      </c>
      <c r="AO340" s="86" t="str">
        <f t="shared" ca="1" si="240"/>
        <v/>
      </c>
      <c r="AP340" s="86" t="str">
        <f t="shared" ca="1" si="240"/>
        <v/>
      </c>
      <c r="AQ340" s="86" t="str">
        <f t="shared" ca="1" si="240"/>
        <v/>
      </c>
      <c r="AR340" s="86" t="str">
        <f t="shared" ca="1" si="240"/>
        <v/>
      </c>
      <c r="AS340" s="86" t="str">
        <f t="shared" ca="1" si="240"/>
        <v/>
      </c>
      <c r="AT340" s="86" t="str">
        <f t="shared" ca="1" si="240"/>
        <v/>
      </c>
      <c r="AU340" s="86" t="str">
        <f t="shared" ca="1" si="240"/>
        <v/>
      </c>
      <c r="AV340" s="86" t="str">
        <f t="shared" ca="1" si="240"/>
        <v/>
      </c>
      <c r="AW340" s="86" t="str">
        <f t="shared" ca="1" si="240"/>
        <v/>
      </c>
      <c r="AX340" s="86" t="str">
        <f t="shared" ca="1" si="240"/>
        <v/>
      </c>
      <c r="AY340" s="86" t="str">
        <f t="shared" ca="1" si="240"/>
        <v/>
      </c>
      <c r="AZ340" s="86" t="str">
        <f t="shared" ca="1" si="240"/>
        <v/>
      </c>
      <c r="BA340" s="86" t="str">
        <f t="shared" ca="1" si="240"/>
        <v/>
      </c>
      <c r="BB340" s="86" t="str">
        <f t="shared" ca="1" si="240"/>
        <v/>
      </c>
      <c r="BC340" s="86" t="str">
        <f t="shared" ca="1" si="240"/>
        <v/>
      </c>
      <c r="BD340" s="86" t="str">
        <f t="shared" ca="1" si="240"/>
        <v/>
      </c>
      <c r="BE340" s="86" t="str">
        <f t="shared" ca="1" si="240"/>
        <v/>
      </c>
      <c r="BF340" s="86" t="str">
        <f t="shared" ca="1" si="240"/>
        <v/>
      </c>
      <c r="BG340" s="86" t="str">
        <f t="shared" ca="1" si="240"/>
        <v/>
      </c>
      <c r="BH340" s="86" t="str">
        <f t="shared" ca="1" si="240"/>
        <v/>
      </c>
      <c r="BI340" s="86" t="str">
        <f t="shared" ca="1" si="240"/>
        <v/>
      </c>
      <c r="BJ340" s="86" t="str">
        <f t="shared" ca="1" si="240"/>
        <v/>
      </c>
      <c r="BK340" s="86" t="str">
        <f t="shared" ca="1" si="240"/>
        <v/>
      </c>
      <c r="BL340" s="86" t="str">
        <f t="shared" ca="1" si="240"/>
        <v/>
      </c>
      <c r="BM340" s="86" t="str">
        <f t="shared" ca="1" si="240"/>
        <v/>
      </c>
      <c r="BN340" s="86" t="str">
        <f t="shared" ca="1" si="240"/>
        <v/>
      </c>
      <c r="BO340" s="86" t="str">
        <f t="shared" ca="1" si="240"/>
        <v/>
      </c>
      <c r="BP340" s="86" t="str">
        <f t="shared" ca="1" si="240"/>
        <v/>
      </c>
      <c r="BQ340" s="86" t="str">
        <f t="shared" ca="1" si="240"/>
        <v/>
      </c>
      <c r="BR340" s="86" t="str">
        <f t="shared" ref="BR340:DU340" ca="1" si="241">IFERROR(BQ344,"")</f>
        <v/>
      </c>
      <c r="BS340" s="86" t="str">
        <f t="shared" ca="1" si="241"/>
        <v/>
      </c>
      <c r="BT340" s="86" t="str">
        <f t="shared" ca="1" si="241"/>
        <v/>
      </c>
      <c r="BU340" s="86" t="str">
        <f t="shared" ca="1" si="241"/>
        <v/>
      </c>
      <c r="BV340" s="86" t="str">
        <f t="shared" ca="1" si="241"/>
        <v/>
      </c>
      <c r="BW340" s="86" t="str">
        <f t="shared" ca="1" si="241"/>
        <v/>
      </c>
      <c r="BX340" s="86" t="str">
        <f t="shared" ca="1" si="241"/>
        <v/>
      </c>
      <c r="BY340" s="86" t="str">
        <f t="shared" ca="1" si="241"/>
        <v/>
      </c>
      <c r="BZ340" s="86" t="str">
        <f t="shared" ca="1" si="241"/>
        <v/>
      </c>
      <c r="CA340" s="86" t="str">
        <f t="shared" ca="1" si="241"/>
        <v/>
      </c>
      <c r="CB340" s="86" t="str">
        <f t="shared" ca="1" si="241"/>
        <v/>
      </c>
      <c r="CC340" s="86" t="str">
        <f t="shared" ca="1" si="241"/>
        <v/>
      </c>
      <c r="CD340" s="86" t="str">
        <f t="shared" ca="1" si="241"/>
        <v/>
      </c>
      <c r="CE340" s="86" t="str">
        <f t="shared" ca="1" si="241"/>
        <v/>
      </c>
      <c r="CF340" s="86" t="str">
        <f t="shared" ca="1" si="241"/>
        <v/>
      </c>
      <c r="CG340" s="86" t="str">
        <f t="shared" ca="1" si="241"/>
        <v/>
      </c>
      <c r="CH340" s="86" t="str">
        <f t="shared" ca="1" si="241"/>
        <v/>
      </c>
      <c r="CI340" s="86" t="str">
        <f t="shared" ca="1" si="241"/>
        <v/>
      </c>
      <c r="CJ340" s="86" t="str">
        <f t="shared" ca="1" si="241"/>
        <v/>
      </c>
      <c r="CK340" s="86" t="str">
        <f t="shared" ca="1" si="241"/>
        <v/>
      </c>
      <c r="CL340" s="86" t="str">
        <f t="shared" ca="1" si="241"/>
        <v/>
      </c>
      <c r="CM340" s="86" t="str">
        <f t="shared" ca="1" si="241"/>
        <v/>
      </c>
      <c r="CN340" s="86" t="str">
        <f t="shared" ca="1" si="241"/>
        <v/>
      </c>
      <c r="CO340" s="86" t="str">
        <f t="shared" ca="1" si="241"/>
        <v/>
      </c>
      <c r="CP340" s="86" t="str">
        <f t="shared" ca="1" si="241"/>
        <v/>
      </c>
      <c r="CQ340" s="86" t="str">
        <f t="shared" ca="1" si="241"/>
        <v/>
      </c>
      <c r="CR340" s="86" t="str">
        <f t="shared" ca="1" si="241"/>
        <v/>
      </c>
      <c r="CS340" s="86" t="str">
        <f t="shared" ca="1" si="241"/>
        <v/>
      </c>
      <c r="CT340" s="86" t="str">
        <f t="shared" ca="1" si="241"/>
        <v/>
      </c>
      <c r="CU340" s="86" t="str">
        <f t="shared" ca="1" si="241"/>
        <v/>
      </c>
      <c r="CV340" s="86" t="str">
        <f t="shared" ca="1" si="241"/>
        <v/>
      </c>
      <c r="CW340" s="86" t="str">
        <f t="shared" ca="1" si="241"/>
        <v/>
      </c>
      <c r="CX340" s="86" t="str">
        <f t="shared" ca="1" si="241"/>
        <v/>
      </c>
      <c r="CY340" s="86" t="str">
        <f t="shared" ca="1" si="241"/>
        <v/>
      </c>
      <c r="CZ340" s="86" t="str">
        <f t="shared" ca="1" si="241"/>
        <v/>
      </c>
      <c r="DA340" s="86" t="str">
        <f t="shared" ca="1" si="241"/>
        <v/>
      </c>
      <c r="DB340" s="86" t="str">
        <f t="shared" ca="1" si="241"/>
        <v/>
      </c>
      <c r="DC340" s="86" t="str">
        <f t="shared" ca="1" si="241"/>
        <v/>
      </c>
      <c r="DD340" s="86" t="str">
        <f t="shared" ca="1" si="241"/>
        <v/>
      </c>
      <c r="DE340" s="86" t="str">
        <f t="shared" ca="1" si="241"/>
        <v/>
      </c>
      <c r="DF340" s="86" t="str">
        <f t="shared" ca="1" si="241"/>
        <v/>
      </c>
      <c r="DG340" s="86" t="str">
        <f t="shared" ca="1" si="241"/>
        <v/>
      </c>
      <c r="DH340" s="86" t="str">
        <f t="shared" ca="1" si="241"/>
        <v/>
      </c>
      <c r="DI340" s="86" t="str">
        <f t="shared" ca="1" si="241"/>
        <v/>
      </c>
      <c r="DJ340" s="86" t="str">
        <f t="shared" ca="1" si="241"/>
        <v/>
      </c>
      <c r="DK340" s="86" t="str">
        <f t="shared" ca="1" si="241"/>
        <v/>
      </c>
      <c r="DL340" s="86" t="str">
        <f t="shared" ca="1" si="241"/>
        <v/>
      </c>
      <c r="DM340" s="86" t="str">
        <f t="shared" ca="1" si="241"/>
        <v/>
      </c>
      <c r="DN340" s="86" t="str">
        <f t="shared" ca="1" si="241"/>
        <v/>
      </c>
      <c r="DO340" s="86" t="str">
        <f t="shared" ca="1" si="241"/>
        <v/>
      </c>
      <c r="DP340" s="86" t="str">
        <f t="shared" ca="1" si="241"/>
        <v/>
      </c>
      <c r="DQ340" s="86" t="str">
        <f t="shared" ca="1" si="241"/>
        <v/>
      </c>
      <c r="DR340" s="86" t="str">
        <f t="shared" ca="1" si="241"/>
        <v/>
      </c>
      <c r="DS340" s="86" t="str">
        <f t="shared" ca="1" si="241"/>
        <v/>
      </c>
      <c r="DT340" s="86" t="str">
        <f t="shared" ca="1" si="241"/>
        <v/>
      </c>
      <c r="DU340" s="86" t="str">
        <f t="shared" ca="1" si="241"/>
        <v/>
      </c>
    </row>
    <row r="341" spans="1:125" x14ac:dyDescent="0.35">
      <c r="A341" s="17" t="s">
        <v>425</v>
      </c>
      <c r="B341" s="53" t="s">
        <v>200</v>
      </c>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row>
    <row r="342" spans="1:125" x14ac:dyDescent="0.35">
      <c r="A342" s="17" t="s">
        <v>434</v>
      </c>
      <c r="B342" s="53" t="s">
        <v>200</v>
      </c>
      <c r="C342" s="2"/>
      <c r="D342" s="86">
        <f ca="1">SUM(E342:DU342)</f>
        <v>0</v>
      </c>
      <c r="E342" s="86" t="str">
        <f t="shared" ref="E342:BP342" ca="1" si="242">IFERROR(INDIRECT(ADDRESS(ROW(E338),COLUMN(E338)+$D337)),"")</f>
        <v/>
      </c>
      <c r="F342" s="86" t="str">
        <f t="shared" ca="1" si="242"/>
        <v/>
      </c>
      <c r="G342" s="86" t="str">
        <f t="shared" ca="1" si="242"/>
        <v/>
      </c>
      <c r="H342" s="86" t="str">
        <f t="shared" ca="1" si="242"/>
        <v/>
      </c>
      <c r="I342" s="86" t="str">
        <f t="shared" ca="1" si="242"/>
        <v/>
      </c>
      <c r="J342" s="86" t="str">
        <f t="shared" ca="1" si="242"/>
        <v/>
      </c>
      <c r="K342" s="86" t="str">
        <f t="shared" ca="1" si="242"/>
        <v/>
      </c>
      <c r="L342" s="86" t="str">
        <f t="shared" ca="1" si="242"/>
        <v/>
      </c>
      <c r="M342" s="86" t="str">
        <f t="shared" ca="1" si="242"/>
        <v/>
      </c>
      <c r="N342" s="86" t="str">
        <f t="shared" ca="1" si="242"/>
        <v/>
      </c>
      <c r="O342" s="86" t="str">
        <f t="shared" ca="1" si="242"/>
        <v/>
      </c>
      <c r="P342" s="86" t="str">
        <f t="shared" ca="1" si="242"/>
        <v/>
      </c>
      <c r="Q342" s="86" t="str">
        <f t="shared" ca="1" si="242"/>
        <v/>
      </c>
      <c r="R342" s="86" t="str">
        <f t="shared" ca="1" si="242"/>
        <v/>
      </c>
      <c r="S342" s="86" t="str">
        <f t="shared" ca="1" si="242"/>
        <v/>
      </c>
      <c r="T342" s="86" t="str">
        <f t="shared" ca="1" si="242"/>
        <v/>
      </c>
      <c r="U342" s="86" t="str">
        <f t="shared" ca="1" si="242"/>
        <v/>
      </c>
      <c r="V342" s="86" t="str">
        <f t="shared" ca="1" si="242"/>
        <v/>
      </c>
      <c r="W342" s="86" t="str">
        <f t="shared" ca="1" si="242"/>
        <v/>
      </c>
      <c r="X342" s="86" t="str">
        <f t="shared" ca="1" si="242"/>
        <v/>
      </c>
      <c r="Y342" s="86" t="str">
        <f t="shared" ca="1" si="242"/>
        <v/>
      </c>
      <c r="Z342" s="86" t="str">
        <f t="shared" ca="1" si="242"/>
        <v/>
      </c>
      <c r="AA342" s="86" t="str">
        <f t="shared" ca="1" si="242"/>
        <v/>
      </c>
      <c r="AB342" s="86" t="str">
        <f t="shared" ca="1" si="242"/>
        <v/>
      </c>
      <c r="AC342" s="86" t="str">
        <f t="shared" ca="1" si="242"/>
        <v/>
      </c>
      <c r="AD342" s="86" t="str">
        <f t="shared" ca="1" si="242"/>
        <v/>
      </c>
      <c r="AE342" s="86" t="str">
        <f t="shared" ca="1" si="242"/>
        <v/>
      </c>
      <c r="AF342" s="86" t="str">
        <f t="shared" ca="1" si="242"/>
        <v/>
      </c>
      <c r="AG342" s="86" t="str">
        <f t="shared" ca="1" si="242"/>
        <v/>
      </c>
      <c r="AH342" s="86" t="str">
        <f t="shared" ca="1" si="242"/>
        <v/>
      </c>
      <c r="AI342" s="86" t="str">
        <f t="shared" ca="1" si="242"/>
        <v/>
      </c>
      <c r="AJ342" s="86" t="str">
        <f t="shared" ca="1" si="242"/>
        <v/>
      </c>
      <c r="AK342" s="86" t="str">
        <f t="shared" ca="1" si="242"/>
        <v/>
      </c>
      <c r="AL342" s="86" t="str">
        <f t="shared" ca="1" si="242"/>
        <v/>
      </c>
      <c r="AM342" s="86" t="str">
        <f t="shared" ca="1" si="242"/>
        <v/>
      </c>
      <c r="AN342" s="86" t="str">
        <f t="shared" ca="1" si="242"/>
        <v/>
      </c>
      <c r="AO342" s="86" t="str">
        <f t="shared" ca="1" si="242"/>
        <v/>
      </c>
      <c r="AP342" s="86" t="str">
        <f t="shared" ca="1" si="242"/>
        <v/>
      </c>
      <c r="AQ342" s="86" t="str">
        <f t="shared" ca="1" si="242"/>
        <v/>
      </c>
      <c r="AR342" s="86" t="str">
        <f t="shared" ca="1" si="242"/>
        <v/>
      </c>
      <c r="AS342" s="86" t="str">
        <f t="shared" ca="1" si="242"/>
        <v/>
      </c>
      <c r="AT342" s="86" t="str">
        <f t="shared" ca="1" si="242"/>
        <v/>
      </c>
      <c r="AU342" s="86" t="str">
        <f t="shared" ca="1" si="242"/>
        <v/>
      </c>
      <c r="AV342" s="86" t="str">
        <f t="shared" ca="1" si="242"/>
        <v/>
      </c>
      <c r="AW342" s="86" t="str">
        <f t="shared" ca="1" si="242"/>
        <v/>
      </c>
      <c r="AX342" s="86" t="str">
        <f t="shared" ca="1" si="242"/>
        <v/>
      </c>
      <c r="AY342" s="86" t="str">
        <f t="shared" ca="1" si="242"/>
        <v/>
      </c>
      <c r="AZ342" s="86" t="str">
        <f t="shared" ca="1" si="242"/>
        <v/>
      </c>
      <c r="BA342" s="86" t="str">
        <f t="shared" ca="1" si="242"/>
        <v/>
      </c>
      <c r="BB342" s="86" t="str">
        <f t="shared" ca="1" si="242"/>
        <v/>
      </c>
      <c r="BC342" s="86" t="str">
        <f t="shared" ca="1" si="242"/>
        <v/>
      </c>
      <c r="BD342" s="86" t="str">
        <f t="shared" ca="1" si="242"/>
        <v/>
      </c>
      <c r="BE342" s="86" t="str">
        <f t="shared" ca="1" si="242"/>
        <v/>
      </c>
      <c r="BF342" s="86" t="str">
        <f t="shared" ca="1" si="242"/>
        <v/>
      </c>
      <c r="BG342" s="86" t="str">
        <f t="shared" ca="1" si="242"/>
        <v/>
      </c>
      <c r="BH342" s="86" t="str">
        <f t="shared" ca="1" si="242"/>
        <v/>
      </c>
      <c r="BI342" s="86" t="str">
        <f t="shared" ca="1" si="242"/>
        <v/>
      </c>
      <c r="BJ342" s="86" t="str">
        <f t="shared" ca="1" si="242"/>
        <v/>
      </c>
      <c r="BK342" s="86" t="str">
        <f t="shared" ca="1" si="242"/>
        <v/>
      </c>
      <c r="BL342" s="86" t="str">
        <f t="shared" ca="1" si="242"/>
        <v/>
      </c>
      <c r="BM342" s="86" t="str">
        <f t="shared" ca="1" si="242"/>
        <v/>
      </c>
      <c r="BN342" s="86" t="str">
        <f t="shared" ca="1" si="242"/>
        <v/>
      </c>
      <c r="BO342" s="86" t="str">
        <f t="shared" ca="1" si="242"/>
        <v/>
      </c>
      <c r="BP342" s="86" t="str">
        <f t="shared" ca="1" si="242"/>
        <v/>
      </c>
      <c r="BQ342" s="86" t="str">
        <f t="shared" ref="BQ342:DU342" ca="1" si="243">IFERROR(INDIRECT(ADDRESS(ROW(BQ338),COLUMN(BQ338)+$D337)),"")</f>
        <v/>
      </c>
      <c r="BR342" s="86" t="str">
        <f t="shared" ca="1" si="243"/>
        <v/>
      </c>
      <c r="BS342" s="86" t="str">
        <f t="shared" ca="1" si="243"/>
        <v/>
      </c>
      <c r="BT342" s="86" t="str">
        <f t="shared" ca="1" si="243"/>
        <v/>
      </c>
      <c r="BU342" s="86" t="str">
        <f t="shared" ca="1" si="243"/>
        <v/>
      </c>
      <c r="BV342" s="86" t="str">
        <f t="shared" ca="1" si="243"/>
        <v/>
      </c>
      <c r="BW342" s="86" t="str">
        <f t="shared" ca="1" si="243"/>
        <v/>
      </c>
      <c r="BX342" s="86" t="str">
        <f t="shared" ca="1" si="243"/>
        <v/>
      </c>
      <c r="BY342" s="86" t="str">
        <f t="shared" ca="1" si="243"/>
        <v/>
      </c>
      <c r="BZ342" s="86" t="str">
        <f t="shared" ca="1" si="243"/>
        <v/>
      </c>
      <c r="CA342" s="86" t="str">
        <f t="shared" ca="1" si="243"/>
        <v/>
      </c>
      <c r="CB342" s="86" t="str">
        <f t="shared" ca="1" si="243"/>
        <v/>
      </c>
      <c r="CC342" s="86" t="str">
        <f t="shared" ca="1" si="243"/>
        <v/>
      </c>
      <c r="CD342" s="86" t="str">
        <f t="shared" ca="1" si="243"/>
        <v/>
      </c>
      <c r="CE342" s="86" t="str">
        <f t="shared" ca="1" si="243"/>
        <v/>
      </c>
      <c r="CF342" s="86" t="str">
        <f t="shared" ca="1" si="243"/>
        <v/>
      </c>
      <c r="CG342" s="86" t="str">
        <f t="shared" ca="1" si="243"/>
        <v/>
      </c>
      <c r="CH342" s="86" t="str">
        <f t="shared" ca="1" si="243"/>
        <v/>
      </c>
      <c r="CI342" s="86" t="str">
        <f t="shared" ca="1" si="243"/>
        <v/>
      </c>
      <c r="CJ342" s="86" t="str">
        <f t="shared" ca="1" si="243"/>
        <v/>
      </c>
      <c r="CK342" s="86" t="str">
        <f t="shared" ca="1" si="243"/>
        <v/>
      </c>
      <c r="CL342" s="86" t="str">
        <f t="shared" ca="1" si="243"/>
        <v/>
      </c>
      <c r="CM342" s="86" t="str">
        <f t="shared" ca="1" si="243"/>
        <v/>
      </c>
      <c r="CN342" s="86" t="str">
        <f t="shared" ca="1" si="243"/>
        <v/>
      </c>
      <c r="CO342" s="86" t="str">
        <f t="shared" ca="1" si="243"/>
        <v/>
      </c>
      <c r="CP342" s="86" t="str">
        <f t="shared" ca="1" si="243"/>
        <v/>
      </c>
      <c r="CQ342" s="86" t="str">
        <f t="shared" ca="1" si="243"/>
        <v/>
      </c>
      <c r="CR342" s="86" t="str">
        <f t="shared" ca="1" si="243"/>
        <v/>
      </c>
      <c r="CS342" s="86" t="str">
        <f t="shared" ca="1" si="243"/>
        <v/>
      </c>
      <c r="CT342" s="86" t="str">
        <f t="shared" ca="1" si="243"/>
        <v/>
      </c>
      <c r="CU342" s="86" t="str">
        <f t="shared" ca="1" si="243"/>
        <v/>
      </c>
      <c r="CV342" s="86" t="str">
        <f t="shared" ca="1" si="243"/>
        <v/>
      </c>
      <c r="CW342" s="86" t="str">
        <f t="shared" ca="1" si="243"/>
        <v/>
      </c>
      <c r="CX342" s="86" t="str">
        <f t="shared" ca="1" si="243"/>
        <v/>
      </c>
      <c r="CY342" s="86" t="str">
        <f t="shared" ca="1" si="243"/>
        <v/>
      </c>
      <c r="CZ342" s="86" t="str">
        <f t="shared" ca="1" si="243"/>
        <v/>
      </c>
      <c r="DA342" s="86" t="str">
        <f t="shared" ca="1" si="243"/>
        <v/>
      </c>
      <c r="DB342" s="86" t="str">
        <f t="shared" ca="1" si="243"/>
        <v/>
      </c>
      <c r="DC342" s="86" t="str">
        <f t="shared" ca="1" si="243"/>
        <v/>
      </c>
      <c r="DD342" s="86" t="str">
        <f t="shared" ca="1" si="243"/>
        <v/>
      </c>
      <c r="DE342" s="86" t="str">
        <f t="shared" ca="1" si="243"/>
        <v/>
      </c>
      <c r="DF342" s="86" t="str">
        <f t="shared" ca="1" si="243"/>
        <v/>
      </c>
      <c r="DG342" s="86" t="str">
        <f t="shared" ca="1" si="243"/>
        <v/>
      </c>
      <c r="DH342" s="86" t="str">
        <f t="shared" ca="1" si="243"/>
        <v/>
      </c>
      <c r="DI342" s="86" t="str">
        <f t="shared" ca="1" si="243"/>
        <v/>
      </c>
      <c r="DJ342" s="86" t="str">
        <f t="shared" ca="1" si="243"/>
        <v/>
      </c>
      <c r="DK342" s="86" t="str">
        <f t="shared" ca="1" si="243"/>
        <v/>
      </c>
      <c r="DL342" s="86" t="str">
        <f t="shared" ca="1" si="243"/>
        <v/>
      </c>
      <c r="DM342" s="86" t="str">
        <f t="shared" ca="1" si="243"/>
        <v/>
      </c>
      <c r="DN342" s="86" t="str">
        <f t="shared" ca="1" si="243"/>
        <v/>
      </c>
      <c r="DO342" s="86" t="str">
        <f t="shared" ca="1" si="243"/>
        <v/>
      </c>
      <c r="DP342" s="86" t="str">
        <f t="shared" ca="1" si="243"/>
        <v/>
      </c>
      <c r="DQ342" s="86" t="str">
        <f t="shared" ca="1" si="243"/>
        <v/>
      </c>
      <c r="DR342" s="86" t="str">
        <f t="shared" ca="1" si="243"/>
        <v/>
      </c>
      <c r="DS342" s="86" t="str">
        <f t="shared" ca="1" si="243"/>
        <v/>
      </c>
      <c r="DT342" s="86" t="str">
        <f t="shared" ca="1" si="243"/>
        <v/>
      </c>
      <c r="DU342" s="86" t="str">
        <f t="shared" ca="1" si="243"/>
        <v/>
      </c>
    </row>
    <row r="343" spans="1:125" x14ac:dyDescent="0.35">
      <c r="A343" s="17" t="s">
        <v>427</v>
      </c>
      <c r="B343" s="53" t="s">
        <v>200</v>
      </c>
      <c r="C343" s="2"/>
      <c r="D343" s="2"/>
      <c r="E343" s="86" t="str">
        <f t="shared" ref="E343:BP343" si="244">IFERROR(E338,"")</f>
        <v/>
      </c>
      <c r="F343" s="86" t="str">
        <f t="shared" si="244"/>
        <v/>
      </c>
      <c r="G343" s="86" t="str">
        <f t="shared" si="244"/>
        <v/>
      </c>
      <c r="H343" s="86" t="str">
        <f t="shared" si="244"/>
        <v/>
      </c>
      <c r="I343" s="86" t="str">
        <f t="shared" si="244"/>
        <v/>
      </c>
      <c r="J343" s="86" t="str">
        <f t="shared" si="244"/>
        <v/>
      </c>
      <c r="K343" s="86" t="str">
        <f t="shared" si="244"/>
        <v/>
      </c>
      <c r="L343" s="86" t="str">
        <f t="shared" si="244"/>
        <v/>
      </c>
      <c r="M343" s="86" t="str">
        <f t="shared" si="244"/>
        <v/>
      </c>
      <c r="N343" s="86" t="str">
        <f t="shared" si="244"/>
        <v/>
      </c>
      <c r="O343" s="86" t="str">
        <f t="shared" si="244"/>
        <v/>
      </c>
      <c r="P343" s="86" t="str">
        <f t="shared" si="244"/>
        <v/>
      </c>
      <c r="Q343" s="86" t="str">
        <f t="shared" si="244"/>
        <v/>
      </c>
      <c r="R343" s="86" t="str">
        <f t="shared" si="244"/>
        <v/>
      </c>
      <c r="S343" s="86" t="str">
        <f t="shared" si="244"/>
        <v/>
      </c>
      <c r="T343" s="86" t="str">
        <f t="shared" si="244"/>
        <v/>
      </c>
      <c r="U343" s="86" t="str">
        <f t="shared" si="244"/>
        <v/>
      </c>
      <c r="V343" s="86" t="str">
        <f t="shared" si="244"/>
        <v/>
      </c>
      <c r="W343" s="86" t="str">
        <f t="shared" si="244"/>
        <v/>
      </c>
      <c r="X343" s="86" t="str">
        <f t="shared" si="244"/>
        <v/>
      </c>
      <c r="Y343" s="86" t="str">
        <f t="shared" si="244"/>
        <v/>
      </c>
      <c r="Z343" s="86" t="str">
        <f t="shared" si="244"/>
        <v/>
      </c>
      <c r="AA343" s="86" t="str">
        <f t="shared" si="244"/>
        <v/>
      </c>
      <c r="AB343" s="86" t="str">
        <f t="shared" si="244"/>
        <v/>
      </c>
      <c r="AC343" s="86" t="str">
        <f t="shared" si="244"/>
        <v/>
      </c>
      <c r="AD343" s="86" t="str">
        <f t="shared" si="244"/>
        <v/>
      </c>
      <c r="AE343" s="86" t="str">
        <f t="shared" si="244"/>
        <v/>
      </c>
      <c r="AF343" s="86" t="str">
        <f t="shared" si="244"/>
        <v/>
      </c>
      <c r="AG343" s="86" t="str">
        <f t="shared" si="244"/>
        <v/>
      </c>
      <c r="AH343" s="86" t="str">
        <f t="shared" si="244"/>
        <v/>
      </c>
      <c r="AI343" s="86" t="str">
        <f t="shared" si="244"/>
        <v/>
      </c>
      <c r="AJ343" s="86" t="str">
        <f t="shared" si="244"/>
        <v/>
      </c>
      <c r="AK343" s="86" t="str">
        <f t="shared" si="244"/>
        <v/>
      </c>
      <c r="AL343" s="86" t="str">
        <f t="shared" si="244"/>
        <v/>
      </c>
      <c r="AM343" s="86" t="str">
        <f t="shared" si="244"/>
        <v/>
      </c>
      <c r="AN343" s="86" t="str">
        <f t="shared" si="244"/>
        <v/>
      </c>
      <c r="AO343" s="86" t="str">
        <f t="shared" si="244"/>
        <v/>
      </c>
      <c r="AP343" s="86" t="str">
        <f t="shared" si="244"/>
        <v/>
      </c>
      <c r="AQ343" s="86" t="str">
        <f t="shared" si="244"/>
        <v/>
      </c>
      <c r="AR343" s="86" t="str">
        <f t="shared" si="244"/>
        <v/>
      </c>
      <c r="AS343" s="86" t="str">
        <f t="shared" si="244"/>
        <v/>
      </c>
      <c r="AT343" s="86" t="str">
        <f t="shared" si="244"/>
        <v/>
      </c>
      <c r="AU343" s="86" t="str">
        <f t="shared" si="244"/>
        <v/>
      </c>
      <c r="AV343" s="86" t="str">
        <f t="shared" si="244"/>
        <v/>
      </c>
      <c r="AW343" s="86" t="str">
        <f t="shared" si="244"/>
        <v/>
      </c>
      <c r="AX343" s="86" t="str">
        <f t="shared" si="244"/>
        <v/>
      </c>
      <c r="AY343" s="86" t="str">
        <f t="shared" si="244"/>
        <v/>
      </c>
      <c r="AZ343" s="86" t="str">
        <f t="shared" si="244"/>
        <v/>
      </c>
      <c r="BA343" s="86" t="str">
        <f t="shared" si="244"/>
        <v/>
      </c>
      <c r="BB343" s="86" t="str">
        <f t="shared" si="244"/>
        <v/>
      </c>
      <c r="BC343" s="86" t="str">
        <f t="shared" si="244"/>
        <v/>
      </c>
      <c r="BD343" s="86" t="str">
        <f t="shared" si="244"/>
        <v/>
      </c>
      <c r="BE343" s="86" t="str">
        <f t="shared" si="244"/>
        <v/>
      </c>
      <c r="BF343" s="86" t="str">
        <f t="shared" si="244"/>
        <v/>
      </c>
      <c r="BG343" s="86" t="str">
        <f t="shared" si="244"/>
        <v/>
      </c>
      <c r="BH343" s="86" t="str">
        <f t="shared" si="244"/>
        <v/>
      </c>
      <c r="BI343" s="86" t="str">
        <f t="shared" si="244"/>
        <v/>
      </c>
      <c r="BJ343" s="86" t="str">
        <f t="shared" si="244"/>
        <v/>
      </c>
      <c r="BK343" s="86" t="str">
        <f t="shared" si="244"/>
        <v/>
      </c>
      <c r="BL343" s="86" t="str">
        <f t="shared" si="244"/>
        <v/>
      </c>
      <c r="BM343" s="86" t="str">
        <f t="shared" si="244"/>
        <v/>
      </c>
      <c r="BN343" s="86" t="str">
        <f t="shared" si="244"/>
        <v/>
      </c>
      <c r="BO343" s="86" t="str">
        <f t="shared" si="244"/>
        <v/>
      </c>
      <c r="BP343" s="86" t="str">
        <f t="shared" si="244"/>
        <v/>
      </c>
      <c r="BQ343" s="86" t="str">
        <f t="shared" ref="BQ343:DU343" si="245">IFERROR(BQ338,"")</f>
        <v/>
      </c>
      <c r="BR343" s="86" t="str">
        <f t="shared" si="245"/>
        <v/>
      </c>
      <c r="BS343" s="86" t="str">
        <f t="shared" si="245"/>
        <v/>
      </c>
      <c r="BT343" s="86" t="str">
        <f t="shared" si="245"/>
        <v/>
      </c>
      <c r="BU343" s="86" t="str">
        <f t="shared" si="245"/>
        <v/>
      </c>
      <c r="BV343" s="86" t="str">
        <f t="shared" si="245"/>
        <v/>
      </c>
      <c r="BW343" s="86" t="str">
        <f t="shared" si="245"/>
        <v/>
      </c>
      <c r="BX343" s="86" t="str">
        <f t="shared" si="245"/>
        <v/>
      </c>
      <c r="BY343" s="86" t="str">
        <f t="shared" si="245"/>
        <v/>
      </c>
      <c r="BZ343" s="86" t="str">
        <f t="shared" si="245"/>
        <v/>
      </c>
      <c r="CA343" s="86" t="str">
        <f t="shared" si="245"/>
        <v/>
      </c>
      <c r="CB343" s="86" t="str">
        <f t="shared" si="245"/>
        <v/>
      </c>
      <c r="CC343" s="86" t="str">
        <f t="shared" si="245"/>
        <v/>
      </c>
      <c r="CD343" s="86" t="str">
        <f t="shared" si="245"/>
        <v/>
      </c>
      <c r="CE343" s="86" t="str">
        <f t="shared" si="245"/>
        <v/>
      </c>
      <c r="CF343" s="86" t="str">
        <f t="shared" si="245"/>
        <v/>
      </c>
      <c r="CG343" s="86" t="str">
        <f t="shared" si="245"/>
        <v/>
      </c>
      <c r="CH343" s="86" t="str">
        <f t="shared" si="245"/>
        <v/>
      </c>
      <c r="CI343" s="86" t="str">
        <f t="shared" si="245"/>
        <v/>
      </c>
      <c r="CJ343" s="86" t="str">
        <f t="shared" si="245"/>
        <v/>
      </c>
      <c r="CK343" s="86" t="str">
        <f t="shared" si="245"/>
        <v/>
      </c>
      <c r="CL343" s="86" t="str">
        <f t="shared" si="245"/>
        <v/>
      </c>
      <c r="CM343" s="86" t="str">
        <f t="shared" si="245"/>
        <v/>
      </c>
      <c r="CN343" s="86" t="str">
        <f t="shared" si="245"/>
        <v/>
      </c>
      <c r="CO343" s="86" t="str">
        <f t="shared" si="245"/>
        <v/>
      </c>
      <c r="CP343" s="86" t="str">
        <f t="shared" si="245"/>
        <v/>
      </c>
      <c r="CQ343" s="86" t="str">
        <f t="shared" si="245"/>
        <v/>
      </c>
      <c r="CR343" s="86" t="str">
        <f t="shared" si="245"/>
        <v/>
      </c>
      <c r="CS343" s="86" t="str">
        <f t="shared" si="245"/>
        <v/>
      </c>
      <c r="CT343" s="86" t="str">
        <f t="shared" si="245"/>
        <v/>
      </c>
      <c r="CU343" s="86" t="str">
        <f t="shared" si="245"/>
        <v/>
      </c>
      <c r="CV343" s="86" t="str">
        <f t="shared" si="245"/>
        <v/>
      </c>
      <c r="CW343" s="86" t="str">
        <f t="shared" si="245"/>
        <v/>
      </c>
      <c r="CX343" s="86" t="str">
        <f t="shared" si="245"/>
        <v/>
      </c>
      <c r="CY343" s="86" t="str">
        <f t="shared" si="245"/>
        <v/>
      </c>
      <c r="CZ343" s="86" t="str">
        <f t="shared" si="245"/>
        <v/>
      </c>
      <c r="DA343" s="86" t="str">
        <f t="shared" si="245"/>
        <v/>
      </c>
      <c r="DB343" s="86" t="str">
        <f t="shared" si="245"/>
        <v/>
      </c>
      <c r="DC343" s="86" t="str">
        <f t="shared" si="245"/>
        <v/>
      </c>
      <c r="DD343" s="86" t="str">
        <f t="shared" si="245"/>
        <v/>
      </c>
      <c r="DE343" s="86" t="str">
        <f t="shared" si="245"/>
        <v/>
      </c>
      <c r="DF343" s="86" t="str">
        <f t="shared" si="245"/>
        <v/>
      </c>
      <c r="DG343" s="86" t="str">
        <f t="shared" si="245"/>
        <v/>
      </c>
      <c r="DH343" s="86" t="str">
        <f t="shared" si="245"/>
        <v/>
      </c>
      <c r="DI343" s="86" t="str">
        <f t="shared" si="245"/>
        <v/>
      </c>
      <c r="DJ343" s="86" t="str">
        <f t="shared" si="245"/>
        <v/>
      </c>
      <c r="DK343" s="86" t="str">
        <f t="shared" si="245"/>
        <v/>
      </c>
      <c r="DL343" s="86" t="str">
        <f t="shared" si="245"/>
        <v/>
      </c>
      <c r="DM343" s="86" t="str">
        <f t="shared" si="245"/>
        <v/>
      </c>
      <c r="DN343" s="86" t="str">
        <f t="shared" si="245"/>
        <v/>
      </c>
      <c r="DO343" s="86" t="str">
        <f t="shared" si="245"/>
        <v/>
      </c>
      <c r="DP343" s="86" t="str">
        <f t="shared" si="245"/>
        <v/>
      </c>
      <c r="DQ343" s="86" t="str">
        <f t="shared" si="245"/>
        <v/>
      </c>
      <c r="DR343" s="86" t="str">
        <f t="shared" si="245"/>
        <v/>
      </c>
      <c r="DS343" s="86" t="str">
        <f t="shared" si="245"/>
        <v/>
      </c>
      <c r="DT343" s="86" t="str">
        <f t="shared" si="245"/>
        <v/>
      </c>
      <c r="DU343" s="86" t="str">
        <f t="shared" si="245"/>
        <v/>
      </c>
    </row>
    <row r="344" spans="1:125" ht="15" thickBot="1" x14ac:dyDescent="0.4">
      <c r="A344" s="135" t="s">
        <v>428</v>
      </c>
      <c r="B344" s="133"/>
      <c r="C344" s="133"/>
      <c r="D344" s="133"/>
      <c r="E344" s="136" t="str">
        <f t="shared" ref="E344:BP344" ca="1" si="246">IFERROR( E340 + E342 - E343,"")</f>
        <v/>
      </c>
      <c r="F344" s="136" t="str">
        <f t="shared" ca="1" si="246"/>
        <v/>
      </c>
      <c r="G344" s="136" t="str">
        <f t="shared" ca="1" si="246"/>
        <v/>
      </c>
      <c r="H344" s="136" t="str">
        <f t="shared" ca="1" si="246"/>
        <v/>
      </c>
      <c r="I344" s="136" t="str">
        <f t="shared" ca="1" si="246"/>
        <v/>
      </c>
      <c r="J344" s="136" t="str">
        <f t="shared" ca="1" si="246"/>
        <v/>
      </c>
      <c r="K344" s="136" t="str">
        <f t="shared" ca="1" si="246"/>
        <v/>
      </c>
      <c r="L344" s="136" t="str">
        <f t="shared" ca="1" si="246"/>
        <v/>
      </c>
      <c r="M344" s="136" t="str">
        <f t="shared" ca="1" si="246"/>
        <v/>
      </c>
      <c r="N344" s="136" t="str">
        <f t="shared" ca="1" si="246"/>
        <v/>
      </c>
      <c r="O344" s="136" t="str">
        <f t="shared" ca="1" si="246"/>
        <v/>
      </c>
      <c r="P344" s="136" t="str">
        <f t="shared" ca="1" si="246"/>
        <v/>
      </c>
      <c r="Q344" s="136" t="str">
        <f t="shared" ca="1" si="246"/>
        <v/>
      </c>
      <c r="R344" s="136" t="str">
        <f t="shared" ca="1" si="246"/>
        <v/>
      </c>
      <c r="S344" s="136" t="str">
        <f t="shared" ca="1" si="246"/>
        <v/>
      </c>
      <c r="T344" s="136" t="str">
        <f t="shared" ca="1" si="246"/>
        <v/>
      </c>
      <c r="U344" s="136" t="str">
        <f t="shared" ca="1" si="246"/>
        <v/>
      </c>
      <c r="V344" s="136" t="str">
        <f t="shared" ca="1" si="246"/>
        <v/>
      </c>
      <c r="W344" s="136" t="str">
        <f t="shared" ca="1" si="246"/>
        <v/>
      </c>
      <c r="X344" s="136" t="str">
        <f t="shared" ca="1" si="246"/>
        <v/>
      </c>
      <c r="Y344" s="136" t="str">
        <f t="shared" ca="1" si="246"/>
        <v/>
      </c>
      <c r="Z344" s="136" t="str">
        <f t="shared" ca="1" si="246"/>
        <v/>
      </c>
      <c r="AA344" s="136" t="str">
        <f t="shared" ca="1" si="246"/>
        <v/>
      </c>
      <c r="AB344" s="136" t="str">
        <f t="shared" ca="1" si="246"/>
        <v/>
      </c>
      <c r="AC344" s="136" t="str">
        <f t="shared" ca="1" si="246"/>
        <v/>
      </c>
      <c r="AD344" s="136" t="str">
        <f t="shared" ca="1" si="246"/>
        <v/>
      </c>
      <c r="AE344" s="136" t="str">
        <f t="shared" ca="1" si="246"/>
        <v/>
      </c>
      <c r="AF344" s="136" t="str">
        <f t="shared" ca="1" si="246"/>
        <v/>
      </c>
      <c r="AG344" s="136" t="str">
        <f t="shared" ca="1" si="246"/>
        <v/>
      </c>
      <c r="AH344" s="136" t="str">
        <f t="shared" ca="1" si="246"/>
        <v/>
      </c>
      <c r="AI344" s="136" t="str">
        <f t="shared" ca="1" si="246"/>
        <v/>
      </c>
      <c r="AJ344" s="136" t="str">
        <f t="shared" ca="1" si="246"/>
        <v/>
      </c>
      <c r="AK344" s="136" t="str">
        <f t="shared" ca="1" si="246"/>
        <v/>
      </c>
      <c r="AL344" s="136" t="str">
        <f t="shared" ca="1" si="246"/>
        <v/>
      </c>
      <c r="AM344" s="136" t="str">
        <f t="shared" ca="1" si="246"/>
        <v/>
      </c>
      <c r="AN344" s="136" t="str">
        <f t="shared" ca="1" si="246"/>
        <v/>
      </c>
      <c r="AO344" s="136" t="str">
        <f t="shared" ca="1" si="246"/>
        <v/>
      </c>
      <c r="AP344" s="136" t="str">
        <f t="shared" ca="1" si="246"/>
        <v/>
      </c>
      <c r="AQ344" s="136" t="str">
        <f t="shared" ca="1" si="246"/>
        <v/>
      </c>
      <c r="AR344" s="136" t="str">
        <f t="shared" ca="1" si="246"/>
        <v/>
      </c>
      <c r="AS344" s="136" t="str">
        <f t="shared" ca="1" si="246"/>
        <v/>
      </c>
      <c r="AT344" s="136" t="str">
        <f t="shared" ca="1" si="246"/>
        <v/>
      </c>
      <c r="AU344" s="136" t="str">
        <f t="shared" ca="1" si="246"/>
        <v/>
      </c>
      <c r="AV344" s="136" t="str">
        <f t="shared" ca="1" si="246"/>
        <v/>
      </c>
      <c r="AW344" s="136" t="str">
        <f t="shared" ca="1" si="246"/>
        <v/>
      </c>
      <c r="AX344" s="136" t="str">
        <f t="shared" ca="1" si="246"/>
        <v/>
      </c>
      <c r="AY344" s="136" t="str">
        <f t="shared" ca="1" si="246"/>
        <v/>
      </c>
      <c r="AZ344" s="136" t="str">
        <f t="shared" ca="1" si="246"/>
        <v/>
      </c>
      <c r="BA344" s="136" t="str">
        <f t="shared" ca="1" si="246"/>
        <v/>
      </c>
      <c r="BB344" s="136" t="str">
        <f t="shared" ca="1" si="246"/>
        <v/>
      </c>
      <c r="BC344" s="136" t="str">
        <f t="shared" ca="1" si="246"/>
        <v/>
      </c>
      <c r="BD344" s="136" t="str">
        <f t="shared" ca="1" si="246"/>
        <v/>
      </c>
      <c r="BE344" s="136" t="str">
        <f t="shared" ca="1" si="246"/>
        <v/>
      </c>
      <c r="BF344" s="136" t="str">
        <f t="shared" ca="1" si="246"/>
        <v/>
      </c>
      <c r="BG344" s="136" t="str">
        <f t="shared" ca="1" si="246"/>
        <v/>
      </c>
      <c r="BH344" s="136" t="str">
        <f t="shared" ca="1" si="246"/>
        <v/>
      </c>
      <c r="BI344" s="136" t="str">
        <f t="shared" ca="1" si="246"/>
        <v/>
      </c>
      <c r="BJ344" s="136" t="str">
        <f t="shared" ca="1" si="246"/>
        <v/>
      </c>
      <c r="BK344" s="136" t="str">
        <f t="shared" ca="1" si="246"/>
        <v/>
      </c>
      <c r="BL344" s="136" t="str">
        <f t="shared" ca="1" si="246"/>
        <v/>
      </c>
      <c r="BM344" s="136" t="str">
        <f t="shared" ca="1" si="246"/>
        <v/>
      </c>
      <c r="BN344" s="136" t="str">
        <f t="shared" ca="1" si="246"/>
        <v/>
      </c>
      <c r="BO344" s="136" t="str">
        <f t="shared" ca="1" si="246"/>
        <v/>
      </c>
      <c r="BP344" s="136" t="str">
        <f t="shared" ca="1" si="246"/>
        <v/>
      </c>
      <c r="BQ344" s="136" t="str">
        <f t="shared" ref="BQ344:DU344" ca="1" si="247">IFERROR( BQ340 + BQ342 - BQ343,"")</f>
        <v/>
      </c>
      <c r="BR344" s="136" t="str">
        <f t="shared" ca="1" si="247"/>
        <v/>
      </c>
      <c r="BS344" s="136" t="str">
        <f t="shared" ca="1" si="247"/>
        <v/>
      </c>
      <c r="BT344" s="136" t="str">
        <f t="shared" ca="1" si="247"/>
        <v/>
      </c>
      <c r="BU344" s="136" t="str">
        <f t="shared" ca="1" si="247"/>
        <v/>
      </c>
      <c r="BV344" s="136" t="str">
        <f t="shared" ca="1" si="247"/>
        <v/>
      </c>
      <c r="BW344" s="136" t="str">
        <f t="shared" ca="1" si="247"/>
        <v/>
      </c>
      <c r="BX344" s="136" t="str">
        <f t="shared" ca="1" si="247"/>
        <v/>
      </c>
      <c r="BY344" s="136" t="str">
        <f t="shared" ca="1" si="247"/>
        <v/>
      </c>
      <c r="BZ344" s="136" t="str">
        <f t="shared" ca="1" si="247"/>
        <v/>
      </c>
      <c r="CA344" s="136" t="str">
        <f t="shared" ca="1" si="247"/>
        <v/>
      </c>
      <c r="CB344" s="136" t="str">
        <f t="shared" ca="1" si="247"/>
        <v/>
      </c>
      <c r="CC344" s="136" t="str">
        <f t="shared" ca="1" si="247"/>
        <v/>
      </c>
      <c r="CD344" s="136" t="str">
        <f t="shared" ca="1" si="247"/>
        <v/>
      </c>
      <c r="CE344" s="136" t="str">
        <f t="shared" ca="1" si="247"/>
        <v/>
      </c>
      <c r="CF344" s="136" t="str">
        <f t="shared" ca="1" si="247"/>
        <v/>
      </c>
      <c r="CG344" s="136" t="str">
        <f t="shared" ca="1" si="247"/>
        <v/>
      </c>
      <c r="CH344" s="136" t="str">
        <f t="shared" ca="1" si="247"/>
        <v/>
      </c>
      <c r="CI344" s="136" t="str">
        <f t="shared" ca="1" si="247"/>
        <v/>
      </c>
      <c r="CJ344" s="136" t="str">
        <f t="shared" ca="1" si="247"/>
        <v/>
      </c>
      <c r="CK344" s="136" t="str">
        <f t="shared" ca="1" si="247"/>
        <v/>
      </c>
      <c r="CL344" s="136" t="str">
        <f t="shared" ca="1" si="247"/>
        <v/>
      </c>
      <c r="CM344" s="136" t="str">
        <f t="shared" ca="1" si="247"/>
        <v/>
      </c>
      <c r="CN344" s="136" t="str">
        <f t="shared" ca="1" si="247"/>
        <v/>
      </c>
      <c r="CO344" s="136" t="str">
        <f t="shared" ca="1" si="247"/>
        <v/>
      </c>
      <c r="CP344" s="136" t="str">
        <f t="shared" ca="1" si="247"/>
        <v/>
      </c>
      <c r="CQ344" s="136" t="str">
        <f t="shared" ca="1" si="247"/>
        <v/>
      </c>
      <c r="CR344" s="136" t="str">
        <f t="shared" ca="1" si="247"/>
        <v/>
      </c>
      <c r="CS344" s="136" t="str">
        <f t="shared" ca="1" si="247"/>
        <v/>
      </c>
      <c r="CT344" s="136" t="str">
        <f t="shared" ca="1" si="247"/>
        <v/>
      </c>
      <c r="CU344" s="136" t="str">
        <f t="shared" ca="1" si="247"/>
        <v/>
      </c>
      <c r="CV344" s="136" t="str">
        <f t="shared" ca="1" si="247"/>
        <v/>
      </c>
      <c r="CW344" s="136" t="str">
        <f t="shared" ca="1" si="247"/>
        <v/>
      </c>
      <c r="CX344" s="136" t="str">
        <f t="shared" ca="1" si="247"/>
        <v/>
      </c>
      <c r="CY344" s="136" t="str">
        <f t="shared" ca="1" si="247"/>
        <v/>
      </c>
      <c r="CZ344" s="136" t="str">
        <f t="shared" ca="1" si="247"/>
        <v/>
      </c>
      <c r="DA344" s="136" t="str">
        <f t="shared" ca="1" si="247"/>
        <v/>
      </c>
      <c r="DB344" s="136" t="str">
        <f t="shared" ca="1" si="247"/>
        <v/>
      </c>
      <c r="DC344" s="136" t="str">
        <f t="shared" ca="1" si="247"/>
        <v/>
      </c>
      <c r="DD344" s="136" t="str">
        <f t="shared" ca="1" si="247"/>
        <v/>
      </c>
      <c r="DE344" s="136" t="str">
        <f t="shared" ca="1" si="247"/>
        <v/>
      </c>
      <c r="DF344" s="136" t="str">
        <f t="shared" ca="1" si="247"/>
        <v/>
      </c>
      <c r="DG344" s="136" t="str">
        <f t="shared" ca="1" si="247"/>
        <v/>
      </c>
      <c r="DH344" s="136" t="str">
        <f t="shared" ca="1" si="247"/>
        <v/>
      </c>
      <c r="DI344" s="136" t="str">
        <f t="shared" ca="1" si="247"/>
        <v/>
      </c>
      <c r="DJ344" s="136" t="str">
        <f t="shared" ca="1" si="247"/>
        <v/>
      </c>
      <c r="DK344" s="136" t="str">
        <f t="shared" ca="1" si="247"/>
        <v/>
      </c>
      <c r="DL344" s="136" t="str">
        <f t="shared" ca="1" si="247"/>
        <v/>
      </c>
      <c r="DM344" s="136" t="str">
        <f t="shared" ca="1" si="247"/>
        <v/>
      </c>
      <c r="DN344" s="136" t="str">
        <f t="shared" ca="1" si="247"/>
        <v/>
      </c>
      <c r="DO344" s="136" t="str">
        <f t="shared" ca="1" si="247"/>
        <v/>
      </c>
      <c r="DP344" s="136" t="str">
        <f t="shared" ca="1" si="247"/>
        <v/>
      </c>
      <c r="DQ344" s="136" t="str">
        <f t="shared" ca="1" si="247"/>
        <v/>
      </c>
      <c r="DR344" s="136" t="str">
        <f t="shared" ca="1" si="247"/>
        <v/>
      </c>
      <c r="DS344" s="136" t="str">
        <f t="shared" ca="1" si="247"/>
        <v/>
      </c>
      <c r="DT344" s="136" t="str">
        <f t="shared" ca="1" si="247"/>
        <v/>
      </c>
      <c r="DU344" s="136" t="str">
        <f t="shared" ca="1" si="247"/>
        <v/>
      </c>
    </row>
    <row r="345" spans="1:125"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row>
    <row r="346" spans="1:125" x14ac:dyDescent="0.35">
      <c r="A346" s="17" t="s">
        <v>189</v>
      </c>
      <c r="B346" s="2"/>
      <c r="C346" s="2"/>
      <c r="D346" s="137">
        <f>MAX(D293,D310,D327)</f>
        <v>0</v>
      </c>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row>
    <row r="347" spans="1:125" x14ac:dyDescent="0.35">
      <c r="A347" s="128" t="str">
        <f>A340</f>
        <v>Sākotnējā bilance</v>
      </c>
      <c r="B347" s="2"/>
      <c r="C347" s="2"/>
      <c r="D347" s="2"/>
      <c r="E347" s="86">
        <f t="shared" ref="E347:BP347" si="248">IFERROR(E340,"")</f>
        <v>0</v>
      </c>
      <c r="F347" s="86" t="str">
        <f t="shared" ca="1" si="248"/>
        <v/>
      </c>
      <c r="G347" s="86" t="str">
        <f t="shared" ca="1" si="248"/>
        <v/>
      </c>
      <c r="H347" s="86" t="str">
        <f t="shared" ca="1" si="248"/>
        <v/>
      </c>
      <c r="I347" s="86" t="str">
        <f t="shared" ca="1" si="248"/>
        <v/>
      </c>
      <c r="J347" s="86" t="str">
        <f t="shared" ca="1" si="248"/>
        <v/>
      </c>
      <c r="K347" s="86" t="str">
        <f t="shared" ca="1" si="248"/>
        <v/>
      </c>
      <c r="L347" s="86" t="str">
        <f t="shared" ca="1" si="248"/>
        <v/>
      </c>
      <c r="M347" s="86" t="str">
        <f t="shared" ca="1" si="248"/>
        <v/>
      </c>
      <c r="N347" s="86" t="str">
        <f t="shared" ca="1" si="248"/>
        <v/>
      </c>
      <c r="O347" s="86" t="str">
        <f t="shared" ca="1" si="248"/>
        <v/>
      </c>
      <c r="P347" s="86" t="str">
        <f t="shared" ca="1" si="248"/>
        <v/>
      </c>
      <c r="Q347" s="86" t="str">
        <f t="shared" ca="1" si="248"/>
        <v/>
      </c>
      <c r="R347" s="86" t="str">
        <f t="shared" ca="1" si="248"/>
        <v/>
      </c>
      <c r="S347" s="86" t="str">
        <f t="shared" ca="1" si="248"/>
        <v/>
      </c>
      <c r="T347" s="86" t="str">
        <f t="shared" ca="1" si="248"/>
        <v/>
      </c>
      <c r="U347" s="86" t="str">
        <f t="shared" ca="1" si="248"/>
        <v/>
      </c>
      <c r="V347" s="86" t="str">
        <f t="shared" ca="1" si="248"/>
        <v/>
      </c>
      <c r="W347" s="86" t="str">
        <f t="shared" ca="1" si="248"/>
        <v/>
      </c>
      <c r="X347" s="86" t="str">
        <f t="shared" ca="1" si="248"/>
        <v/>
      </c>
      <c r="Y347" s="86" t="str">
        <f t="shared" ca="1" si="248"/>
        <v/>
      </c>
      <c r="Z347" s="86" t="str">
        <f t="shared" ca="1" si="248"/>
        <v/>
      </c>
      <c r="AA347" s="86" t="str">
        <f t="shared" ca="1" si="248"/>
        <v/>
      </c>
      <c r="AB347" s="86" t="str">
        <f t="shared" ca="1" si="248"/>
        <v/>
      </c>
      <c r="AC347" s="86" t="str">
        <f t="shared" ca="1" si="248"/>
        <v/>
      </c>
      <c r="AD347" s="86" t="str">
        <f t="shared" ca="1" si="248"/>
        <v/>
      </c>
      <c r="AE347" s="86" t="str">
        <f t="shared" ca="1" si="248"/>
        <v/>
      </c>
      <c r="AF347" s="86" t="str">
        <f t="shared" ca="1" si="248"/>
        <v/>
      </c>
      <c r="AG347" s="86" t="str">
        <f t="shared" ca="1" si="248"/>
        <v/>
      </c>
      <c r="AH347" s="86" t="str">
        <f t="shared" ca="1" si="248"/>
        <v/>
      </c>
      <c r="AI347" s="86" t="str">
        <f t="shared" ca="1" si="248"/>
        <v/>
      </c>
      <c r="AJ347" s="86" t="str">
        <f t="shared" ca="1" si="248"/>
        <v/>
      </c>
      <c r="AK347" s="86" t="str">
        <f t="shared" ca="1" si="248"/>
        <v/>
      </c>
      <c r="AL347" s="86" t="str">
        <f t="shared" ca="1" si="248"/>
        <v/>
      </c>
      <c r="AM347" s="86" t="str">
        <f t="shared" ca="1" si="248"/>
        <v/>
      </c>
      <c r="AN347" s="86" t="str">
        <f t="shared" ca="1" si="248"/>
        <v/>
      </c>
      <c r="AO347" s="86" t="str">
        <f t="shared" ca="1" si="248"/>
        <v/>
      </c>
      <c r="AP347" s="86" t="str">
        <f t="shared" ca="1" si="248"/>
        <v/>
      </c>
      <c r="AQ347" s="86" t="str">
        <f t="shared" ca="1" si="248"/>
        <v/>
      </c>
      <c r="AR347" s="86" t="str">
        <f t="shared" ca="1" si="248"/>
        <v/>
      </c>
      <c r="AS347" s="86" t="str">
        <f t="shared" ca="1" si="248"/>
        <v/>
      </c>
      <c r="AT347" s="86" t="str">
        <f t="shared" ca="1" si="248"/>
        <v/>
      </c>
      <c r="AU347" s="86" t="str">
        <f t="shared" ca="1" si="248"/>
        <v/>
      </c>
      <c r="AV347" s="86" t="str">
        <f t="shared" ca="1" si="248"/>
        <v/>
      </c>
      <c r="AW347" s="86" t="str">
        <f t="shared" ca="1" si="248"/>
        <v/>
      </c>
      <c r="AX347" s="86" t="str">
        <f t="shared" ca="1" si="248"/>
        <v/>
      </c>
      <c r="AY347" s="86" t="str">
        <f t="shared" ca="1" si="248"/>
        <v/>
      </c>
      <c r="AZ347" s="86" t="str">
        <f t="shared" ca="1" si="248"/>
        <v/>
      </c>
      <c r="BA347" s="86" t="str">
        <f t="shared" ca="1" si="248"/>
        <v/>
      </c>
      <c r="BB347" s="86" t="str">
        <f t="shared" ca="1" si="248"/>
        <v/>
      </c>
      <c r="BC347" s="86" t="str">
        <f t="shared" ca="1" si="248"/>
        <v/>
      </c>
      <c r="BD347" s="86" t="str">
        <f t="shared" ca="1" si="248"/>
        <v/>
      </c>
      <c r="BE347" s="86" t="str">
        <f t="shared" ca="1" si="248"/>
        <v/>
      </c>
      <c r="BF347" s="86" t="str">
        <f t="shared" ca="1" si="248"/>
        <v/>
      </c>
      <c r="BG347" s="86" t="str">
        <f t="shared" ca="1" si="248"/>
        <v/>
      </c>
      <c r="BH347" s="86" t="str">
        <f t="shared" ca="1" si="248"/>
        <v/>
      </c>
      <c r="BI347" s="86" t="str">
        <f t="shared" ca="1" si="248"/>
        <v/>
      </c>
      <c r="BJ347" s="86" t="str">
        <f t="shared" ca="1" si="248"/>
        <v/>
      </c>
      <c r="BK347" s="86" t="str">
        <f t="shared" ca="1" si="248"/>
        <v/>
      </c>
      <c r="BL347" s="86" t="str">
        <f t="shared" ca="1" si="248"/>
        <v/>
      </c>
      <c r="BM347" s="86" t="str">
        <f t="shared" ca="1" si="248"/>
        <v/>
      </c>
      <c r="BN347" s="86" t="str">
        <f t="shared" ca="1" si="248"/>
        <v/>
      </c>
      <c r="BO347" s="86" t="str">
        <f t="shared" ca="1" si="248"/>
        <v/>
      </c>
      <c r="BP347" s="86" t="str">
        <f t="shared" ca="1" si="248"/>
        <v/>
      </c>
      <c r="BQ347" s="86" t="str">
        <f t="shared" ref="BQ347:DU347" ca="1" si="249">IFERROR(BQ340,"")</f>
        <v/>
      </c>
      <c r="BR347" s="86" t="str">
        <f t="shared" ca="1" si="249"/>
        <v/>
      </c>
      <c r="BS347" s="86" t="str">
        <f t="shared" ca="1" si="249"/>
        <v/>
      </c>
      <c r="BT347" s="86" t="str">
        <f t="shared" ca="1" si="249"/>
        <v/>
      </c>
      <c r="BU347" s="86" t="str">
        <f t="shared" ca="1" si="249"/>
        <v/>
      </c>
      <c r="BV347" s="86" t="str">
        <f t="shared" ca="1" si="249"/>
        <v/>
      </c>
      <c r="BW347" s="86" t="str">
        <f t="shared" ca="1" si="249"/>
        <v/>
      </c>
      <c r="BX347" s="86" t="str">
        <f t="shared" ca="1" si="249"/>
        <v/>
      </c>
      <c r="BY347" s="86" t="str">
        <f t="shared" ca="1" si="249"/>
        <v/>
      </c>
      <c r="BZ347" s="86" t="str">
        <f t="shared" ca="1" si="249"/>
        <v/>
      </c>
      <c r="CA347" s="86" t="str">
        <f t="shared" ca="1" si="249"/>
        <v/>
      </c>
      <c r="CB347" s="86" t="str">
        <f t="shared" ca="1" si="249"/>
        <v/>
      </c>
      <c r="CC347" s="86" t="str">
        <f t="shared" ca="1" si="249"/>
        <v/>
      </c>
      <c r="CD347" s="86" t="str">
        <f t="shared" ca="1" si="249"/>
        <v/>
      </c>
      <c r="CE347" s="86" t="str">
        <f t="shared" ca="1" si="249"/>
        <v/>
      </c>
      <c r="CF347" s="86" t="str">
        <f t="shared" ca="1" si="249"/>
        <v/>
      </c>
      <c r="CG347" s="86" t="str">
        <f t="shared" ca="1" si="249"/>
        <v/>
      </c>
      <c r="CH347" s="86" t="str">
        <f t="shared" ca="1" si="249"/>
        <v/>
      </c>
      <c r="CI347" s="86" t="str">
        <f t="shared" ca="1" si="249"/>
        <v/>
      </c>
      <c r="CJ347" s="86" t="str">
        <f t="shared" ca="1" si="249"/>
        <v/>
      </c>
      <c r="CK347" s="86" t="str">
        <f t="shared" ca="1" si="249"/>
        <v/>
      </c>
      <c r="CL347" s="86" t="str">
        <f t="shared" ca="1" si="249"/>
        <v/>
      </c>
      <c r="CM347" s="86" t="str">
        <f t="shared" ca="1" si="249"/>
        <v/>
      </c>
      <c r="CN347" s="86" t="str">
        <f t="shared" ca="1" si="249"/>
        <v/>
      </c>
      <c r="CO347" s="86" t="str">
        <f t="shared" ca="1" si="249"/>
        <v/>
      </c>
      <c r="CP347" s="86" t="str">
        <f t="shared" ca="1" si="249"/>
        <v/>
      </c>
      <c r="CQ347" s="86" t="str">
        <f t="shared" ca="1" si="249"/>
        <v/>
      </c>
      <c r="CR347" s="86" t="str">
        <f t="shared" ca="1" si="249"/>
        <v/>
      </c>
      <c r="CS347" s="86" t="str">
        <f t="shared" ca="1" si="249"/>
        <v/>
      </c>
      <c r="CT347" s="86" t="str">
        <f t="shared" ca="1" si="249"/>
        <v/>
      </c>
      <c r="CU347" s="86" t="str">
        <f t="shared" ca="1" si="249"/>
        <v/>
      </c>
      <c r="CV347" s="86" t="str">
        <f t="shared" ca="1" si="249"/>
        <v/>
      </c>
      <c r="CW347" s="86" t="str">
        <f t="shared" ca="1" si="249"/>
        <v/>
      </c>
      <c r="CX347" s="86" t="str">
        <f t="shared" ca="1" si="249"/>
        <v/>
      </c>
      <c r="CY347" s="86" t="str">
        <f t="shared" ca="1" si="249"/>
        <v/>
      </c>
      <c r="CZ347" s="86" t="str">
        <f t="shared" ca="1" si="249"/>
        <v/>
      </c>
      <c r="DA347" s="86" t="str">
        <f t="shared" ca="1" si="249"/>
        <v/>
      </c>
      <c r="DB347" s="86" t="str">
        <f t="shared" ca="1" si="249"/>
        <v/>
      </c>
      <c r="DC347" s="86" t="str">
        <f t="shared" ca="1" si="249"/>
        <v/>
      </c>
      <c r="DD347" s="86" t="str">
        <f t="shared" ca="1" si="249"/>
        <v/>
      </c>
      <c r="DE347" s="86" t="str">
        <f t="shared" ca="1" si="249"/>
        <v/>
      </c>
      <c r="DF347" s="86" t="str">
        <f t="shared" ca="1" si="249"/>
        <v/>
      </c>
      <c r="DG347" s="86" t="str">
        <f t="shared" ca="1" si="249"/>
        <v/>
      </c>
      <c r="DH347" s="86" t="str">
        <f t="shared" ca="1" si="249"/>
        <v/>
      </c>
      <c r="DI347" s="86" t="str">
        <f t="shared" ca="1" si="249"/>
        <v/>
      </c>
      <c r="DJ347" s="86" t="str">
        <f t="shared" ca="1" si="249"/>
        <v/>
      </c>
      <c r="DK347" s="86" t="str">
        <f t="shared" ca="1" si="249"/>
        <v/>
      </c>
      <c r="DL347" s="86" t="str">
        <f t="shared" ca="1" si="249"/>
        <v/>
      </c>
      <c r="DM347" s="86" t="str">
        <f t="shared" ca="1" si="249"/>
        <v/>
      </c>
      <c r="DN347" s="86" t="str">
        <f t="shared" ca="1" si="249"/>
        <v/>
      </c>
      <c r="DO347" s="86" t="str">
        <f t="shared" ca="1" si="249"/>
        <v/>
      </c>
      <c r="DP347" s="86" t="str">
        <f t="shared" ca="1" si="249"/>
        <v/>
      </c>
      <c r="DQ347" s="86" t="str">
        <f t="shared" ca="1" si="249"/>
        <v/>
      </c>
      <c r="DR347" s="86" t="str">
        <f t="shared" ca="1" si="249"/>
        <v/>
      </c>
      <c r="DS347" s="86" t="str">
        <f t="shared" ca="1" si="249"/>
        <v/>
      </c>
      <c r="DT347" s="86" t="str">
        <f t="shared" ca="1" si="249"/>
        <v/>
      </c>
      <c r="DU347" s="86" t="str">
        <f t="shared" ca="1" si="249"/>
        <v/>
      </c>
    </row>
    <row r="348" spans="1:125" x14ac:dyDescent="0.35">
      <c r="A348" s="25" t="s">
        <v>429</v>
      </c>
      <c r="B348" s="25"/>
      <c r="C348" s="25"/>
      <c r="D348" s="25"/>
      <c r="E348" s="129">
        <f t="shared" ref="E348:BP348" si="250">IFERROR(E347*$D346,"")</f>
        <v>0</v>
      </c>
      <c r="F348" s="129" t="str">
        <f t="shared" ca="1" si="250"/>
        <v/>
      </c>
      <c r="G348" s="129" t="str">
        <f t="shared" ca="1" si="250"/>
        <v/>
      </c>
      <c r="H348" s="129" t="str">
        <f t="shared" ca="1" si="250"/>
        <v/>
      </c>
      <c r="I348" s="130" t="str">
        <f t="shared" ca="1" si="250"/>
        <v/>
      </c>
      <c r="J348" s="129" t="str">
        <f t="shared" ca="1" si="250"/>
        <v/>
      </c>
      <c r="K348" s="129" t="str">
        <f t="shared" ca="1" si="250"/>
        <v/>
      </c>
      <c r="L348" s="129" t="str">
        <f t="shared" ca="1" si="250"/>
        <v/>
      </c>
      <c r="M348" s="129" t="str">
        <f t="shared" ca="1" si="250"/>
        <v/>
      </c>
      <c r="N348" s="129" t="str">
        <f t="shared" ca="1" si="250"/>
        <v/>
      </c>
      <c r="O348" s="129" t="str">
        <f t="shared" ca="1" si="250"/>
        <v/>
      </c>
      <c r="P348" s="129" t="str">
        <f t="shared" ca="1" si="250"/>
        <v/>
      </c>
      <c r="Q348" s="129" t="str">
        <f t="shared" ca="1" si="250"/>
        <v/>
      </c>
      <c r="R348" s="129" t="str">
        <f t="shared" ca="1" si="250"/>
        <v/>
      </c>
      <c r="S348" s="129" t="str">
        <f t="shared" ca="1" si="250"/>
        <v/>
      </c>
      <c r="T348" s="129" t="str">
        <f t="shared" ca="1" si="250"/>
        <v/>
      </c>
      <c r="U348" s="129" t="str">
        <f t="shared" ca="1" si="250"/>
        <v/>
      </c>
      <c r="V348" s="129" t="str">
        <f t="shared" ca="1" si="250"/>
        <v/>
      </c>
      <c r="W348" s="129" t="str">
        <f t="shared" ca="1" si="250"/>
        <v/>
      </c>
      <c r="X348" s="129" t="str">
        <f t="shared" ca="1" si="250"/>
        <v/>
      </c>
      <c r="Y348" s="129" t="str">
        <f t="shared" ca="1" si="250"/>
        <v/>
      </c>
      <c r="Z348" s="129" t="str">
        <f t="shared" ca="1" si="250"/>
        <v/>
      </c>
      <c r="AA348" s="129" t="str">
        <f t="shared" ca="1" si="250"/>
        <v/>
      </c>
      <c r="AB348" s="129" t="str">
        <f t="shared" ca="1" si="250"/>
        <v/>
      </c>
      <c r="AC348" s="129" t="str">
        <f t="shared" ca="1" si="250"/>
        <v/>
      </c>
      <c r="AD348" s="129" t="str">
        <f t="shared" ca="1" si="250"/>
        <v/>
      </c>
      <c r="AE348" s="129" t="str">
        <f t="shared" ca="1" si="250"/>
        <v/>
      </c>
      <c r="AF348" s="129" t="str">
        <f t="shared" ca="1" si="250"/>
        <v/>
      </c>
      <c r="AG348" s="129" t="str">
        <f t="shared" ca="1" si="250"/>
        <v/>
      </c>
      <c r="AH348" s="129" t="str">
        <f t="shared" ca="1" si="250"/>
        <v/>
      </c>
      <c r="AI348" s="129" t="str">
        <f t="shared" ca="1" si="250"/>
        <v/>
      </c>
      <c r="AJ348" s="129" t="str">
        <f t="shared" ca="1" si="250"/>
        <v/>
      </c>
      <c r="AK348" s="129" t="str">
        <f t="shared" ca="1" si="250"/>
        <v/>
      </c>
      <c r="AL348" s="129" t="str">
        <f t="shared" ca="1" si="250"/>
        <v/>
      </c>
      <c r="AM348" s="129" t="str">
        <f t="shared" ca="1" si="250"/>
        <v/>
      </c>
      <c r="AN348" s="129" t="str">
        <f t="shared" ca="1" si="250"/>
        <v/>
      </c>
      <c r="AO348" s="129" t="str">
        <f t="shared" ca="1" si="250"/>
        <v/>
      </c>
      <c r="AP348" s="129" t="str">
        <f t="shared" ca="1" si="250"/>
        <v/>
      </c>
      <c r="AQ348" s="129" t="str">
        <f t="shared" ca="1" si="250"/>
        <v/>
      </c>
      <c r="AR348" s="129" t="str">
        <f t="shared" ca="1" si="250"/>
        <v/>
      </c>
      <c r="AS348" s="129" t="str">
        <f t="shared" ca="1" si="250"/>
        <v/>
      </c>
      <c r="AT348" s="129" t="str">
        <f t="shared" ca="1" si="250"/>
        <v/>
      </c>
      <c r="AU348" s="129" t="str">
        <f t="shared" ca="1" si="250"/>
        <v/>
      </c>
      <c r="AV348" s="129" t="str">
        <f t="shared" ca="1" si="250"/>
        <v/>
      </c>
      <c r="AW348" s="129" t="str">
        <f t="shared" ca="1" si="250"/>
        <v/>
      </c>
      <c r="AX348" s="129" t="str">
        <f t="shared" ca="1" si="250"/>
        <v/>
      </c>
      <c r="AY348" s="129" t="str">
        <f t="shared" ca="1" si="250"/>
        <v/>
      </c>
      <c r="AZ348" s="129" t="str">
        <f t="shared" ca="1" si="250"/>
        <v/>
      </c>
      <c r="BA348" s="129" t="str">
        <f t="shared" ca="1" si="250"/>
        <v/>
      </c>
      <c r="BB348" s="129" t="str">
        <f t="shared" ca="1" si="250"/>
        <v/>
      </c>
      <c r="BC348" s="129" t="str">
        <f t="shared" ca="1" si="250"/>
        <v/>
      </c>
      <c r="BD348" s="129" t="str">
        <f t="shared" ca="1" si="250"/>
        <v/>
      </c>
      <c r="BE348" s="129" t="str">
        <f t="shared" ca="1" si="250"/>
        <v/>
      </c>
      <c r="BF348" s="129" t="str">
        <f t="shared" ca="1" si="250"/>
        <v/>
      </c>
      <c r="BG348" s="129" t="str">
        <f t="shared" ca="1" si="250"/>
        <v/>
      </c>
      <c r="BH348" s="129" t="str">
        <f t="shared" ca="1" si="250"/>
        <v/>
      </c>
      <c r="BI348" s="129" t="str">
        <f t="shared" ca="1" si="250"/>
        <v/>
      </c>
      <c r="BJ348" s="129" t="str">
        <f t="shared" ca="1" si="250"/>
        <v/>
      </c>
      <c r="BK348" s="129" t="str">
        <f t="shared" ca="1" si="250"/>
        <v/>
      </c>
      <c r="BL348" s="129" t="str">
        <f t="shared" ca="1" si="250"/>
        <v/>
      </c>
      <c r="BM348" s="129" t="str">
        <f t="shared" ca="1" si="250"/>
        <v/>
      </c>
      <c r="BN348" s="129" t="str">
        <f t="shared" ca="1" si="250"/>
        <v/>
      </c>
      <c r="BO348" s="129" t="str">
        <f t="shared" ca="1" si="250"/>
        <v/>
      </c>
      <c r="BP348" s="129" t="str">
        <f t="shared" ca="1" si="250"/>
        <v/>
      </c>
      <c r="BQ348" s="129" t="str">
        <f t="shared" ref="BQ348:DU348" ca="1" si="251">IFERROR(BQ347*$D346,"")</f>
        <v/>
      </c>
      <c r="BR348" s="129" t="str">
        <f t="shared" ca="1" si="251"/>
        <v/>
      </c>
      <c r="BS348" s="129" t="str">
        <f t="shared" ca="1" si="251"/>
        <v/>
      </c>
      <c r="BT348" s="129" t="str">
        <f t="shared" ca="1" si="251"/>
        <v/>
      </c>
      <c r="BU348" s="129" t="str">
        <f t="shared" ca="1" si="251"/>
        <v/>
      </c>
      <c r="BV348" s="129" t="str">
        <f t="shared" ca="1" si="251"/>
        <v/>
      </c>
      <c r="BW348" s="129" t="str">
        <f t="shared" ca="1" si="251"/>
        <v/>
      </c>
      <c r="BX348" s="129" t="str">
        <f t="shared" ca="1" si="251"/>
        <v/>
      </c>
      <c r="BY348" s="129" t="str">
        <f t="shared" ca="1" si="251"/>
        <v/>
      </c>
      <c r="BZ348" s="129" t="str">
        <f t="shared" ca="1" si="251"/>
        <v/>
      </c>
      <c r="CA348" s="129" t="str">
        <f t="shared" ca="1" si="251"/>
        <v/>
      </c>
      <c r="CB348" s="129" t="str">
        <f t="shared" ca="1" si="251"/>
        <v/>
      </c>
      <c r="CC348" s="129" t="str">
        <f t="shared" ca="1" si="251"/>
        <v/>
      </c>
      <c r="CD348" s="129" t="str">
        <f t="shared" ca="1" si="251"/>
        <v/>
      </c>
      <c r="CE348" s="129" t="str">
        <f t="shared" ca="1" si="251"/>
        <v/>
      </c>
      <c r="CF348" s="129" t="str">
        <f t="shared" ca="1" si="251"/>
        <v/>
      </c>
      <c r="CG348" s="129" t="str">
        <f t="shared" ca="1" si="251"/>
        <v/>
      </c>
      <c r="CH348" s="129" t="str">
        <f t="shared" ca="1" si="251"/>
        <v/>
      </c>
      <c r="CI348" s="129" t="str">
        <f t="shared" ca="1" si="251"/>
        <v/>
      </c>
      <c r="CJ348" s="129" t="str">
        <f t="shared" ca="1" si="251"/>
        <v/>
      </c>
      <c r="CK348" s="129" t="str">
        <f t="shared" ca="1" si="251"/>
        <v/>
      </c>
      <c r="CL348" s="129" t="str">
        <f t="shared" ca="1" si="251"/>
        <v/>
      </c>
      <c r="CM348" s="129" t="str">
        <f t="shared" ca="1" si="251"/>
        <v/>
      </c>
      <c r="CN348" s="129" t="str">
        <f t="shared" ca="1" si="251"/>
        <v/>
      </c>
      <c r="CO348" s="129" t="str">
        <f t="shared" ca="1" si="251"/>
        <v/>
      </c>
      <c r="CP348" s="129" t="str">
        <f t="shared" ca="1" si="251"/>
        <v/>
      </c>
      <c r="CQ348" s="129" t="str">
        <f t="shared" ca="1" si="251"/>
        <v/>
      </c>
      <c r="CR348" s="129" t="str">
        <f t="shared" ca="1" si="251"/>
        <v/>
      </c>
      <c r="CS348" s="129" t="str">
        <f t="shared" ca="1" si="251"/>
        <v/>
      </c>
      <c r="CT348" s="129" t="str">
        <f t="shared" ca="1" si="251"/>
        <v/>
      </c>
      <c r="CU348" s="129" t="str">
        <f t="shared" ca="1" si="251"/>
        <v/>
      </c>
      <c r="CV348" s="129" t="str">
        <f t="shared" ca="1" si="251"/>
        <v/>
      </c>
      <c r="CW348" s="129" t="str">
        <f t="shared" ca="1" si="251"/>
        <v/>
      </c>
      <c r="CX348" s="129" t="str">
        <f t="shared" ca="1" si="251"/>
        <v/>
      </c>
      <c r="CY348" s="129" t="str">
        <f t="shared" ca="1" si="251"/>
        <v/>
      </c>
      <c r="CZ348" s="129" t="str">
        <f t="shared" ca="1" si="251"/>
        <v/>
      </c>
      <c r="DA348" s="129" t="str">
        <f t="shared" ca="1" si="251"/>
        <v/>
      </c>
      <c r="DB348" s="129" t="str">
        <f t="shared" ca="1" si="251"/>
        <v/>
      </c>
      <c r="DC348" s="129" t="str">
        <f t="shared" ca="1" si="251"/>
        <v/>
      </c>
      <c r="DD348" s="129" t="str">
        <f t="shared" ca="1" si="251"/>
        <v/>
      </c>
      <c r="DE348" s="129" t="str">
        <f t="shared" ca="1" si="251"/>
        <v/>
      </c>
      <c r="DF348" s="129" t="str">
        <f t="shared" ca="1" si="251"/>
        <v/>
      </c>
      <c r="DG348" s="129" t="str">
        <f t="shared" ca="1" si="251"/>
        <v/>
      </c>
      <c r="DH348" s="129" t="str">
        <f t="shared" ca="1" si="251"/>
        <v/>
      </c>
      <c r="DI348" s="129" t="str">
        <f t="shared" ca="1" si="251"/>
        <v/>
      </c>
      <c r="DJ348" s="129" t="str">
        <f t="shared" ca="1" si="251"/>
        <v/>
      </c>
      <c r="DK348" s="129" t="str">
        <f t="shared" ca="1" si="251"/>
        <v/>
      </c>
      <c r="DL348" s="129" t="str">
        <f t="shared" ca="1" si="251"/>
        <v/>
      </c>
      <c r="DM348" s="129" t="str">
        <f t="shared" ca="1" si="251"/>
        <v/>
      </c>
      <c r="DN348" s="129" t="str">
        <f t="shared" ca="1" si="251"/>
        <v/>
      </c>
      <c r="DO348" s="129" t="str">
        <f t="shared" ca="1" si="251"/>
        <v/>
      </c>
      <c r="DP348" s="129" t="str">
        <f t="shared" ca="1" si="251"/>
        <v/>
      </c>
      <c r="DQ348" s="129" t="str">
        <f t="shared" ca="1" si="251"/>
        <v/>
      </c>
      <c r="DR348" s="129" t="str">
        <f t="shared" ca="1" si="251"/>
        <v/>
      </c>
      <c r="DS348" s="129" t="str">
        <f t="shared" ca="1" si="251"/>
        <v/>
      </c>
      <c r="DT348" s="129" t="str">
        <f t="shared" ca="1" si="251"/>
        <v/>
      </c>
      <c r="DU348" s="129" t="str">
        <f t="shared" ca="1" si="251"/>
        <v/>
      </c>
    </row>
    <row r="349" spans="1:125"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row>
    <row r="350" spans="1:125" ht="15" thickBot="1" x14ac:dyDescent="0.4">
      <c r="A350" s="133" t="s">
        <v>435</v>
      </c>
      <c r="B350" s="120" t="s">
        <v>200</v>
      </c>
      <c r="C350" s="133"/>
      <c r="D350" s="133"/>
      <c r="E350" s="138">
        <f t="shared" ref="E350:BP350" si="252">IFERROR(SUM(E295,E312,E329,E348),"")</f>
        <v>0</v>
      </c>
      <c r="F350" s="138">
        <f t="shared" ca="1" si="252"/>
        <v>0</v>
      </c>
      <c r="G350" s="138">
        <f t="shared" ca="1" si="252"/>
        <v>0</v>
      </c>
      <c r="H350" s="138">
        <f t="shared" ca="1" si="252"/>
        <v>0</v>
      </c>
      <c r="I350" s="138">
        <f t="shared" ca="1" si="252"/>
        <v>0</v>
      </c>
      <c r="J350" s="138">
        <f t="shared" ca="1" si="252"/>
        <v>0</v>
      </c>
      <c r="K350" s="138">
        <f t="shared" ca="1" si="252"/>
        <v>0</v>
      </c>
      <c r="L350" s="138">
        <f t="shared" ca="1" si="252"/>
        <v>0</v>
      </c>
      <c r="M350" s="138">
        <f t="shared" ca="1" si="252"/>
        <v>0</v>
      </c>
      <c r="N350" s="138">
        <f t="shared" ca="1" si="252"/>
        <v>0</v>
      </c>
      <c r="O350" s="138">
        <f t="shared" ca="1" si="252"/>
        <v>0</v>
      </c>
      <c r="P350" s="138">
        <f t="shared" ca="1" si="252"/>
        <v>0</v>
      </c>
      <c r="Q350" s="138">
        <f t="shared" ca="1" si="252"/>
        <v>0</v>
      </c>
      <c r="R350" s="138">
        <f t="shared" ca="1" si="252"/>
        <v>0</v>
      </c>
      <c r="S350" s="138">
        <f t="shared" ca="1" si="252"/>
        <v>0</v>
      </c>
      <c r="T350" s="138">
        <f t="shared" ca="1" si="252"/>
        <v>0</v>
      </c>
      <c r="U350" s="138">
        <f t="shared" ca="1" si="252"/>
        <v>0</v>
      </c>
      <c r="V350" s="138">
        <f t="shared" ca="1" si="252"/>
        <v>0</v>
      </c>
      <c r="W350" s="138">
        <f t="shared" ca="1" si="252"/>
        <v>0</v>
      </c>
      <c r="X350" s="138">
        <f t="shared" ca="1" si="252"/>
        <v>0</v>
      </c>
      <c r="Y350" s="138">
        <f t="shared" ca="1" si="252"/>
        <v>0</v>
      </c>
      <c r="Z350" s="138">
        <f t="shared" ca="1" si="252"/>
        <v>0</v>
      </c>
      <c r="AA350" s="138">
        <f t="shared" ca="1" si="252"/>
        <v>0</v>
      </c>
      <c r="AB350" s="138">
        <f t="shared" ca="1" si="252"/>
        <v>0</v>
      </c>
      <c r="AC350" s="138">
        <f t="shared" ca="1" si="252"/>
        <v>0</v>
      </c>
      <c r="AD350" s="138">
        <f t="shared" ca="1" si="252"/>
        <v>0</v>
      </c>
      <c r="AE350" s="138">
        <f t="shared" ca="1" si="252"/>
        <v>0</v>
      </c>
      <c r="AF350" s="138">
        <f t="shared" ca="1" si="252"/>
        <v>0</v>
      </c>
      <c r="AG350" s="138">
        <f t="shared" ca="1" si="252"/>
        <v>0</v>
      </c>
      <c r="AH350" s="138">
        <f t="shared" ca="1" si="252"/>
        <v>0</v>
      </c>
      <c r="AI350" s="138">
        <f t="shared" ca="1" si="252"/>
        <v>0</v>
      </c>
      <c r="AJ350" s="138">
        <f t="shared" ca="1" si="252"/>
        <v>0</v>
      </c>
      <c r="AK350" s="138">
        <f t="shared" ca="1" si="252"/>
        <v>0</v>
      </c>
      <c r="AL350" s="138">
        <f t="shared" ca="1" si="252"/>
        <v>0</v>
      </c>
      <c r="AM350" s="138">
        <f t="shared" ca="1" si="252"/>
        <v>0</v>
      </c>
      <c r="AN350" s="138">
        <f t="shared" ca="1" si="252"/>
        <v>0</v>
      </c>
      <c r="AO350" s="138">
        <f t="shared" ca="1" si="252"/>
        <v>0</v>
      </c>
      <c r="AP350" s="138">
        <f t="shared" ca="1" si="252"/>
        <v>0</v>
      </c>
      <c r="AQ350" s="138">
        <f t="shared" ca="1" si="252"/>
        <v>0</v>
      </c>
      <c r="AR350" s="138">
        <f t="shared" ca="1" si="252"/>
        <v>0</v>
      </c>
      <c r="AS350" s="138">
        <f t="shared" ca="1" si="252"/>
        <v>0</v>
      </c>
      <c r="AT350" s="138">
        <f t="shared" ca="1" si="252"/>
        <v>0</v>
      </c>
      <c r="AU350" s="138">
        <f t="shared" ca="1" si="252"/>
        <v>0</v>
      </c>
      <c r="AV350" s="138">
        <f t="shared" ca="1" si="252"/>
        <v>0</v>
      </c>
      <c r="AW350" s="138">
        <f t="shared" ca="1" si="252"/>
        <v>0</v>
      </c>
      <c r="AX350" s="138">
        <f t="shared" ca="1" si="252"/>
        <v>0</v>
      </c>
      <c r="AY350" s="138">
        <f t="shared" ca="1" si="252"/>
        <v>0</v>
      </c>
      <c r="AZ350" s="138">
        <f t="shared" ca="1" si="252"/>
        <v>0</v>
      </c>
      <c r="BA350" s="138">
        <f t="shared" ca="1" si="252"/>
        <v>0</v>
      </c>
      <c r="BB350" s="138">
        <f t="shared" ca="1" si="252"/>
        <v>0</v>
      </c>
      <c r="BC350" s="138">
        <f t="shared" ca="1" si="252"/>
        <v>0</v>
      </c>
      <c r="BD350" s="138">
        <f t="shared" ca="1" si="252"/>
        <v>0</v>
      </c>
      <c r="BE350" s="138">
        <f t="shared" ca="1" si="252"/>
        <v>0</v>
      </c>
      <c r="BF350" s="138">
        <f t="shared" ca="1" si="252"/>
        <v>0</v>
      </c>
      <c r="BG350" s="138">
        <f t="shared" ca="1" si="252"/>
        <v>0</v>
      </c>
      <c r="BH350" s="138">
        <f t="shared" ca="1" si="252"/>
        <v>0</v>
      </c>
      <c r="BI350" s="138">
        <f t="shared" ca="1" si="252"/>
        <v>0</v>
      </c>
      <c r="BJ350" s="138">
        <f t="shared" ca="1" si="252"/>
        <v>0</v>
      </c>
      <c r="BK350" s="138">
        <f t="shared" ca="1" si="252"/>
        <v>0</v>
      </c>
      <c r="BL350" s="138">
        <f t="shared" ca="1" si="252"/>
        <v>0</v>
      </c>
      <c r="BM350" s="138">
        <f t="shared" ca="1" si="252"/>
        <v>0</v>
      </c>
      <c r="BN350" s="138">
        <f t="shared" ca="1" si="252"/>
        <v>0</v>
      </c>
      <c r="BO350" s="138">
        <f t="shared" ca="1" si="252"/>
        <v>0</v>
      </c>
      <c r="BP350" s="138">
        <f t="shared" ca="1" si="252"/>
        <v>0</v>
      </c>
      <c r="BQ350" s="138">
        <f t="shared" ref="BQ350:DU350" ca="1" si="253">IFERROR(SUM(BQ295,BQ312,BQ329,BQ348),"")</f>
        <v>0</v>
      </c>
      <c r="BR350" s="138">
        <f t="shared" ca="1" si="253"/>
        <v>0</v>
      </c>
      <c r="BS350" s="138">
        <f t="shared" ca="1" si="253"/>
        <v>0</v>
      </c>
      <c r="BT350" s="138">
        <f t="shared" ca="1" si="253"/>
        <v>0</v>
      </c>
      <c r="BU350" s="138">
        <f t="shared" ca="1" si="253"/>
        <v>0</v>
      </c>
      <c r="BV350" s="138">
        <f t="shared" ca="1" si="253"/>
        <v>0</v>
      </c>
      <c r="BW350" s="138">
        <f t="shared" ca="1" si="253"/>
        <v>0</v>
      </c>
      <c r="BX350" s="138">
        <f t="shared" ca="1" si="253"/>
        <v>0</v>
      </c>
      <c r="BY350" s="138">
        <f t="shared" ca="1" si="253"/>
        <v>0</v>
      </c>
      <c r="BZ350" s="138">
        <f t="shared" ca="1" si="253"/>
        <v>0</v>
      </c>
      <c r="CA350" s="138">
        <f t="shared" ca="1" si="253"/>
        <v>0</v>
      </c>
      <c r="CB350" s="138">
        <f t="shared" ca="1" si="253"/>
        <v>0</v>
      </c>
      <c r="CC350" s="138">
        <f t="shared" ca="1" si="253"/>
        <v>0</v>
      </c>
      <c r="CD350" s="138">
        <f t="shared" ca="1" si="253"/>
        <v>0</v>
      </c>
      <c r="CE350" s="138">
        <f t="shared" ca="1" si="253"/>
        <v>0</v>
      </c>
      <c r="CF350" s="138">
        <f t="shared" ca="1" si="253"/>
        <v>0</v>
      </c>
      <c r="CG350" s="138">
        <f t="shared" ca="1" si="253"/>
        <v>0</v>
      </c>
      <c r="CH350" s="138">
        <f t="shared" ca="1" si="253"/>
        <v>0</v>
      </c>
      <c r="CI350" s="138">
        <f t="shared" ca="1" si="253"/>
        <v>0</v>
      </c>
      <c r="CJ350" s="138">
        <f t="shared" ca="1" si="253"/>
        <v>0</v>
      </c>
      <c r="CK350" s="138">
        <f t="shared" ca="1" si="253"/>
        <v>0</v>
      </c>
      <c r="CL350" s="138">
        <f t="shared" ca="1" si="253"/>
        <v>0</v>
      </c>
      <c r="CM350" s="138">
        <f t="shared" ca="1" si="253"/>
        <v>0</v>
      </c>
      <c r="CN350" s="138">
        <f t="shared" ca="1" si="253"/>
        <v>0</v>
      </c>
      <c r="CO350" s="138">
        <f t="shared" ca="1" si="253"/>
        <v>0</v>
      </c>
      <c r="CP350" s="138">
        <f t="shared" ca="1" si="253"/>
        <v>0</v>
      </c>
      <c r="CQ350" s="138">
        <f t="shared" ca="1" si="253"/>
        <v>0</v>
      </c>
      <c r="CR350" s="138">
        <f t="shared" ca="1" si="253"/>
        <v>0</v>
      </c>
      <c r="CS350" s="138">
        <f t="shared" ca="1" si="253"/>
        <v>0</v>
      </c>
      <c r="CT350" s="138">
        <f t="shared" ca="1" si="253"/>
        <v>0</v>
      </c>
      <c r="CU350" s="138">
        <f t="shared" ca="1" si="253"/>
        <v>0</v>
      </c>
      <c r="CV350" s="138">
        <f t="shared" ca="1" si="253"/>
        <v>0</v>
      </c>
      <c r="CW350" s="138">
        <f t="shared" ca="1" si="253"/>
        <v>0</v>
      </c>
      <c r="CX350" s="138">
        <f t="shared" ca="1" si="253"/>
        <v>0</v>
      </c>
      <c r="CY350" s="138">
        <f t="shared" ca="1" si="253"/>
        <v>0</v>
      </c>
      <c r="CZ350" s="138">
        <f t="shared" ca="1" si="253"/>
        <v>0</v>
      </c>
      <c r="DA350" s="138">
        <f t="shared" ca="1" si="253"/>
        <v>0</v>
      </c>
      <c r="DB350" s="138">
        <f t="shared" ca="1" si="253"/>
        <v>0</v>
      </c>
      <c r="DC350" s="138">
        <f t="shared" ca="1" si="253"/>
        <v>0</v>
      </c>
      <c r="DD350" s="138">
        <f t="shared" ca="1" si="253"/>
        <v>0</v>
      </c>
      <c r="DE350" s="138">
        <f t="shared" ca="1" si="253"/>
        <v>0</v>
      </c>
      <c r="DF350" s="138">
        <f t="shared" ca="1" si="253"/>
        <v>0</v>
      </c>
      <c r="DG350" s="138">
        <f t="shared" ca="1" si="253"/>
        <v>0</v>
      </c>
      <c r="DH350" s="138">
        <f t="shared" ca="1" si="253"/>
        <v>0</v>
      </c>
      <c r="DI350" s="138">
        <f t="shared" ca="1" si="253"/>
        <v>0</v>
      </c>
      <c r="DJ350" s="138">
        <f t="shared" ca="1" si="253"/>
        <v>0</v>
      </c>
      <c r="DK350" s="138">
        <f t="shared" ca="1" si="253"/>
        <v>0</v>
      </c>
      <c r="DL350" s="138">
        <f t="shared" ca="1" si="253"/>
        <v>0</v>
      </c>
      <c r="DM350" s="138">
        <f t="shared" ca="1" si="253"/>
        <v>0</v>
      </c>
      <c r="DN350" s="138">
        <f t="shared" ca="1" si="253"/>
        <v>0</v>
      </c>
      <c r="DO350" s="138">
        <f t="shared" ca="1" si="253"/>
        <v>0</v>
      </c>
      <c r="DP350" s="138">
        <f t="shared" ca="1" si="253"/>
        <v>0</v>
      </c>
      <c r="DQ350" s="138">
        <f t="shared" ca="1" si="253"/>
        <v>0</v>
      </c>
      <c r="DR350" s="138">
        <f t="shared" ca="1" si="253"/>
        <v>0</v>
      </c>
      <c r="DS350" s="138">
        <f t="shared" ca="1" si="253"/>
        <v>0</v>
      </c>
      <c r="DT350" s="138">
        <f t="shared" ca="1" si="253"/>
        <v>0</v>
      </c>
      <c r="DU350" s="138">
        <f t="shared" ca="1" si="253"/>
        <v>0</v>
      </c>
    </row>
    <row r="352" spans="1:125" ht="15" thickBot="1" x14ac:dyDescent="0.4">
      <c r="A352" s="133" t="s">
        <v>436</v>
      </c>
      <c r="B352" s="120" t="s">
        <v>200</v>
      </c>
      <c r="C352" s="133"/>
      <c r="D352" s="133"/>
      <c r="E352" s="138">
        <f>IFERROR(E331+E341,"")</f>
        <v>0</v>
      </c>
      <c r="F352" s="138">
        <f t="shared" ref="F352:BQ352" ca="1" si="254">IFERROR(SUM(F297,F314,F331,F350),"")</f>
        <v>0</v>
      </c>
      <c r="G352" s="138">
        <f t="shared" ca="1" si="254"/>
        <v>0</v>
      </c>
      <c r="H352" s="138">
        <f t="shared" ca="1" si="254"/>
        <v>0</v>
      </c>
      <c r="I352" s="138">
        <f t="shared" ca="1" si="254"/>
        <v>0</v>
      </c>
      <c r="J352" s="138">
        <f t="shared" ca="1" si="254"/>
        <v>0</v>
      </c>
      <c r="K352" s="138">
        <f t="shared" ca="1" si="254"/>
        <v>0</v>
      </c>
      <c r="L352" s="138">
        <f t="shared" ca="1" si="254"/>
        <v>0</v>
      </c>
      <c r="M352" s="138">
        <f t="shared" ca="1" si="254"/>
        <v>0</v>
      </c>
      <c r="N352" s="138">
        <f t="shared" ca="1" si="254"/>
        <v>0</v>
      </c>
      <c r="O352" s="138">
        <f t="shared" ca="1" si="254"/>
        <v>0</v>
      </c>
      <c r="P352" s="138">
        <f t="shared" ca="1" si="254"/>
        <v>0</v>
      </c>
      <c r="Q352" s="138">
        <f t="shared" ca="1" si="254"/>
        <v>0</v>
      </c>
      <c r="R352" s="138">
        <f t="shared" ca="1" si="254"/>
        <v>0</v>
      </c>
      <c r="S352" s="138">
        <f t="shared" ca="1" si="254"/>
        <v>0</v>
      </c>
      <c r="T352" s="134">
        <f t="shared" ca="1" si="254"/>
        <v>0</v>
      </c>
      <c r="U352" s="134">
        <f t="shared" ca="1" si="254"/>
        <v>0</v>
      </c>
      <c r="V352" s="134">
        <f t="shared" ca="1" si="254"/>
        <v>0</v>
      </c>
      <c r="W352" s="134">
        <f t="shared" ca="1" si="254"/>
        <v>0</v>
      </c>
      <c r="X352" s="134">
        <f t="shared" ca="1" si="254"/>
        <v>0</v>
      </c>
      <c r="Y352" s="134">
        <f t="shared" ca="1" si="254"/>
        <v>0</v>
      </c>
      <c r="Z352" s="134">
        <f t="shared" ca="1" si="254"/>
        <v>0</v>
      </c>
      <c r="AA352" s="134">
        <f t="shared" ca="1" si="254"/>
        <v>0</v>
      </c>
      <c r="AB352" s="134">
        <f t="shared" ca="1" si="254"/>
        <v>0</v>
      </c>
      <c r="AC352" s="134">
        <f t="shared" ca="1" si="254"/>
        <v>0</v>
      </c>
      <c r="AD352" s="134">
        <f t="shared" ca="1" si="254"/>
        <v>0</v>
      </c>
      <c r="AE352" s="134">
        <f t="shared" ca="1" si="254"/>
        <v>0</v>
      </c>
      <c r="AF352" s="134">
        <f t="shared" ca="1" si="254"/>
        <v>0</v>
      </c>
      <c r="AG352" s="134">
        <f t="shared" ca="1" si="254"/>
        <v>0</v>
      </c>
      <c r="AH352" s="134">
        <f t="shared" ca="1" si="254"/>
        <v>0</v>
      </c>
      <c r="AI352" s="134">
        <f t="shared" ca="1" si="254"/>
        <v>0</v>
      </c>
      <c r="AJ352" s="134">
        <f t="shared" ca="1" si="254"/>
        <v>0</v>
      </c>
      <c r="AK352" s="134">
        <f t="shared" ca="1" si="254"/>
        <v>0</v>
      </c>
      <c r="AL352" s="134">
        <f t="shared" ca="1" si="254"/>
        <v>0</v>
      </c>
      <c r="AM352" s="134">
        <f t="shared" ca="1" si="254"/>
        <v>0</v>
      </c>
      <c r="AN352" s="134">
        <f t="shared" ca="1" si="254"/>
        <v>0</v>
      </c>
      <c r="AO352" s="134">
        <f t="shared" ca="1" si="254"/>
        <v>0</v>
      </c>
      <c r="AP352" s="134">
        <f t="shared" ca="1" si="254"/>
        <v>0</v>
      </c>
      <c r="AQ352" s="134">
        <f t="shared" ca="1" si="254"/>
        <v>0</v>
      </c>
      <c r="AR352" s="134">
        <f t="shared" ca="1" si="254"/>
        <v>0</v>
      </c>
      <c r="AS352" s="134">
        <f t="shared" ca="1" si="254"/>
        <v>0</v>
      </c>
      <c r="AT352" s="134">
        <f t="shared" ca="1" si="254"/>
        <v>0</v>
      </c>
      <c r="AU352" s="134">
        <f t="shared" ca="1" si="254"/>
        <v>0</v>
      </c>
      <c r="AV352" s="134">
        <f t="shared" ca="1" si="254"/>
        <v>0</v>
      </c>
      <c r="AW352" s="134">
        <f t="shared" ca="1" si="254"/>
        <v>0</v>
      </c>
      <c r="AX352" s="134">
        <f t="shared" ca="1" si="254"/>
        <v>0</v>
      </c>
      <c r="AY352" s="134">
        <f t="shared" ca="1" si="254"/>
        <v>0</v>
      </c>
      <c r="AZ352" s="134">
        <f t="shared" ca="1" si="254"/>
        <v>0</v>
      </c>
      <c r="BA352" s="134">
        <f t="shared" ca="1" si="254"/>
        <v>0</v>
      </c>
      <c r="BB352" s="134">
        <f t="shared" ca="1" si="254"/>
        <v>0</v>
      </c>
      <c r="BC352" s="134">
        <f t="shared" ca="1" si="254"/>
        <v>0</v>
      </c>
      <c r="BD352" s="134">
        <f t="shared" ca="1" si="254"/>
        <v>0</v>
      </c>
      <c r="BE352" s="134">
        <f t="shared" ca="1" si="254"/>
        <v>0</v>
      </c>
      <c r="BF352" s="134">
        <f t="shared" ca="1" si="254"/>
        <v>0</v>
      </c>
      <c r="BG352" s="134">
        <f t="shared" ca="1" si="254"/>
        <v>0</v>
      </c>
      <c r="BH352" s="134">
        <f t="shared" ca="1" si="254"/>
        <v>0</v>
      </c>
      <c r="BI352" s="134">
        <f t="shared" ca="1" si="254"/>
        <v>0</v>
      </c>
      <c r="BJ352" s="134">
        <f t="shared" ca="1" si="254"/>
        <v>0</v>
      </c>
      <c r="BK352" s="134">
        <f t="shared" ca="1" si="254"/>
        <v>0</v>
      </c>
      <c r="BL352" s="134">
        <f t="shared" ca="1" si="254"/>
        <v>0</v>
      </c>
      <c r="BM352" s="134">
        <f t="shared" ca="1" si="254"/>
        <v>0</v>
      </c>
      <c r="BN352" s="134">
        <f t="shared" ca="1" si="254"/>
        <v>0</v>
      </c>
      <c r="BO352" s="134">
        <f t="shared" ca="1" si="254"/>
        <v>0</v>
      </c>
      <c r="BP352" s="134">
        <f t="shared" ca="1" si="254"/>
        <v>0</v>
      </c>
      <c r="BQ352" s="134">
        <f t="shared" ca="1" si="254"/>
        <v>0</v>
      </c>
      <c r="BR352" s="134">
        <f t="shared" ref="BR352:DU352" ca="1" si="255">IFERROR(SUM(BR297,BR314,BR331,BR350),"")</f>
        <v>0</v>
      </c>
      <c r="BS352" s="134">
        <f t="shared" ca="1" si="255"/>
        <v>0</v>
      </c>
      <c r="BT352" s="134">
        <f t="shared" ca="1" si="255"/>
        <v>0</v>
      </c>
      <c r="BU352" s="134">
        <f t="shared" ca="1" si="255"/>
        <v>0</v>
      </c>
      <c r="BV352" s="134">
        <f t="shared" ca="1" si="255"/>
        <v>0</v>
      </c>
      <c r="BW352" s="134">
        <f t="shared" ca="1" si="255"/>
        <v>0</v>
      </c>
      <c r="BX352" s="134">
        <f t="shared" ca="1" si="255"/>
        <v>0</v>
      </c>
      <c r="BY352" s="134">
        <f t="shared" ca="1" si="255"/>
        <v>0</v>
      </c>
      <c r="BZ352" s="134">
        <f t="shared" ca="1" si="255"/>
        <v>0</v>
      </c>
      <c r="CA352" s="134">
        <f t="shared" ca="1" si="255"/>
        <v>0</v>
      </c>
      <c r="CB352" s="134">
        <f t="shared" ca="1" si="255"/>
        <v>0</v>
      </c>
      <c r="CC352" s="134">
        <f t="shared" ca="1" si="255"/>
        <v>0</v>
      </c>
      <c r="CD352" s="134">
        <f t="shared" ca="1" si="255"/>
        <v>0</v>
      </c>
      <c r="CE352" s="134">
        <f t="shared" ca="1" si="255"/>
        <v>0</v>
      </c>
      <c r="CF352" s="134">
        <f t="shared" ca="1" si="255"/>
        <v>0</v>
      </c>
      <c r="CG352" s="134">
        <f t="shared" ca="1" si="255"/>
        <v>0</v>
      </c>
      <c r="CH352" s="134">
        <f t="shared" ca="1" si="255"/>
        <v>0</v>
      </c>
      <c r="CI352" s="134">
        <f t="shared" ca="1" si="255"/>
        <v>0</v>
      </c>
      <c r="CJ352" s="134">
        <f t="shared" ca="1" si="255"/>
        <v>0</v>
      </c>
      <c r="CK352" s="134">
        <f t="shared" ca="1" si="255"/>
        <v>0</v>
      </c>
      <c r="CL352" s="134">
        <f t="shared" ca="1" si="255"/>
        <v>0</v>
      </c>
      <c r="CM352" s="134">
        <f t="shared" ca="1" si="255"/>
        <v>0</v>
      </c>
      <c r="CN352" s="134">
        <f t="shared" ca="1" si="255"/>
        <v>0</v>
      </c>
      <c r="CO352" s="134">
        <f t="shared" ca="1" si="255"/>
        <v>0</v>
      </c>
      <c r="CP352" s="134">
        <f t="shared" ca="1" si="255"/>
        <v>0</v>
      </c>
      <c r="CQ352" s="134">
        <f t="shared" ca="1" si="255"/>
        <v>0</v>
      </c>
      <c r="CR352" s="134">
        <f t="shared" ca="1" si="255"/>
        <v>0</v>
      </c>
      <c r="CS352" s="134">
        <f t="shared" ca="1" si="255"/>
        <v>0</v>
      </c>
      <c r="CT352" s="134">
        <f t="shared" ca="1" si="255"/>
        <v>0</v>
      </c>
      <c r="CU352" s="134">
        <f t="shared" ca="1" si="255"/>
        <v>0</v>
      </c>
      <c r="CV352" s="134">
        <f t="shared" ca="1" si="255"/>
        <v>0</v>
      </c>
      <c r="CW352" s="134">
        <f t="shared" ca="1" si="255"/>
        <v>0</v>
      </c>
      <c r="CX352" s="134">
        <f t="shared" ca="1" si="255"/>
        <v>0</v>
      </c>
      <c r="CY352" s="134">
        <f t="shared" ca="1" si="255"/>
        <v>0</v>
      </c>
      <c r="CZ352" s="134">
        <f t="shared" ca="1" si="255"/>
        <v>0</v>
      </c>
      <c r="DA352" s="134">
        <f t="shared" ca="1" si="255"/>
        <v>0</v>
      </c>
      <c r="DB352" s="134">
        <f t="shared" ca="1" si="255"/>
        <v>0</v>
      </c>
      <c r="DC352" s="134">
        <f t="shared" ca="1" si="255"/>
        <v>0</v>
      </c>
      <c r="DD352" s="134">
        <f t="shared" ca="1" si="255"/>
        <v>0</v>
      </c>
      <c r="DE352" s="134">
        <f t="shared" ca="1" si="255"/>
        <v>0</v>
      </c>
      <c r="DF352" s="134">
        <f t="shared" ca="1" si="255"/>
        <v>0</v>
      </c>
      <c r="DG352" s="134">
        <f t="shared" ca="1" si="255"/>
        <v>0</v>
      </c>
      <c r="DH352" s="134">
        <f t="shared" ca="1" si="255"/>
        <v>0</v>
      </c>
      <c r="DI352" s="134">
        <f t="shared" ca="1" si="255"/>
        <v>0</v>
      </c>
      <c r="DJ352" s="134">
        <f t="shared" ca="1" si="255"/>
        <v>0</v>
      </c>
      <c r="DK352" s="134">
        <f t="shared" ca="1" si="255"/>
        <v>0</v>
      </c>
      <c r="DL352" s="134">
        <f t="shared" ca="1" si="255"/>
        <v>0</v>
      </c>
      <c r="DM352" s="134">
        <f t="shared" ca="1" si="255"/>
        <v>0</v>
      </c>
      <c r="DN352" s="134">
        <f t="shared" ca="1" si="255"/>
        <v>0</v>
      </c>
      <c r="DO352" s="134">
        <f t="shared" ca="1" si="255"/>
        <v>0</v>
      </c>
      <c r="DP352" s="134">
        <f t="shared" ca="1" si="255"/>
        <v>0</v>
      </c>
      <c r="DQ352" s="134">
        <f t="shared" ca="1" si="255"/>
        <v>0</v>
      </c>
      <c r="DR352" s="134">
        <f t="shared" ca="1" si="255"/>
        <v>0</v>
      </c>
      <c r="DS352" s="134">
        <f t="shared" ca="1" si="255"/>
        <v>0</v>
      </c>
      <c r="DT352" s="134">
        <f t="shared" ca="1" si="255"/>
        <v>0</v>
      </c>
      <c r="DU352" s="134">
        <f t="shared" ca="1" si="255"/>
        <v>0</v>
      </c>
    </row>
  </sheetData>
  <mergeCells count="2">
    <mergeCell ref="A2:D2"/>
    <mergeCell ref="A3:D3"/>
  </mergeCells>
  <pageMargins left="0.7" right="0.7" top="0.75" bottom="0.75" header="0.3" footer="0.3"/>
  <pageSetup paperSize="9"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tint="0.59999389629810485"/>
  </sheetPr>
  <dimension ref="A1:DU381"/>
  <sheetViews>
    <sheetView showGridLines="0" zoomScaleNormal="100" zoomScaleSheetLayoutView="90" workbookViewId="0">
      <pane xSplit="4" ySplit="5" topLeftCell="E322" activePane="bottomRight" state="frozen"/>
      <selection pane="topRight" activeCell="E1" sqref="E1"/>
      <selection pane="bottomLeft" activeCell="A6" sqref="A6"/>
      <selection pane="bottomRight" activeCell="A355" sqref="A355"/>
    </sheetView>
  </sheetViews>
  <sheetFormatPr defaultRowHeight="14.5" x14ac:dyDescent="0.35"/>
  <cols>
    <col min="1" max="1" width="72.26953125" customWidth="1"/>
    <col min="2" max="2" width="14" customWidth="1"/>
    <col min="3" max="3" width="11.81640625" customWidth="1"/>
    <col min="4" max="4" width="14" customWidth="1"/>
    <col min="5" max="5" width="10.7265625" customWidth="1"/>
    <col min="6" max="6" width="10.453125" customWidth="1"/>
    <col min="7" max="7" width="10.81640625" customWidth="1"/>
    <col min="8" max="8" width="9.7265625" bestFit="1"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36.75" customHeight="1" thickBot="1" x14ac:dyDescent="0.4">
      <c r="A2" s="399" t="s">
        <v>437</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9.5" customHeight="1" thickTop="1" x14ac:dyDescent="0.35">
      <c r="A3" s="377" t="s">
        <v>90</v>
      </c>
      <c r="B3" s="378"/>
      <c r="C3" s="378"/>
      <c r="D3" s="400"/>
      <c r="E3" s="37" t="str">
        <f>IFERROR('Laika grafiks'!E3,"")</f>
        <v/>
      </c>
      <c r="F3" s="37" t="str">
        <f>IFERROR('Laika grafiks'!F3,"")</f>
        <v/>
      </c>
      <c r="G3" s="37" t="str">
        <f>IFERROR('Laika grafiks'!G3,"")</f>
        <v/>
      </c>
      <c r="H3" s="37" t="str">
        <f>IFERROR('Laika grafiks'!H3,"")</f>
        <v/>
      </c>
      <c r="I3" s="37" t="str">
        <f>IFERROR('Laika grafiks'!I3,"")</f>
        <v/>
      </c>
      <c r="J3" s="37" t="str">
        <f>IFERROR('Laika grafiks'!J3,"")</f>
        <v/>
      </c>
      <c r="K3" s="37" t="str">
        <f>IFERROR('Laika grafiks'!K3,"")</f>
        <v/>
      </c>
      <c r="L3" s="37" t="str">
        <f>IFERROR('Laika grafiks'!L3,"")</f>
        <v/>
      </c>
      <c r="M3" s="37" t="str">
        <f>IFERROR('Laika grafiks'!M3,"")</f>
        <v/>
      </c>
      <c r="N3" s="37" t="str">
        <f>IFERROR('Laika grafiks'!N3,"")</f>
        <v/>
      </c>
      <c r="O3" s="37" t="str">
        <f>IFERROR('Laika grafiks'!O3,"")</f>
        <v/>
      </c>
      <c r="P3" s="37" t="str">
        <f>IFERROR('Laika grafiks'!P3,"")</f>
        <v/>
      </c>
      <c r="Q3" s="37" t="str">
        <f>IFERROR('Laika grafiks'!Q3,"")</f>
        <v/>
      </c>
      <c r="R3" s="37" t="str">
        <f>IFERROR('Laika grafiks'!R3,"")</f>
        <v/>
      </c>
      <c r="S3" s="37" t="str">
        <f>IFERROR('Laika grafiks'!S3,"")</f>
        <v/>
      </c>
      <c r="T3" s="37" t="str">
        <f>IFERROR('Laika grafiks'!T3,"")</f>
        <v/>
      </c>
      <c r="U3" s="37" t="str">
        <f>IFERROR('Laika grafiks'!U3,"")</f>
        <v/>
      </c>
      <c r="V3" s="37" t="str">
        <f>IFERROR('Laika grafiks'!V3,"")</f>
        <v/>
      </c>
      <c r="W3" s="37" t="str">
        <f>IFERROR('Laika grafiks'!W3,"")</f>
        <v/>
      </c>
      <c r="X3" s="37" t="str">
        <f>IFERROR('Laika grafiks'!X3,"")</f>
        <v/>
      </c>
      <c r="Y3" s="37" t="str">
        <f>IFERROR('Laika grafiks'!Y3,"")</f>
        <v/>
      </c>
      <c r="Z3" s="37" t="str">
        <f>IFERROR('Laika grafiks'!Z3,"")</f>
        <v/>
      </c>
      <c r="AA3" s="37" t="str">
        <f>IFERROR('Laika grafiks'!AA3,"")</f>
        <v/>
      </c>
      <c r="AB3" s="37" t="str">
        <f>IFERROR('Laika grafiks'!AB3,"")</f>
        <v/>
      </c>
      <c r="AC3" s="37" t="str">
        <f>IFERROR('Laika grafiks'!AC3,"")</f>
        <v/>
      </c>
      <c r="AD3" s="37" t="str">
        <f>IFERROR('Laika grafiks'!AD3,"")</f>
        <v/>
      </c>
      <c r="AE3" s="37" t="str">
        <f>IFERROR('Laika grafiks'!AE3,"")</f>
        <v/>
      </c>
      <c r="AF3" s="37" t="str">
        <f>IFERROR('Laika grafiks'!AF3,"")</f>
        <v/>
      </c>
      <c r="AG3" s="37" t="str">
        <f>IFERROR('Laika grafiks'!AG3,"")</f>
        <v/>
      </c>
      <c r="AH3" s="37" t="str">
        <f>IFERROR('Laika grafiks'!AH3,"")</f>
        <v/>
      </c>
      <c r="AI3" s="37" t="str">
        <f>IFERROR('Laika grafiks'!AI3,"")</f>
        <v/>
      </c>
      <c r="AJ3" s="37" t="str">
        <f>IFERROR('Laika grafiks'!AJ3,"")</f>
        <v/>
      </c>
      <c r="AK3" s="37" t="str">
        <f>IFERROR('Laika grafiks'!AK3,"")</f>
        <v/>
      </c>
      <c r="AL3" s="37" t="str">
        <f>IFERROR('Laika grafiks'!AL3,"")</f>
        <v/>
      </c>
      <c r="AM3" s="37" t="str">
        <f>IFERROR('Laika grafiks'!AM3,"")</f>
        <v/>
      </c>
      <c r="AN3" s="37" t="str">
        <f>IFERROR('Laika grafiks'!AN3,"")</f>
        <v/>
      </c>
      <c r="AO3" s="37" t="str">
        <f>IFERROR('Laika grafiks'!AO3,"")</f>
        <v/>
      </c>
      <c r="AP3" s="37" t="str">
        <f>IFERROR('Laika grafiks'!AP3,"")</f>
        <v/>
      </c>
      <c r="AQ3" s="37" t="str">
        <f>IFERROR('Laika grafiks'!AQ3,"")</f>
        <v/>
      </c>
      <c r="AR3" s="37" t="str">
        <f>IFERROR('Laika grafiks'!AR3,"")</f>
        <v/>
      </c>
      <c r="AS3" s="37" t="str">
        <f>IFERROR('Laika grafiks'!AS3,"")</f>
        <v/>
      </c>
      <c r="AT3" s="37" t="str">
        <f>IFERROR('Laika grafiks'!AT3,"")</f>
        <v/>
      </c>
      <c r="AU3" s="37" t="str">
        <f>IFERROR('Laika grafiks'!AU3,"")</f>
        <v/>
      </c>
      <c r="AV3" s="37" t="str">
        <f>IFERROR('Laika grafiks'!AV3,"")</f>
        <v/>
      </c>
      <c r="AW3" s="37" t="str">
        <f>IFERROR('Laika grafiks'!AW3,"")</f>
        <v/>
      </c>
      <c r="AX3" s="37" t="str">
        <f>IFERROR('Laika grafiks'!AX3,"")</f>
        <v/>
      </c>
      <c r="AY3" s="37" t="str">
        <f>IFERROR('Laika grafiks'!AY3,"")</f>
        <v/>
      </c>
      <c r="AZ3" s="37" t="str">
        <f>IFERROR('Laika grafiks'!AZ3,"")</f>
        <v/>
      </c>
      <c r="BA3" s="37" t="str">
        <f>IFERROR('Laika grafiks'!BA3,"")</f>
        <v/>
      </c>
      <c r="BB3" s="37" t="str">
        <f>IFERROR('Laika grafiks'!BB3,"")</f>
        <v/>
      </c>
      <c r="BC3" s="37" t="str">
        <f>IFERROR('Laika grafiks'!BC3,"")</f>
        <v/>
      </c>
      <c r="BD3" s="37" t="str">
        <f>IFERROR('Laika grafiks'!BD3,"")</f>
        <v/>
      </c>
      <c r="BE3" s="37" t="str">
        <f>IFERROR('Laika grafiks'!BE3,"")</f>
        <v/>
      </c>
      <c r="BF3" s="37" t="str">
        <f>IFERROR('Laika grafiks'!BF3,"")</f>
        <v/>
      </c>
      <c r="BG3" s="37" t="str">
        <f>IFERROR('Laika grafiks'!BG3,"")</f>
        <v/>
      </c>
      <c r="BH3" s="37" t="str">
        <f>IFERROR('Laika grafiks'!BH3,"")</f>
        <v/>
      </c>
      <c r="BI3" s="37" t="str">
        <f>IFERROR('Laika grafiks'!BI3,"")</f>
        <v/>
      </c>
      <c r="BJ3" s="37" t="str">
        <f>IFERROR('Laika grafiks'!BJ3,"")</f>
        <v/>
      </c>
      <c r="BK3" s="37" t="str">
        <f>IFERROR('Laika grafiks'!BK3,"")</f>
        <v/>
      </c>
      <c r="BL3" s="37" t="str">
        <f>IFERROR('Laika grafiks'!BL3,"")</f>
        <v/>
      </c>
      <c r="BM3" s="37" t="str">
        <f>IFERROR('Laika grafiks'!BM3,"")</f>
        <v/>
      </c>
      <c r="BN3" s="37" t="str">
        <f>IFERROR('Laika grafiks'!BN3,"")</f>
        <v/>
      </c>
      <c r="BO3" s="37" t="str">
        <f>IFERROR('Laika grafiks'!BO3,"")</f>
        <v/>
      </c>
      <c r="BP3" s="37" t="str">
        <f>IFERROR('Laika grafiks'!BP3,"")</f>
        <v/>
      </c>
      <c r="BQ3" s="37" t="str">
        <f>IFERROR('Laika grafiks'!BQ3,"")</f>
        <v/>
      </c>
      <c r="BR3" s="37" t="str">
        <f>IFERROR('Laika grafiks'!BR3,"")</f>
        <v/>
      </c>
      <c r="BS3" s="37" t="str">
        <f>IFERROR('Laika grafiks'!BS3,"")</f>
        <v/>
      </c>
      <c r="BT3" s="37" t="str">
        <f>IFERROR('Laika grafiks'!BT3,"")</f>
        <v/>
      </c>
      <c r="BU3" s="37" t="str">
        <f>IFERROR('Laika grafiks'!BU3,"")</f>
        <v/>
      </c>
      <c r="BV3" s="37" t="str">
        <f>IFERROR('Laika grafiks'!BV3,"")</f>
        <v/>
      </c>
      <c r="BW3" s="37" t="str">
        <f>IFERROR('Laika grafiks'!BW3,"")</f>
        <v/>
      </c>
      <c r="BX3" s="37" t="str">
        <f>IFERROR('Laika grafiks'!BX3,"")</f>
        <v/>
      </c>
      <c r="BY3" s="37" t="str">
        <f>IFERROR('Laika grafiks'!BY3,"")</f>
        <v/>
      </c>
      <c r="BZ3" s="37" t="str">
        <f>IFERROR('Laika grafiks'!BZ3,"")</f>
        <v/>
      </c>
      <c r="CA3" s="37" t="str">
        <f>IFERROR('Laika grafiks'!CA3,"")</f>
        <v/>
      </c>
      <c r="CB3" s="37" t="str">
        <f>IFERROR('Laika grafiks'!CB3,"")</f>
        <v/>
      </c>
      <c r="CC3" s="37" t="str">
        <f>IFERROR('Laika grafiks'!CC3,"")</f>
        <v/>
      </c>
      <c r="CD3" s="37" t="str">
        <f>IFERROR('Laika grafiks'!CD3,"")</f>
        <v/>
      </c>
      <c r="CE3" s="37" t="str">
        <f>IFERROR('Laika grafiks'!CE3,"")</f>
        <v/>
      </c>
      <c r="CF3" s="37" t="str">
        <f>IFERROR('Laika grafiks'!CF3,"")</f>
        <v/>
      </c>
      <c r="CG3" s="37" t="str">
        <f>IFERROR('Laika grafiks'!CG3,"")</f>
        <v/>
      </c>
      <c r="CH3" s="37" t="str">
        <f>IFERROR('Laika grafiks'!CH3,"")</f>
        <v/>
      </c>
      <c r="CI3" s="37" t="str">
        <f>IFERROR('Laika grafiks'!CI3,"")</f>
        <v/>
      </c>
      <c r="CJ3" s="37" t="str">
        <f>IFERROR('Laika grafiks'!CJ3,"")</f>
        <v/>
      </c>
      <c r="CK3" s="37" t="str">
        <f>IFERROR('Laika grafiks'!CK3,"")</f>
        <v/>
      </c>
      <c r="CL3" s="37" t="str">
        <f>IFERROR('Laika grafiks'!CL3,"")</f>
        <v/>
      </c>
      <c r="CM3" s="37" t="str">
        <f>IFERROR('Laika grafiks'!CM3,"")</f>
        <v/>
      </c>
      <c r="CN3" s="37" t="str">
        <f>IFERROR('Laika grafiks'!CN3,"")</f>
        <v/>
      </c>
      <c r="CO3" s="37" t="str">
        <f>IFERROR('Laika grafiks'!CO3,"")</f>
        <v/>
      </c>
      <c r="CP3" s="37" t="str">
        <f>IFERROR('Laika grafiks'!CP3,"")</f>
        <v/>
      </c>
      <c r="CQ3" s="37" t="str">
        <f>IFERROR('Laika grafiks'!CQ3,"")</f>
        <v/>
      </c>
      <c r="CR3" s="37" t="str">
        <f>IFERROR('Laika grafiks'!CR3,"")</f>
        <v/>
      </c>
      <c r="CS3" s="37" t="str">
        <f>IFERROR('Laika grafiks'!CS3,"")</f>
        <v/>
      </c>
      <c r="CT3" s="37" t="str">
        <f>IFERROR('Laika grafiks'!CT3,"")</f>
        <v/>
      </c>
      <c r="CU3" s="37" t="str">
        <f>IFERROR('Laika grafiks'!CU3,"")</f>
        <v/>
      </c>
      <c r="CV3" s="37" t="str">
        <f>IFERROR('Laika grafiks'!CV3,"")</f>
        <v/>
      </c>
      <c r="CW3" s="37" t="str">
        <f>IFERROR('Laika grafiks'!CW3,"")</f>
        <v/>
      </c>
      <c r="CX3" s="37" t="str">
        <f>IFERROR('Laika grafiks'!CX3,"")</f>
        <v/>
      </c>
      <c r="CY3" s="37" t="str">
        <f>IFERROR('Laika grafiks'!CY3,"")</f>
        <v/>
      </c>
      <c r="CZ3" s="37" t="str">
        <f>IFERROR('Laika grafiks'!CZ3,"")</f>
        <v/>
      </c>
      <c r="DA3" s="37" t="str">
        <f>IFERROR('Laika grafiks'!DA3,"")</f>
        <v/>
      </c>
      <c r="DB3" s="37" t="str">
        <f>IFERROR('Laika grafiks'!DB3,"")</f>
        <v/>
      </c>
      <c r="DC3" s="37" t="str">
        <f>IFERROR('Laika grafiks'!DC3,"")</f>
        <v/>
      </c>
      <c r="DD3" s="37" t="str">
        <f>IFERROR('Laika grafiks'!DD3,"")</f>
        <v/>
      </c>
      <c r="DE3" s="37" t="str">
        <f>IFERROR('Laika grafiks'!DE3,"")</f>
        <v/>
      </c>
      <c r="DF3" s="37" t="str">
        <f>IFERROR('Laika grafiks'!DF3,"")</f>
        <v/>
      </c>
      <c r="DG3" s="37" t="str">
        <f>IFERROR('Laika grafiks'!DG3,"")</f>
        <v/>
      </c>
      <c r="DH3" s="37" t="str">
        <f>IFERROR('Laika grafiks'!DH3,"")</f>
        <v/>
      </c>
      <c r="DI3" s="37" t="str">
        <f>IFERROR('Laika grafiks'!DI3,"")</f>
        <v/>
      </c>
      <c r="DJ3" s="37" t="str">
        <f>IFERROR('Laika grafiks'!DJ3,"")</f>
        <v/>
      </c>
      <c r="DK3" s="37" t="str">
        <f>IFERROR('Laika grafiks'!DK3,"")</f>
        <v/>
      </c>
      <c r="DL3" s="37" t="str">
        <f>IFERROR('Laika grafiks'!DL3,"")</f>
        <v/>
      </c>
      <c r="DM3" s="37" t="str">
        <f>IFERROR('Laika grafiks'!DM3,"")</f>
        <v/>
      </c>
      <c r="DN3" s="37" t="str">
        <f>IFERROR('Laika grafiks'!DN3,"")</f>
        <v/>
      </c>
      <c r="DO3" s="37" t="str">
        <f>IFERROR('Laika grafiks'!DO3,"")</f>
        <v/>
      </c>
      <c r="DP3" s="37" t="str">
        <f>IFERROR('Laika grafiks'!DP3,"")</f>
        <v/>
      </c>
      <c r="DQ3" s="37" t="str">
        <f>IFERROR('Laika grafiks'!DQ3,"")</f>
        <v/>
      </c>
      <c r="DR3" s="37" t="str">
        <f>IFERROR('Laika grafiks'!DR3,"")</f>
        <v/>
      </c>
      <c r="DS3" s="37" t="str">
        <f>IFERROR('Laika grafiks'!DS3,"")</f>
        <v/>
      </c>
      <c r="DT3" s="37" t="str">
        <f>IFERROR('Laika grafiks'!DT3,"")</f>
        <v/>
      </c>
      <c r="DU3" s="37" t="str">
        <f>IFERROR('Laika grafiks'!DU3,"")</f>
        <v/>
      </c>
    </row>
    <row r="4" spans="1:125" ht="18" customHeight="1" x14ac:dyDescent="0.35">
      <c r="A4" s="139"/>
      <c r="B4" s="139"/>
      <c r="C4" s="139"/>
      <c r="D4" s="139"/>
      <c r="E4" s="50">
        <f>IFERROR('Laika grafiks'!E23,"")</f>
        <v>0</v>
      </c>
      <c r="F4" s="50">
        <f>IFERROR('Laika grafiks'!F23,"")</f>
        <v>0</v>
      </c>
      <c r="G4" s="50">
        <f>IFERROR('Laika grafiks'!G23,"")</f>
        <v>0</v>
      </c>
      <c r="H4" s="50">
        <f>IFERROR('Laika grafiks'!H23,"")</f>
        <v>0</v>
      </c>
      <c r="I4" s="50">
        <f>IFERROR('Laika grafiks'!I23,"")</f>
        <v>0</v>
      </c>
      <c r="J4" s="50">
        <f>IFERROR('Laika grafiks'!J23,"")</f>
        <v>0</v>
      </c>
      <c r="K4" s="50">
        <f>IFERROR('Laika grafiks'!K23,"")</f>
        <v>0</v>
      </c>
      <c r="L4" s="50">
        <f>IFERROR('Laika grafiks'!L23,"")</f>
        <v>0</v>
      </c>
      <c r="M4" s="50">
        <f>IFERROR('Laika grafiks'!M23,"")</f>
        <v>0</v>
      </c>
      <c r="N4" s="50">
        <f>IFERROR('Laika grafiks'!N23,"")</f>
        <v>0</v>
      </c>
      <c r="O4" s="50">
        <f>IFERROR('Laika grafiks'!O23,"")</f>
        <v>0</v>
      </c>
      <c r="P4" s="50">
        <f>IFERROR('Laika grafiks'!P23,"")</f>
        <v>0</v>
      </c>
      <c r="Q4" s="50">
        <f>IFERROR('Laika grafiks'!Q23,"")</f>
        <v>0</v>
      </c>
      <c r="R4" s="50">
        <f>IFERROR('Laika grafiks'!R23,"")</f>
        <v>0</v>
      </c>
      <c r="S4" s="50">
        <f>IFERROR('Laika grafiks'!S23,"")</f>
        <v>0</v>
      </c>
      <c r="T4" s="50">
        <f>IFERROR('Laika grafiks'!T23,"")</f>
        <v>0</v>
      </c>
      <c r="U4" s="50">
        <f>IFERROR('Laika grafiks'!U23,"")</f>
        <v>0</v>
      </c>
      <c r="V4" s="50">
        <f>IFERROR('Laika grafiks'!V23,"")</f>
        <v>0</v>
      </c>
      <c r="W4" s="50">
        <f>IFERROR('Laika grafiks'!W23,"")</f>
        <v>0</v>
      </c>
      <c r="X4" s="50">
        <f>IFERROR('Laika grafiks'!X23,"")</f>
        <v>0</v>
      </c>
      <c r="Y4" s="50">
        <f>IFERROR('Laika grafiks'!Y23,"")</f>
        <v>0</v>
      </c>
      <c r="Z4" s="50">
        <f>IFERROR('Laika grafiks'!Z23,"")</f>
        <v>0</v>
      </c>
      <c r="AA4" s="50">
        <f>IFERROR('Laika grafiks'!AA23,"")</f>
        <v>0</v>
      </c>
      <c r="AB4" s="50">
        <f>IFERROR('Laika grafiks'!AB23,"")</f>
        <v>0</v>
      </c>
      <c r="AC4" s="50">
        <f>IFERROR('Laika grafiks'!AC23,"")</f>
        <v>0</v>
      </c>
      <c r="AD4" s="50">
        <f>IFERROR('Laika grafiks'!AD23,"")</f>
        <v>0</v>
      </c>
      <c r="AE4" s="50">
        <f>IFERROR('Laika grafiks'!AE23,"")</f>
        <v>0</v>
      </c>
      <c r="AF4" s="50">
        <f>IFERROR('Laika grafiks'!AF23,"")</f>
        <v>0</v>
      </c>
      <c r="AG4" s="50">
        <f>IFERROR('Laika grafiks'!AG23,"")</f>
        <v>0</v>
      </c>
      <c r="AH4" s="50">
        <f>IFERROR('Laika grafiks'!AH23,"")</f>
        <v>0</v>
      </c>
      <c r="AI4" s="50">
        <f>IFERROR('Laika grafiks'!AI23,"")</f>
        <v>0</v>
      </c>
      <c r="AJ4" s="50">
        <f>IFERROR('Laika grafiks'!AJ23,"")</f>
        <v>0</v>
      </c>
      <c r="AK4" s="50">
        <f>IFERROR('Laika grafiks'!AK23,"")</f>
        <v>0</v>
      </c>
      <c r="AL4" s="50">
        <f>IFERROR('Laika grafiks'!AL23,"")</f>
        <v>0</v>
      </c>
      <c r="AM4" s="50">
        <f>IFERROR('Laika grafiks'!AM23,"")</f>
        <v>0</v>
      </c>
      <c r="AN4" s="50">
        <f>IFERROR('Laika grafiks'!AN23,"")</f>
        <v>0</v>
      </c>
      <c r="AO4" s="50">
        <f>IFERROR('Laika grafiks'!AO23,"")</f>
        <v>0</v>
      </c>
      <c r="AP4" s="50">
        <f>IFERROR('Laika grafiks'!AP23,"")</f>
        <v>0</v>
      </c>
      <c r="AQ4" s="50">
        <f>IFERROR('Laika grafiks'!AQ23,"")</f>
        <v>0</v>
      </c>
      <c r="AR4" s="50">
        <f>IFERROR('Laika grafiks'!AR23,"")</f>
        <v>0</v>
      </c>
      <c r="AS4" s="50">
        <f>IFERROR('Laika grafiks'!AS23,"")</f>
        <v>0</v>
      </c>
      <c r="AT4" s="50">
        <f>IFERROR('Laika grafiks'!AT23,"")</f>
        <v>0</v>
      </c>
      <c r="AU4" s="50">
        <f>IFERROR('Laika grafiks'!AU23,"")</f>
        <v>0</v>
      </c>
      <c r="AV4" s="50">
        <f>IFERROR('Laika grafiks'!AV23,"")</f>
        <v>0</v>
      </c>
      <c r="AW4" s="50">
        <f>IFERROR('Laika grafiks'!AW23,"")</f>
        <v>0</v>
      </c>
      <c r="AX4" s="50">
        <f>IFERROR('Laika grafiks'!AX23,"")</f>
        <v>0</v>
      </c>
      <c r="AY4" s="50">
        <f>IFERROR('Laika grafiks'!AY23,"")</f>
        <v>0</v>
      </c>
      <c r="AZ4" s="50">
        <f>IFERROR('Laika grafiks'!AZ23,"")</f>
        <v>0</v>
      </c>
      <c r="BA4" s="50">
        <f>IFERROR('Laika grafiks'!BA23,"")</f>
        <v>0</v>
      </c>
      <c r="BB4" s="50">
        <f>IFERROR('Laika grafiks'!BB23,"")</f>
        <v>0</v>
      </c>
      <c r="BC4" s="50">
        <f>IFERROR('Laika grafiks'!BC23,"")</f>
        <v>0</v>
      </c>
      <c r="BD4" s="50">
        <f>IFERROR('Laika grafiks'!BD23,"")</f>
        <v>0</v>
      </c>
      <c r="BE4" s="50">
        <f>IFERROR('Laika grafiks'!BE23,"")</f>
        <v>0</v>
      </c>
      <c r="BF4" s="50">
        <f>IFERROR('Laika grafiks'!BF23,"")</f>
        <v>0</v>
      </c>
      <c r="BG4" s="50">
        <f>IFERROR('Laika grafiks'!BG23,"")</f>
        <v>0</v>
      </c>
      <c r="BH4" s="50">
        <f>IFERROR('Laika grafiks'!BH23,"")</f>
        <v>0</v>
      </c>
      <c r="BI4" s="50">
        <f>IFERROR('Laika grafiks'!BI23,"")</f>
        <v>0</v>
      </c>
      <c r="BJ4" s="50">
        <f>IFERROR('Laika grafiks'!BJ23,"")</f>
        <v>0</v>
      </c>
      <c r="BK4" s="50">
        <f>IFERROR('Laika grafiks'!BK23,"")</f>
        <v>0</v>
      </c>
      <c r="BL4" s="50">
        <f>IFERROR('Laika grafiks'!BL23,"")</f>
        <v>0</v>
      </c>
      <c r="BM4" s="50">
        <f>IFERROR('Laika grafiks'!BM23,"")</f>
        <v>0</v>
      </c>
      <c r="BN4" s="50">
        <f>IFERROR('Laika grafiks'!BN23,"")</f>
        <v>0</v>
      </c>
      <c r="BO4" s="50">
        <f>IFERROR('Laika grafiks'!BO23,"")</f>
        <v>0</v>
      </c>
      <c r="BP4" s="50">
        <f>IFERROR('Laika grafiks'!BP23,"")</f>
        <v>0</v>
      </c>
      <c r="BQ4" s="50">
        <f>IFERROR('Laika grafiks'!BQ23,"")</f>
        <v>0</v>
      </c>
      <c r="BR4" s="50">
        <f>IFERROR('Laika grafiks'!BR23,"")</f>
        <v>0</v>
      </c>
      <c r="BS4" s="50">
        <f>IFERROR('Laika grafiks'!BS23,"")</f>
        <v>0</v>
      </c>
      <c r="BT4" s="50">
        <f>IFERROR('Laika grafiks'!BT23,"")</f>
        <v>0</v>
      </c>
      <c r="BU4" s="50">
        <f>IFERROR('Laika grafiks'!BU23,"")</f>
        <v>0</v>
      </c>
      <c r="BV4" s="50">
        <f>IFERROR('Laika grafiks'!BV23,"")</f>
        <v>0</v>
      </c>
      <c r="BW4" s="50">
        <f>IFERROR('Laika grafiks'!BW23,"")</f>
        <v>0</v>
      </c>
      <c r="BX4" s="50">
        <f>IFERROR('Laika grafiks'!BX23,"")</f>
        <v>0</v>
      </c>
      <c r="BY4" s="50">
        <f>IFERROR('Laika grafiks'!BY23,"")</f>
        <v>0</v>
      </c>
      <c r="BZ4" s="50">
        <f>IFERROR('Laika grafiks'!BZ23,"")</f>
        <v>0</v>
      </c>
      <c r="CA4" s="50">
        <f>IFERROR('Laika grafiks'!CA23,"")</f>
        <v>0</v>
      </c>
      <c r="CB4" s="50">
        <f>IFERROR('Laika grafiks'!CB23,"")</f>
        <v>0</v>
      </c>
      <c r="CC4" s="50">
        <f>IFERROR('Laika grafiks'!CC23,"")</f>
        <v>0</v>
      </c>
      <c r="CD4" s="50">
        <f>IFERROR('Laika grafiks'!CD23,"")</f>
        <v>0</v>
      </c>
      <c r="CE4" s="50">
        <f>IFERROR('Laika grafiks'!CE23,"")</f>
        <v>0</v>
      </c>
      <c r="CF4" s="50">
        <f>IFERROR('Laika grafiks'!CF23,"")</f>
        <v>0</v>
      </c>
      <c r="CG4" s="50">
        <f>IFERROR('Laika grafiks'!CG23,"")</f>
        <v>0</v>
      </c>
      <c r="CH4" s="50">
        <f>IFERROR('Laika grafiks'!CH23,"")</f>
        <v>0</v>
      </c>
      <c r="CI4" s="50">
        <f>IFERROR('Laika grafiks'!CI23,"")</f>
        <v>0</v>
      </c>
      <c r="CJ4" s="50">
        <f>IFERROR('Laika grafiks'!CJ23,"")</f>
        <v>0</v>
      </c>
      <c r="CK4" s="50">
        <f>IFERROR('Laika grafiks'!CK23,"")</f>
        <v>0</v>
      </c>
      <c r="CL4" s="50">
        <f>IFERROR('Laika grafiks'!CL23,"")</f>
        <v>0</v>
      </c>
      <c r="CM4" s="50">
        <f>IFERROR('Laika grafiks'!CM23,"")</f>
        <v>0</v>
      </c>
      <c r="CN4" s="50">
        <f>IFERROR('Laika grafiks'!CN23,"")</f>
        <v>0</v>
      </c>
      <c r="CO4" s="50">
        <f>IFERROR('Laika grafiks'!CO23,"")</f>
        <v>0</v>
      </c>
      <c r="CP4" s="50">
        <f>IFERROR('Laika grafiks'!CP23,"")</f>
        <v>0</v>
      </c>
      <c r="CQ4" s="50">
        <f>IFERROR('Laika grafiks'!CQ23,"")</f>
        <v>0</v>
      </c>
      <c r="CR4" s="50">
        <f>IFERROR('Laika grafiks'!CR23,"")</f>
        <v>0</v>
      </c>
      <c r="CS4" s="50">
        <f>IFERROR('Laika grafiks'!CS23,"")</f>
        <v>0</v>
      </c>
      <c r="CT4" s="50">
        <f>IFERROR('Laika grafiks'!CT23,"")</f>
        <v>0</v>
      </c>
      <c r="CU4" s="50">
        <f>IFERROR('Laika grafiks'!CU23,"")</f>
        <v>0</v>
      </c>
      <c r="CV4" s="50">
        <f>IFERROR('Laika grafiks'!CV23,"")</f>
        <v>0</v>
      </c>
      <c r="CW4" s="50">
        <f>IFERROR('Laika grafiks'!CW23,"")</f>
        <v>0</v>
      </c>
      <c r="CX4" s="50">
        <f>IFERROR('Laika grafiks'!CX23,"")</f>
        <v>0</v>
      </c>
      <c r="CY4" s="50">
        <f>IFERROR('Laika grafiks'!CY23,"")</f>
        <v>0</v>
      </c>
      <c r="CZ4" s="50">
        <f>IFERROR('Laika grafiks'!CZ23,"")</f>
        <v>0</v>
      </c>
      <c r="DA4" s="50">
        <f>IFERROR('Laika grafiks'!DA23,"")</f>
        <v>0</v>
      </c>
      <c r="DB4" s="50">
        <f>IFERROR('Laika grafiks'!DB23,"")</f>
        <v>0</v>
      </c>
      <c r="DC4" s="50">
        <f>IFERROR('Laika grafiks'!DC23,"")</f>
        <v>0</v>
      </c>
      <c r="DD4" s="50">
        <f>IFERROR('Laika grafiks'!DD23,"")</f>
        <v>0</v>
      </c>
      <c r="DE4" s="50">
        <f>IFERROR('Laika grafiks'!DE23,"")</f>
        <v>0</v>
      </c>
      <c r="DF4" s="50">
        <f>IFERROR('Laika grafiks'!DF23,"")</f>
        <v>0</v>
      </c>
      <c r="DG4" s="50">
        <f>IFERROR('Laika grafiks'!DG23,"")</f>
        <v>0</v>
      </c>
      <c r="DH4" s="50">
        <f>IFERROR('Laika grafiks'!DH23,"")</f>
        <v>0</v>
      </c>
      <c r="DI4" s="50">
        <f>IFERROR('Laika grafiks'!DI23,"")</f>
        <v>0</v>
      </c>
      <c r="DJ4" s="50">
        <f>IFERROR('Laika grafiks'!DJ23,"")</f>
        <v>0</v>
      </c>
      <c r="DK4" s="50">
        <f>IFERROR('Laika grafiks'!DK23,"")</f>
        <v>0</v>
      </c>
      <c r="DL4" s="50">
        <f>IFERROR('Laika grafiks'!DL23,"")</f>
        <v>0</v>
      </c>
      <c r="DM4" s="50">
        <f>IFERROR('Laika grafiks'!DM23,"")</f>
        <v>0</v>
      </c>
      <c r="DN4" s="50">
        <f>IFERROR('Laika grafiks'!DN23,"")</f>
        <v>0</v>
      </c>
      <c r="DO4" s="50">
        <f>IFERROR('Laika grafiks'!DO23,"")</f>
        <v>0</v>
      </c>
      <c r="DP4" s="50">
        <f>IFERROR('Laika grafiks'!DP23,"")</f>
        <v>0</v>
      </c>
      <c r="DQ4" s="50">
        <f>IFERROR('Laika grafiks'!DQ23,"")</f>
        <v>0</v>
      </c>
      <c r="DR4" s="50">
        <f>IFERROR('Laika grafiks'!DR23,"")</f>
        <v>0</v>
      </c>
      <c r="DS4" s="50">
        <f>IFERROR('Laika grafiks'!DS23,"")</f>
        <v>0</v>
      </c>
      <c r="DT4" s="50">
        <f>IFERROR('Laika grafiks'!DT23,"")</f>
        <v>0</v>
      </c>
      <c r="DU4" s="50">
        <f>IFERROR('Laika grafiks'!DU23,"")</f>
        <v>0</v>
      </c>
    </row>
    <row r="5" spans="1:125" x14ac:dyDescent="0.35">
      <c r="A5" s="2"/>
      <c r="B5" s="3" t="s">
        <v>103</v>
      </c>
      <c r="C5" s="3"/>
      <c r="D5" s="72"/>
      <c r="E5" s="73" t="str">
        <f>IFERROR('Laika grafiks'!E27,"")</f>
        <v>-</v>
      </c>
      <c r="F5" s="73" t="str">
        <f>IFERROR('Laika grafiks'!F27,"")</f>
        <v>-</v>
      </c>
      <c r="G5" s="73" t="str">
        <f>IFERROR('Laika grafiks'!G27,"")</f>
        <v>-</v>
      </c>
      <c r="H5" s="73" t="str">
        <f>IFERROR('Laika grafiks'!H27,"")</f>
        <v>-</v>
      </c>
      <c r="I5" s="73" t="str">
        <f>IFERROR('Laika grafiks'!I27,"")</f>
        <v>-</v>
      </c>
      <c r="J5" s="73" t="str">
        <f>IFERROR('Laika grafiks'!J27,"")</f>
        <v>-</v>
      </c>
      <c r="K5" s="73" t="str">
        <f>IFERROR('Laika grafiks'!K27,"")</f>
        <v>-</v>
      </c>
      <c r="L5" s="73" t="str">
        <f>IFERROR('Laika grafiks'!L27,"")</f>
        <v>-</v>
      </c>
      <c r="M5" s="73" t="str">
        <f>IFERROR('Laika grafiks'!M27,"")</f>
        <v>-</v>
      </c>
      <c r="N5" s="73" t="str">
        <f>IFERROR('Laika grafiks'!N27,"")</f>
        <v>-</v>
      </c>
      <c r="O5" s="73" t="str">
        <f>IFERROR('Laika grafiks'!O27,"")</f>
        <v>-</v>
      </c>
      <c r="P5" s="73" t="str">
        <f>IFERROR('Laika grafiks'!P27,"")</f>
        <v>-</v>
      </c>
      <c r="Q5" s="73" t="str">
        <f>IFERROR('Laika grafiks'!Q27,"")</f>
        <v>-</v>
      </c>
      <c r="R5" s="73" t="str">
        <f>IFERROR('Laika grafiks'!R27,"")</f>
        <v>-</v>
      </c>
      <c r="S5" s="73" t="str">
        <f>IFERROR('Laika grafiks'!S27,"")</f>
        <v>-</v>
      </c>
      <c r="T5" s="73" t="str">
        <f>IFERROR('Laika grafiks'!T27,"")</f>
        <v>-</v>
      </c>
      <c r="U5" s="73" t="str">
        <f>IFERROR('Laika grafiks'!U27,"")</f>
        <v>-</v>
      </c>
      <c r="V5" s="73" t="str">
        <f>IFERROR('Laika grafiks'!V27,"")</f>
        <v>-</v>
      </c>
      <c r="W5" s="73" t="str">
        <f>IFERROR('Laika grafiks'!W27,"")</f>
        <v>-</v>
      </c>
      <c r="X5" s="73" t="str">
        <f>IFERROR('Laika grafiks'!X27,"")</f>
        <v>-</v>
      </c>
      <c r="Y5" s="73" t="str">
        <f>IFERROR('Laika grafiks'!Y27,"")</f>
        <v>-</v>
      </c>
      <c r="Z5" s="73" t="str">
        <f>IFERROR('Laika grafiks'!Z27,"")</f>
        <v>-</v>
      </c>
      <c r="AA5" s="73" t="str">
        <f>IFERROR('Laika grafiks'!AA27,"")</f>
        <v>-</v>
      </c>
      <c r="AB5" s="73" t="str">
        <f>IFERROR('Laika grafiks'!AB27,"")</f>
        <v>-</v>
      </c>
      <c r="AC5" s="73" t="str">
        <f>IFERROR('Laika grafiks'!AC27,"")</f>
        <v>-</v>
      </c>
      <c r="AD5" s="73" t="str">
        <f>IFERROR('Laika grafiks'!AD27,"")</f>
        <v>-</v>
      </c>
      <c r="AE5" s="73" t="str">
        <f>IFERROR('Laika grafiks'!AE27,"")</f>
        <v>-</v>
      </c>
      <c r="AF5" s="73" t="str">
        <f>IFERROR('Laika grafiks'!AF27,"")</f>
        <v>-</v>
      </c>
      <c r="AG5" s="73" t="str">
        <f>IFERROR('Laika grafiks'!AG27,"")</f>
        <v>-</v>
      </c>
      <c r="AH5" s="73" t="str">
        <f>IFERROR('Laika grafiks'!AH27,"")</f>
        <v>-</v>
      </c>
      <c r="AI5" s="73" t="str">
        <f>IFERROR('Laika grafiks'!AI27,"")</f>
        <v>-</v>
      </c>
      <c r="AJ5" s="73" t="str">
        <f>IFERROR('Laika grafiks'!AJ27,"")</f>
        <v>-</v>
      </c>
      <c r="AK5" s="73" t="str">
        <f>IFERROR('Laika grafiks'!AK27,"")</f>
        <v>-</v>
      </c>
      <c r="AL5" s="73" t="str">
        <f>IFERROR('Laika grafiks'!AL27,"")</f>
        <v>-</v>
      </c>
      <c r="AM5" s="73" t="str">
        <f>IFERROR('Laika grafiks'!AM27,"")</f>
        <v>-</v>
      </c>
      <c r="AN5" s="73" t="str">
        <f>IFERROR('Laika grafiks'!AN27,"")</f>
        <v>-</v>
      </c>
      <c r="AO5" s="73" t="str">
        <f>IFERROR('Laika grafiks'!AO27,"")</f>
        <v>-</v>
      </c>
      <c r="AP5" s="73" t="str">
        <f>IFERROR('Laika grafiks'!AP27,"")</f>
        <v>-</v>
      </c>
      <c r="AQ5" s="73" t="str">
        <f>IFERROR('Laika grafiks'!AQ27,"")</f>
        <v>-</v>
      </c>
      <c r="AR5" s="73" t="str">
        <f>IFERROR('Laika grafiks'!AR27,"")</f>
        <v>-</v>
      </c>
      <c r="AS5" s="73" t="str">
        <f>IFERROR('Laika grafiks'!AS27,"")</f>
        <v>-</v>
      </c>
      <c r="AT5" s="73" t="str">
        <f>IFERROR('Laika grafiks'!AT27,"")</f>
        <v>-</v>
      </c>
      <c r="AU5" s="73" t="str">
        <f>IFERROR('Laika grafiks'!AU27,"")</f>
        <v>-</v>
      </c>
      <c r="AV5" s="73" t="str">
        <f>IFERROR('Laika grafiks'!AV27,"")</f>
        <v>-</v>
      </c>
      <c r="AW5" s="73" t="str">
        <f>IFERROR('Laika grafiks'!AW27,"")</f>
        <v>-</v>
      </c>
      <c r="AX5" s="73" t="str">
        <f>IFERROR('Laika grafiks'!AX27,"")</f>
        <v>-</v>
      </c>
      <c r="AY5" s="73" t="str">
        <f>IFERROR('Laika grafiks'!AY27,"")</f>
        <v>-</v>
      </c>
      <c r="AZ5" s="73" t="str">
        <f>IFERROR('Laika grafiks'!AZ27,"")</f>
        <v>-</v>
      </c>
      <c r="BA5" s="73" t="str">
        <f>IFERROR('Laika grafiks'!BA27,"")</f>
        <v>-</v>
      </c>
      <c r="BB5" s="73" t="str">
        <f>IFERROR('Laika grafiks'!BB27,"")</f>
        <v>-</v>
      </c>
      <c r="BC5" s="73" t="str">
        <f>IFERROR('Laika grafiks'!BC27,"")</f>
        <v>-</v>
      </c>
      <c r="BD5" s="73" t="str">
        <f>IFERROR('Laika grafiks'!BD27,"")</f>
        <v>-</v>
      </c>
      <c r="BE5" s="73" t="str">
        <f>IFERROR('Laika grafiks'!BE27,"")</f>
        <v>-</v>
      </c>
      <c r="BF5" s="73" t="str">
        <f>IFERROR('Laika grafiks'!BF27,"")</f>
        <v>-</v>
      </c>
      <c r="BG5" s="73" t="str">
        <f>IFERROR('Laika grafiks'!BG27,"")</f>
        <v>-</v>
      </c>
      <c r="BH5" s="73" t="str">
        <f>IFERROR('Laika grafiks'!BH27,"")</f>
        <v>-</v>
      </c>
      <c r="BI5" s="73" t="str">
        <f>IFERROR('Laika grafiks'!BI27,"")</f>
        <v>-</v>
      </c>
      <c r="BJ5" s="73" t="str">
        <f>IFERROR('Laika grafiks'!BJ27,"")</f>
        <v>-</v>
      </c>
      <c r="BK5" s="73" t="str">
        <f>IFERROR('Laika grafiks'!BK27,"")</f>
        <v>-</v>
      </c>
      <c r="BL5" s="73" t="str">
        <f>IFERROR('Laika grafiks'!BL27,"")</f>
        <v>-</v>
      </c>
      <c r="BM5" s="73" t="str">
        <f>IFERROR('Laika grafiks'!BM27,"")</f>
        <v>-</v>
      </c>
      <c r="BN5" s="73" t="str">
        <f>IFERROR('Laika grafiks'!BN27,"")</f>
        <v>-</v>
      </c>
      <c r="BO5" s="73" t="str">
        <f>IFERROR('Laika grafiks'!BO27,"")</f>
        <v>-</v>
      </c>
      <c r="BP5" s="73" t="str">
        <f>IFERROR('Laika grafiks'!BP27,"")</f>
        <v>-</v>
      </c>
      <c r="BQ5" s="73" t="str">
        <f>IFERROR('Laika grafiks'!BQ27,"")</f>
        <v>-</v>
      </c>
      <c r="BR5" s="73" t="str">
        <f>IFERROR('Laika grafiks'!BR27,"")</f>
        <v>-</v>
      </c>
      <c r="BS5" s="73" t="str">
        <f>IFERROR('Laika grafiks'!BS27,"")</f>
        <v>-</v>
      </c>
      <c r="BT5" s="73" t="str">
        <f>IFERROR('Laika grafiks'!BT27,"")</f>
        <v>-</v>
      </c>
      <c r="BU5" s="73" t="str">
        <f>IFERROR('Laika grafiks'!BU27,"")</f>
        <v>-</v>
      </c>
      <c r="BV5" s="73" t="str">
        <f>IFERROR('Laika grafiks'!BV27,"")</f>
        <v>-</v>
      </c>
      <c r="BW5" s="73" t="str">
        <f>IFERROR('Laika grafiks'!BW27,"")</f>
        <v>-</v>
      </c>
      <c r="BX5" s="73" t="str">
        <f>IFERROR('Laika grafiks'!BX27,"")</f>
        <v>-</v>
      </c>
      <c r="BY5" s="73" t="str">
        <f>IFERROR('Laika grafiks'!BY27,"")</f>
        <v>-</v>
      </c>
      <c r="BZ5" s="73" t="str">
        <f>IFERROR('Laika grafiks'!BZ27,"")</f>
        <v>-</v>
      </c>
      <c r="CA5" s="73" t="str">
        <f>IFERROR('Laika grafiks'!CA27,"")</f>
        <v>-</v>
      </c>
      <c r="CB5" s="73" t="str">
        <f>IFERROR('Laika grafiks'!CB27,"")</f>
        <v>-</v>
      </c>
      <c r="CC5" s="73" t="str">
        <f>IFERROR('Laika grafiks'!CC27,"")</f>
        <v>-</v>
      </c>
      <c r="CD5" s="73" t="str">
        <f>IFERROR('Laika grafiks'!CD27,"")</f>
        <v>-</v>
      </c>
      <c r="CE5" s="73" t="str">
        <f>IFERROR('Laika grafiks'!CE27,"")</f>
        <v>-</v>
      </c>
      <c r="CF5" s="73" t="str">
        <f>IFERROR('Laika grafiks'!CF27,"")</f>
        <v>-</v>
      </c>
      <c r="CG5" s="73" t="str">
        <f>IFERROR('Laika grafiks'!CG27,"")</f>
        <v>-</v>
      </c>
      <c r="CH5" s="73" t="str">
        <f>IFERROR('Laika grafiks'!CH27,"")</f>
        <v>-</v>
      </c>
      <c r="CI5" s="73" t="str">
        <f>IFERROR('Laika grafiks'!CI27,"")</f>
        <v>-</v>
      </c>
      <c r="CJ5" s="73" t="str">
        <f>IFERROR('Laika grafiks'!CJ27,"")</f>
        <v>-</v>
      </c>
      <c r="CK5" s="73" t="str">
        <f>IFERROR('Laika grafiks'!CK27,"")</f>
        <v>-</v>
      </c>
      <c r="CL5" s="73" t="str">
        <f>IFERROR('Laika grafiks'!CL27,"")</f>
        <v>-</v>
      </c>
      <c r="CM5" s="73" t="str">
        <f>IFERROR('Laika grafiks'!CM27,"")</f>
        <v>-</v>
      </c>
      <c r="CN5" s="73" t="str">
        <f>IFERROR('Laika grafiks'!CN27,"")</f>
        <v>-</v>
      </c>
      <c r="CO5" s="73" t="str">
        <f>IFERROR('Laika grafiks'!CO27,"")</f>
        <v>-</v>
      </c>
      <c r="CP5" s="73" t="str">
        <f>IFERROR('Laika grafiks'!CP27,"")</f>
        <v>-</v>
      </c>
      <c r="CQ5" s="73" t="str">
        <f>IFERROR('Laika grafiks'!CQ27,"")</f>
        <v>-</v>
      </c>
      <c r="CR5" s="73" t="str">
        <f>IFERROR('Laika grafiks'!CR27,"")</f>
        <v>-</v>
      </c>
      <c r="CS5" s="73" t="str">
        <f>IFERROR('Laika grafiks'!CS27,"")</f>
        <v>-</v>
      </c>
      <c r="CT5" s="73" t="str">
        <f>IFERROR('Laika grafiks'!CT27,"")</f>
        <v>-</v>
      </c>
      <c r="CU5" s="73" t="str">
        <f>IFERROR('Laika grafiks'!CU27,"")</f>
        <v>-</v>
      </c>
      <c r="CV5" s="73" t="str">
        <f>IFERROR('Laika grafiks'!CV27,"")</f>
        <v>-</v>
      </c>
      <c r="CW5" s="73" t="str">
        <f>IFERROR('Laika grafiks'!CW27,"")</f>
        <v>-</v>
      </c>
      <c r="CX5" s="73" t="str">
        <f>IFERROR('Laika grafiks'!CX27,"")</f>
        <v>-</v>
      </c>
      <c r="CY5" s="73" t="str">
        <f>IFERROR('Laika grafiks'!CY27,"")</f>
        <v>-</v>
      </c>
      <c r="CZ5" s="73" t="str">
        <f>IFERROR('Laika grafiks'!CZ27,"")</f>
        <v>-</v>
      </c>
      <c r="DA5" s="73" t="str">
        <f>IFERROR('Laika grafiks'!DA27,"")</f>
        <v>-</v>
      </c>
      <c r="DB5" s="73" t="str">
        <f>IFERROR('Laika grafiks'!DB27,"")</f>
        <v>-</v>
      </c>
      <c r="DC5" s="73" t="str">
        <f>IFERROR('Laika grafiks'!DC27,"")</f>
        <v>-</v>
      </c>
      <c r="DD5" s="73" t="str">
        <f>IFERROR('Laika grafiks'!DD27,"")</f>
        <v>-</v>
      </c>
      <c r="DE5" s="73" t="str">
        <f>IFERROR('Laika grafiks'!DE27,"")</f>
        <v>-</v>
      </c>
      <c r="DF5" s="73" t="str">
        <f>IFERROR('Laika grafiks'!DF27,"")</f>
        <v>-</v>
      </c>
      <c r="DG5" s="73" t="str">
        <f>IFERROR('Laika grafiks'!DG27,"")</f>
        <v>-</v>
      </c>
      <c r="DH5" s="73" t="str">
        <f>IFERROR('Laika grafiks'!DH27,"")</f>
        <v>-</v>
      </c>
      <c r="DI5" s="73" t="str">
        <f>IFERROR('Laika grafiks'!DI27,"")</f>
        <v>-</v>
      </c>
      <c r="DJ5" s="73" t="str">
        <f>IFERROR('Laika grafiks'!DJ27,"")</f>
        <v>-</v>
      </c>
      <c r="DK5" s="73" t="str">
        <f>IFERROR('Laika grafiks'!DK27,"")</f>
        <v>-</v>
      </c>
      <c r="DL5" s="73" t="str">
        <f>IFERROR('Laika grafiks'!DL27,"")</f>
        <v>-</v>
      </c>
      <c r="DM5" s="73" t="str">
        <f>IFERROR('Laika grafiks'!DM27,"")</f>
        <v>-</v>
      </c>
      <c r="DN5" s="73" t="str">
        <f>IFERROR('Laika grafiks'!DN27,"")</f>
        <v>-</v>
      </c>
      <c r="DO5" s="73" t="str">
        <f>IFERROR('Laika grafiks'!DO27,"")</f>
        <v>-</v>
      </c>
      <c r="DP5" s="73" t="str">
        <f>IFERROR('Laika grafiks'!DP27,"")</f>
        <v>-</v>
      </c>
      <c r="DQ5" s="73" t="str">
        <f>IFERROR('Laika grafiks'!DQ27,"")</f>
        <v>-</v>
      </c>
      <c r="DR5" s="73" t="str">
        <f>IFERROR('Laika grafiks'!DR27,"")</f>
        <v>-</v>
      </c>
      <c r="DS5" s="73" t="str">
        <f>IFERROR('Laika grafiks'!DS27,"")</f>
        <v>-</v>
      </c>
      <c r="DT5" s="73" t="str">
        <f>IFERROR('Laika grafiks'!DT27,"")</f>
        <v>-</v>
      </c>
      <c r="DU5" s="73" t="str">
        <f>IFERROR('Laika grafiks'!DU27,"")</f>
        <v>-</v>
      </c>
    </row>
    <row r="6" spans="1:125" x14ac:dyDescent="0.35">
      <c r="A6" s="16" t="s">
        <v>438</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row>
    <row r="7" spans="1:125" x14ac:dyDescent="0.35">
      <c r="A7" s="2"/>
      <c r="B7" s="3"/>
      <c r="C7" s="3"/>
      <c r="D7" s="72"/>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row>
    <row r="8" spans="1:125" x14ac:dyDescent="0.35">
      <c r="A8" s="2" t="str">
        <f>IFERROR(Pieņēmumi!B6,"")</f>
        <v>PARTNERĪBAS LĪGUMA parakstīšanas datums</v>
      </c>
      <c r="B8" s="2"/>
      <c r="C8" s="2"/>
      <c r="D8" s="39">
        <f>IFERROR(Pieņēmumi!E6,"")</f>
        <v>0</v>
      </c>
      <c r="E8" s="2"/>
      <c r="F8" s="2"/>
      <c r="G8" s="2"/>
      <c r="H8" s="2"/>
      <c r="I8" s="2"/>
      <c r="J8" s="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row>
    <row r="9" spans="1:125" ht="15" thickBot="1" x14ac:dyDescent="0.4">
      <c r="A9" s="140" t="str">
        <f>IFERROR('Laika grafiks'!A12,"")</f>
        <v>Būvniecības periods</v>
      </c>
      <c r="B9" s="141" t="str">
        <f>IFERROR('Laika grafiks'!B12,"")</f>
        <v>ceturkšņi</v>
      </c>
      <c r="C9" s="2"/>
      <c r="D9" s="142">
        <f>IFERROR('Laika grafiks'!D12,"")</f>
        <v>0</v>
      </c>
      <c r="E9" s="2"/>
      <c r="F9" s="2"/>
      <c r="G9" s="2"/>
      <c r="H9" s="2"/>
      <c r="I9" s="2"/>
      <c r="J9" s="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row>
    <row r="10" spans="1:125" ht="15" thickTop="1" x14ac:dyDescent="0.35">
      <c r="A10" s="2" t="s">
        <v>439</v>
      </c>
      <c r="B10" s="2"/>
      <c r="C10" s="2"/>
      <c r="D10" s="41">
        <f>IFERROR(EDATE(DATE(YEAR(D8),MONTH(D8),DAY(D8)),D9*3),"")</f>
        <v>0</v>
      </c>
      <c r="E10" s="2"/>
      <c r="F10" s="2"/>
      <c r="G10" s="2"/>
      <c r="H10" s="2"/>
      <c r="I10" s="2"/>
      <c r="J10" s="2"/>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x14ac:dyDescent="0.35">
      <c r="A11" s="38" t="str">
        <f>IFERROR(Pieņēmumi!B7,"")</f>
        <v>PARTNERĪBAS LĪGUMA darbības periods</v>
      </c>
      <c r="B11" s="44" t="str">
        <f>IFERROR(Pieņēmumi!C7,"")</f>
        <v>ceturkšņi</v>
      </c>
      <c r="C11" s="2"/>
      <c r="D11" s="74">
        <f>IFERROR(Pieņēmumi!E7,"")</f>
        <v>0</v>
      </c>
      <c r="E11" s="2"/>
      <c r="F11" s="2"/>
      <c r="G11" s="2"/>
      <c r="H11" s="2"/>
      <c r="I11" s="2"/>
      <c r="J11" s="2"/>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x14ac:dyDescent="0.35">
      <c r="A12" s="2"/>
      <c r="B12" s="2"/>
      <c r="C12" s="2"/>
      <c r="D12" s="1"/>
      <c r="E12" s="2"/>
      <c r="F12" s="2"/>
      <c r="G12" s="2"/>
      <c r="H12" s="2"/>
      <c r="I12" s="2"/>
      <c r="J12" s="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row>
    <row r="13" spans="1:125" x14ac:dyDescent="0.35">
      <c r="A13" s="16" t="s">
        <v>223</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row>
    <row r="14" spans="1:125" x14ac:dyDescent="0.35">
      <c r="A14" s="2"/>
    </row>
    <row r="15" spans="1:125" x14ac:dyDescent="0.35">
      <c r="A15" s="38" t="str">
        <f>IFERROR('Laika grafiks'!A31,"")</f>
        <v>Regulāro uzturēšanas izmaksu marķieris</v>
      </c>
      <c r="E15" s="142">
        <f>IFERROR('Laika grafiks'!E31,"")</f>
        <v>0</v>
      </c>
      <c r="F15" s="142">
        <f>IFERROR('Laika grafiks'!F31,"")</f>
        <v>0</v>
      </c>
      <c r="G15" s="142">
        <f>IFERROR('Laika grafiks'!G31,"")</f>
        <v>0</v>
      </c>
      <c r="H15" s="142">
        <f>IFERROR('Laika grafiks'!H31,"")</f>
        <v>0</v>
      </c>
      <c r="I15" s="142">
        <f>IFERROR('Laika grafiks'!I31,"")</f>
        <v>0</v>
      </c>
      <c r="J15" s="142">
        <f>IFERROR('Laika grafiks'!J31,"")</f>
        <v>0</v>
      </c>
      <c r="K15" s="142">
        <f>IFERROR('Laika grafiks'!K31,"")</f>
        <v>0</v>
      </c>
      <c r="L15" s="142">
        <f>IFERROR('Laika grafiks'!L31,"")</f>
        <v>0</v>
      </c>
      <c r="M15" s="142">
        <f>IFERROR('Laika grafiks'!M31,"")</f>
        <v>0</v>
      </c>
      <c r="N15" s="142">
        <f>IFERROR('Laika grafiks'!N31,"")</f>
        <v>0</v>
      </c>
      <c r="O15" s="142">
        <f>IFERROR('Laika grafiks'!O31,"")</f>
        <v>0</v>
      </c>
      <c r="P15" s="142">
        <f>IFERROR('Laika grafiks'!P31,"")</f>
        <v>0</v>
      </c>
      <c r="Q15" s="142">
        <f>IFERROR('Laika grafiks'!Q31,"")</f>
        <v>0</v>
      </c>
      <c r="R15" s="142">
        <f>IFERROR('Laika grafiks'!R31,"")</f>
        <v>0</v>
      </c>
      <c r="S15" s="142">
        <f>IFERROR('Laika grafiks'!S31,"")</f>
        <v>0</v>
      </c>
      <c r="T15" s="142">
        <f>IFERROR('Laika grafiks'!T31,"")</f>
        <v>0</v>
      </c>
      <c r="U15" s="142">
        <f>IFERROR('Laika grafiks'!U31,"")</f>
        <v>0</v>
      </c>
      <c r="V15" s="142">
        <f>IFERROR('Laika grafiks'!V31,"")</f>
        <v>0</v>
      </c>
      <c r="W15" s="142">
        <f>IFERROR('Laika grafiks'!W31,"")</f>
        <v>0</v>
      </c>
      <c r="X15" s="142">
        <f>IFERROR('Laika grafiks'!X31,"")</f>
        <v>0</v>
      </c>
      <c r="Y15" s="142">
        <f>IFERROR('Laika grafiks'!Y31,"")</f>
        <v>0</v>
      </c>
      <c r="Z15" s="142">
        <f>IFERROR('Laika grafiks'!Z31,"")</f>
        <v>0</v>
      </c>
      <c r="AA15" s="142">
        <f>IFERROR('Laika grafiks'!AA31,"")</f>
        <v>0</v>
      </c>
      <c r="AB15" s="142">
        <f>IFERROR('Laika grafiks'!AB31,"")</f>
        <v>0</v>
      </c>
      <c r="AC15" s="142">
        <f>IFERROR('Laika grafiks'!AC31,"")</f>
        <v>0</v>
      </c>
      <c r="AD15" s="142">
        <f>IFERROR('Laika grafiks'!AD31,"")</f>
        <v>0</v>
      </c>
      <c r="AE15" s="142">
        <f>IFERROR('Laika grafiks'!AE31,"")</f>
        <v>0</v>
      </c>
      <c r="AF15" s="142">
        <f>IFERROR('Laika grafiks'!AF31,"")</f>
        <v>0</v>
      </c>
      <c r="AG15" s="142">
        <f>IFERROR('Laika grafiks'!AG31,"")</f>
        <v>0</v>
      </c>
      <c r="AH15" s="142">
        <f>IFERROR('Laika grafiks'!AH31,"")</f>
        <v>0</v>
      </c>
      <c r="AI15" s="142">
        <f>IFERROR('Laika grafiks'!AI31,"")</f>
        <v>0</v>
      </c>
      <c r="AJ15" s="142">
        <f>IFERROR('Laika grafiks'!AJ31,"")</f>
        <v>0</v>
      </c>
      <c r="AK15" s="142">
        <f>IFERROR('Laika grafiks'!AK31,"")</f>
        <v>0</v>
      </c>
      <c r="AL15" s="142">
        <f>IFERROR('Laika grafiks'!AL31,"")</f>
        <v>0</v>
      </c>
      <c r="AM15" s="142">
        <f>IFERROR('Laika grafiks'!AM31,"")</f>
        <v>0</v>
      </c>
      <c r="AN15" s="142">
        <f>IFERROR('Laika grafiks'!AN31,"")</f>
        <v>0</v>
      </c>
      <c r="AO15" s="142">
        <f>IFERROR('Laika grafiks'!AO31,"")</f>
        <v>0</v>
      </c>
      <c r="AP15" s="142">
        <f>IFERROR('Laika grafiks'!AP31,"")</f>
        <v>0</v>
      </c>
      <c r="AQ15" s="142">
        <f>IFERROR('Laika grafiks'!AQ31,"")</f>
        <v>0</v>
      </c>
      <c r="AR15" s="142">
        <f>IFERROR('Laika grafiks'!AR31,"")</f>
        <v>0</v>
      </c>
      <c r="AS15" s="142">
        <f>IFERROR('Laika grafiks'!AS31,"")</f>
        <v>0</v>
      </c>
      <c r="AT15" s="142">
        <f>IFERROR('Laika grafiks'!AT31,"")</f>
        <v>0</v>
      </c>
      <c r="AU15" s="142">
        <f>IFERROR('Laika grafiks'!AU31,"")</f>
        <v>0</v>
      </c>
      <c r="AV15" s="142">
        <f>IFERROR('Laika grafiks'!AV31,"")</f>
        <v>0</v>
      </c>
      <c r="AW15" s="142">
        <f>IFERROR('Laika grafiks'!AW31,"")</f>
        <v>0</v>
      </c>
      <c r="AX15" s="142">
        <f>IFERROR('Laika grafiks'!AX31,"")</f>
        <v>0</v>
      </c>
      <c r="AY15" s="142">
        <f>IFERROR('Laika grafiks'!AY31,"")</f>
        <v>0</v>
      </c>
      <c r="AZ15" s="142">
        <f>IFERROR('Laika grafiks'!AZ31,"")</f>
        <v>0</v>
      </c>
      <c r="BA15" s="142">
        <f>IFERROR('Laika grafiks'!BA31,"")</f>
        <v>0</v>
      </c>
      <c r="BB15" s="142">
        <f>IFERROR('Laika grafiks'!BB31,"")</f>
        <v>0</v>
      </c>
      <c r="BC15" s="142">
        <f>IFERROR('Laika grafiks'!BC31,"")</f>
        <v>0</v>
      </c>
      <c r="BD15" s="142">
        <f>IFERROR('Laika grafiks'!BD31,"")</f>
        <v>0</v>
      </c>
      <c r="BE15" s="142">
        <f>IFERROR('Laika grafiks'!BE31,"")</f>
        <v>0</v>
      </c>
      <c r="BF15" s="142">
        <f>IFERROR('Laika grafiks'!BF31,"")</f>
        <v>0</v>
      </c>
      <c r="BG15" s="142">
        <f>IFERROR('Laika grafiks'!BG31,"")</f>
        <v>0</v>
      </c>
      <c r="BH15" s="142">
        <f>IFERROR('Laika grafiks'!BH31,"")</f>
        <v>0</v>
      </c>
      <c r="BI15" s="142">
        <f>IFERROR('Laika grafiks'!BI31,"")</f>
        <v>0</v>
      </c>
      <c r="BJ15" s="142">
        <f>IFERROR('Laika grafiks'!BJ31,"")</f>
        <v>0</v>
      </c>
      <c r="BK15" s="142">
        <f>IFERROR('Laika grafiks'!BK31,"")</f>
        <v>0</v>
      </c>
      <c r="BL15" s="142">
        <f>IFERROR('Laika grafiks'!BL31,"")</f>
        <v>0</v>
      </c>
      <c r="BM15" s="142">
        <f>IFERROR('Laika grafiks'!BM31,"")</f>
        <v>0</v>
      </c>
      <c r="BN15" s="142">
        <f>IFERROR('Laika grafiks'!BN31,"")</f>
        <v>0</v>
      </c>
      <c r="BO15" s="142">
        <f>IFERROR('Laika grafiks'!BO31,"")</f>
        <v>0</v>
      </c>
      <c r="BP15" s="142">
        <f>IFERROR('Laika grafiks'!BP31,"")</f>
        <v>0</v>
      </c>
      <c r="BQ15" s="142">
        <f>IFERROR('Laika grafiks'!BQ31,"")</f>
        <v>0</v>
      </c>
      <c r="BR15" s="142">
        <f>IFERROR('Laika grafiks'!BR31,"")</f>
        <v>0</v>
      </c>
      <c r="BS15" s="142">
        <f>IFERROR('Laika grafiks'!BS31,"")</f>
        <v>0</v>
      </c>
      <c r="BT15" s="142">
        <f>IFERROR('Laika grafiks'!BT31,"")</f>
        <v>0</v>
      </c>
      <c r="BU15" s="142">
        <f>IFERROR('Laika grafiks'!BU31,"")</f>
        <v>0</v>
      </c>
      <c r="BV15" s="142">
        <f>IFERROR('Laika grafiks'!BV31,"")</f>
        <v>0</v>
      </c>
      <c r="BW15" s="142">
        <f>IFERROR('Laika grafiks'!BW31,"")</f>
        <v>0</v>
      </c>
      <c r="BX15" s="142">
        <f>IFERROR('Laika grafiks'!BX31,"")</f>
        <v>0</v>
      </c>
      <c r="BY15" s="142">
        <f>IFERROR('Laika grafiks'!BY31,"")</f>
        <v>0</v>
      </c>
      <c r="BZ15" s="142">
        <f>IFERROR('Laika grafiks'!BZ31,"")</f>
        <v>0</v>
      </c>
      <c r="CA15" s="142">
        <f>IFERROR('Laika grafiks'!CA31,"")</f>
        <v>0</v>
      </c>
      <c r="CB15" s="142">
        <f>IFERROR('Laika grafiks'!CB31,"")</f>
        <v>0</v>
      </c>
      <c r="CC15" s="142">
        <f>IFERROR('Laika grafiks'!CC31,"")</f>
        <v>0</v>
      </c>
      <c r="CD15" s="142">
        <f>IFERROR('Laika grafiks'!CD31,"")</f>
        <v>0</v>
      </c>
      <c r="CE15" s="142">
        <f>IFERROR('Laika grafiks'!CE31,"")</f>
        <v>0</v>
      </c>
      <c r="CF15" s="142">
        <f>IFERROR('Laika grafiks'!CF31,"")</f>
        <v>0</v>
      </c>
      <c r="CG15" s="142">
        <f>IFERROR('Laika grafiks'!CG31,"")</f>
        <v>0</v>
      </c>
      <c r="CH15" s="142">
        <f>IFERROR('Laika grafiks'!CH31,"")</f>
        <v>0</v>
      </c>
      <c r="CI15" s="142">
        <f>IFERROR('Laika grafiks'!CI31,"")</f>
        <v>0</v>
      </c>
      <c r="CJ15" s="142">
        <f>IFERROR('Laika grafiks'!CJ31,"")</f>
        <v>0</v>
      </c>
      <c r="CK15" s="142">
        <f>IFERROR('Laika grafiks'!CK31,"")</f>
        <v>0</v>
      </c>
      <c r="CL15" s="142">
        <f>IFERROR('Laika grafiks'!CL31,"")</f>
        <v>0</v>
      </c>
      <c r="CM15" s="142">
        <f>IFERROR('Laika grafiks'!CM31,"")</f>
        <v>0</v>
      </c>
      <c r="CN15" s="142">
        <f>IFERROR('Laika grafiks'!CN31,"")</f>
        <v>0</v>
      </c>
      <c r="CO15" s="142">
        <f>IFERROR('Laika grafiks'!CO31,"")</f>
        <v>0</v>
      </c>
      <c r="CP15" s="142">
        <f>IFERROR('Laika grafiks'!CP31,"")</f>
        <v>0</v>
      </c>
      <c r="CQ15" s="142">
        <f>IFERROR('Laika grafiks'!CQ31,"")</f>
        <v>0</v>
      </c>
      <c r="CR15" s="142">
        <f>IFERROR('Laika grafiks'!CR31,"")</f>
        <v>0</v>
      </c>
      <c r="CS15" s="142">
        <f>IFERROR('Laika grafiks'!CS31,"")</f>
        <v>0</v>
      </c>
      <c r="CT15" s="142">
        <f>IFERROR('Laika grafiks'!CT31,"")</f>
        <v>0</v>
      </c>
      <c r="CU15" s="142">
        <f>IFERROR('Laika grafiks'!CU31,"")</f>
        <v>0</v>
      </c>
      <c r="CV15" s="142">
        <f>IFERROR('Laika grafiks'!CV31,"")</f>
        <v>0</v>
      </c>
      <c r="CW15" s="142">
        <f>IFERROR('Laika grafiks'!CW31,"")</f>
        <v>0</v>
      </c>
      <c r="CX15" s="142">
        <f>IFERROR('Laika grafiks'!CX31,"")</f>
        <v>0</v>
      </c>
      <c r="CY15" s="142">
        <f>IFERROR('Laika grafiks'!CY31,"")</f>
        <v>0</v>
      </c>
      <c r="CZ15" s="142">
        <f>IFERROR('Laika grafiks'!CZ31,"")</f>
        <v>0</v>
      </c>
      <c r="DA15" s="142">
        <f>IFERROR('Laika grafiks'!DA31,"")</f>
        <v>0</v>
      </c>
      <c r="DB15" s="142">
        <f>IFERROR('Laika grafiks'!DB31,"")</f>
        <v>0</v>
      </c>
      <c r="DC15" s="142">
        <f>IFERROR('Laika grafiks'!DC31,"")</f>
        <v>0</v>
      </c>
      <c r="DD15" s="142">
        <f>IFERROR('Laika grafiks'!DD31,"")</f>
        <v>0</v>
      </c>
      <c r="DE15" s="142">
        <f>IFERROR('Laika grafiks'!DE31,"")</f>
        <v>0</v>
      </c>
      <c r="DF15" s="142">
        <f>IFERROR('Laika grafiks'!DF31,"")</f>
        <v>0</v>
      </c>
      <c r="DG15" s="142">
        <f>IFERROR('Laika grafiks'!DG31,"")</f>
        <v>0</v>
      </c>
      <c r="DH15" s="142">
        <f>IFERROR('Laika grafiks'!DH31,"")</f>
        <v>0</v>
      </c>
      <c r="DI15" s="142">
        <f>IFERROR('Laika grafiks'!DI31,"")</f>
        <v>0</v>
      </c>
      <c r="DJ15" s="142">
        <f>IFERROR('Laika grafiks'!DJ31,"")</f>
        <v>0</v>
      </c>
      <c r="DK15" s="142">
        <f>IFERROR('Laika grafiks'!DK31,"")</f>
        <v>0</v>
      </c>
      <c r="DL15" s="142">
        <f>IFERROR('Laika grafiks'!DL31,"")</f>
        <v>0</v>
      </c>
      <c r="DM15" s="142">
        <f>IFERROR('Laika grafiks'!DM31,"")</f>
        <v>0</v>
      </c>
      <c r="DN15" s="142">
        <f>IFERROR('Laika grafiks'!DN31,"")</f>
        <v>0</v>
      </c>
      <c r="DO15" s="142">
        <f>IFERROR('Laika grafiks'!DO31,"")</f>
        <v>0</v>
      </c>
      <c r="DP15" s="142">
        <f>IFERROR('Laika grafiks'!DP31,"")</f>
        <v>0</v>
      </c>
      <c r="DQ15" s="142">
        <f>IFERROR('Laika grafiks'!DQ31,"")</f>
        <v>0</v>
      </c>
      <c r="DR15" s="142">
        <f>IFERROR('Laika grafiks'!DR31,"")</f>
        <v>0</v>
      </c>
      <c r="DS15" s="142">
        <f>IFERROR('Laika grafiks'!DS31,"")</f>
        <v>0</v>
      </c>
      <c r="DT15" s="142">
        <f>IFERROR('Laika grafiks'!DT31,"")</f>
        <v>0</v>
      </c>
      <c r="DU15" s="142">
        <f>IFERROR('Laika grafiks'!DU31,"")</f>
        <v>0</v>
      </c>
    </row>
    <row r="16" spans="1:125" x14ac:dyDescent="0.35">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c r="BW16" s="143"/>
      <c r="BX16" s="143"/>
      <c r="BY16" s="143"/>
      <c r="BZ16" s="143"/>
      <c r="CA16" s="143"/>
      <c r="CB16" s="143"/>
      <c r="CC16" s="143"/>
      <c r="CD16" s="143"/>
      <c r="CE16" s="143"/>
      <c r="CF16" s="143"/>
      <c r="CG16" s="143"/>
      <c r="CH16" s="143"/>
      <c r="CI16" s="143"/>
      <c r="CJ16" s="143"/>
      <c r="CK16" s="143"/>
      <c r="CL16" s="143"/>
      <c r="CM16" s="143"/>
      <c r="CN16" s="143"/>
      <c r="CO16" s="143"/>
      <c r="CP16" s="143"/>
      <c r="CQ16" s="143"/>
      <c r="CR16" s="143"/>
      <c r="CS16" s="143"/>
      <c r="CT16" s="143"/>
      <c r="CU16" s="143"/>
      <c r="CV16" s="143"/>
      <c r="CW16" s="143"/>
      <c r="CX16" s="143"/>
      <c r="CY16" s="143"/>
      <c r="CZ16" s="143"/>
      <c r="DA16" s="143"/>
      <c r="DB16" s="143"/>
      <c r="DC16" s="143"/>
      <c r="DD16" s="143"/>
      <c r="DE16" s="143"/>
      <c r="DF16" s="143"/>
      <c r="DG16" s="143"/>
      <c r="DH16" s="143"/>
      <c r="DI16" s="143"/>
      <c r="DJ16" s="143"/>
      <c r="DK16" s="143"/>
      <c r="DL16" s="143"/>
      <c r="DM16" s="143"/>
      <c r="DN16" s="143"/>
      <c r="DO16" s="143"/>
      <c r="DP16" s="143"/>
      <c r="DQ16" s="143"/>
      <c r="DR16" s="143"/>
      <c r="DS16" s="143"/>
      <c r="DT16" s="143"/>
      <c r="DU16" s="143"/>
    </row>
    <row r="17" spans="1:125" x14ac:dyDescent="0.35">
      <c r="A17" s="38" t="str">
        <f>IFERROR(Pieņēmumi!B154,"")</f>
        <v>Indekss regulārajām uzturēšanas izmaksām</v>
      </c>
      <c r="B17" s="2"/>
      <c r="C17" s="2"/>
      <c r="D17" s="57">
        <f>IFERROR(Pieņēmumi!E154,"")</f>
        <v>0</v>
      </c>
      <c r="E17" s="144" t="str">
        <f>IFERROR(INDEX('Laika grafiks'!$54:$58,MATCH($D17,'Laika grafiks'!$A$54:$A$58,0),MATCH(E$3,'Laika grafiks'!$3:$3,0)),"")</f>
        <v/>
      </c>
      <c r="F17" s="144" t="str">
        <f>IFERROR(INDEX('Laika grafiks'!$54:$58,MATCH($D17,'Laika grafiks'!$A$54:$A$58,0),MATCH(F$3,'Laika grafiks'!$3:$3,0)),"")</f>
        <v/>
      </c>
      <c r="G17" s="144" t="str">
        <f>IFERROR(INDEX('Laika grafiks'!$54:$58,MATCH($D17,'Laika grafiks'!$A$54:$A$58,0),MATCH(G$3,'Laika grafiks'!$3:$3,0)),"")</f>
        <v/>
      </c>
      <c r="H17" s="144" t="str">
        <f>IFERROR(INDEX('Laika grafiks'!$54:$58,MATCH($D17,'Laika grafiks'!$A$54:$A$58,0),MATCH(H$3,'Laika grafiks'!$3:$3,0)),"")</f>
        <v/>
      </c>
      <c r="I17" s="144" t="str">
        <f>IFERROR(INDEX('Laika grafiks'!$54:$58,MATCH($D17,'Laika grafiks'!$A$54:$A$58,0),MATCH(I$3,'Laika grafiks'!$3:$3,0)),"")</f>
        <v/>
      </c>
      <c r="J17" s="144" t="str">
        <f>IFERROR(INDEX('Laika grafiks'!$54:$58,MATCH($D17,'Laika grafiks'!$A$54:$A$58,0),MATCH(J$3,'Laika grafiks'!$3:$3,0)),"")</f>
        <v/>
      </c>
      <c r="K17" s="144" t="str">
        <f>IFERROR(INDEX('Laika grafiks'!$54:$58,MATCH($D17,'Laika grafiks'!$A$54:$A$58,0),MATCH(K$3,'Laika grafiks'!$3:$3,0)),"")</f>
        <v/>
      </c>
      <c r="L17" s="144" t="str">
        <f>IFERROR(INDEX('Laika grafiks'!$54:$58,MATCH($D17,'Laika grafiks'!$A$54:$A$58,0),MATCH(L$3,'Laika grafiks'!$3:$3,0)),"")</f>
        <v/>
      </c>
      <c r="M17" s="144" t="str">
        <f>IFERROR(INDEX('Laika grafiks'!$54:$58,MATCH($D17,'Laika grafiks'!$A$54:$A$58,0),MATCH(M$3,'Laika grafiks'!$3:$3,0)),"")</f>
        <v/>
      </c>
      <c r="N17" s="144" t="str">
        <f>IFERROR(INDEX('Laika grafiks'!$54:$58,MATCH($D17,'Laika grafiks'!$A$54:$A$58,0),MATCH(N$3,'Laika grafiks'!$3:$3,0)),"")</f>
        <v/>
      </c>
      <c r="O17" s="144" t="str">
        <f>IFERROR(INDEX('Laika grafiks'!$54:$58,MATCH($D17,'Laika grafiks'!$A$54:$A$58,0),MATCH(O$3,'Laika grafiks'!$3:$3,0)),"")</f>
        <v/>
      </c>
      <c r="P17" s="144" t="str">
        <f>IFERROR(INDEX('Laika grafiks'!$54:$58,MATCH($D17,'Laika grafiks'!$A$54:$A$58,0),MATCH(P$3,'Laika grafiks'!$3:$3,0)),"")</f>
        <v/>
      </c>
      <c r="Q17" s="144" t="str">
        <f>IFERROR(INDEX('Laika grafiks'!$54:$58,MATCH($D17,'Laika grafiks'!$A$54:$A$58,0),MATCH(Q$3,'Laika grafiks'!$3:$3,0)),"")</f>
        <v/>
      </c>
      <c r="R17" s="144" t="str">
        <f>IFERROR(INDEX('Laika grafiks'!$54:$58,MATCH($D17,'Laika grafiks'!$A$54:$A$58,0),MATCH(R$3,'Laika grafiks'!$3:$3,0)),"")</f>
        <v/>
      </c>
      <c r="S17" s="144" t="str">
        <f>IFERROR(INDEX('Laika grafiks'!$54:$58,MATCH($D17,'Laika grafiks'!$A$54:$A$58,0),MATCH(S$3,'Laika grafiks'!$3:$3,0)),"")</f>
        <v/>
      </c>
      <c r="T17" s="144" t="str">
        <f>IFERROR(INDEX('Laika grafiks'!$54:$58,MATCH($D17,'Laika grafiks'!$A$54:$A$58,0),MATCH(T$3,'Laika grafiks'!$3:$3,0)),"")</f>
        <v/>
      </c>
      <c r="U17" s="144" t="str">
        <f>IFERROR(INDEX('Laika grafiks'!$54:$58,MATCH($D17,'Laika grafiks'!$A$54:$A$58,0),MATCH(U$3,'Laika grafiks'!$3:$3,0)),"")</f>
        <v/>
      </c>
      <c r="V17" s="144" t="str">
        <f>IFERROR(INDEX('Laika grafiks'!$54:$58,MATCH($D17,'Laika grafiks'!$A$54:$A$58,0),MATCH(V$3,'Laika grafiks'!$3:$3,0)),"")</f>
        <v/>
      </c>
      <c r="W17" s="144" t="str">
        <f>IFERROR(INDEX('Laika grafiks'!$54:$58,MATCH($D17,'Laika grafiks'!$A$54:$A$58,0),MATCH(W$3,'Laika grafiks'!$3:$3,0)),"")</f>
        <v/>
      </c>
      <c r="X17" s="144" t="str">
        <f>IFERROR(INDEX('Laika grafiks'!$54:$58,MATCH($D17,'Laika grafiks'!$A$54:$A$58,0),MATCH(X$3,'Laika grafiks'!$3:$3,0)),"")</f>
        <v/>
      </c>
      <c r="Y17" s="144" t="str">
        <f>IFERROR(INDEX('Laika grafiks'!$54:$58,MATCH($D17,'Laika grafiks'!$A$54:$A$58,0),MATCH(Y$3,'Laika grafiks'!$3:$3,0)),"")</f>
        <v/>
      </c>
      <c r="Z17" s="144" t="str">
        <f>IFERROR(INDEX('Laika grafiks'!$54:$58,MATCH($D17,'Laika grafiks'!$A$54:$A$58,0),MATCH(Z$3,'Laika grafiks'!$3:$3,0)),"")</f>
        <v/>
      </c>
      <c r="AA17" s="144" t="str">
        <f>IFERROR(INDEX('Laika grafiks'!$54:$58,MATCH($D17,'Laika grafiks'!$A$54:$A$58,0),MATCH(AA$3,'Laika grafiks'!$3:$3,0)),"")</f>
        <v/>
      </c>
      <c r="AB17" s="144" t="str">
        <f>IFERROR(INDEX('Laika grafiks'!$54:$58,MATCH($D17,'Laika grafiks'!$A$54:$A$58,0),MATCH(AB$3,'Laika grafiks'!$3:$3,0)),"")</f>
        <v/>
      </c>
      <c r="AC17" s="144" t="str">
        <f>IFERROR(INDEX('Laika grafiks'!$54:$58,MATCH($D17,'Laika grafiks'!$A$54:$A$58,0),MATCH(AC$3,'Laika grafiks'!$3:$3,0)),"")</f>
        <v/>
      </c>
      <c r="AD17" s="144" t="str">
        <f>IFERROR(INDEX('Laika grafiks'!$54:$58,MATCH($D17,'Laika grafiks'!$A$54:$A$58,0),MATCH(AD$3,'Laika grafiks'!$3:$3,0)),"")</f>
        <v/>
      </c>
      <c r="AE17" s="144" t="str">
        <f>IFERROR(INDEX('Laika grafiks'!$54:$58,MATCH($D17,'Laika grafiks'!$A$54:$A$58,0),MATCH(AE$3,'Laika grafiks'!$3:$3,0)),"")</f>
        <v/>
      </c>
      <c r="AF17" s="144" t="str">
        <f>IFERROR(INDEX('Laika grafiks'!$54:$58,MATCH($D17,'Laika grafiks'!$A$54:$A$58,0),MATCH(AF$3,'Laika grafiks'!$3:$3,0)),"")</f>
        <v/>
      </c>
      <c r="AG17" s="144" t="str">
        <f>IFERROR(INDEX('Laika grafiks'!$54:$58,MATCH($D17,'Laika grafiks'!$A$54:$A$58,0),MATCH(AG$3,'Laika grafiks'!$3:$3,0)),"")</f>
        <v/>
      </c>
      <c r="AH17" s="144" t="str">
        <f>IFERROR(INDEX('Laika grafiks'!$54:$58,MATCH($D17,'Laika grafiks'!$A$54:$A$58,0),MATCH(AH$3,'Laika grafiks'!$3:$3,0)),"")</f>
        <v/>
      </c>
      <c r="AI17" s="144" t="str">
        <f>IFERROR(INDEX('Laika grafiks'!$54:$58,MATCH($D17,'Laika grafiks'!$A$54:$A$58,0),MATCH(AI$3,'Laika grafiks'!$3:$3,0)),"")</f>
        <v/>
      </c>
      <c r="AJ17" s="144" t="str">
        <f>IFERROR(INDEX('Laika grafiks'!$54:$58,MATCH($D17,'Laika grafiks'!$A$54:$A$58,0),MATCH(AJ$3,'Laika grafiks'!$3:$3,0)),"")</f>
        <v/>
      </c>
      <c r="AK17" s="144" t="str">
        <f>IFERROR(INDEX('Laika grafiks'!$54:$58,MATCH($D17,'Laika grafiks'!$A$54:$A$58,0),MATCH(AK$3,'Laika grafiks'!$3:$3,0)),"")</f>
        <v/>
      </c>
      <c r="AL17" s="144" t="str">
        <f>IFERROR(INDEX('Laika grafiks'!$54:$58,MATCH($D17,'Laika grafiks'!$A$54:$A$58,0),MATCH(AL$3,'Laika grafiks'!$3:$3,0)),"")</f>
        <v/>
      </c>
      <c r="AM17" s="144" t="str">
        <f>IFERROR(INDEX('Laika grafiks'!$54:$58,MATCH($D17,'Laika grafiks'!$A$54:$A$58,0),MATCH(AM$3,'Laika grafiks'!$3:$3,0)),"")</f>
        <v/>
      </c>
      <c r="AN17" s="144" t="str">
        <f>IFERROR(INDEX('Laika grafiks'!$54:$58,MATCH($D17,'Laika grafiks'!$A$54:$A$58,0),MATCH(AN$3,'Laika grafiks'!$3:$3,0)),"")</f>
        <v/>
      </c>
      <c r="AO17" s="144" t="str">
        <f>IFERROR(INDEX('Laika grafiks'!$54:$58,MATCH($D17,'Laika grafiks'!$A$54:$A$58,0),MATCH(AO$3,'Laika grafiks'!$3:$3,0)),"")</f>
        <v/>
      </c>
      <c r="AP17" s="144" t="str">
        <f>IFERROR(INDEX('Laika grafiks'!$54:$58,MATCH($D17,'Laika grafiks'!$A$54:$A$58,0),MATCH(AP$3,'Laika grafiks'!$3:$3,0)),"")</f>
        <v/>
      </c>
      <c r="AQ17" s="144" t="str">
        <f>IFERROR(INDEX('Laika grafiks'!$54:$58,MATCH($D17,'Laika grafiks'!$A$54:$A$58,0),MATCH(AQ$3,'Laika grafiks'!$3:$3,0)),"")</f>
        <v/>
      </c>
      <c r="AR17" s="144" t="str">
        <f>IFERROR(INDEX('Laika grafiks'!$54:$58,MATCH($D17,'Laika grafiks'!$A$54:$A$58,0),MATCH(AR$3,'Laika grafiks'!$3:$3,0)),"")</f>
        <v/>
      </c>
      <c r="AS17" s="144" t="str">
        <f>IFERROR(INDEX('Laika grafiks'!$54:$58,MATCH($D17,'Laika grafiks'!$A$54:$A$58,0),MATCH(AS$3,'Laika grafiks'!$3:$3,0)),"")</f>
        <v/>
      </c>
      <c r="AT17" s="144" t="str">
        <f>IFERROR(INDEX('Laika grafiks'!$54:$58,MATCH($D17,'Laika grafiks'!$A$54:$A$58,0),MATCH(AT$3,'Laika grafiks'!$3:$3,0)),"")</f>
        <v/>
      </c>
      <c r="AU17" s="144" t="str">
        <f>IFERROR(INDEX('Laika grafiks'!$54:$58,MATCH($D17,'Laika grafiks'!$A$54:$A$58,0),MATCH(AU$3,'Laika grafiks'!$3:$3,0)),"")</f>
        <v/>
      </c>
      <c r="AV17" s="144" t="str">
        <f>IFERROR(INDEX('Laika grafiks'!$54:$58,MATCH($D17,'Laika grafiks'!$A$54:$A$58,0),MATCH(AV$3,'Laika grafiks'!$3:$3,0)),"")</f>
        <v/>
      </c>
      <c r="AW17" s="144" t="str">
        <f>IFERROR(INDEX('Laika grafiks'!$54:$58,MATCH($D17,'Laika grafiks'!$A$54:$A$58,0),MATCH(AW$3,'Laika grafiks'!$3:$3,0)),"")</f>
        <v/>
      </c>
      <c r="AX17" s="144" t="str">
        <f>IFERROR(INDEX('Laika grafiks'!$54:$58,MATCH($D17,'Laika grafiks'!$A$54:$A$58,0),MATCH(AX$3,'Laika grafiks'!$3:$3,0)),"")</f>
        <v/>
      </c>
      <c r="AY17" s="144" t="str">
        <f>IFERROR(INDEX('Laika grafiks'!$54:$58,MATCH($D17,'Laika grafiks'!$A$54:$A$58,0),MATCH(AY$3,'Laika grafiks'!$3:$3,0)),"")</f>
        <v/>
      </c>
      <c r="AZ17" s="144" t="str">
        <f>IFERROR(INDEX('Laika grafiks'!$54:$58,MATCH($D17,'Laika grafiks'!$A$54:$A$58,0),MATCH(AZ$3,'Laika grafiks'!$3:$3,0)),"")</f>
        <v/>
      </c>
      <c r="BA17" s="144" t="str">
        <f>IFERROR(INDEX('Laika grafiks'!$54:$58,MATCH($D17,'Laika grafiks'!$A$54:$A$58,0),MATCH(BA$3,'Laika grafiks'!$3:$3,0)),"")</f>
        <v/>
      </c>
      <c r="BB17" s="144" t="str">
        <f>IFERROR(INDEX('Laika grafiks'!$54:$58,MATCH($D17,'Laika grafiks'!$A$54:$A$58,0),MATCH(BB$3,'Laika grafiks'!$3:$3,0)),"")</f>
        <v/>
      </c>
      <c r="BC17" s="144" t="str">
        <f>IFERROR(INDEX('Laika grafiks'!$54:$58,MATCH($D17,'Laika grafiks'!$A$54:$A$58,0),MATCH(BC$3,'Laika grafiks'!$3:$3,0)),"")</f>
        <v/>
      </c>
      <c r="BD17" s="144" t="str">
        <f>IFERROR(INDEX('Laika grafiks'!$54:$58,MATCH($D17,'Laika grafiks'!$A$54:$A$58,0),MATCH(BD$3,'Laika grafiks'!$3:$3,0)),"")</f>
        <v/>
      </c>
      <c r="BE17" s="144" t="str">
        <f>IFERROR(INDEX('Laika grafiks'!$54:$58,MATCH($D17,'Laika grafiks'!$A$54:$A$58,0),MATCH(BE$3,'Laika grafiks'!$3:$3,0)),"")</f>
        <v/>
      </c>
      <c r="BF17" s="144" t="str">
        <f>IFERROR(INDEX('Laika grafiks'!$54:$58,MATCH($D17,'Laika grafiks'!$A$54:$A$58,0),MATCH(BF$3,'Laika grafiks'!$3:$3,0)),"")</f>
        <v/>
      </c>
      <c r="BG17" s="144" t="str">
        <f>IFERROR(INDEX('Laika grafiks'!$54:$58,MATCH($D17,'Laika grafiks'!$A$54:$A$58,0),MATCH(BG$3,'Laika grafiks'!$3:$3,0)),"")</f>
        <v/>
      </c>
      <c r="BH17" s="144" t="str">
        <f>IFERROR(INDEX('Laika grafiks'!$54:$58,MATCH($D17,'Laika grafiks'!$A$54:$A$58,0),MATCH(BH$3,'Laika grafiks'!$3:$3,0)),"")</f>
        <v/>
      </c>
      <c r="BI17" s="144" t="str">
        <f>IFERROR(INDEX('Laika grafiks'!$54:$58,MATCH($D17,'Laika grafiks'!$A$54:$A$58,0),MATCH(BI$3,'Laika grafiks'!$3:$3,0)),"")</f>
        <v/>
      </c>
      <c r="BJ17" s="144" t="str">
        <f>IFERROR(INDEX('Laika grafiks'!$54:$58,MATCH($D17,'Laika grafiks'!$A$54:$A$58,0),MATCH(BJ$3,'Laika grafiks'!$3:$3,0)),"")</f>
        <v/>
      </c>
      <c r="BK17" s="144" t="str">
        <f>IFERROR(INDEX('Laika grafiks'!$54:$58,MATCH($D17,'Laika grafiks'!$A$54:$A$58,0),MATCH(BK$3,'Laika grafiks'!$3:$3,0)),"")</f>
        <v/>
      </c>
      <c r="BL17" s="144" t="str">
        <f>IFERROR(INDEX('Laika grafiks'!$54:$58,MATCH($D17,'Laika grafiks'!$A$54:$A$58,0),MATCH(BL$3,'Laika grafiks'!$3:$3,0)),"")</f>
        <v/>
      </c>
      <c r="BM17" s="144" t="str">
        <f>IFERROR(INDEX('Laika grafiks'!$54:$58,MATCH($D17,'Laika grafiks'!$A$54:$A$58,0),MATCH(BM$3,'Laika grafiks'!$3:$3,0)),"")</f>
        <v/>
      </c>
      <c r="BN17" s="144" t="str">
        <f>IFERROR(INDEX('Laika grafiks'!$54:$58,MATCH($D17,'Laika grafiks'!$A$54:$A$58,0),MATCH(BN$3,'Laika grafiks'!$3:$3,0)),"")</f>
        <v/>
      </c>
      <c r="BO17" s="144" t="str">
        <f>IFERROR(INDEX('Laika grafiks'!$54:$58,MATCH($D17,'Laika grafiks'!$A$54:$A$58,0),MATCH(BO$3,'Laika grafiks'!$3:$3,0)),"")</f>
        <v/>
      </c>
      <c r="BP17" s="144" t="str">
        <f>IFERROR(INDEX('Laika grafiks'!$54:$58,MATCH($D17,'Laika grafiks'!$A$54:$A$58,0),MATCH(BP$3,'Laika grafiks'!$3:$3,0)),"")</f>
        <v/>
      </c>
      <c r="BQ17" s="144" t="str">
        <f>IFERROR(INDEX('Laika grafiks'!$54:$58,MATCH($D17,'Laika grafiks'!$A$54:$A$58,0),MATCH(BQ$3,'Laika grafiks'!$3:$3,0)),"")</f>
        <v/>
      </c>
      <c r="BR17" s="144" t="str">
        <f>IFERROR(INDEX('Laika grafiks'!$54:$58,MATCH($D17,'Laika grafiks'!$A$54:$A$58,0),MATCH(BR$3,'Laika grafiks'!$3:$3,0)),"")</f>
        <v/>
      </c>
      <c r="BS17" s="144" t="str">
        <f>IFERROR(INDEX('Laika grafiks'!$54:$58,MATCH($D17,'Laika grafiks'!$A$54:$A$58,0),MATCH(BS$3,'Laika grafiks'!$3:$3,0)),"")</f>
        <v/>
      </c>
      <c r="BT17" s="144" t="str">
        <f>IFERROR(INDEX('Laika grafiks'!$54:$58,MATCH($D17,'Laika grafiks'!$A$54:$A$58,0),MATCH(BT$3,'Laika grafiks'!$3:$3,0)),"")</f>
        <v/>
      </c>
      <c r="BU17" s="144" t="str">
        <f>IFERROR(INDEX('Laika grafiks'!$54:$58,MATCH($D17,'Laika grafiks'!$A$54:$A$58,0),MATCH(BU$3,'Laika grafiks'!$3:$3,0)),"")</f>
        <v/>
      </c>
      <c r="BV17" s="144" t="str">
        <f>IFERROR(INDEX('Laika grafiks'!$54:$58,MATCH($D17,'Laika grafiks'!$A$54:$A$58,0),MATCH(BV$3,'Laika grafiks'!$3:$3,0)),"")</f>
        <v/>
      </c>
      <c r="BW17" s="144" t="str">
        <f>IFERROR(INDEX('Laika grafiks'!$54:$58,MATCH($D17,'Laika grafiks'!$A$54:$A$58,0),MATCH(BW$3,'Laika grafiks'!$3:$3,0)),"")</f>
        <v/>
      </c>
      <c r="BX17" s="144" t="str">
        <f>IFERROR(INDEX('Laika grafiks'!$54:$58,MATCH($D17,'Laika grafiks'!$A$54:$A$58,0),MATCH(BX$3,'Laika grafiks'!$3:$3,0)),"")</f>
        <v/>
      </c>
      <c r="BY17" s="144" t="str">
        <f>IFERROR(INDEX('Laika grafiks'!$54:$58,MATCH($D17,'Laika grafiks'!$A$54:$A$58,0),MATCH(BY$3,'Laika grafiks'!$3:$3,0)),"")</f>
        <v/>
      </c>
      <c r="BZ17" s="144" t="str">
        <f>IFERROR(INDEX('Laika grafiks'!$54:$58,MATCH($D17,'Laika grafiks'!$A$54:$A$58,0),MATCH(BZ$3,'Laika grafiks'!$3:$3,0)),"")</f>
        <v/>
      </c>
      <c r="CA17" s="144" t="str">
        <f>IFERROR(INDEX('Laika grafiks'!$54:$58,MATCH($D17,'Laika grafiks'!$A$54:$A$58,0),MATCH(CA$3,'Laika grafiks'!$3:$3,0)),"")</f>
        <v/>
      </c>
      <c r="CB17" s="144" t="str">
        <f>IFERROR(INDEX('Laika grafiks'!$54:$58,MATCH($D17,'Laika grafiks'!$A$54:$A$58,0),MATCH(CB$3,'Laika grafiks'!$3:$3,0)),"")</f>
        <v/>
      </c>
      <c r="CC17" s="144" t="str">
        <f>IFERROR(INDEX('Laika grafiks'!$54:$58,MATCH($D17,'Laika grafiks'!$A$54:$A$58,0),MATCH(CC$3,'Laika grafiks'!$3:$3,0)),"")</f>
        <v/>
      </c>
      <c r="CD17" s="144" t="str">
        <f>IFERROR(INDEX('Laika grafiks'!$54:$58,MATCH($D17,'Laika grafiks'!$A$54:$A$58,0),MATCH(CD$3,'Laika grafiks'!$3:$3,0)),"")</f>
        <v/>
      </c>
      <c r="CE17" s="144" t="str">
        <f>IFERROR(INDEX('Laika grafiks'!$54:$58,MATCH($D17,'Laika grafiks'!$A$54:$A$58,0),MATCH(CE$3,'Laika grafiks'!$3:$3,0)),"")</f>
        <v/>
      </c>
      <c r="CF17" s="144" t="str">
        <f>IFERROR(INDEX('Laika grafiks'!$54:$58,MATCH($D17,'Laika grafiks'!$A$54:$A$58,0),MATCH(CF$3,'Laika grafiks'!$3:$3,0)),"")</f>
        <v/>
      </c>
      <c r="CG17" s="144" t="str">
        <f>IFERROR(INDEX('Laika grafiks'!$54:$58,MATCH($D17,'Laika grafiks'!$A$54:$A$58,0),MATCH(CG$3,'Laika grafiks'!$3:$3,0)),"")</f>
        <v/>
      </c>
      <c r="CH17" s="144" t="str">
        <f>IFERROR(INDEX('Laika grafiks'!$54:$58,MATCH($D17,'Laika grafiks'!$A$54:$A$58,0),MATCH(CH$3,'Laika grafiks'!$3:$3,0)),"")</f>
        <v/>
      </c>
      <c r="CI17" s="144" t="str">
        <f>IFERROR(INDEX('Laika grafiks'!$54:$58,MATCH($D17,'Laika grafiks'!$A$54:$A$58,0),MATCH(CI$3,'Laika grafiks'!$3:$3,0)),"")</f>
        <v/>
      </c>
      <c r="CJ17" s="144" t="str">
        <f>IFERROR(INDEX('Laika grafiks'!$54:$58,MATCH($D17,'Laika grafiks'!$A$54:$A$58,0),MATCH(CJ$3,'Laika grafiks'!$3:$3,0)),"")</f>
        <v/>
      </c>
      <c r="CK17" s="144" t="str">
        <f>IFERROR(INDEX('Laika grafiks'!$54:$58,MATCH($D17,'Laika grafiks'!$A$54:$A$58,0),MATCH(CK$3,'Laika grafiks'!$3:$3,0)),"")</f>
        <v/>
      </c>
      <c r="CL17" s="144" t="str">
        <f>IFERROR(INDEX('Laika grafiks'!$54:$58,MATCH($D17,'Laika grafiks'!$A$54:$A$58,0),MATCH(CL$3,'Laika grafiks'!$3:$3,0)),"")</f>
        <v/>
      </c>
      <c r="CM17" s="144" t="str">
        <f>IFERROR(INDEX('Laika grafiks'!$54:$58,MATCH($D17,'Laika grafiks'!$A$54:$A$58,0),MATCH(CM$3,'Laika grafiks'!$3:$3,0)),"")</f>
        <v/>
      </c>
      <c r="CN17" s="144" t="str">
        <f>IFERROR(INDEX('Laika grafiks'!$54:$58,MATCH($D17,'Laika grafiks'!$A$54:$A$58,0),MATCH(CN$3,'Laika grafiks'!$3:$3,0)),"")</f>
        <v/>
      </c>
      <c r="CO17" s="144" t="str">
        <f>IFERROR(INDEX('Laika grafiks'!$54:$58,MATCH($D17,'Laika grafiks'!$A$54:$A$58,0),MATCH(CO$3,'Laika grafiks'!$3:$3,0)),"")</f>
        <v/>
      </c>
      <c r="CP17" s="144" t="str">
        <f>IFERROR(INDEX('Laika grafiks'!$54:$58,MATCH($D17,'Laika grafiks'!$A$54:$A$58,0),MATCH(CP$3,'Laika grafiks'!$3:$3,0)),"")</f>
        <v/>
      </c>
      <c r="CQ17" s="144" t="str">
        <f>IFERROR(INDEX('Laika grafiks'!$54:$58,MATCH($D17,'Laika grafiks'!$A$54:$A$58,0),MATCH(CQ$3,'Laika grafiks'!$3:$3,0)),"")</f>
        <v/>
      </c>
      <c r="CR17" s="144" t="str">
        <f>IFERROR(INDEX('Laika grafiks'!$54:$58,MATCH($D17,'Laika grafiks'!$A$54:$A$58,0),MATCH(CR$3,'Laika grafiks'!$3:$3,0)),"")</f>
        <v/>
      </c>
      <c r="CS17" s="144" t="str">
        <f>IFERROR(INDEX('Laika grafiks'!$54:$58,MATCH($D17,'Laika grafiks'!$A$54:$A$58,0),MATCH(CS$3,'Laika grafiks'!$3:$3,0)),"")</f>
        <v/>
      </c>
      <c r="CT17" s="144" t="str">
        <f>IFERROR(INDEX('Laika grafiks'!$54:$58,MATCH($D17,'Laika grafiks'!$A$54:$A$58,0),MATCH(CT$3,'Laika grafiks'!$3:$3,0)),"")</f>
        <v/>
      </c>
      <c r="CU17" s="144" t="str">
        <f>IFERROR(INDEX('Laika grafiks'!$54:$58,MATCH($D17,'Laika grafiks'!$A$54:$A$58,0),MATCH(CU$3,'Laika grafiks'!$3:$3,0)),"")</f>
        <v/>
      </c>
      <c r="CV17" s="144" t="str">
        <f>IFERROR(INDEX('Laika grafiks'!$54:$58,MATCH($D17,'Laika grafiks'!$A$54:$A$58,0),MATCH(CV$3,'Laika grafiks'!$3:$3,0)),"")</f>
        <v/>
      </c>
      <c r="CW17" s="144" t="str">
        <f>IFERROR(INDEX('Laika grafiks'!$54:$58,MATCH($D17,'Laika grafiks'!$A$54:$A$58,0),MATCH(CW$3,'Laika grafiks'!$3:$3,0)),"")</f>
        <v/>
      </c>
      <c r="CX17" s="144" t="str">
        <f>IFERROR(INDEX('Laika grafiks'!$54:$58,MATCH($D17,'Laika grafiks'!$A$54:$A$58,0),MATCH(CX$3,'Laika grafiks'!$3:$3,0)),"")</f>
        <v/>
      </c>
      <c r="CY17" s="144" t="str">
        <f>IFERROR(INDEX('Laika grafiks'!$54:$58,MATCH($D17,'Laika grafiks'!$A$54:$A$58,0),MATCH(CY$3,'Laika grafiks'!$3:$3,0)),"")</f>
        <v/>
      </c>
      <c r="CZ17" s="144" t="str">
        <f>IFERROR(INDEX('Laika grafiks'!$54:$58,MATCH($D17,'Laika grafiks'!$A$54:$A$58,0),MATCH(CZ$3,'Laika grafiks'!$3:$3,0)),"")</f>
        <v/>
      </c>
      <c r="DA17" s="144" t="str">
        <f>IFERROR(INDEX('Laika grafiks'!$54:$58,MATCH($D17,'Laika grafiks'!$A$54:$A$58,0),MATCH(DA$3,'Laika grafiks'!$3:$3,0)),"")</f>
        <v/>
      </c>
      <c r="DB17" s="144" t="str">
        <f>IFERROR(INDEX('Laika grafiks'!$54:$58,MATCH($D17,'Laika grafiks'!$A$54:$A$58,0),MATCH(DB$3,'Laika grafiks'!$3:$3,0)),"")</f>
        <v/>
      </c>
      <c r="DC17" s="144" t="str">
        <f>IFERROR(INDEX('Laika grafiks'!$54:$58,MATCH($D17,'Laika grafiks'!$A$54:$A$58,0),MATCH(DC$3,'Laika grafiks'!$3:$3,0)),"")</f>
        <v/>
      </c>
      <c r="DD17" s="144" t="str">
        <f>IFERROR(INDEX('Laika grafiks'!$54:$58,MATCH($D17,'Laika grafiks'!$A$54:$A$58,0),MATCH(DD$3,'Laika grafiks'!$3:$3,0)),"")</f>
        <v/>
      </c>
      <c r="DE17" s="144" t="str">
        <f>IFERROR(INDEX('Laika grafiks'!$54:$58,MATCH($D17,'Laika grafiks'!$A$54:$A$58,0),MATCH(DE$3,'Laika grafiks'!$3:$3,0)),"")</f>
        <v/>
      </c>
      <c r="DF17" s="144" t="str">
        <f>IFERROR(INDEX('Laika grafiks'!$54:$58,MATCH($D17,'Laika grafiks'!$A$54:$A$58,0),MATCH(DF$3,'Laika grafiks'!$3:$3,0)),"")</f>
        <v/>
      </c>
      <c r="DG17" s="144" t="str">
        <f>IFERROR(INDEX('Laika grafiks'!$54:$58,MATCH($D17,'Laika grafiks'!$A$54:$A$58,0),MATCH(DG$3,'Laika grafiks'!$3:$3,0)),"")</f>
        <v/>
      </c>
      <c r="DH17" s="144" t="str">
        <f>IFERROR(INDEX('Laika grafiks'!$54:$58,MATCH($D17,'Laika grafiks'!$A$54:$A$58,0),MATCH(DH$3,'Laika grafiks'!$3:$3,0)),"")</f>
        <v/>
      </c>
      <c r="DI17" s="144" t="str">
        <f>IFERROR(INDEX('Laika grafiks'!$54:$58,MATCH($D17,'Laika grafiks'!$A$54:$A$58,0),MATCH(DI$3,'Laika grafiks'!$3:$3,0)),"")</f>
        <v/>
      </c>
      <c r="DJ17" s="144" t="str">
        <f>IFERROR(INDEX('Laika grafiks'!$54:$58,MATCH($D17,'Laika grafiks'!$A$54:$A$58,0),MATCH(DJ$3,'Laika grafiks'!$3:$3,0)),"")</f>
        <v/>
      </c>
      <c r="DK17" s="144" t="str">
        <f>IFERROR(INDEX('Laika grafiks'!$54:$58,MATCH($D17,'Laika grafiks'!$A$54:$A$58,0),MATCH(DK$3,'Laika grafiks'!$3:$3,0)),"")</f>
        <v/>
      </c>
      <c r="DL17" s="144" t="str">
        <f>IFERROR(INDEX('Laika grafiks'!$54:$58,MATCH($D17,'Laika grafiks'!$A$54:$A$58,0),MATCH(DL$3,'Laika grafiks'!$3:$3,0)),"")</f>
        <v/>
      </c>
      <c r="DM17" s="144" t="str">
        <f>IFERROR(INDEX('Laika grafiks'!$54:$58,MATCH($D17,'Laika grafiks'!$A$54:$A$58,0),MATCH(DM$3,'Laika grafiks'!$3:$3,0)),"")</f>
        <v/>
      </c>
      <c r="DN17" s="144" t="str">
        <f>IFERROR(INDEX('Laika grafiks'!$54:$58,MATCH($D17,'Laika grafiks'!$A$54:$A$58,0),MATCH(DN$3,'Laika grafiks'!$3:$3,0)),"")</f>
        <v/>
      </c>
      <c r="DO17" s="144" t="str">
        <f>IFERROR(INDEX('Laika grafiks'!$54:$58,MATCH($D17,'Laika grafiks'!$A$54:$A$58,0),MATCH(DO$3,'Laika grafiks'!$3:$3,0)),"")</f>
        <v/>
      </c>
      <c r="DP17" s="144" t="str">
        <f>IFERROR(INDEX('Laika grafiks'!$54:$58,MATCH($D17,'Laika grafiks'!$A$54:$A$58,0),MATCH(DP$3,'Laika grafiks'!$3:$3,0)),"")</f>
        <v/>
      </c>
      <c r="DQ17" s="144" t="str">
        <f>IFERROR(INDEX('Laika grafiks'!$54:$58,MATCH($D17,'Laika grafiks'!$A$54:$A$58,0),MATCH(DQ$3,'Laika grafiks'!$3:$3,0)),"")</f>
        <v/>
      </c>
      <c r="DR17" s="144" t="str">
        <f>IFERROR(INDEX('Laika grafiks'!$54:$58,MATCH($D17,'Laika grafiks'!$A$54:$A$58,0),MATCH(DR$3,'Laika grafiks'!$3:$3,0)),"")</f>
        <v/>
      </c>
      <c r="DS17" s="144" t="str">
        <f>IFERROR(INDEX('Laika grafiks'!$54:$58,MATCH($D17,'Laika grafiks'!$A$54:$A$58,0),MATCH(DS$3,'Laika grafiks'!$3:$3,0)),"")</f>
        <v/>
      </c>
      <c r="DT17" s="144" t="str">
        <f>IFERROR(INDEX('Laika grafiks'!$54:$58,MATCH($D17,'Laika grafiks'!$A$54:$A$58,0),MATCH(DT$3,'Laika grafiks'!$3:$3,0)),"")</f>
        <v/>
      </c>
      <c r="DU17" s="144" t="str">
        <f>IFERROR(INDEX('Laika grafiks'!$54:$58,MATCH($D17,'Laika grafiks'!$A$54:$A$58,0),MATCH(DU$3,'Laika grafiks'!$3:$3,0)),"")</f>
        <v/>
      </c>
    </row>
    <row r="18" spans="1:125" x14ac:dyDescent="0.35">
      <c r="A18" s="2"/>
      <c r="B18" s="2"/>
      <c r="C18" s="2"/>
      <c r="D18" s="1"/>
      <c r="E18" s="79"/>
      <c r="F18" s="79"/>
      <c r="G18" s="79"/>
      <c r="H18" s="79"/>
      <c r="I18" s="79"/>
      <c r="J18" s="79"/>
      <c r="K18" s="79"/>
      <c r="L18" s="79"/>
      <c r="M18" s="79"/>
      <c r="N18" s="79"/>
      <c r="O18" s="79"/>
      <c r="P18" s="79"/>
      <c r="Q18" s="79"/>
      <c r="R18" s="79"/>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x14ac:dyDescent="0.35">
      <c r="A19" s="38" t="str">
        <f>IFERROR(Pieņēmumi!B156,"")</f>
        <v>Regulārās uzturēšanas izmaksas Nr1</v>
      </c>
      <c r="B19" s="38" t="str">
        <f>IFERROR(Pieņēmumi!C156,"")</f>
        <v>k € ceturksnī</v>
      </c>
      <c r="D19" s="63">
        <f>IFERROR(Pieņēmumi!E156,"")</f>
        <v>0</v>
      </c>
      <c r="E19" s="77">
        <f t="shared" ref="E19:T28" si="0">IFERROR($D19*E$15,"")</f>
        <v>0</v>
      </c>
      <c r="F19" s="77">
        <f t="shared" si="0"/>
        <v>0</v>
      </c>
      <c r="G19" s="77">
        <f t="shared" si="0"/>
        <v>0</v>
      </c>
      <c r="H19" s="77">
        <f t="shared" si="0"/>
        <v>0</v>
      </c>
      <c r="I19" s="77">
        <f t="shared" si="0"/>
        <v>0</v>
      </c>
      <c r="J19" s="77">
        <f t="shared" si="0"/>
        <v>0</v>
      </c>
      <c r="K19" s="77">
        <f t="shared" si="0"/>
        <v>0</v>
      </c>
      <c r="L19" s="77">
        <f t="shared" si="0"/>
        <v>0</v>
      </c>
      <c r="M19" s="77">
        <f t="shared" si="0"/>
        <v>0</v>
      </c>
      <c r="N19" s="77">
        <f t="shared" si="0"/>
        <v>0</v>
      </c>
      <c r="O19" s="77">
        <f t="shared" si="0"/>
        <v>0</v>
      </c>
      <c r="P19" s="77">
        <f t="shared" si="0"/>
        <v>0</v>
      </c>
      <c r="Q19" s="77">
        <f t="shared" si="0"/>
        <v>0</v>
      </c>
      <c r="R19" s="77">
        <f t="shared" si="0"/>
        <v>0</v>
      </c>
      <c r="S19" s="77">
        <f t="shared" si="0"/>
        <v>0</v>
      </c>
      <c r="T19" s="77">
        <f t="shared" si="0"/>
        <v>0</v>
      </c>
      <c r="U19" s="77">
        <f t="shared" ref="U19:AJ28" si="1">IFERROR($D19*U$15,"")</f>
        <v>0</v>
      </c>
      <c r="V19" s="77">
        <f t="shared" si="1"/>
        <v>0</v>
      </c>
      <c r="W19" s="77">
        <f t="shared" si="1"/>
        <v>0</v>
      </c>
      <c r="X19" s="77">
        <f t="shared" si="1"/>
        <v>0</v>
      </c>
      <c r="Y19" s="77">
        <f t="shared" si="1"/>
        <v>0</v>
      </c>
      <c r="Z19" s="77">
        <f t="shared" si="1"/>
        <v>0</v>
      </c>
      <c r="AA19" s="77">
        <f t="shared" si="1"/>
        <v>0</v>
      </c>
      <c r="AB19" s="77">
        <f t="shared" si="1"/>
        <v>0</v>
      </c>
      <c r="AC19" s="77">
        <f t="shared" si="1"/>
        <v>0</v>
      </c>
      <c r="AD19" s="77">
        <f t="shared" si="1"/>
        <v>0</v>
      </c>
      <c r="AE19" s="77">
        <f t="shared" si="1"/>
        <v>0</v>
      </c>
      <c r="AF19" s="77">
        <f t="shared" si="1"/>
        <v>0</v>
      </c>
      <c r="AG19" s="77">
        <f t="shared" si="1"/>
        <v>0</v>
      </c>
      <c r="AH19" s="77">
        <f t="shared" si="1"/>
        <v>0</v>
      </c>
      <c r="AI19" s="77">
        <f t="shared" si="1"/>
        <v>0</v>
      </c>
      <c r="AJ19" s="77">
        <f t="shared" si="1"/>
        <v>0</v>
      </c>
      <c r="AK19" s="77">
        <f t="shared" ref="AK19:AZ28" si="2">IFERROR($D19*AK$15,"")</f>
        <v>0</v>
      </c>
      <c r="AL19" s="77">
        <f t="shared" si="2"/>
        <v>0</v>
      </c>
      <c r="AM19" s="77">
        <f t="shared" si="2"/>
        <v>0</v>
      </c>
      <c r="AN19" s="77">
        <f t="shared" si="2"/>
        <v>0</v>
      </c>
      <c r="AO19" s="77">
        <f t="shared" si="2"/>
        <v>0</v>
      </c>
      <c r="AP19" s="77">
        <f t="shared" si="2"/>
        <v>0</v>
      </c>
      <c r="AQ19" s="77">
        <f t="shared" si="2"/>
        <v>0</v>
      </c>
      <c r="AR19" s="77">
        <f t="shared" si="2"/>
        <v>0</v>
      </c>
      <c r="AS19" s="77">
        <f t="shared" si="2"/>
        <v>0</v>
      </c>
      <c r="AT19" s="77">
        <f t="shared" si="2"/>
        <v>0</v>
      </c>
      <c r="AU19" s="77">
        <f t="shared" si="2"/>
        <v>0</v>
      </c>
      <c r="AV19" s="77">
        <f t="shared" si="2"/>
        <v>0</v>
      </c>
      <c r="AW19" s="77">
        <f t="shared" si="2"/>
        <v>0</v>
      </c>
      <c r="AX19" s="77">
        <f t="shared" si="2"/>
        <v>0</v>
      </c>
      <c r="AY19" s="77">
        <f t="shared" si="2"/>
        <v>0</v>
      </c>
      <c r="AZ19" s="77">
        <f t="shared" si="2"/>
        <v>0</v>
      </c>
      <c r="BA19" s="77">
        <f t="shared" ref="BA19:BP28" si="3">IFERROR($D19*BA$15,"")</f>
        <v>0</v>
      </c>
      <c r="BB19" s="77">
        <f t="shared" si="3"/>
        <v>0</v>
      </c>
      <c r="BC19" s="77">
        <f t="shared" si="3"/>
        <v>0</v>
      </c>
      <c r="BD19" s="77">
        <f t="shared" si="3"/>
        <v>0</v>
      </c>
      <c r="BE19" s="77">
        <f t="shared" si="3"/>
        <v>0</v>
      </c>
      <c r="BF19" s="77">
        <f t="shared" si="3"/>
        <v>0</v>
      </c>
      <c r="BG19" s="77">
        <f t="shared" si="3"/>
        <v>0</v>
      </c>
      <c r="BH19" s="77">
        <f t="shared" si="3"/>
        <v>0</v>
      </c>
      <c r="BI19" s="77">
        <f t="shared" si="3"/>
        <v>0</v>
      </c>
      <c r="BJ19" s="77">
        <f t="shared" si="3"/>
        <v>0</v>
      </c>
      <c r="BK19" s="77">
        <f t="shared" si="3"/>
        <v>0</v>
      </c>
      <c r="BL19" s="77">
        <f t="shared" si="3"/>
        <v>0</v>
      </c>
      <c r="BM19" s="77">
        <f t="shared" si="3"/>
        <v>0</v>
      </c>
      <c r="BN19" s="77">
        <f t="shared" si="3"/>
        <v>0</v>
      </c>
      <c r="BO19" s="77">
        <f t="shared" si="3"/>
        <v>0</v>
      </c>
      <c r="BP19" s="77">
        <f t="shared" si="3"/>
        <v>0</v>
      </c>
      <c r="BQ19" s="77">
        <f t="shared" ref="BQ19:CF28" si="4">IFERROR($D19*BQ$15,"")</f>
        <v>0</v>
      </c>
      <c r="BR19" s="77">
        <f t="shared" si="4"/>
        <v>0</v>
      </c>
      <c r="BS19" s="77">
        <f t="shared" si="4"/>
        <v>0</v>
      </c>
      <c r="BT19" s="77">
        <f t="shared" si="4"/>
        <v>0</v>
      </c>
      <c r="BU19" s="77">
        <f t="shared" si="4"/>
        <v>0</v>
      </c>
      <c r="BV19" s="77">
        <f t="shared" si="4"/>
        <v>0</v>
      </c>
      <c r="BW19" s="77">
        <f t="shared" si="4"/>
        <v>0</v>
      </c>
      <c r="BX19" s="77">
        <f t="shared" si="4"/>
        <v>0</v>
      </c>
      <c r="BY19" s="77">
        <f t="shared" si="4"/>
        <v>0</v>
      </c>
      <c r="BZ19" s="77">
        <f t="shared" si="4"/>
        <v>0</v>
      </c>
      <c r="CA19" s="77">
        <f t="shared" si="4"/>
        <v>0</v>
      </c>
      <c r="CB19" s="77">
        <f t="shared" si="4"/>
        <v>0</v>
      </c>
      <c r="CC19" s="77">
        <f t="shared" si="4"/>
        <v>0</v>
      </c>
      <c r="CD19" s="77">
        <f t="shared" si="4"/>
        <v>0</v>
      </c>
      <c r="CE19" s="77">
        <f t="shared" si="4"/>
        <v>0</v>
      </c>
      <c r="CF19" s="77">
        <f t="shared" si="4"/>
        <v>0</v>
      </c>
      <c r="CG19" s="77">
        <f t="shared" ref="CG19:CV28" si="5">IFERROR($D19*CG$15,"")</f>
        <v>0</v>
      </c>
      <c r="CH19" s="77">
        <f t="shared" si="5"/>
        <v>0</v>
      </c>
      <c r="CI19" s="77">
        <f t="shared" si="5"/>
        <v>0</v>
      </c>
      <c r="CJ19" s="77">
        <f t="shared" si="5"/>
        <v>0</v>
      </c>
      <c r="CK19" s="77">
        <f t="shared" si="5"/>
        <v>0</v>
      </c>
      <c r="CL19" s="77">
        <f t="shared" si="5"/>
        <v>0</v>
      </c>
      <c r="CM19" s="77">
        <f t="shared" si="5"/>
        <v>0</v>
      </c>
      <c r="CN19" s="77">
        <f t="shared" si="5"/>
        <v>0</v>
      </c>
      <c r="CO19" s="77">
        <f t="shared" si="5"/>
        <v>0</v>
      </c>
      <c r="CP19" s="77">
        <f t="shared" si="5"/>
        <v>0</v>
      </c>
      <c r="CQ19" s="77">
        <f t="shared" si="5"/>
        <v>0</v>
      </c>
      <c r="CR19" s="77">
        <f t="shared" si="5"/>
        <v>0</v>
      </c>
      <c r="CS19" s="77">
        <f t="shared" si="5"/>
        <v>0</v>
      </c>
      <c r="CT19" s="77">
        <f t="shared" si="5"/>
        <v>0</v>
      </c>
      <c r="CU19" s="77">
        <f t="shared" si="5"/>
        <v>0</v>
      </c>
      <c r="CV19" s="77">
        <f t="shared" si="5"/>
        <v>0</v>
      </c>
      <c r="CW19" s="77">
        <f t="shared" ref="CW19:DL28" si="6">IFERROR($D19*CW$15,"")</f>
        <v>0</v>
      </c>
      <c r="CX19" s="77">
        <f t="shared" si="6"/>
        <v>0</v>
      </c>
      <c r="CY19" s="77">
        <f t="shared" si="6"/>
        <v>0</v>
      </c>
      <c r="CZ19" s="77">
        <f t="shared" si="6"/>
        <v>0</v>
      </c>
      <c r="DA19" s="77">
        <f t="shared" si="6"/>
        <v>0</v>
      </c>
      <c r="DB19" s="77">
        <f t="shared" si="6"/>
        <v>0</v>
      </c>
      <c r="DC19" s="77">
        <f t="shared" si="6"/>
        <v>0</v>
      </c>
      <c r="DD19" s="77">
        <f t="shared" si="6"/>
        <v>0</v>
      </c>
      <c r="DE19" s="77">
        <f t="shared" si="6"/>
        <v>0</v>
      </c>
      <c r="DF19" s="77">
        <f t="shared" si="6"/>
        <v>0</v>
      </c>
      <c r="DG19" s="77">
        <f t="shared" si="6"/>
        <v>0</v>
      </c>
      <c r="DH19" s="77">
        <f t="shared" si="6"/>
        <v>0</v>
      </c>
      <c r="DI19" s="77">
        <f t="shared" si="6"/>
        <v>0</v>
      </c>
      <c r="DJ19" s="77">
        <f t="shared" si="6"/>
        <v>0</v>
      </c>
      <c r="DK19" s="77">
        <f t="shared" si="6"/>
        <v>0</v>
      </c>
      <c r="DL19" s="77">
        <f t="shared" si="6"/>
        <v>0</v>
      </c>
      <c r="DM19" s="77">
        <f t="shared" ref="DK19:DU28" si="7">IFERROR($D19*DM$15,"")</f>
        <v>0</v>
      </c>
      <c r="DN19" s="77">
        <f t="shared" si="7"/>
        <v>0</v>
      </c>
      <c r="DO19" s="77">
        <f t="shared" si="7"/>
        <v>0</v>
      </c>
      <c r="DP19" s="77">
        <f t="shared" si="7"/>
        <v>0</v>
      </c>
      <c r="DQ19" s="77">
        <f t="shared" si="7"/>
        <v>0</v>
      </c>
      <c r="DR19" s="77">
        <f t="shared" si="7"/>
        <v>0</v>
      </c>
      <c r="DS19" s="77">
        <f t="shared" si="7"/>
        <v>0</v>
      </c>
      <c r="DT19" s="77">
        <f t="shared" si="7"/>
        <v>0</v>
      </c>
      <c r="DU19" s="77">
        <f t="shared" si="7"/>
        <v>0</v>
      </c>
    </row>
    <row r="20" spans="1:125" x14ac:dyDescent="0.35">
      <c r="A20" s="38" t="str">
        <f>IFERROR(Pieņēmumi!B157,"")</f>
        <v>Regulārās uzturēšanas izmaksas Nr2</v>
      </c>
      <c r="B20" s="38" t="str">
        <f>IFERROR(Pieņēmumi!C157,"")</f>
        <v>k € ceturksnī</v>
      </c>
      <c r="D20" s="63">
        <f>IFERROR(Pieņēmumi!E157,"")</f>
        <v>0</v>
      </c>
      <c r="E20" s="77">
        <f t="shared" si="0"/>
        <v>0</v>
      </c>
      <c r="F20" s="77">
        <f t="shared" si="0"/>
        <v>0</v>
      </c>
      <c r="G20" s="77">
        <f t="shared" si="0"/>
        <v>0</v>
      </c>
      <c r="H20" s="77">
        <f t="shared" si="0"/>
        <v>0</v>
      </c>
      <c r="I20" s="77">
        <f t="shared" si="0"/>
        <v>0</v>
      </c>
      <c r="J20" s="77">
        <f t="shared" si="0"/>
        <v>0</v>
      </c>
      <c r="K20" s="77">
        <f t="shared" si="0"/>
        <v>0</v>
      </c>
      <c r="L20" s="77">
        <f t="shared" si="0"/>
        <v>0</v>
      </c>
      <c r="M20" s="77">
        <f t="shared" si="0"/>
        <v>0</v>
      </c>
      <c r="N20" s="77">
        <f t="shared" si="0"/>
        <v>0</v>
      </c>
      <c r="O20" s="77">
        <f t="shared" si="0"/>
        <v>0</v>
      </c>
      <c r="P20" s="77">
        <f t="shared" si="0"/>
        <v>0</v>
      </c>
      <c r="Q20" s="77">
        <f t="shared" si="0"/>
        <v>0</v>
      </c>
      <c r="R20" s="77">
        <f t="shared" si="0"/>
        <v>0</v>
      </c>
      <c r="S20" s="77">
        <f t="shared" si="0"/>
        <v>0</v>
      </c>
      <c r="T20" s="77">
        <f t="shared" si="0"/>
        <v>0</v>
      </c>
      <c r="U20" s="77">
        <f t="shared" si="1"/>
        <v>0</v>
      </c>
      <c r="V20" s="77">
        <f t="shared" si="1"/>
        <v>0</v>
      </c>
      <c r="W20" s="77">
        <f t="shared" si="1"/>
        <v>0</v>
      </c>
      <c r="X20" s="77">
        <f t="shared" si="1"/>
        <v>0</v>
      </c>
      <c r="Y20" s="77">
        <f t="shared" si="1"/>
        <v>0</v>
      </c>
      <c r="Z20" s="77">
        <f t="shared" si="1"/>
        <v>0</v>
      </c>
      <c r="AA20" s="77">
        <f t="shared" si="1"/>
        <v>0</v>
      </c>
      <c r="AB20" s="77">
        <f t="shared" si="1"/>
        <v>0</v>
      </c>
      <c r="AC20" s="77">
        <f t="shared" si="1"/>
        <v>0</v>
      </c>
      <c r="AD20" s="77">
        <f t="shared" si="1"/>
        <v>0</v>
      </c>
      <c r="AE20" s="77">
        <f t="shared" si="1"/>
        <v>0</v>
      </c>
      <c r="AF20" s="77">
        <f t="shared" si="1"/>
        <v>0</v>
      </c>
      <c r="AG20" s="77">
        <f t="shared" si="1"/>
        <v>0</v>
      </c>
      <c r="AH20" s="77">
        <f t="shared" si="1"/>
        <v>0</v>
      </c>
      <c r="AI20" s="77">
        <f t="shared" si="1"/>
        <v>0</v>
      </c>
      <c r="AJ20" s="77">
        <f t="shared" si="1"/>
        <v>0</v>
      </c>
      <c r="AK20" s="77">
        <f t="shared" si="2"/>
        <v>0</v>
      </c>
      <c r="AL20" s="77">
        <f t="shared" si="2"/>
        <v>0</v>
      </c>
      <c r="AM20" s="77">
        <f t="shared" si="2"/>
        <v>0</v>
      </c>
      <c r="AN20" s="77">
        <f t="shared" si="2"/>
        <v>0</v>
      </c>
      <c r="AO20" s="77">
        <f t="shared" si="2"/>
        <v>0</v>
      </c>
      <c r="AP20" s="77">
        <f t="shared" si="2"/>
        <v>0</v>
      </c>
      <c r="AQ20" s="77">
        <f t="shared" si="2"/>
        <v>0</v>
      </c>
      <c r="AR20" s="77">
        <f t="shared" si="2"/>
        <v>0</v>
      </c>
      <c r="AS20" s="77">
        <f t="shared" si="2"/>
        <v>0</v>
      </c>
      <c r="AT20" s="77">
        <f t="shared" si="2"/>
        <v>0</v>
      </c>
      <c r="AU20" s="77">
        <f t="shared" si="2"/>
        <v>0</v>
      </c>
      <c r="AV20" s="77">
        <f t="shared" si="2"/>
        <v>0</v>
      </c>
      <c r="AW20" s="77">
        <f t="shared" si="2"/>
        <v>0</v>
      </c>
      <c r="AX20" s="77">
        <f t="shared" si="2"/>
        <v>0</v>
      </c>
      <c r="AY20" s="77">
        <f t="shared" si="2"/>
        <v>0</v>
      </c>
      <c r="AZ20" s="77">
        <f t="shared" si="2"/>
        <v>0</v>
      </c>
      <c r="BA20" s="77">
        <f t="shared" si="3"/>
        <v>0</v>
      </c>
      <c r="BB20" s="77">
        <f t="shared" si="3"/>
        <v>0</v>
      </c>
      <c r="BC20" s="77">
        <f t="shared" si="3"/>
        <v>0</v>
      </c>
      <c r="BD20" s="77">
        <f t="shared" si="3"/>
        <v>0</v>
      </c>
      <c r="BE20" s="77">
        <f t="shared" si="3"/>
        <v>0</v>
      </c>
      <c r="BF20" s="77">
        <f t="shared" si="3"/>
        <v>0</v>
      </c>
      <c r="BG20" s="77">
        <f t="shared" si="3"/>
        <v>0</v>
      </c>
      <c r="BH20" s="77">
        <f t="shared" si="3"/>
        <v>0</v>
      </c>
      <c r="BI20" s="77">
        <f t="shared" si="3"/>
        <v>0</v>
      </c>
      <c r="BJ20" s="77">
        <f t="shared" si="3"/>
        <v>0</v>
      </c>
      <c r="BK20" s="77">
        <f t="shared" si="3"/>
        <v>0</v>
      </c>
      <c r="BL20" s="77">
        <f t="shared" si="3"/>
        <v>0</v>
      </c>
      <c r="BM20" s="77">
        <f t="shared" si="3"/>
        <v>0</v>
      </c>
      <c r="BN20" s="77">
        <f t="shared" si="3"/>
        <v>0</v>
      </c>
      <c r="BO20" s="77">
        <f t="shared" si="3"/>
        <v>0</v>
      </c>
      <c r="BP20" s="77">
        <f t="shared" si="3"/>
        <v>0</v>
      </c>
      <c r="BQ20" s="77">
        <f t="shared" si="4"/>
        <v>0</v>
      </c>
      <c r="BR20" s="77">
        <f t="shared" si="4"/>
        <v>0</v>
      </c>
      <c r="BS20" s="77">
        <f t="shared" si="4"/>
        <v>0</v>
      </c>
      <c r="BT20" s="77">
        <f t="shared" si="4"/>
        <v>0</v>
      </c>
      <c r="BU20" s="77">
        <f t="shared" si="4"/>
        <v>0</v>
      </c>
      <c r="BV20" s="77">
        <f t="shared" si="4"/>
        <v>0</v>
      </c>
      <c r="BW20" s="77">
        <f t="shared" si="4"/>
        <v>0</v>
      </c>
      <c r="BX20" s="77">
        <f t="shared" si="4"/>
        <v>0</v>
      </c>
      <c r="BY20" s="77">
        <f t="shared" si="4"/>
        <v>0</v>
      </c>
      <c r="BZ20" s="77">
        <f t="shared" si="4"/>
        <v>0</v>
      </c>
      <c r="CA20" s="77">
        <f t="shared" si="4"/>
        <v>0</v>
      </c>
      <c r="CB20" s="77">
        <f t="shared" si="4"/>
        <v>0</v>
      </c>
      <c r="CC20" s="77">
        <f t="shared" si="4"/>
        <v>0</v>
      </c>
      <c r="CD20" s="77">
        <f t="shared" si="4"/>
        <v>0</v>
      </c>
      <c r="CE20" s="77">
        <f t="shared" si="4"/>
        <v>0</v>
      </c>
      <c r="CF20" s="77">
        <f t="shared" si="4"/>
        <v>0</v>
      </c>
      <c r="CG20" s="77">
        <f t="shared" si="5"/>
        <v>0</v>
      </c>
      <c r="CH20" s="77">
        <f t="shared" si="5"/>
        <v>0</v>
      </c>
      <c r="CI20" s="77">
        <f t="shared" si="5"/>
        <v>0</v>
      </c>
      <c r="CJ20" s="77">
        <f t="shared" si="5"/>
        <v>0</v>
      </c>
      <c r="CK20" s="77">
        <f t="shared" si="5"/>
        <v>0</v>
      </c>
      <c r="CL20" s="77">
        <f t="shared" si="5"/>
        <v>0</v>
      </c>
      <c r="CM20" s="77">
        <f t="shared" si="5"/>
        <v>0</v>
      </c>
      <c r="CN20" s="77">
        <f t="shared" si="5"/>
        <v>0</v>
      </c>
      <c r="CO20" s="77">
        <f t="shared" si="5"/>
        <v>0</v>
      </c>
      <c r="CP20" s="77">
        <f t="shared" si="5"/>
        <v>0</v>
      </c>
      <c r="CQ20" s="77">
        <f t="shared" si="5"/>
        <v>0</v>
      </c>
      <c r="CR20" s="77">
        <f t="shared" si="5"/>
        <v>0</v>
      </c>
      <c r="CS20" s="77">
        <f t="shared" si="5"/>
        <v>0</v>
      </c>
      <c r="CT20" s="77">
        <f t="shared" si="5"/>
        <v>0</v>
      </c>
      <c r="CU20" s="77">
        <f t="shared" si="5"/>
        <v>0</v>
      </c>
      <c r="CV20" s="77">
        <f t="shared" si="5"/>
        <v>0</v>
      </c>
      <c r="CW20" s="77">
        <f t="shared" si="6"/>
        <v>0</v>
      </c>
      <c r="CX20" s="77">
        <f t="shared" si="6"/>
        <v>0</v>
      </c>
      <c r="CY20" s="77">
        <f t="shared" si="6"/>
        <v>0</v>
      </c>
      <c r="CZ20" s="77">
        <f t="shared" si="6"/>
        <v>0</v>
      </c>
      <c r="DA20" s="77">
        <f t="shared" si="6"/>
        <v>0</v>
      </c>
      <c r="DB20" s="77">
        <f t="shared" si="6"/>
        <v>0</v>
      </c>
      <c r="DC20" s="77">
        <f t="shared" si="6"/>
        <v>0</v>
      </c>
      <c r="DD20" s="77">
        <f t="shared" si="6"/>
        <v>0</v>
      </c>
      <c r="DE20" s="77">
        <f t="shared" si="6"/>
        <v>0</v>
      </c>
      <c r="DF20" s="77">
        <f t="shared" si="6"/>
        <v>0</v>
      </c>
      <c r="DG20" s="77">
        <f t="shared" si="6"/>
        <v>0</v>
      </c>
      <c r="DH20" s="77">
        <f t="shared" si="6"/>
        <v>0</v>
      </c>
      <c r="DI20" s="77">
        <f t="shared" si="6"/>
        <v>0</v>
      </c>
      <c r="DJ20" s="77">
        <f t="shared" si="6"/>
        <v>0</v>
      </c>
      <c r="DK20" s="77">
        <f t="shared" si="7"/>
        <v>0</v>
      </c>
      <c r="DL20" s="77">
        <f t="shared" si="7"/>
        <v>0</v>
      </c>
      <c r="DM20" s="77">
        <f t="shared" si="7"/>
        <v>0</v>
      </c>
      <c r="DN20" s="77">
        <f t="shared" si="7"/>
        <v>0</v>
      </c>
      <c r="DO20" s="77">
        <f t="shared" si="7"/>
        <v>0</v>
      </c>
      <c r="DP20" s="77">
        <f t="shared" si="7"/>
        <v>0</v>
      </c>
      <c r="DQ20" s="77">
        <f t="shared" si="7"/>
        <v>0</v>
      </c>
      <c r="DR20" s="77">
        <f t="shared" si="7"/>
        <v>0</v>
      </c>
      <c r="DS20" s="77">
        <f t="shared" si="7"/>
        <v>0</v>
      </c>
      <c r="DT20" s="77">
        <f t="shared" si="7"/>
        <v>0</v>
      </c>
      <c r="DU20" s="77">
        <f t="shared" si="7"/>
        <v>0</v>
      </c>
    </row>
    <row r="21" spans="1:125" x14ac:dyDescent="0.35">
      <c r="A21" s="38" t="str">
        <f>IFERROR(Pieņēmumi!B158,"")</f>
        <v>Regulārās uzturēšanas izmaksas Nr3</v>
      </c>
      <c r="B21" s="38" t="str">
        <f>IFERROR(Pieņēmumi!C158,"")</f>
        <v>k € ceturksnī</v>
      </c>
      <c r="D21" s="63">
        <f>IFERROR(Pieņēmumi!E158,"")</f>
        <v>0</v>
      </c>
      <c r="E21" s="77">
        <f t="shared" si="0"/>
        <v>0</v>
      </c>
      <c r="F21" s="77">
        <f t="shared" si="0"/>
        <v>0</v>
      </c>
      <c r="G21" s="77">
        <f t="shared" si="0"/>
        <v>0</v>
      </c>
      <c r="H21" s="77">
        <f t="shared" si="0"/>
        <v>0</v>
      </c>
      <c r="I21" s="77">
        <f t="shared" si="0"/>
        <v>0</v>
      </c>
      <c r="J21" s="77">
        <f t="shared" si="0"/>
        <v>0</v>
      </c>
      <c r="K21" s="77">
        <f t="shared" si="0"/>
        <v>0</v>
      </c>
      <c r="L21" s="77">
        <f t="shared" si="0"/>
        <v>0</v>
      </c>
      <c r="M21" s="77">
        <f t="shared" si="0"/>
        <v>0</v>
      </c>
      <c r="N21" s="77">
        <f t="shared" si="0"/>
        <v>0</v>
      </c>
      <c r="O21" s="77">
        <f t="shared" si="0"/>
        <v>0</v>
      </c>
      <c r="P21" s="77">
        <f t="shared" si="0"/>
        <v>0</v>
      </c>
      <c r="Q21" s="77">
        <f t="shared" si="0"/>
        <v>0</v>
      </c>
      <c r="R21" s="77">
        <f t="shared" si="0"/>
        <v>0</v>
      </c>
      <c r="S21" s="77">
        <f t="shared" si="0"/>
        <v>0</v>
      </c>
      <c r="T21" s="77">
        <f t="shared" si="0"/>
        <v>0</v>
      </c>
      <c r="U21" s="77">
        <f t="shared" si="1"/>
        <v>0</v>
      </c>
      <c r="V21" s="77">
        <f t="shared" si="1"/>
        <v>0</v>
      </c>
      <c r="W21" s="77">
        <f t="shared" si="1"/>
        <v>0</v>
      </c>
      <c r="X21" s="77">
        <f t="shared" si="1"/>
        <v>0</v>
      </c>
      <c r="Y21" s="77">
        <f t="shared" si="1"/>
        <v>0</v>
      </c>
      <c r="Z21" s="77">
        <f t="shared" si="1"/>
        <v>0</v>
      </c>
      <c r="AA21" s="77">
        <f t="shared" si="1"/>
        <v>0</v>
      </c>
      <c r="AB21" s="77">
        <f t="shared" si="1"/>
        <v>0</v>
      </c>
      <c r="AC21" s="77">
        <f t="shared" si="1"/>
        <v>0</v>
      </c>
      <c r="AD21" s="77">
        <f t="shared" si="1"/>
        <v>0</v>
      </c>
      <c r="AE21" s="77">
        <f t="shared" si="1"/>
        <v>0</v>
      </c>
      <c r="AF21" s="77">
        <f t="shared" si="1"/>
        <v>0</v>
      </c>
      <c r="AG21" s="77">
        <f t="shared" si="1"/>
        <v>0</v>
      </c>
      <c r="AH21" s="77">
        <f t="shared" si="1"/>
        <v>0</v>
      </c>
      <c r="AI21" s="77">
        <f t="shared" si="1"/>
        <v>0</v>
      </c>
      <c r="AJ21" s="77">
        <f t="shared" si="1"/>
        <v>0</v>
      </c>
      <c r="AK21" s="77">
        <f t="shared" si="2"/>
        <v>0</v>
      </c>
      <c r="AL21" s="77">
        <f t="shared" si="2"/>
        <v>0</v>
      </c>
      <c r="AM21" s="77">
        <f t="shared" si="2"/>
        <v>0</v>
      </c>
      <c r="AN21" s="77">
        <f t="shared" si="2"/>
        <v>0</v>
      </c>
      <c r="AO21" s="77">
        <f t="shared" si="2"/>
        <v>0</v>
      </c>
      <c r="AP21" s="77">
        <f t="shared" si="2"/>
        <v>0</v>
      </c>
      <c r="AQ21" s="77">
        <f t="shared" si="2"/>
        <v>0</v>
      </c>
      <c r="AR21" s="77">
        <f t="shared" si="2"/>
        <v>0</v>
      </c>
      <c r="AS21" s="77">
        <f t="shared" si="2"/>
        <v>0</v>
      </c>
      <c r="AT21" s="77">
        <f t="shared" si="2"/>
        <v>0</v>
      </c>
      <c r="AU21" s="77">
        <f t="shared" si="2"/>
        <v>0</v>
      </c>
      <c r="AV21" s="77">
        <f t="shared" si="2"/>
        <v>0</v>
      </c>
      <c r="AW21" s="77">
        <f t="shared" si="2"/>
        <v>0</v>
      </c>
      <c r="AX21" s="77">
        <f t="shared" si="2"/>
        <v>0</v>
      </c>
      <c r="AY21" s="77">
        <f t="shared" si="2"/>
        <v>0</v>
      </c>
      <c r="AZ21" s="77">
        <f t="shared" si="2"/>
        <v>0</v>
      </c>
      <c r="BA21" s="77">
        <f t="shared" si="3"/>
        <v>0</v>
      </c>
      <c r="BB21" s="77">
        <f t="shared" si="3"/>
        <v>0</v>
      </c>
      <c r="BC21" s="77">
        <f t="shared" si="3"/>
        <v>0</v>
      </c>
      <c r="BD21" s="77">
        <f t="shared" si="3"/>
        <v>0</v>
      </c>
      <c r="BE21" s="77">
        <f t="shared" si="3"/>
        <v>0</v>
      </c>
      <c r="BF21" s="77">
        <f t="shared" si="3"/>
        <v>0</v>
      </c>
      <c r="BG21" s="77">
        <f t="shared" si="3"/>
        <v>0</v>
      </c>
      <c r="BH21" s="77">
        <f t="shared" si="3"/>
        <v>0</v>
      </c>
      <c r="BI21" s="77">
        <f t="shared" si="3"/>
        <v>0</v>
      </c>
      <c r="BJ21" s="77">
        <f t="shared" si="3"/>
        <v>0</v>
      </c>
      <c r="BK21" s="77">
        <f t="shared" si="3"/>
        <v>0</v>
      </c>
      <c r="BL21" s="77">
        <f t="shared" si="3"/>
        <v>0</v>
      </c>
      <c r="BM21" s="77">
        <f t="shared" si="3"/>
        <v>0</v>
      </c>
      <c r="BN21" s="77">
        <f t="shared" si="3"/>
        <v>0</v>
      </c>
      <c r="BO21" s="77">
        <f t="shared" si="3"/>
        <v>0</v>
      </c>
      <c r="BP21" s="77">
        <f t="shared" si="3"/>
        <v>0</v>
      </c>
      <c r="BQ21" s="77">
        <f t="shared" si="4"/>
        <v>0</v>
      </c>
      <c r="BR21" s="77">
        <f t="shared" si="4"/>
        <v>0</v>
      </c>
      <c r="BS21" s="77">
        <f t="shared" si="4"/>
        <v>0</v>
      </c>
      <c r="BT21" s="77">
        <f t="shared" si="4"/>
        <v>0</v>
      </c>
      <c r="BU21" s="77">
        <f t="shared" si="4"/>
        <v>0</v>
      </c>
      <c r="BV21" s="77">
        <f t="shared" si="4"/>
        <v>0</v>
      </c>
      <c r="BW21" s="77">
        <f t="shared" si="4"/>
        <v>0</v>
      </c>
      <c r="BX21" s="77">
        <f t="shared" si="4"/>
        <v>0</v>
      </c>
      <c r="BY21" s="77">
        <f t="shared" si="4"/>
        <v>0</v>
      </c>
      <c r="BZ21" s="77">
        <f t="shared" si="4"/>
        <v>0</v>
      </c>
      <c r="CA21" s="77">
        <f t="shared" si="4"/>
        <v>0</v>
      </c>
      <c r="CB21" s="77">
        <f t="shared" si="4"/>
        <v>0</v>
      </c>
      <c r="CC21" s="77">
        <f t="shared" si="4"/>
        <v>0</v>
      </c>
      <c r="CD21" s="77">
        <f t="shared" si="4"/>
        <v>0</v>
      </c>
      <c r="CE21" s="77">
        <f t="shared" si="4"/>
        <v>0</v>
      </c>
      <c r="CF21" s="77">
        <f t="shared" si="4"/>
        <v>0</v>
      </c>
      <c r="CG21" s="77">
        <f t="shared" si="5"/>
        <v>0</v>
      </c>
      <c r="CH21" s="77">
        <f t="shared" si="5"/>
        <v>0</v>
      </c>
      <c r="CI21" s="77">
        <f t="shared" si="5"/>
        <v>0</v>
      </c>
      <c r="CJ21" s="77">
        <f t="shared" si="5"/>
        <v>0</v>
      </c>
      <c r="CK21" s="77">
        <f t="shared" si="5"/>
        <v>0</v>
      </c>
      <c r="CL21" s="77">
        <f t="shared" si="5"/>
        <v>0</v>
      </c>
      <c r="CM21" s="77">
        <f t="shared" si="5"/>
        <v>0</v>
      </c>
      <c r="CN21" s="77">
        <f t="shared" si="5"/>
        <v>0</v>
      </c>
      <c r="CO21" s="77">
        <f t="shared" si="5"/>
        <v>0</v>
      </c>
      <c r="CP21" s="77">
        <f t="shared" si="5"/>
        <v>0</v>
      </c>
      <c r="CQ21" s="77">
        <f t="shared" si="5"/>
        <v>0</v>
      </c>
      <c r="CR21" s="77">
        <f t="shared" si="5"/>
        <v>0</v>
      </c>
      <c r="CS21" s="77">
        <f t="shared" si="5"/>
        <v>0</v>
      </c>
      <c r="CT21" s="77">
        <f t="shared" si="5"/>
        <v>0</v>
      </c>
      <c r="CU21" s="77">
        <f t="shared" si="5"/>
        <v>0</v>
      </c>
      <c r="CV21" s="77">
        <f t="shared" si="5"/>
        <v>0</v>
      </c>
      <c r="CW21" s="77">
        <f t="shared" si="6"/>
        <v>0</v>
      </c>
      <c r="CX21" s="77">
        <f t="shared" si="6"/>
        <v>0</v>
      </c>
      <c r="CY21" s="77">
        <f t="shared" si="6"/>
        <v>0</v>
      </c>
      <c r="CZ21" s="77">
        <f t="shared" si="6"/>
        <v>0</v>
      </c>
      <c r="DA21" s="77">
        <f t="shared" si="6"/>
        <v>0</v>
      </c>
      <c r="DB21" s="77">
        <f t="shared" si="6"/>
        <v>0</v>
      </c>
      <c r="DC21" s="77">
        <f t="shared" si="6"/>
        <v>0</v>
      </c>
      <c r="DD21" s="77">
        <f t="shared" si="6"/>
        <v>0</v>
      </c>
      <c r="DE21" s="77">
        <f t="shared" si="6"/>
        <v>0</v>
      </c>
      <c r="DF21" s="77">
        <f t="shared" si="6"/>
        <v>0</v>
      </c>
      <c r="DG21" s="77">
        <f t="shared" si="6"/>
        <v>0</v>
      </c>
      <c r="DH21" s="77">
        <f t="shared" si="6"/>
        <v>0</v>
      </c>
      <c r="DI21" s="77">
        <f t="shared" si="6"/>
        <v>0</v>
      </c>
      <c r="DJ21" s="77">
        <f t="shared" si="6"/>
        <v>0</v>
      </c>
      <c r="DK21" s="77">
        <f t="shared" si="7"/>
        <v>0</v>
      </c>
      <c r="DL21" s="77">
        <f t="shared" si="7"/>
        <v>0</v>
      </c>
      <c r="DM21" s="77">
        <f t="shared" si="7"/>
        <v>0</v>
      </c>
      <c r="DN21" s="77">
        <f t="shared" si="7"/>
        <v>0</v>
      </c>
      <c r="DO21" s="77">
        <f t="shared" si="7"/>
        <v>0</v>
      </c>
      <c r="DP21" s="77">
        <f t="shared" si="7"/>
        <v>0</v>
      </c>
      <c r="DQ21" s="77">
        <f t="shared" si="7"/>
        <v>0</v>
      </c>
      <c r="DR21" s="77">
        <f t="shared" si="7"/>
        <v>0</v>
      </c>
      <c r="DS21" s="77">
        <f t="shared" si="7"/>
        <v>0</v>
      </c>
      <c r="DT21" s="77">
        <f t="shared" si="7"/>
        <v>0</v>
      </c>
      <c r="DU21" s="77">
        <f t="shared" si="7"/>
        <v>0</v>
      </c>
    </row>
    <row r="22" spans="1:125" x14ac:dyDescent="0.35">
      <c r="A22" s="38" t="str">
        <f>IFERROR(Pieņēmumi!B159,"")</f>
        <v>Regulārās uzturēšanas izmaksas Nr4</v>
      </c>
      <c r="B22" s="38" t="str">
        <f>IFERROR(Pieņēmumi!C159,"")</f>
        <v>k € ceturksnī</v>
      </c>
      <c r="D22" s="63">
        <f>IFERROR(Pieņēmumi!E159,"")</f>
        <v>0</v>
      </c>
      <c r="E22" s="77">
        <f t="shared" si="0"/>
        <v>0</v>
      </c>
      <c r="F22" s="77">
        <f t="shared" si="0"/>
        <v>0</v>
      </c>
      <c r="G22" s="77">
        <f t="shared" si="0"/>
        <v>0</v>
      </c>
      <c r="H22" s="77">
        <f t="shared" si="0"/>
        <v>0</v>
      </c>
      <c r="I22" s="77">
        <f t="shared" si="0"/>
        <v>0</v>
      </c>
      <c r="J22" s="77">
        <f t="shared" si="0"/>
        <v>0</v>
      </c>
      <c r="K22" s="77">
        <f t="shared" si="0"/>
        <v>0</v>
      </c>
      <c r="L22" s="77">
        <f t="shared" si="0"/>
        <v>0</v>
      </c>
      <c r="M22" s="77">
        <f t="shared" si="0"/>
        <v>0</v>
      </c>
      <c r="N22" s="77">
        <f t="shared" si="0"/>
        <v>0</v>
      </c>
      <c r="O22" s="77">
        <f t="shared" si="0"/>
        <v>0</v>
      </c>
      <c r="P22" s="77">
        <f t="shared" si="0"/>
        <v>0</v>
      </c>
      <c r="Q22" s="77">
        <f t="shared" si="0"/>
        <v>0</v>
      </c>
      <c r="R22" s="77">
        <f t="shared" si="0"/>
        <v>0</v>
      </c>
      <c r="S22" s="77">
        <f t="shared" si="0"/>
        <v>0</v>
      </c>
      <c r="T22" s="77">
        <f t="shared" si="0"/>
        <v>0</v>
      </c>
      <c r="U22" s="77">
        <f t="shared" si="1"/>
        <v>0</v>
      </c>
      <c r="V22" s="77">
        <f t="shared" si="1"/>
        <v>0</v>
      </c>
      <c r="W22" s="77">
        <f t="shared" si="1"/>
        <v>0</v>
      </c>
      <c r="X22" s="77">
        <f t="shared" si="1"/>
        <v>0</v>
      </c>
      <c r="Y22" s="77">
        <f t="shared" si="1"/>
        <v>0</v>
      </c>
      <c r="Z22" s="77">
        <f t="shared" si="1"/>
        <v>0</v>
      </c>
      <c r="AA22" s="77">
        <f t="shared" si="1"/>
        <v>0</v>
      </c>
      <c r="AB22" s="77">
        <f t="shared" si="1"/>
        <v>0</v>
      </c>
      <c r="AC22" s="77">
        <f t="shared" si="1"/>
        <v>0</v>
      </c>
      <c r="AD22" s="77">
        <f t="shared" si="1"/>
        <v>0</v>
      </c>
      <c r="AE22" s="77">
        <f t="shared" si="1"/>
        <v>0</v>
      </c>
      <c r="AF22" s="77">
        <f t="shared" si="1"/>
        <v>0</v>
      </c>
      <c r="AG22" s="77">
        <f t="shared" si="1"/>
        <v>0</v>
      </c>
      <c r="AH22" s="77">
        <f t="shared" si="1"/>
        <v>0</v>
      </c>
      <c r="AI22" s="77">
        <f t="shared" si="1"/>
        <v>0</v>
      </c>
      <c r="AJ22" s="77">
        <f t="shared" si="1"/>
        <v>0</v>
      </c>
      <c r="AK22" s="77">
        <f t="shared" si="2"/>
        <v>0</v>
      </c>
      <c r="AL22" s="77">
        <f t="shared" si="2"/>
        <v>0</v>
      </c>
      <c r="AM22" s="77">
        <f t="shared" si="2"/>
        <v>0</v>
      </c>
      <c r="AN22" s="77">
        <f t="shared" si="2"/>
        <v>0</v>
      </c>
      <c r="AO22" s="77">
        <f t="shared" si="2"/>
        <v>0</v>
      </c>
      <c r="AP22" s="77">
        <f t="shared" si="2"/>
        <v>0</v>
      </c>
      <c r="AQ22" s="77">
        <f t="shared" si="2"/>
        <v>0</v>
      </c>
      <c r="AR22" s="77">
        <f t="shared" si="2"/>
        <v>0</v>
      </c>
      <c r="AS22" s="77">
        <f t="shared" si="2"/>
        <v>0</v>
      </c>
      <c r="AT22" s="77">
        <f t="shared" si="2"/>
        <v>0</v>
      </c>
      <c r="AU22" s="77">
        <f t="shared" si="2"/>
        <v>0</v>
      </c>
      <c r="AV22" s="77">
        <f t="shared" si="2"/>
        <v>0</v>
      </c>
      <c r="AW22" s="77">
        <f t="shared" si="2"/>
        <v>0</v>
      </c>
      <c r="AX22" s="77">
        <f t="shared" si="2"/>
        <v>0</v>
      </c>
      <c r="AY22" s="77">
        <f t="shared" si="2"/>
        <v>0</v>
      </c>
      <c r="AZ22" s="77">
        <f t="shared" si="2"/>
        <v>0</v>
      </c>
      <c r="BA22" s="77">
        <f t="shared" si="3"/>
        <v>0</v>
      </c>
      <c r="BB22" s="77">
        <f t="shared" si="3"/>
        <v>0</v>
      </c>
      <c r="BC22" s="77">
        <f t="shared" si="3"/>
        <v>0</v>
      </c>
      <c r="BD22" s="77">
        <f t="shared" si="3"/>
        <v>0</v>
      </c>
      <c r="BE22" s="77">
        <f t="shared" si="3"/>
        <v>0</v>
      </c>
      <c r="BF22" s="77">
        <f t="shared" si="3"/>
        <v>0</v>
      </c>
      <c r="BG22" s="77">
        <f t="shared" si="3"/>
        <v>0</v>
      </c>
      <c r="BH22" s="77">
        <f t="shared" si="3"/>
        <v>0</v>
      </c>
      <c r="BI22" s="77">
        <f t="shared" si="3"/>
        <v>0</v>
      </c>
      <c r="BJ22" s="77">
        <f t="shared" si="3"/>
        <v>0</v>
      </c>
      <c r="BK22" s="77">
        <f t="shared" si="3"/>
        <v>0</v>
      </c>
      <c r="BL22" s="77">
        <f t="shared" si="3"/>
        <v>0</v>
      </c>
      <c r="BM22" s="77">
        <f t="shared" si="3"/>
        <v>0</v>
      </c>
      <c r="BN22" s="77">
        <f t="shared" si="3"/>
        <v>0</v>
      </c>
      <c r="BO22" s="77">
        <f t="shared" si="3"/>
        <v>0</v>
      </c>
      <c r="BP22" s="77">
        <f t="shared" si="3"/>
        <v>0</v>
      </c>
      <c r="BQ22" s="77">
        <f t="shared" si="4"/>
        <v>0</v>
      </c>
      <c r="BR22" s="77">
        <f t="shared" si="4"/>
        <v>0</v>
      </c>
      <c r="BS22" s="77">
        <f t="shared" si="4"/>
        <v>0</v>
      </c>
      <c r="BT22" s="77">
        <f t="shared" si="4"/>
        <v>0</v>
      </c>
      <c r="BU22" s="77">
        <f t="shared" si="4"/>
        <v>0</v>
      </c>
      <c r="BV22" s="77">
        <f t="shared" si="4"/>
        <v>0</v>
      </c>
      <c r="BW22" s="77">
        <f t="shared" si="4"/>
        <v>0</v>
      </c>
      <c r="BX22" s="77">
        <f t="shared" si="4"/>
        <v>0</v>
      </c>
      <c r="BY22" s="77">
        <f t="shared" si="4"/>
        <v>0</v>
      </c>
      <c r="BZ22" s="77">
        <f t="shared" si="4"/>
        <v>0</v>
      </c>
      <c r="CA22" s="77">
        <f t="shared" si="4"/>
        <v>0</v>
      </c>
      <c r="CB22" s="77">
        <f t="shared" si="4"/>
        <v>0</v>
      </c>
      <c r="CC22" s="77">
        <f t="shared" si="4"/>
        <v>0</v>
      </c>
      <c r="CD22" s="77">
        <f t="shared" si="4"/>
        <v>0</v>
      </c>
      <c r="CE22" s="77">
        <f t="shared" si="4"/>
        <v>0</v>
      </c>
      <c r="CF22" s="77">
        <f t="shared" si="4"/>
        <v>0</v>
      </c>
      <c r="CG22" s="77">
        <f t="shared" si="5"/>
        <v>0</v>
      </c>
      <c r="CH22" s="77">
        <f t="shared" si="5"/>
        <v>0</v>
      </c>
      <c r="CI22" s="77">
        <f t="shared" si="5"/>
        <v>0</v>
      </c>
      <c r="CJ22" s="77">
        <f t="shared" si="5"/>
        <v>0</v>
      </c>
      <c r="CK22" s="77">
        <f t="shared" si="5"/>
        <v>0</v>
      </c>
      <c r="CL22" s="77">
        <f t="shared" si="5"/>
        <v>0</v>
      </c>
      <c r="CM22" s="77">
        <f t="shared" si="5"/>
        <v>0</v>
      </c>
      <c r="CN22" s="77">
        <f t="shared" si="5"/>
        <v>0</v>
      </c>
      <c r="CO22" s="77">
        <f t="shared" si="5"/>
        <v>0</v>
      </c>
      <c r="CP22" s="77">
        <f t="shared" si="5"/>
        <v>0</v>
      </c>
      <c r="CQ22" s="77">
        <f t="shared" si="5"/>
        <v>0</v>
      </c>
      <c r="CR22" s="77">
        <f t="shared" si="5"/>
        <v>0</v>
      </c>
      <c r="CS22" s="77">
        <f t="shared" si="5"/>
        <v>0</v>
      </c>
      <c r="CT22" s="77">
        <f t="shared" si="5"/>
        <v>0</v>
      </c>
      <c r="CU22" s="77">
        <f t="shared" si="5"/>
        <v>0</v>
      </c>
      <c r="CV22" s="77">
        <f t="shared" si="5"/>
        <v>0</v>
      </c>
      <c r="CW22" s="77">
        <f t="shared" si="6"/>
        <v>0</v>
      </c>
      <c r="CX22" s="77">
        <f t="shared" si="6"/>
        <v>0</v>
      </c>
      <c r="CY22" s="77">
        <f t="shared" si="6"/>
        <v>0</v>
      </c>
      <c r="CZ22" s="77">
        <f t="shared" si="6"/>
        <v>0</v>
      </c>
      <c r="DA22" s="77">
        <f t="shared" si="6"/>
        <v>0</v>
      </c>
      <c r="DB22" s="77">
        <f t="shared" si="6"/>
        <v>0</v>
      </c>
      <c r="DC22" s="77">
        <f t="shared" si="6"/>
        <v>0</v>
      </c>
      <c r="DD22" s="77">
        <f t="shared" si="6"/>
        <v>0</v>
      </c>
      <c r="DE22" s="77">
        <f t="shared" si="6"/>
        <v>0</v>
      </c>
      <c r="DF22" s="77">
        <f t="shared" si="6"/>
        <v>0</v>
      </c>
      <c r="DG22" s="77">
        <f t="shared" si="6"/>
        <v>0</v>
      </c>
      <c r="DH22" s="77">
        <f t="shared" si="6"/>
        <v>0</v>
      </c>
      <c r="DI22" s="77">
        <f t="shared" si="6"/>
        <v>0</v>
      </c>
      <c r="DJ22" s="77">
        <f t="shared" si="6"/>
        <v>0</v>
      </c>
      <c r="DK22" s="77">
        <f t="shared" si="7"/>
        <v>0</v>
      </c>
      <c r="DL22" s="77">
        <f t="shared" si="7"/>
        <v>0</v>
      </c>
      <c r="DM22" s="77">
        <f t="shared" si="7"/>
        <v>0</v>
      </c>
      <c r="DN22" s="77">
        <f t="shared" si="7"/>
        <v>0</v>
      </c>
      <c r="DO22" s="77">
        <f t="shared" si="7"/>
        <v>0</v>
      </c>
      <c r="DP22" s="77">
        <f t="shared" si="7"/>
        <v>0</v>
      </c>
      <c r="DQ22" s="77">
        <f t="shared" si="7"/>
        <v>0</v>
      </c>
      <c r="DR22" s="77">
        <f t="shared" si="7"/>
        <v>0</v>
      </c>
      <c r="DS22" s="77">
        <f t="shared" si="7"/>
        <v>0</v>
      </c>
      <c r="DT22" s="77">
        <f t="shared" si="7"/>
        <v>0</v>
      </c>
      <c r="DU22" s="77">
        <f t="shared" si="7"/>
        <v>0</v>
      </c>
    </row>
    <row r="23" spans="1:125" x14ac:dyDescent="0.35">
      <c r="A23" s="38" t="str">
        <f>IFERROR(Pieņēmumi!B160,"")</f>
        <v>Regulārās uzturēšanas izmaksas Nr5</v>
      </c>
      <c r="B23" s="38" t="str">
        <f>IFERROR(Pieņēmumi!C160,"")</f>
        <v>k € ceturksnī</v>
      </c>
      <c r="D23" s="63">
        <f>IFERROR(Pieņēmumi!E160,"")</f>
        <v>0</v>
      </c>
      <c r="E23" s="77">
        <f t="shared" si="0"/>
        <v>0</v>
      </c>
      <c r="F23" s="77">
        <f t="shared" si="0"/>
        <v>0</v>
      </c>
      <c r="G23" s="77">
        <f t="shared" si="0"/>
        <v>0</v>
      </c>
      <c r="H23" s="77">
        <f t="shared" si="0"/>
        <v>0</v>
      </c>
      <c r="I23" s="77">
        <f t="shared" si="0"/>
        <v>0</v>
      </c>
      <c r="J23" s="77">
        <f t="shared" si="0"/>
        <v>0</v>
      </c>
      <c r="K23" s="77">
        <f t="shared" si="0"/>
        <v>0</v>
      </c>
      <c r="L23" s="77">
        <f t="shared" si="0"/>
        <v>0</v>
      </c>
      <c r="M23" s="77">
        <f t="shared" si="0"/>
        <v>0</v>
      </c>
      <c r="N23" s="77">
        <f t="shared" si="0"/>
        <v>0</v>
      </c>
      <c r="O23" s="77">
        <f t="shared" si="0"/>
        <v>0</v>
      </c>
      <c r="P23" s="77">
        <f t="shared" si="0"/>
        <v>0</v>
      </c>
      <c r="Q23" s="77">
        <f t="shared" si="0"/>
        <v>0</v>
      </c>
      <c r="R23" s="77">
        <f t="shared" si="0"/>
        <v>0</v>
      </c>
      <c r="S23" s="77">
        <f t="shared" si="0"/>
        <v>0</v>
      </c>
      <c r="T23" s="77">
        <f t="shared" si="0"/>
        <v>0</v>
      </c>
      <c r="U23" s="77">
        <f t="shared" si="1"/>
        <v>0</v>
      </c>
      <c r="V23" s="77">
        <f t="shared" si="1"/>
        <v>0</v>
      </c>
      <c r="W23" s="77">
        <f t="shared" si="1"/>
        <v>0</v>
      </c>
      <c r="X23" s="77">
        <f t="shared" si="1"/>
        <v>0</v>
      </c>
      <c r="Y23" s="77">
        <f t="shared" si="1"/>
        <v>0</v>
      </c>
      <c r="Z23" s="77">
        <f t="shared" si="1"/>
        <v>0</v>
      </c>
      <c r="AA23" s="77">
        <f t="shared" si="1"/>
        <v>0</v>
      </c>
      <c r="AB23" s="77">
        <f t="shared" si="1"/>
        <v>0</v>
      </c>
      <c r="AC23" s="77">
        <f t="shared" si="1"/>
        <v>0</v>
      </c>
      <c r="AD23" s="77">
        <f t="shared" si="1"/>
        <v>0</v>
      </c>
      <c r="AE23" s="77">
        <f t="shared" si="1"/>
        <v>0</v>
      </c>
      <c r="AF23" s="77">
        <f t="shared" si="1"/>
        <v>0</v>
      </c>
      <c r="AG23" s="77">
        <f t="shared" si="1"/>
        <v>0</v>
      </c>
      <c r="AH23" s="77">
        <f t="shared" si="1"/>
        <v>0</v>
      </c>
      <c r="AI23" s="77">
        <f t="shared" si="1"/>
        <v>0</v>
      </c>
      <c r="AJ23" s="77">
        <f t="shared" si="1"/>
        <v>0</v>
      </c>
      <c r="AK23" s="77">
        <f t="shared" si="2"/>
        <v>0</v>
      </c>
      <c r="AL23" s="77">
        <f t="shared" si="2"/>
        <v>0</v>
      </c>
      <c r="AM23" s="77">
        <f t="shared" si="2"/>
        <v>0</v>
      </c>
      <c r="AN23" s="77">
        <f t="shared" si="2"/>
        <v>0</v>
      </c>
      <c r="AO23" s="77">
        <f t="shared" si="2"/>
        <v>0</v>
      </c>
      <c r="AP23" s="77">
        <f t="shared" si="2"/>
        <v>0</v>
      </c>
      <c r="AQ23" s="77">
        <f t="shared" si="2"/>
        <v>0</v>
      </c>
      <c r="AR23" s="77">
        <f t="shared" si="2"/>
        <v>0</v>
      </c>
      <c r="AS23" s="77">
        <f t="shared" si="2"/>
        <v>0</v>
      </c>
      <c r="AT23" s="77">
        <f t="shared" si="2"/>
        <v>0</v>
      </c>
      <c r="AU23" s="77">
        <f t="shared" si="2"/>
        <v>0</v>
      </c>
      <c r="AV23" s="77">
        <f t="shared" si="2"/>
        <v>0</v>
      </c>
      <c r="AW23" s="77">
        <f t="shared" si="2"/>
        <v>0</v>
      </c>
      <c r="AX23" s="77">
        <f t="shared" si="2"/>
        <v>0</v>
      </c>
      <c r="AY23" s="77">
        <f t="shared" si="2"/>
        <v>0</v>
      </c>
      <c r="AZ23" s="77">
        <f t="shared" si="2"/>
        <v>0</v>
      </c>
      <c r="BA23" s="77">
        <f t="shared" si="3"/>
        <v>0</v>
      </c>
      <c r="BB23" s="77">
        <f t="shared" si="3"/>
        <v>0</v>
      </c>
      <c r="BC23" s="77">
        <f t="shared" si="3"/>
        <v>0</v>
      </c>
      <c r="BD23" s="77">
        <f t="shared" si="3"/>
        <v>0</v>
      </c>
      <c r="BE23" s="77">
        <f t="shared" si="3"/>
        <v>0</v>
      </c>
      <c r="BF23" s="77">
        <f t="shared" si="3"/>
        <v>0</v>
      </c>
      <c r="BG23" s="77">
        <f t="shared" si="3"/>
        <v>0</v>
      </c>
      <c r="BH23" s="77">
        <f t="shared" si="3"/>
        <v>0</v>
      </c>
      <c r="BI23" s="77">
        <f t="shared" si="3"/>
        <v>0</v>
      </c>
      <c r="BJ23" s="77">
        <f t="shared" si="3"/>
        <v>0</v>
      </c>
      <c r="BK23" s="77">
        <f t="shared" si="3"/>
        <v>0</v>
      </c>
      <c r="BL23" s="77">
        <f t="shared" si="3"/>
        <v>0</v>
      </c>
      <c r="BM23" s="77">
        <f t="shared" si="3"/>
        <v>0</v>
      </c>
      <c r="BN23" s="77">
        <f t="shared" si="3"/>
        <v>0</v>
      </c>
      <c r="BO23" s="77">
        <f t="shared" si="3"/>
        <v>0</v>
      </c>
      <c r="BP23" s="77">
        <f t="shared" si="3"/>
        <v>0</v>
      </c>
      <c r="BQ23" s="77">
        <f t="shared" si="4"/>
        <v>0</v>
      </c>
      <c r="BR23" s="77">
        <f t="shared" si="4"/>
        <v>0</v>
      </c>
      <c r="BS23" s="77">
        <f t="shared" si="4"/>
        <v>0</v>
      </c>
      <c r="BT23" s="77">
        <f t="shared" si="4"/>
        <v>0</v>
      </c>
      <c r="BU23" s="77">
        <f t="shared" si="4"/>
        <v>0</v>
      </c>
      <c r="BV23" s="77">
        <f t="shared" si="4"/>
        <v>0</v>
      </c>
      <c r="BW23" s="77">
        <f t="shared" si="4"/>
        <v>0</v>
      </c>
      <c r="BX23" s="77">
        <f t="shared" si="4"/>
        <v>0</v>
      </c>
      <c r="BY23" s="77">
        <f t="shared" si="4"/>
        <v>0</v>
      </c>
      <c r="BZ23" s="77">
        <f t="shared" si="4"/>
        <v>0</v>
      </c>
      <c r="CA23" s="77">
        <f t="shared" si="4"/>
        <v>0</v>
      </c>
      <c r="CB23" s="77">
        <f t="shared" si="4"/>
        <v>0</v>
      </c>
      <c r="CC23" s="77">
        <f t="shared" si="4"/>
        <v>0</v>
      </c>
      <c r="CD23" s="77">
        <f t="shared" si="4"/>
        <v>0</v>
      </c>
      <c r="CE23" s="77">
        <f t="shared" si="4"/>
        <v>0</v>
      </c>
      <c r="CF23" s="77">
        <f t="shared" si="4"/>
        <v>0</v>
      </c>
      <c r="CG23" s="77">
        <f t="shared" si="5"/>
        <v>0</v>
      </c>
      <c r="CH23" s="77">
        <f t="shared" si="5"/>
        <v>0</v>
      </c>
      <c r="CI23" s="77">
        <f t="shared" si="5"/>
        <v>0</v>
      </c>
      <c r="CJ23" s="77">
        <f t="shared" si="5"/>
        <v>0</v>
      </c>
      <c r="CK23" s="77">
        <f t="shared" si="5"/>
        <v>0</v>
      </c>
      <c r="CL23" s="77">
        <f t="shared" si="5"/>
        <v>0</v>
      </c>
      <c r="CM23" s="77">
        <f t="shared" si="5"/>
        <v>0</v>
      </c>
      <c r="CN23" s="77">
        <f t="shared" si="5"/>
        <v>0</v>
      </c>
      <c r="CO23" s="77">
        <f t="shared" si="5"/>
        <v>0</v>
      </c>
      <c r="CP23" s="77">
        <f t="shared" si="5"/>
        <v>0</v>
      </c>
      <c r="CQ23" s="77">
        <f t="shared" si="5"/>
        <v>0</v>
      </c>
      <c r="CR23" s="77">
        <f t="shared" si="5"/>
        <v>0</v>
      </c>
      <c r="CS23" s="77">
        <f t="shared" si="5"/>
        <v>0</v>
      </c>
      <c r="CT23" s="77">
        <f t="shared" si="5"/>
        <v>0</v>
      </c>
      <c r="CU23" s="77">
        <f t="shared" si="5"/>
        <v>0</v>
      </c>
      <c r="CV23" s="77">
        <f t="shared" si="5"/>
        <v>0</v>
      </c>
      <c r="CW23" s="77">
        <f t="shared" si="6"/>
        <v>0</v>
      </c>
      <c r="CX23" s="77">
        <f t="shared" si="6"/>
        <v>0</v>
      </c>
      <c r="CY23" s="77">
        <f t="shared" si="6"/>
        <v>0</v>
      </c>
      <c r="CZ23" s="77">
        <f t="shared" si="6"/>
        <v>0</v>
      </c>
      <c r="DA23" s="77">
        <f t="shared" si="6"/>
        <v>0</v>
      </c>
      <c r="DB23" s="77">
        <f t="shared" si="6"/>
        <v>0</v>
      </c>
      <c r="DC23" s="77">
        <f t="shared" si="6"/>
        <v>0</v>
      </c>
      <c r="DD23" s="77">
        <f t="shared" si="6"/>
        <v>0</v>
      </c>
      <c r="DE23" s="77">
        <f t="shared" si="6"/>
        <v>0</v>
      </c>
      <c r="DF23" s="77">
        <f t="shared" si="6"/>
        <v>0</v>
      </c>
      <c r="DG23" s="77">
        <f t="shared" si="6"/>
        <v>0</v>
      </c>
      <c r="DH23" s="77">
        <f t="shared" si="6"/>
        <v>0</v>
      </c>
      <c r="DI23" s="77">
        <f t="shared" si="6"/>
        <v>0</v>
      </c>
      <c r="DJ23" s="77">
        <f t="shared" si="6"/>
        <v>0</v>
      </c>
      <c r="DK23" s="77">
        <f t="shared" si="7"/>
        <v>0</v>
      </c>
      <c r="DL23" s="77">
        <f t="shared" si="7"/>
        <v>0</v>
      </c>
      <c r="DM23" s="77">
        <f t="shared" si="7"/>
        <v>0</v>
      </c>
      <c r="DN23" s="77">
        <f t="shared" si="7"/>
        <v>0</v>
      </c>
      <c r="DO23" s="77">
        <f t="shared" si="7"/>
        <v>0</v>
      </c>
      <c r="DP23" s="77">
        <f t="shared" si="7"/>
        <v>0</v>
      </c>
      <c r="DQ23" s="77">
        <f t="shared" si="7"/>
        <v>0</v>
      </c>
      <c r="DR23" s="77">
        <f t="shared" si="7"/>
        <v>0</v>
      </c>
      <c r="DS23" s="77">
        <f t="shared" si="7"/>
        <v>0</v>
      </c>
      <c r="DT23" s="77">
        <f t="shared" si="7"/>
        <v>0</v>
      </c>
      <c r="DU23" s="77">
        <f t="shared" si="7"/>
        <v>0</v>
      </c>
    </row>
    <row r="24" spans="1:125" x14ac:dyDescent="0.35">
      <c r="A24" s="38" t="str">
        <f>IFERROR(Pieņēmumi!B161,"")</f>
        <v>Regulārās uzturēšanas izmaksas Nr6</v>
      </c>
      <c r="B24" s="38" t="str">
        <f>IFERROR(Pieņēmumi!C161,"")</f>
        <v>k € ceturksnī</v>
      </c>
      <c r="D24" s="63">
        <f>IFERROR(Pieņēmumi!E161,"")</f>
        <v>0</v>
      </c>
      <c r="E24" s="77">
        <f t="shared" si="0"/>
        <v>0</v>
      </c>
      <c r="F24" s="77">
        <f t="shared" si="0"/>
        <v>0</v>
      </c>
      <c r="G24" s="77">
        <f t="shared" si="0"/>
        <v>0</v>
      </c>
      <c r="H24" s="77">
        <f t="shared" si="0"/>
        <v>0</v>
      </c>
      <c r="I24" s="77">
        <f t="shared" si="0"/>
        <v>0</v>
      </c>
      <c r="J24" s="77">
        <f t="shared" si="0"/>
        <v>0</v>
      </c>
      <c r="K24" s="77">
        <f t="shared" si="0"/>
        <v>0</v>
      </c>
      <c r="L24" s="77">
        <f t="shared" si="0"/>
        <v>0</v>
      </c>
      <c r="M24" s="77">
        <f t="shared" si="0"/>
        <v>0</v>
      </c>
      <c r="N24" s="77">
        <f t="shared" si="0"/>
        <v>0</v>
      </c>
      <c r="O24" s="77">
        <f t="shared" si="0"/>
        <v>0</v>
      </c>
      <c r="P24" s="77">
        <f t="shared" si="0"/>
        <v>0</v>
      </c>
      <c r="Q24" s="77">
        <f t="shared" si="0"/>
        <v>0</v>
      </c>
      <c r="R24" s="77">
        <f t="shared" si="0"/>
        <v>0</v>
      </c>
      <c r="S24" s="77">
        <f t="shared" si="0"/>
        <v>0</v>
      </c>
      <c r="T24" s="77">
        <f t="shared" si="0"/>
        <v>0</v>
      </c>
      <c r="U24" s="77">
        <f t="shared" si="1"/>
        <v>0</v>
      </c>
      <c r="V24" s="77">
        <f t="shared" si="1"/>
        <v>0</v>
      </c>
      <c r="W24" s="77">
        <f t="shared" si="1"/>
        <v>0</v>
      </c>
      <c r="X24" s="77">
        <f t="shared" si="1"/>
        <v>0</v>
      </c>
      <c r="Y24" s="77">
        <f t="shared" si="1"/>
        <v>0</v>
      </c>
      <c r="Z24" s="77">
        <f t="shared" si="1"/>
        <v>0</v>
      </c>
      <c r="AA24" s="77">
        <f t="shared" si="1"/>
        <v>0</v>
      </c>
      <c r="AB24" s="77">
        <f t="shared" si="1"/>
        <v>0</v>
      </c>
      <c r="AC24" s="77">
        <f t="shared" si="1"/>
        <v>0</v>
      </c>
      <c r="AD24" s="77">
        <f t="shared" si="1"/>
        <v>0</v>
      </c>
      <c r="AE24" s="77">
        <f t="shared" si="1"/>
        <v>0</v>
      </c>
      <c r="AF24" s="77">
        <f t="shared" si="1"/>
        <v>0</v>
      </c>
      <c r="AG24" s="77">
        <f t="shared" si="1"/>
        <v>0</v>
      </c>
      <c r="AH24" s="77">
        <f t="shared" si="1"/>
        <v>0</v>
      </c>
      <c r="AI24" s="77">
        <f t="shared" si="1"/>
        <v>0</v>
      </c>
      <c r="AJ24" s="77">
        <f t="shared" si="1"/>
        <v>0</v>
      </c>
      <c r="AK24" s="77">
        <f t="shared" si="2"/>
        <v>0</v>
      </c>
      <c r="AL24" s="77">
        <f t="shared" si="2"/>
        <v>0</v>
      </c>
      <c r="AM24" s="77">
        <f t="shared" si="2"/>
        <v>0</v>
      </c>
      <c r="AN24" s="77">
        <f t="shared" si="2"/>
        <v>0</v>
      </c>
      <c r="AO24" s="77">
        <f t="shared" si="2"/>
        <v>0</v>
      </c>
      <c r="AP24" s="77">
        <f t="shared" si="2"/>
        <v>0</v>
      </c>
      <c r="AQ24" s="77">
        <f t="shared" si="2"/>
        <v>0</v>
      </c>
      <c r="AR24" s="77">
        <f t="shared" si="2"/>
        <v>0</v>
      </c>
      <c r="AS24" s="77">
        <f t="shared" si="2"/>
        <v>0</v>
      </c>
      <c r="AT24" s="77">
        <f t="shared" si="2"/>
        <v>0</v>
      </c>
      <c r="AU24" s="77">
        <f t="shared" si="2"/>
        <v>0</v>
      </c>
      <c r="AV24" s="77">
        <f t="shared" si="2"/>
        <v>0</v>
      </c>
      <c r="AW24" s="77">
        <f t="shared" si="2"/>
        <v>0</v>
      </c>
      <c r="AX24" s="77">
        <f t="shared" si="2"/>
        <v>0</v>
      </c>
      <c r="AY24" s="77">
        <f t="shared" si="2"/>
        <v>0</v>
      </c>
      <c r="AZ24" s="77">
        <f t="shared" si="2"/>
        <v>0</v>
      </c>
      <c r="BA24" s="77">
        <f t="shared" si="3"/>
        <v>0</v>
      </c>
      <c r="BB24" s="77">
        <f t="shared" si="3"/>
        <v>0</v>
      </c>
      <c r="BC24" s="77">
        <f t="shared" si="3"/>
        <v>0</v>
      </c>
      <c r="BD24" s="77">
        <f t="shared" si="3"/>
        <v>0</v>
      </c>
      <c r="BE24" s="77">
        <f t="shared" si="3"/>
        <v>0</v>
      </c>
      <c r="BF24" s="77">
        <f t="shared" si="3"/>
        <v>0</v>
      </c>
      <c r="BG24" s="77">
        <f t="shared" si="3"/>
        <v>0</v>
      </c>
      <c r="BH24" s="77">
        <f t="shared" si="3"/>
        <v>0</v>
      </c>
      <c r="BI24" s="77">
        <f t="shared" si="3"/>
        <v>0</v>
      </c>
      <c r="BJ24" s="77">
        <f t="shared" si="3"/>
        <v>0</v>
      </c>
      <c r="BK24" s="77">
        <f t="shared" si="3"/>
        <v>0</v>
      </c>
      <c r="BL24" s="77">
        <f t="shared" si="3"/>
        <v>0</v>
      </c>
      <c r="BM24" s="77">
        <f t="shared" si="3"/>
        <v>0</v>
      </c>
      <c r="BN24" s="77">
        <f t="shared" si="3"/>
        <v>0</v>
      </c>
      <c r="BO24" s="77">
        <f t="shared" si="3"/>
        <v>0</v>
      </c>
      <c r="BP24" s="77">
        <f t="shared" si="3"/>
        <v>0</v>
      </c>
      <c r="BQ24" s="77">
        <f t="shared" si="4"/>
        <v>0</v>
      </c>
      <c r="BR24" s="77">
        <f t="shared" si="4"/>
        <v>0</v>
      </c>
      <c r="BS24" s="77">
        <f t="shared" si="4"/>
        <v>0</v>
      </c>
      <c r="BT24" s="77">
        <f t="shared" si="4"/>
        <v>0</v>
      </c>
      <c r="BU24" s="77">
        <f t="shared" si="4"/>
        <v>0</v>
      </c>
      <c r="BV24" s="77">
        <f t="shared" si="4"/>
        <v>0</v>
      </c>
      <c r="BW24" s="77">
        <f t="shared" si="4"/>
        <v>0</v>
      </c>
      <c r="BX24" s="77">
        <f t="shared" si="4"/>
        <v>0</v>
      </c>
      <c r="BY24" s="77">
        <f t="shared" si="4"/>
        <v>0</v>
      </c>
      <c r="BZ24" s="77">
        <f t="shared" si="4"/>
        <v>0</v>
      </c>
      <c r="CA24" s="77">
        <f t="shared" si="4"/>
        <v>0</v>
      </c>
      <c r="CB24" s="77">
        <f t="shared" si="4"/>
        <v>0</v>
      </c>
      <c r="CC24" s="77">
        <f t="shared" si="4"/>
        <v>0</v>
      </c>
      <c r="CD24" s="77">
        <f t="shared" si="4"/>
        <v>0</v>
      </c>
      <c r="CE24" s="77">
        <f t="shared" si="4"/>
        <v>0</v>
      </c>
      <c r="CF24" s="77">
        <f t="shared" si="4"/>
        <v>0</v>
      </c>
      <c r="CG24" s="77">
        <f t="shared" si="5"/>
        <v>0</v>
      </c>
      <c r="CH24" s="77">
        <f t="shared" si="5"/>
        <v>0</v>
      </c>
      <c r="CI24" s="77">
        <f t="shared" si="5"/>
        <v>0</v>
      </c>
      <c r="CJ24" s="77">
        <f t="shared" si="5"/>
        <v>0</v>
      </c>
      <c r="CK24" s="77">
        <f t="shared" si="5"/>
        <v>0</v>
      </c>
      <c r="CL24" s="77">
        <f t="shared" si="5"/>
        <v>0</v>
      </c>
      <c r="CM24" s="77">
        <f t="shared" si="5"/>
        <v>0</v>
      </c>
      <c r="CN24" s="77">
        <f t="shared" si="5"/>
        <v>0</v>
      </c>
      <c r="CO24" s="77">
        <f t="shared" si="5"/>
        <v>0</v>
      </c>
      <c r="CP24" s="77">
        <f t="shared" si="5"/>
        <v>0</v>
      </c>
      <c r="CQ24" s="77">
        <f t="shared" si="5"/>
        <v>0</v>
      </c>
      <c r="CR24" s="77">
        <f t="shared" si="5"/>
        <v>0</v>
      </c>
      <c r="CS24" s="77">
        <f t="shared" si="5"/>
        <v>0</v>
      </c>
      <c r="CT24" s="77">
        <f t="shared" si="5"/>
        <v>0</v>
      </c>
      <c r="CU24" s="77">
        <f t="shared" si="5"/>
        <v>0</v>
      </c>
      <c r="CV24" s="77">
        <f t="shared" si="5"/>
        <v>0</v>
      </c>
      <c r="CW24" s="77">
        <f t="shared" si="6"/>
        <v>0</v>
      </c>
      <c r="CX24" s="77">
        <f t="shared" si="6"/>
        <v>0</v>
      </c>
      <c r="CY24" s="77">
        <f t="shared" si="6"/>
        <v>0</v>
      </c>
      <c r="CZ24" s="77">
        <f t="shared" si="6"/>
        <v>0</v>
      </c>
      <c r="DA24" s="77">
        <f t="shared" si="6"/>
        <v>0</v>
      </c>
      <c r="DB24" s="77">
        <f t="shared" si="6"/>
        <v>0</v>
      </c>
      <c r="DC24" s="77">
        <f t="shared" si="6"/>
        <v>0</v>
      </c>
      <c r="DD24" s="77">
        <f t="shared" si="6"/>
        <v>0</v>
      </c>
      <c r="DE24" s="77">
        <f t="shared" si="6"/>
        <v>0</v>
      </c>
      <c r="DF24" s="77">
        <f t="shared" si="6"/>
        <v>0</v>
      </c>
      <c r="DG24" s="77">
        <f t="shared" si="6"/>
        <v>0</v>
      </c>
      <c r="DH24" s="77">
        <f t="shared" si="6"/>
        <v>0</v>
      </c>
      <c r="DI24" s="77">
        <f t="shared" si="6"/>
        <v>0</v>
      </c>
      <c r="DJ24" s="77">
        <f t="shared" si="6"/>
        <v>0</v>
      </c>
      <c r="DK24" s="77">
        <f t="shared" si="7"/>
        <v>0</v>
      </c>
      <c r="DL24" s="77">
        <f t="shared" si="7"/>
        <v>0</v>
      </c>
      <c r="DM24" s="77">
        <f t="shared" si="7"/>
        <v>0</v>
      </c>
      <c r="DN24" s="77">
        <f t="shared" si="7"/>
        <v>0</v>
      </c>
      <c r="DO24" s="77">
        <f t="shared" si="7"/>
        <v>0</v>
      </c>
      <c r="DP24" s="77">
        <f t="shared" si="7"/>
        <v>0</v>
      </c>
      <c r="DQ24" s="77">
        <f t="shared" si="7"/>
        <v>0</v>
      </c>
      <c r="DR24" s="77">
        <f t="shared" si="7"/>
        <v>0</v>
      </c>
      <c r="DS24" s="77">
        <f t="shared" si="7"/>
        <v>0</v>
      </c>
      <c r="DT24" s="77">
        <f t="shared" si="7"/>
        <v>0</v>
      </c>
      <c r="DU24" s="77">
        <f t="shared" si="7"/>
        <v>0</v>
      </c>
    </row>
    <row r="25" spans="1:125" x14ac:dyDescent="0.35">
      <c r="A25" s="38" t="str">
        <f>IFERROR(Pieņēmumi!B162,"")</f>
        <v>Regulārās uzturēšanas izmaksas Nr7</v>
      </c>
      <c r="B25" s="38" t="str">
        <f>IFERROR(Pieņēmumi!C162,"")</f>
        <v>k € ceturksnī</v>
      </c>
      <c r="D25" s="63">
        <f>IFERROR(Pieņēmumi!E162,"")</f>
        <v>0</v>
      </c>
      <c r="E25" s="77">
        <f t="shared" si="0"/>
        <v>0</v>
      </c>
      <c r="F25" s="77">
        <f t="shared" si="0"/>
        <v>0</v>
      </c>
      <c r="G25" s="77">
        <f t="shared" si="0"/>
        <v>0</v>
      </c>
      <c r="H25" s="77">
        <f t="shared" si="0"/>
        <v>0</v>
      </c>
      <c r="I25" s="77">
        <f t="shared" si="0"/>
        <v>0</v>
      </c>
      <c r="J25" s="77">
        <f t="shared" si="0"/>
        <v>0</v>
      </c>
      <c r="K25" s="77">
        <f t="shared" si="0"/>
        <v>0</v>
      </c>
      <c r="L25" s="77">
        <f t="shared" si="0"/>
        <v>0</v>
      </c>
      <c r="M25" s="77">
        <f t="shared" si="0"/>
        <v>0</v>
      </c>
      <c r="N25" s="77">
        <f t="shared" si="0"/>
        <v>0</v>
      </c>
      <c r="O25" s="77">
        <f t="shared" si="0"/>
        <v>0</v>
      </c>
      <c r="P25" s="77">
        <f t="shared" si="0"/>
        <v>0</v>
      </c>
      <c r="Q25" s="77">
        <f t="shared" si="0"/>
        <v>0</v>
      </c>
      <c r="R25" s="77">
        <f t="shared" si="0"/>
        <v>0</v>
      </c>
      <c r="S25" s="77">
        <f t="shared" si="0"/>
        <v>0</v>
      </c>
      <c r="T25" s="77">
        <f t="shared" si="0"/>
        <v>0</v>
      </c>
      <c r="U25" s="77">
        <f t="shared" si="1"/>
        <v>0</v>
      </c>
      <c r="V25" s="77">
        <f t="shared" si="1"/>
        <v>0</v>
      </c>
      <c r="W25" s="77">
        <f t="shared" si="1"/>
        <v>0</v>
      </c>
      <c r="X25" s="77">
        <f t="shared" si="1"/>
        <v>0</v>
      </c>
      <c r="Y25" s="77">
        <f t="shared" si="1"/>
        <v>0</v>
      </c>
      <c r="Z25" s="77">
        <f t="shared" si="1"/>
        <v>0</v>
      </c>
      <c r="AA25" s="77">
        <f t="shared" si="1"/>
        <v>0</v>
      </c>
      <c r="AB25" s="77">
        <f t="shared" si="1"/>
        <v>0</v>
      </c>
      <c r="AC25" s="77">
        <f t="shared" si="1"/>
        <v>0</v>
      </c>
      <c r="AD25" s="77">
        <f t="shared" si="1"/>
        <v>0</v>
      </c>
      <c r="AE25" s="77">
        <f t="shared" si="1"/>
        <v>0</v>
      </c>
      <c r="AF25" s="77">
        <f t="shared" si="1"/>
        <v>0</v>
      </c>
      <c r="AG25" s="77">
        <f t="shared" si="1"/>
        <v>0</v>
      </c>
      <c r="AH25" s="77">
        <f t="shared" si="1"/>
        <v>0</v>
      </c>
      <c r="AI25" s="77">
        <f t="shared" si="1"/>
        <v>0</v>
      </c>
      <c r="AJ25" s="77">
        <f t="shared" si="1"/>
        <v>0</v>
      </c>
      <c r="AK25" s="77">
        <f t="shared" si="2"/>
        <v>0</v>
      </c>
      <c r="AL25" s="77">
        <f t="shared" si="2"/>
        <v>0</v>
      </c>
      <c r="AM25" s="77">
        <f t="shared" si="2"/>
        <v>0</v>
      </c>
      <c r="AN25" s="77">
        <f t="shared" si="2"/>
        <v>0</v>
      </c>
      <c r="AO25" s="77">
        <f t="shared" si="2"/>
        <v>0</v>
      </c>
      <c r="AP25" s="77">
        <f t="shared" si="2"/>
        <v>0</v>
      </c>
      <c r="AQ25" s="77">
        <f t="shared" si="2"/>
        <v>0</v>
      </c>
      <c r="AR25" s="77">
        <f t="shared" si="2"/>
        <v>0</v>
      </c>
      <c r="AS25" s="77">
        <f t="shared" si="2"/>
        <v>0</v>
      </c>
      <c r="AT25" s="77">
        <f t="shared" si="2"/>
        <v>0</v>
      </c>
      <c r="AU25" s="77">
        <f t="shared" si="2"/>
        <v>0</v>
      </c>
      <c r="AV25" s="77">
        <f t="shared" si="2"/>
        <v>0</v>
      </c>
      <c r="AW25" s="77">
        <f t="shared" si="2"/>
        <v>0</v>
      </c>
      <c r="AX25" s="77">
        <f t="shared" si="2"/>
        <v>0</v>
      </c>
      <c r="AY25" s="77">
        <f t="shared" si="2"/>
        <v>0</v>
      </c>
      <c r="AZ25" s="77">
        <f t="shared" si="2"/>
        <v>0</v>
      </c>
      <c r="BA25" s="77">
        <f t="shared" si="3"/>
        <v>0</v>
      </c>
      <c r="BB25" s="77">
        <f t="shared" si="3"/>
        <v>0</v>
      </c>
      <c r="BC25" s="77">
        <f t="shared" si="3"/>
        <v>0</v>
      </c>
      <c r="BD25" s="77">
        <f t="shared" si="3"/>
        <v>0</v>
      </c>
      <c r="BE25" s="77">
        <f t="shared" si="3"/>
        <v>0</v>
      </c>
      <c r="BF25" s="77">
        <f t="shared" si="3"/>
        <v>0</v>
      </c>
      <c r="BG25" s="77">
        <f t="shared" si="3"/>
        <v>0</v>
      </c>
      <c r="BH25" s="77">
        <f t="shared" si="3"/>
        <v>0</v>
      </c>
      <c r="BI25" s="77">
        <f t="shared" si="3"/>
        <v>0</v>
      </c>
      <c r="BJ25" s="77">
        <f t="shared" si="3"/>
        <v>0</v>
      </c>
      <c r="BK25" s="77">
        <f t="shared" si="3"/>
        <v>0</v>
      </c>
      <c r="BL25" s="77">
        <f t="shared" si="3"/>
        <v>0</v>
      </c>
      <c r="BM25" s="77">
        <f t="shared" si="3"/>
        <v>0</v>
      </c>
      <c r="BN25" s="77">
        <f t="shared" si="3"/>
        <v>0</v>
      </c>
      <c r="BO25" s="77">
        <f t="shared" si="3"/>
        <v>0</v>
      </c>
      <c r="BP25" s="77">
        <f t="shared" si="3"/>
        <v>0</v>
      </c>
      <c r="BQ25" s="77">
        <f t="shared" si="4"/>
        <v>0</v>
      </c>
      <c r="BR25" s="77">
        <f t="shared" si="4"/>
        <v>0</v>
      </c>
      <c r="BS25" s="77">
        <f t="shared" si="4"/>
        <v>0</v>
      </c>
      <c r="BT25" s="77">
        <f t="shared" si="4"/>
        <v>0</v>
      </c>
      <c r="BU25" s="77">
        <f t="shared" si="4"/>
        <v>0</v>
      </c>
      <c r="BV25" s="77">
        <f t="shared" si="4"/>
        <v>0</v>
      </c>
      <c r="BW25" s="77">
        <f t="shared" si="4"/>
        <v>0</v>
      </c>
      <c r="BX25" s="77">
        <f t="shared" si="4"/>
        <v>0</v>
      </c>
      <c r="BY25" s="77">
        <f t="shared" si="4"/>
        <v>0</v>
      </c>
      <c r="BZ25" s="77">
        <f t="shared" si="4"/>
        <v>0</v>
      </c>
      <c r="CA25" s="77">
        <f t="shared" si="4"/>
        <v>0</v>
      </c>
      <c r="CB25" s="77">
        <f t="shared" si="4"/>
        <v>0</v>
      </c>
      <c r="CC25" s="77">
        <f t="shared" si="4"/>
        <v>0</v>
      </c>
      <c r="CD25" s="77">
        <f t="shared" si="4"/>
        <v>0</v>
      </c>
      <c r="CE25" s="77">
        <f t="shared" si="4"/>
        <v>0</v>
      </c>
      <c r="CF25" s="77">
        <f t="shared" si="4"/>
        <v>0</v>
      </c>
      <c r="CG25" s="77">
        <f t="shared" si="5"/>
        <v>0</v>
      </c>
      <c r="CH25" s="77">
        <f t="shared" si="5"/>
        <v>0</v>
      </c>
      <c r="CI25" s="77">
        <f t="shared" si="5"/>
        <v>0</v>
      </c>
      <c r="CJ25" s="77">
        <f t="shared" si="5"/>
        <v>0</v>
      </c>
      <c r="CK25" s="77">
        <f t="shared" si="5"/>
        <v>0</v>
      </c>
      <c r="CL25" s="77">
        <f t="shared" si="5"/>
        <v>0</v>
      </c>
      <c r="CM25" s="77">
        <f t="shared" si="5"/>
        <v>0</v>
      </c>
      <c r="CN25" s="77">
        <f t="shared" si="5"/>
        <v>0</v>
      </c>
      <c r="CO25" s="77">
        <f t="shared" si="5"/>
        <v>0</v>
      </c>
      <c r="CP25" s="77">
        <f t="shared" si="5"/>
        <v>0</v>
      </c>
      <c r="CQ25" s="77">
        <f t="shared" si="5"/>
        <v>0</v>
      </c>
      <c r="CR25" s="77">
        <f t="shared" si="5"/>
        <v>0</v>
      </c>
      <c r="CS25" s="77">
        <f t="shared" si="5"/>
        <v>0</v>
      </c>
      <c r="CT25" s="77">
        <f t="shared" si="5"/>
        <v>0</v>
      </c>
      <c r="CU25" s="77">
        <f t="shared" si="5"/>
        <v>0</v>
      </c>
      <c r="CV25" s="77">
        <f t="shared" si="5"/>
        <v>0</v>
      </c>
      <c r="CW25" s="77">
        <f t="shared" si="6"/>
        <v>0</v>
      </c>
      <c r="CX25" s="77">
        <f t="shared" si="6"/>
        <v>0</v>
      </c>
      <c r="CY25" s="77">
        <f t="shared" si="6"/>
        <v>0</v>
      </c>
      <c r="CZ25" s="77">
        <f t="shared" si="6"/>
        <v>0</v>
      </c>
      <c r="DA25" s="77">
        <f t="shared" si="6"/>
        <v>0</v>
      </c>
      <c r="DB25" s="77">
        <f t="shared" si="6"/>
        <v>0</v>
      </c>
      <c r="DC25" s="77">
        <f t="shared" si="6"/>
        <v>0</v>
      </c>
      <c r="DD25" s="77">
        <f t="shared" si="6"/>
        <v>0</v>
      </c>
      <c r="DE25" s="77">
        <f t="shared" si="6"/>
        <v>0</v>
      </c>
      <c r="DF25" s="77">
        <f t="shared" si="6"/>
        <v>0</v>
      </c>
      <c r="DG25" s="77">
        <f t="shared" si="6"/>
        <v>0</v>
      </c>
      <c r="DH25" s="77">
        <f t="shared" si="6"/>
        <v>0</v>
      </c>
      <c r="DI25" s="77">
        <f t="shared" si="6"/>
        <v>0</v>
      </c>
      <c r="DJ25" s="77">
        <f t="shared" si="6"/>
        <v>0</v>
      </c>
      <c r="DK25" s="77">
        <f t="shared" si="7"/>
        <v>0</v>
      </c>
      <c r="DL25" s="77">
        <f t="shared" si="7"/>
        <v>0</v>
      </c>
      <c r="DM25" s="77">
        <f t="shared" si="7"/>
        <v>0</v>
      </c>
      <c r="DN25" s="77">
        <f t="shared" si="7"/>
        <v>0</v>
      </c>
      <c r="DO25" s="77">
        <f t="shared" si="7"/>
        <v>0</v>
      </c>
      <c r="DP25" s="77">
        <f t="shared" si="7"/>
        <v>0</v>
      </c>
      <c r="DQ25" s="77">
        <f t="shared" si="7"/>
        <v>0</v>
      </c>
      <c r="DR25" s="77">
        <f t="shared" si="7"/>
        <v>0</v>
      </c>
      <c r="DS25" s="77">
        <f t="shared" si="7"/>
        <v>0</v>
      </c>
      <c r="DT25" s="77">
        <f t="shared" si="7"/>
        <v>0</v>
      </c>
      <c r="DU25" s="77">
        <f t="shared" si="7"/>
        <v>0</v>
      </c>
    </row>
    <row r="26" spans="1:125" x14ac:dyDescent="0.35">
      <c r="A26" s="38" t="str">
        <f>IFERROR(Pieņēmumi!B163,"")</f>
        <v>Regulārās uzturēšanas izmaksas Nr8</v>
      </c>
      <c r="B26" s="38" t="str">
        <f>IFERROR(Pieņēmumi!C163,"")</f>
        <v>k € ceturksnī</v>
      </c>
      <c r="D26" s="63">
        <f>IFERROR(Pieņēmumi!E163,"")</f>
        <v>0</v>
      </c>
      <c r="E26" s="77">
        <f t="shared" si="0"/>
        <v>0</v>
      </c>
      <c r="F26" s="77">
        <f t="shared" si="0"/>
        <v>0</v>
      </c>
      <c r="G26" s="77">
        <f t="shared" si="0"/>
        <v>0</v>
      </c>
      <c r="H26" s="77">
        <f t="shared" si="0"/>
        <v>0</v>
      </c>
      <c r="I26" s="77">
        <f t="shared" si="0"/>
        <v>0</v>
      </c>
      <c r="J26" s="77">
        <f t="shared" si="0"/>
        <v>0</v>
      </c>
      <c r="K26" s="77">
        <f t="shared" si="0"/>
        <v>0</v>
      </c>
      <c r="L26" s="77">
        <f t="shared" si="0"/>
        <v>0</v>
      </c>
      <c r="M26" s="77">
        <f t="shared" si="0"/>
        <v>0</v>
      </c>
      <c r="N26" s="77">
        <f t="shared" si="0"/>
        <v>0</v>
      </c>
      <c r="O26" s="77">
        <f t="shared" si="0"/>
        <v>0</v>
      </c>
      <c r="P26" s="77">
        <f t="shared" si="0"/>
        <v>0</v>
      </c>
      <c r="Q26" s="77">
        <f t="shared" si="0"/>
        <v>0</v>
      </c>
      <c r="R26" s="77">
        <f t="shared" si="0"/>
        <v>0</v>
      </c>
      <c r="S26" s="77">
        <f t="shared" si="0"/>
        <v>0</v>
      </c>
      <c r="T26" s="77">
        <f t="shared" si="0"/>
        <v>0</v>
      </c>
      <c r="U26" s="77">
        <f t="shared" si="1"/>
        <v>0</v>
      </c>
      <c r="V26" s="77">
        <f t="shared" si="1"/>
        <v>0</v>
      </c>
      <c r="W26" s="77">
        <f t="shared" si="1"/>
        <v>0</v>
      </c>
      <c r="X26" s="77">
        <f t="shared" si="1"/>
        <v>0</v>
      </c>
      <c r="Y26" s="77">
        <f t="shared" si="1"/>
        <v>0</v>
      </c>
      <c r="Z26" s="77">
        <f t="shared" si="1"/>
        <v>0</v>
      </c>
      <c r="AA26" s="77">
        <f t="shared" si="1"/>
        <v>0</v>
      </c>
      <c r="AB26" s="77">
        <f t="shared" si="1"/>
        <v>0</v>
      </c>
      <c r="AC26" s="77">
        <f t="shared" si="1"/>
        <v>0</v>
      </c>
      <c r="AD26" s="77">
        <f t="shared" si="1"/>
        <v>0</v>
      </c>
      <c r="AE26" s="77">
        <f t="shared" si="1"/>
        <v>0</v>
      </c>
      <c r="AF26" s="77">
        <f t="shared" si="1"/>
        <v>0</v>
      </c>
      <c r="AG26" s="77">
        <f t="shared" si="1"/>
        <v>0</v>
      </c>
      <c r="AH26" s="77">
        <f t="shared" si="1"/>
        <v>0</v>
      </c>
      <c r="AI26" s="77">
        <f t="shared" si="1"/>
        <v>0</v>
      </c>
      <c r="AJ26" s="77">
        <f t="shared" si="1"/>
        <v>0</v>
      </c>
      <c r="AK26" s="77">
        <f t="shared" si="2"/>
        <v>0</v>
      </c>
      <c r="AL26" s="77">
        <f t="shared" si="2"/>
        <v>0</v>
      </c>
      <c r="AM26" s="77">
        <f t="shared" si="2"/>
        <v>0</v>
      </c>
      <c r="AN26" s="77">
        <f t="shared" si="2"/>
        <v>0</v>
      </c>
      <c r="AO26" s="77">
        <f t="shared" si="2"/>
        <v>0</v>
      </c>
      <c r="AP26" s="77">
        <f t="shared" si="2"/>
        <v>0</v>
      </c>
      <c r="AQ26" s="77">
        <f t="shared" si="2"/>
        <v>0</v>
      </c>
      <c r="AR26" s="77">
        <f t="shared" si="2"/>
        <v>0</v>
      </c>
      <c r="AS26" s="77">
        <f t="shared" si="2"/>
        <v>0</v>
      </c>
      <c r="AT26" s="77">
        <f t="shared" si="2"/>
        <v>0</v>
      </c>
      <c r="AU26" s="77">
        <f t="shared" si="2"/>
        <v>0</v>
      </c>
      <c r="AV26" s="77">
        <f t="shared" si="2"/>
        <v>0</v>
      </c>
      <c r="AW26" s="77">
        <f t="shared" si="2"/>
        <v>0</v>
      </c>
      <c r="AX26" s="77">
        <f t="shared" si="2"/>
        <v>0</v>
      </c>
      <c r="AY26" s="77">
        <f t="shared" si="2"/>
        <v>0</v>
      </c>
      <c r="AZ26" s="77">
        <f t="shared" si="2"/>
        <v>0</v>
      </c>
      <c r="BA26" s="77">
        <f t="shared" si="3"/>
        <v>0</v>
      </c>
      <c r="BB26" s="77">
        <f t="shared" si="3"/>
        <v>0</v>
      </c>
      <c r="BC26" s="77">
        <f t="shared" si="3"/>
        <v>0</v>
      </c>
      <c r="BD26" s="77">
        <f t="shared" si="3"/>
        <v>0</v>
      </c>
      <c r="BE26" s="77">
        <f t="shared" si="3"/>
        <v>0</v>
      </c>
      <c r="BF26" s="77">
        <f t="shared" si="3"/>
        <v>0</v>
      </c>
      <c r="BG26" s="77">
        <f t="shared" si="3"/>
        <v>0</v>
      </c>
      <c r="BH26" s="77">
        <f t="shared" si="3"/>
        <v>0</v>
      </c>
      <c r="BI26" s="77">
        <f t="shared" si="3"/>
        <v>0</v>
      </c>
      <c r="BJ26" s="77">
        <f t="shared" si="3"/>
        <v>0</v>
      </c>
      <c r="BK26" s="77">
        <f t="shared" si="3"/>
        <v>0</v>
      </c>
      <c r="BL26" s="77">
        <f t="shared" si="3"/>
        <v>0</v>
      </c>
      <c r="BM26" s="77">
        <f t="shared" si="3"/>
        <v>0</v>
      </c>
      <c r="BN26" s="77">
        <f t="shared" si="3"/>
        <v>0</v>
      </c>
      <c r="BO26" s="77">
        <f t="shared" si="3"/>
        <v>0</v>
      </c>
      <c r="BP26" s="77">
        <f t="shared" si="3"/>
        <v>0</v>
      </c>
      <c r="BQ26" s="77">
        <f t="shared" si="4"/>
        <v>0</v>
      </c>
      <c r="BR26" s="77">
        <f t="shared" si="4"/>
        <v>0</v>
      </c>
      <c r="BS26" s="77">
        <f t="shared" si="4"/>
        <v>0</v>
      </c>
      <c r="BT26" s="77">
        <f t="shared" si="4"/>
        <v>0</v>
      </c>
      <c r="BU26" s="77">
        <f t="shared" si="4"/>
        <v>0</v>
      </c>
      <c r="BV26" s="77">
        <f t="shared" si="4"/>
        <v>0</v>
      </c>
      <c r="BW26" s="77">
        <f t="shared" si="4"/>
        <v>0</v>
      </c>
      <c r="BX26" s="77">
        <f t="shared" si="4"/>
        <v>0</v>
      </c>
      <c r="BY26" s="77">
        <f t="shared" si="4"/>
        <v>0</v>
      </c>
      <c r="BZ26" s="77">
        <f t="shared" si="4"/>
        <v>0</v>
      </c>
      <c r="CA26" s="77">
        <f t="shared" si="4"/>
        <v>0</v>
      </c>
      <c r="CB26" s="77">
        <f t="shared" si="4"/>
        <v>0</v>
      </c>
      <c r="CC26" s="77">
        <f t="shared" si="4"/>
        <v>0</v>
      </c>
      <c r="CD26" s="77">
        <f t="shared" si="4"/>
        <v>0</v>
      </c>
      <c r="CE26" s="77">
        <f t="shared" si="4"/>
        <v>0</v>
      </c>
      <c r="CF26" s="77">
        <f t="shared" si="4"/>
        <v>0</v>
      </c>
      <c r="CG26" s="77">
        <f t="shared" si="5"/>
        <v>0</v>
      </c>
      <c r="CH26" s="77">
        <f t="shared" si="5"/>
        <v>0</v>
      </c>
      <c r="CI26" s="77">
        <f t="shared" si="5"/>
        <v>0</v>
      </c>
      <c r="CJ26" s="77">
        <f t="shared" si="5"/>
        <v>0</v>
      </c>
      <c r="CK26" s="77">
        <f t="shared" si="5"/>
        <v>0</v>
      </c>
      <c r="CL26" s="77">
        <f t="shared" si="5"/>
        <v>0</v>
      </c>
      <c r="CM26" s="77">
        <f t="shared" si="5"/>
        <v>0</v>
      </c>
      <c r="CN26" s="77">
        <f t="shared" si="5"/>
        <v>0</v>
      </c>
      <c r="CO26" s="77">
        <f t="shared" si="5"/>
        <v>0</v>
      </c>
      <c r="CP26" s="77">
        <f t="shared" si="5"/>
        <v>0</v>
      </c>
      <c r="CQ26" s="77">
        <f t="shared" si="5"/>
        <v>0</v>
      </c>
      <c r="CR26" s="77">
        <f t="shared" si="5"/>
        <v>0</v>
      </c>
      <c r="CS26" s="77">
        <f t="shared" si="5"/>
        <v>0</v>
      </c>
      <c r="CT26" s="77">
        <f t="shared" si="5"/>
        <v>0</v>
      </c>
      <c r="CU26" s="77">
        <f t="shared" si="5"/>
        <v>0</v>
      </c>
      <c r="CV26" s="77">
        <f t="shared" si="5"/>
        <v>0</v>
      </c>
      <c r="CW26" s="77">
        <f t="shared" si="6"/>
        <v>0</v>
      </c>
      <c r="CX26" s="77">
        <f t="shared" si="6"/>
        <v>0</v>
      </c>
      <c r="CY26" s="77">
        <f t="shared" si="6"/>
        <v>0</v>
      </c>
      <c r="CZ26" s="77">
        <f t="shared" si="6"/>
        <v>0</v>
      </c>
      <c r="DA26" s="77">
        <f t="shared" si="6"/>
        <v>0</v>
      </c>
      <c r="DB26" s="77">
        <f t="shared" si="6"/>
        <v>0</v>
      </c>
      <c r="DC26" s="77">
        <f t="shared" si="6"/>
        <v>0</v>
      </c>
      <c r="DD26" s="77">
        <f t="shared" si="6"/>
        <v>0</v>
      </c>
      <c r="DE26" s="77">
        <f t="shared" si="6"/>
        <v>0</v>
      </c>
      <c r="DF26" s="77">
        <f t="shared" si="6"/>
        <v>0</v>
      </c>
      <c r="DG26" s="77">
        <f t="shared" si="6"/>
        <v>0</v>
      </c>
      <c r="DH26" s="77">
        <f t="shared" si="6"/>
        <v>0</v>
      </c>
      <c r="DI26" s="77">
        <f t="shared" si="6"/>
        <v>0</v>
      </c>
      <c r="DJ26" s="77">
        <f t="shared" si="6"/>
        <v>0</v>
      </c>
      <c r="DK26" s="77">
        <f t="shared" si="7"/>
        <v>0</v>
      </c>
      <c r="DL26" s="77">
        <f t="shared" si="7"/>
        <v>0</v>
      </c>
      <c r="DM26" s="77">
        <f t="shared" si="7"/>
        <v>0</v>
      </c>
      <c r="DN26" s="77">
        <f t="shared" si="7"/>
        <v>0</v>
      </c>
      <c r="DO26" s="77">
        <f t="shared" si="7"/>
        <v>0</v>
      </c>
      <c r="DP26" s="77">
        <f t="shared" si="7"/>
        <v>0</v>
      </c>
      <c r="DQ26" s="77">
        <f t="shared" si="7"/>
        <v>0</v>
      </c>
      <c r="DR26" s="77">
        <f t="shared" si="7"/>
        <v>0</v>
      </c>
      <c r="DS26" s="77">
        <f t="shared" si="7"/>
        <v>0</v>
      </c>
      <c r="DT26" s="77">
        <f t="shared" si="7"/>
        <v>0</v>
      </c>
      <c r="DU26" s="77">
        <f t="shared" si="7"/>
        <v>0</v>
      </c>
    </row>
    <row r="27" spans="1:125" x14ac:dyDescent="0.35">
      <c r="A27" s="38" t="str">
        <f>IFERROR(Pieņēmumi!B164,"")</f>
        <v>Regulārās uzturēšanas izmaksas Nr9</v>
      </c>
      <c r="B27" s="38" t="str">
        <f>IFERROR(Pieņēmumi!C164,"")</f>
        <v>k € ceturksnī</v>
      </c>
      <c r="D27" s="63">
        <f>IFERROR(Pieņēmumi!E164,"")</f>
        <v>0</v>
      </c>
      <c r="E27" s="77">
        <f t="shared" si="0"/>
        <v>0</v>
      </c>
      <c r="F27" s="77">
        <f t="shared" si="0"/>
        <v>0</v>
      </c>
      <c r="G27" s="77">
        <f t="shared" si="0"/>
        <v>0</v>
      </c>
      <c r="H27" s="77">
        <f t="shared" si="0"/>
        <v>0</v>
      </c>
      <c r="I27" s="77">
        <f t="shared" si="0"/>
        <v>0</v>
      </c>
      <c r="J27" s="77">
        <f t="shared" si="0"/>
        <v>0</v>
      </c>
      <c r="K27" s="77">
        <f t="shared" si="0"/>
        <v>0</v>
      </c>
      <c r="L27" s="77">
        <f t="shared" si="0"/>
        <v>0</v>
      </c>
      <c r="M27" s="77">
        <f t="shared" si="0"/>
        <v>0</v>
      </c>
      <c r="N27" s="77">
        <f t="shared" si="0"/>
        <v>0</v>
      </c>
      <c r="O27" s="77">
        <f t="shared" si="0"/>
        <v>0</v>
      </c>
      <c r="P27" s="77">
        <f t="shared" si="0"/>
        <v>0</v>
      </c>
      <c r="Q27" s="77">
        <f t="shared" si="0"/>
        <v>0</v>
      </c>
      <c r="R27" s="77">
        <f t="shared" si="0"/>
        <v>0</v>
      </c>
      <c r="S27" s="77">
        <f t="shared" si="0"/>
        <v>0</v>
      </c>
      <c r="T27" s="77">
        <f t="shared" si="0"/>
        <v>0</v>
      </c>
      <c r="U27" s="77">
        <f t="shared" si="1"/>
        <v>0</v>
      </c>
      <c r="V27" s="77">
        <f t="shared" si="1"/>
        <v>0</v>
      </c>
      <c r="W27" s="77">
        <f t="shared" si="1"/>
        <v>0</v>
      </c>
      <c r="X27" s="77">
        <f t="shared" si="1"/>
        <v>0</v>
      </c>
      <c r="Y27" s="77">
        <f t="shared" si="1"/>
        <v>0</v>
      </c>
      <c r="Z27" s="77">
        <f t="shared" si="1"/>
        <v>0</v>
      </c>
      <c r="AA27" s="77">
        <f t="shared" si="1"/>
        <v>0</v>
      </c>
      <c r="AB27" s="77">
        <f t="shared" si="1"/>
        <v>0</v>
      </c>
      <c r="AC27" s="77">
        <f t="shared" si="1"/>
        <v>0</v>
      </c>
      <c r="AD27" s="77">
        <f t="shared" si="1"/>
        <v>0</v>
      </c>
      <c r="AE27" s="77">
        <f t="shared" si="1"/>
        <v>0</v>
      </c>
      <c r="AF27" s="77">
        <f t="shared" si="1"/>
        <v>0</v>
      </c>
      <c r="AG27" s="77">
        <f t="shared" si="1"/>
        <v>0</v>
      </c>
      <c r="AH27" s="77">
        <f t="shared" si="1"/>
        <v>0</v>
      </c>
      <c r="AI27" s="77">
        <f t="shared" si="1"/>
        <v>0</v>
      </c>
      <c r="AJ27" s="77">
        <f t="shared" si="1"/>
        <v>0</v>
      </c>
      <c r="AK27" s="77">
        <f t="shared" si="2"/>
        <v>0</v>
      </c>
      <c r="AL27" s="77">
        <f t="shared" si="2"/>
        <v>0</v>
      </c>
      <c r="AM27" s="77">
        <f t="shared" si="2"/>
        <v>0</v>
      </c>
      <c r="AN27" s="77">
        <f t="shared" si="2"/>
        <v>0</v>
      </c>
      <c r="AO27" s="77">
        <f t="shared" si="2"/>
        <v>0</v>
      </c>
      <c r="AP27" s="77">
        <f t="shared" si="2"/>
        <v>0</v>
      </c>
      <c r="AQ27" s="77">
        <f t="shared" si="2"/>
        <v>0</v>
      </c>
      <c r="AR27" s="77">
        <f t="shared" si="2"/>
        <v>0</v>
      </c>
      <c r="AS27" s="77">
        <f t="shared" si="2"/>
        <v>0</v>
      </c>
      <c r="AT27" s="77">
        <f t="shared" si="2"/>
        <v>0</v>
      </c>
      <c r="AU27" s="77">
        <f t="shared" si="2"/>
        <v>0</v>
      </c>
      <c r="AV27" s="77">
        <f t="shared" si="2"/>
        <v>0</v>
      </c>
      <c r="AW27" s="77">
        <f t="shared" si="2"/>
        <v>0</v>
      </c>
      <c r="AX27" s="77">
        <f t="shared" si="2"/>
        <v>0</v>
      </c>
      <c r="AY27" s="77">
        <f t="shared" si="2"/>
        <v>0</v>
      </c>
      <c r="AZ27" s="77">
        <f t="shared" si="2"/>
        <v>0</v>
      </c>
      <c r="BA27" s="77">
        <f t="shared" si="3"/>
        <v>0</v>
      </c>
      <c r="BB27" s="77">
        <f t="shared" si="3"/>
        <v>0</v>
      </c>
      <c r="BC27" s="77">
        <f t="shared" si="3"/>
        <v>0</v>
      </c>
      <c r="BD27" s="77">
        <f t="shared" si="3"/>
        <v>0</v>
      </c>
      <c r="BE27" s="77">
        <f t="shared" si="3"/>
        <v>0</v>
      </c>
      <c r="BF27" s="77">
        <f t="shared" si="3"/>
        <v>0</v>
      </c>
      <c r="BG27" s="77">
        <f t="shared" si="3"/>
        <v>0</v>
      </c>
      <c r="BH27" s="77">
        <f t="shared" si="3"/>
        <v>0</v>
      </c>
      <c r="BI27" s="77">
        <f t="shared" si="3"/>
        <v>0</v>
      </c>
      <c r="BJ27" s="77">
        <f t="shared" si="3"/>
        <v>0</v>
      </c>
      <c r="BK27" s="77">
        <f t="shared" si="3"/>
        <v>0</v>
      </c>
      <c r="BL27" s="77">
        <f t="shared" si="3"/>
        <v>0</v>
      </c>
      <c r="BM27" s="77">
        <f t="shared" si="3"/>
        <v>0</v>
      </c>
      <c r="BN27" s="77">
        <f t="shared" si="3"/>
        <v>0</v>
      </c>
      <c r="BO27" s="77">
        <f t="shared" si="3"/>
        <v>0</v>
      </c>
      <c r="BP27" s="77">
        <f t="shared" si="3"/>
        <v>0</v>
      </c>
      <c r="BQ27" s="77">
        <f t="shared" si="4"/>
        <v>0</v>
      </c>
      <c r="BR27" s="77">
        <f t="shared" si="4"/>
        <v>0</v>
      </c>
      <c r="BS27" s="77">
        <f t="shared" si="4"/>
        <v>0</v>
      </c>
      <c r="BT27" s="77">
        <f t="shared" si="4"/>
        <v>0</v>
      </c>
      <c r="BU27" s="77">
        <f t="shared" si="4"/>
        <v>0</v>
      </c>
      <c r="BV27" s="77">
        <f t="shared" si="4"/>
        <v>0</v>
      </c>
      <c r="BW27" s="77">
        <f t="shared" si="4"/>
        <v>0</v>
      </c>
      <c r="BX27" s="77">
        <f t="shared" si="4"/>
        <v>0</v>
      </c>
      <c r="BY27" s="77">
        <f t="shared" si="4"/>
        <v>0</v>
      </c>
      <c r="BZ27" s="77">
        <f t="shared" si="4"/>
        <v>0</v>
      </c>
      <c r="CA27" s="77">
        <f t="shared" si="4"/>
        <v>0</v>
      </c>
      <c r="CB27" s="77">
        <f t="shared" si="4"/>
        <v>0</v>
      </c>
      <c r="CC27" s="77">
        <f t="shared" si="4"/>
        <v>0</v>
      </c>
      <c r="CD27" s="77">
        <f t="shared" si="4"/>
        <v>0</v>
      </c>
      <c r="CE27" s="77">
        <f t="shared" si="4"/>
        <v>0</v>
      </c>
      <c r="CF27" s="77">
        <f t="shared" si="4"/>
        <v>0</v>
      </c>
      <c r="CG27" s="77">
        <f t="shared" si="5"/>
        <v>0</v>
      </c>
      <c r="CH27" s="77">
        <f t="shared" si="5"/>
        <v>0</v>
      </c>
      <c r="CI27" s="77">
        <f t="shared" si="5"/>
        <v>0</v>
      </c>
      <c r="CJ27" s="77">
        <f t="shared" si="5"/>
        <v>0</v>
      </c>
      <c r="CK27" s="77">
        <f t="shared" si="5"/>
        <v>0</v>
      </c>
      <c r="CL27" s="77">
        <f t="shared" si="5"/>
        <v>0</v>
      </c>
      <c r="CM27" s="77">
        <f t="shared" si="5"/>
        <v>0</v>
      </c>
      <c r="CN27" s="77">
        <f t="shared" si="5"/>
        <v>0</v>
      </c>
      <c r="CO27" s="77">
        <f t="shared" si="5"/>
        <v>0</v>
      </c>
      <c r="CP27" s="77">
        <f t="shared" si="5"/>
        <v>0</v>
      </c>
      <c r="CQ27" s="77">
        <f t="shared" si="5"/>
        <v>0</v>
      </c>
      <c r="CR27" s="77">
        <f t="shared" si="5"/>
        <v>0</v>
      </c>
      <c r="CS27" s="77">
        <f t="shared" si="5"/>
        <v>0</v>
      </c>
      <c r="CT27" s="77">
        <f t="shared" si="5"/>
        <v>0</v>
      </c>
      <c r="CU27" s="77">
        <f t="shared" si="5"/>
        <v>0</v>
      </c>
      <c r="CV27" s="77">
        <f t="shared" si="5"/>
        <v>0</v>
      </c>
      <c r="CW27" s="77">
        <f t="shared" si="6"/>
        <v>0</v>
      </c>
      <c r="CX27" s="77">
        <f t="shared" si="6"/>
        <v>0</v>
      </c>
      <c r="CY27" s="77">
        <f t="shared" si="6"/>
        <v>0</v>
      </c>
      <c r="CZ27" s="77">
        <f t="shared" si="6"/>
        <v>0</v>
      </c>
      <c r="DA27" s="77">
        <f t="shared" si="6"/>
        <v>0</v>
      </c>
      <c r="DB27" s="77">
        <f t="shared" si="6"/>
        <v>0</v>
      </c>
      <c r="DC27" s="77">
        <f t="shared" si="6"/>
        <v>0</v>
      </c>
      <c r="DD27" s="77">
        <f t="shared" si="6"/>
        <v>0</v>
      </c>
      <c r="DE27" s="77">
        <f t="shared" si="6"/>
        <v>0</v>
      </c>
      <c r="DF27" s="77">
        <f t="shared" si="6"/>
        <v>0</v>
      </c>
      <c r="DG27" s="77">
        <f t="shared" si="6"/>
        <v>0</v>
      </c>
      <c r="DH27" s="77">
        <f t="shared" si="6"/>
        <v>0</v>
      </c>
      <c r="DI27" s="77">
        <f t="shared" si="6"/>
        <v>0</v>
      </c>
      <c r="DJ27" s="77">
        <f t="shared" si="6"/>
        <v>0</v>
      </c>
      <c r="DK27" s="77">
        <f t="shared" si="7"/>
        <v>0</v>
      </c>
      <c r="DL27" s="77">
        <f t="shared" si="7"/>
        <v>0</v>
      </c>
      <c r="DM27" s="77">
        <f t="shared" si="7"/>
        <v>0</v>
      </c>
      <c r="DN27" s="77">
        <f t="shared" si="7"/>
        <v>0</v>
      </c>
      <c r="DO27" s="77">
        <f t="shared" si="7"/>
        <v>0</v>
      </c>
      <c r="DP27" s="77">
        <f t="shared" si="7"/>
        <v>0</v>
      </c>
      <c r="DQ27" s="77">
        <f t="shared" si="7"/>
        <v>0</v>
      </c>
      <c r="DR27" s="77">
        <f t="shared" si="7"/>
        <v>0</v>
      </c>
      <c r="DS27" s="77">
        <f t="shared" si="7"/>
        <v>0</v>
      </c>
      <c r="DT27" s="77">
        <f t="shared" si="7"/>
        <v>0</v>
      </c>
      <c r="DU27" s="77">
        <f t="shared" si="7"/>
        <v>0</v>
      </c>
    </row>
    <row r="28" spans="1:125" x14ac:dyDescent="0.35">
      <c r="A28" s="38" t="str">
        <f>IFERROR(Pieņēmumi!B165,"")</f>
        <v>Regulārās uzturēšanas izmaksas Nr10</v>
      </c>
      <c r="B28" s="38" t="str">
        <f>IFERROR(Pieņēmumi!C165,"")</f>
        <v>k € ceturksnī</v>
      </c>
      <c r="D28" s="63">
        <f>IFERROR(Pieņēmumi!E165,"")</f>
        <v>0</v>
      </c>
      <c r="E28" s="77">
        <f t="shared" si="0"/>
        <v>0</v>
      </c>
      <c r="F28" s="77">
        <f t="shared" si="0"/>
        <v>0</v>
      </c>
      <c r="G28" s="77">
        <f t="shared" si="0"/>
        <v>0</v>
      </c>
      <c r="H28" s="77">
        <f t="shared" si="0"/>
        <v>0</v>
      </c>
      <c r="I28" s="77">
        <f t="shared" si="0"/>
        <v>0</v>
      </c>
      <c r="J28" s="77">
        <f t="shared" si="0"/>
        <v>0</v>
      </c>
      <c r="K28" s="77">
        <f t="shared" si="0"/>
        <v>0</v>
      </c>
      <c r="L28" s="77">
        <f t="shared" si="0"/>
        <v>0</v>
      </c>
      <c r="M28" s="77">
        <f t="shared" si="0"/>
        <v>0</v>
      </c>
      <c r="N28" s="77">
        <f t="shared" si="0"/>
        <v>0</v>
      </c>
      <c r="O28" s="77">
        <f t="shared" si="0"/>
        <v>0</v>
      </c>
      <c r="P28" s="77">
        <f t="shared" si="0"/>
        <v>0</v>
      </c>
      <c r="Q28" s="77">
        <f t="shared" si="0"/>
        <v>0</v>
      </c>
      <c r="R28" s="77">
        <f t="shared" si="0"/>
        <v>0</v>
      </c>
      <c r="S28" s="77">
        <f t="shared" si="0"/>
        <v>0</v>
      </c>
      <c r="T28" s="77">
        <f t="shared" si="0"/>
        <v>0</v>
      </c>
      <c r="U28" s="77">
        <f t="shared" si="1"/>
        <v>0</v>
      </c>
      <c r="V28" s="77">
        <f t="shared" si="1"/>
        <v>0</v>
      </c>
      <c r="W28" s="77">
        <f t="shared" si="1"/>
        <v>0</v>
      </c>
      <c r="X28" s="77">
        <f t="shared" si="1"/>
        <v>0</v>
      </c>
      <c r="Y28" s="77">
        <f t="shared" si="1"/>
        <v>0</v>
      </c>
      <c r="Z28" s="77">
        <f t="shared" si="1"/>
        <v>0</v>
      </c>
      <c r="AA28" s="77">
        <f t="shared" si="1"/>
        <v>0</v>
      </c>
      <c r="AB28" s="77">
        <f t="shared" si="1"/>
        <v>0</v>
      </c>
      <c r="AC28" s="77">
        <f t="shared" si="1"/>
        <v>0</v>
      </c>
      <c r="AD28" s="77">
        <f t="shared" si="1"/>
        <v>0</v>
      </c>
      <c r="AE28" s="77">
        <f t="shared" si="1"/>
        <v>0</v>
      </c>
      <c r="AF28" s="77">
        <f t="shared" si="1"/>
        <v>0</v>
      </c>
      <c r="AG28" s="77">
        <f t="shared" si="1"/>
        <v>0</v>
      </c>
      <c r="AH28" s="77">
        <f t="shared" si="1"/>
        <v>0</v>
      </c>
      <c r="AI28" s="77">
        <f t="shared" si="1"/>
        <v>0</v>
      </c>
      <c r="AJ28" s="77">
        <f t="shared" si="1"/>
        <v>0</v>
      </c>
      <c r="AK28" s="77">
        <f t="shared" si="2"/>
        <v>0</v>
      </c>
      <c r="AL28" s="77">
        <f t="shared" si="2"/>
        <v>0</v>
      </c>
      <c r="AM28" s="77">
        <f t="shared" si="2"/>
        <v>0</v>
      </c>
      <c r="AN28" s="77">
        <f t="shared" si="2"/>
        <v>0</v>
      </c>
      <c r="AO28" s="77">
        <f t="shared" si="2"/>
        <v>0</v>
      </c>
      <c r="AP28" s="77">
        <f t="shared" si="2"/>
        <v>0</v>
      </c>
      <c r="AQ28" s="77">
        <f t="shared" si="2"/>
        <v>0</v>
      </c>
      <c r="AR28" s="77">
        <f t="shared" si="2"/>
        <v>0</v>
      </c>
      <c r="AS28" s="77">
        <f t="shared" si="2"/>
        <v>0</v>
      </c>
      <c r="AT28" s="77">
        <f t="shared" si="2"/>
        <v>0</v>
      </c>
      <c r="AU28" s="77">
        <f t="shared" si="2"/>
        <v>0</v>
      </c>
      <c r="AV28" s="77">
        <f t="shared" si="2"/>
        <v>0</v>
      </c>
      <c r="AW28" s="77">
        <f t="shared" si="2"/>
        <v>0</v>
      </c>
      <c r="AX28" s="77">
        <f t="shared" si="2"/>
        <v>0</v>
      </c>
      <c r="AY28" s="77">
        <f t="shared" si="2"/>
        <v>0</v>
      </c>
      <c r="AZ28" s="77">
        <f t="shared" si="2"/>
        <v>0</v>
      </c>
      <c r="BA28" s="77">
        <f t="shared" si="3"/>
        <v>0</v>
      </c>
      <c r="BB28" s="77">
        <f t="shared" si="3"/>
        <v>0</v>
      </c>
      <c r="BC28" s="77">
        <f t="shared" si="3"/>
        <v>0</v>
      </c>
      <c r="BD28" s="77">
        <f t="shared" si="3"/>
        <v>0</v>
      </c>
      <c r="BE28" s="77">
        <f t="shared" si="3"/>
        <v>0</v>
      </c>
      <c r="BF28" s="77">
        <f t="shared" si="3"/>
        <v>0</v>
      </c>
      <c r="BG28" s="77">
        <f t="shared" si="3"/>
        <v>0</v>
      </c>
      <c r="BH28" s="77">
        <f t="shared" si="3"/>
        <v>0</v>
      </c>
      <c r="BI28" s="77">
        <f t="shared" si="3"/>
        <v>0</v>
      </c>
      <c r="BJ28" s="77">
        <f t="shared" si="3"/>
        <v>0</v>
      </c>
      <c r="BK28" s="77">
        <f t="shared" si="3"/>
        <v>0</v>
      </c>
      <c r="BL28" s="77">
        <f t="shared" si="3"/>
        <v>0</v>
      </c>
      <c r="BM28" s="77">
        <f t="shared" si="3"/>
        <v>0</v>
      </c>
      <c r="BN28" s="77">
        <f t="shared" si="3"/>
        <v>0</v>
      </c>
      <c r="BO28" s="77">
        <f t="shared" si="3"/>
        <v>0</v>
      </c>
      <c r="BP28" s="77">
        <f t="shared" si="3"/>
        <v>0</v>
      </c>
      <c r="BQ28" s="77">
        <f t="shared" si="4"/>
        <v>0</v>
      </c>
      <c r="BR28" s="77">
        <f t="shared" si="4"/>
        <v>0</v>
      </c>
      <c r="BS28" s="77">
        <f t="shared" si="4"/>
        <v>0</v>
      </c>
      <c r="BT28" s="77">
        <f t="shared" si="4"/>
        <v>0</v>
      </c>
      <c r="BU28" s="77">
        <f t="shared" si="4"/>
        <v>0</v>
      </c>
      <c r="BV28" s="77">
        <f t="shared" si="4"/>
        <v>0</v>
      </c>
      <c r="BW28" s="77">
        <f t="shared" si="4"/>
        <v>0</v>
      </c>
      <c r="BX28" s="77">
        <f t="shared" si="4"/>
        <v>0</v>
      </c>
      <c r="BY28" s="77">
        <f t="shared" si="4"/>
        <v>0</v>
      </c>
      <c r="BZ28" s="77">
        <f t="shared" si="4"/>
        <v>0</v>
      </c>
      <c r="CA28" s="77">
        <f t="shared" si="4"/>
        <v>0</v>
      </c>
      <c r="CB28" s="77">
        <f t="shared" si="4"/>
        <v>0</v>
      </c>
      <c r="CC28" s="77">
        <f t="shared" si="4"/>
        <v>0</v>
      </c>
      <c r="CD28" s="77">
        <f t="shared" si="4"/>
        <v>0</v>
      </c>
      <c r="CE28" s="77">
        <f t="shared" si="4"/>
        <v>0</v>
      </c>
      <c r="CF28" s="77">
        <f t="shared" si="4"/>
        <v>0</v>
      </c>
      <c r="CG28" s="77">
        <f t="shared" si="5"/>
        <v>0</v>
      </c>
      <c r="CH28" s="77">
        <f t="shared" si="5"/>
        <v>0</v>
      </c>
      <c r="CI28" s="77">
        <f t="shared" si="5"/>
        <v>0</v>
      </c>
      <c r="CJ28" s="77">
        <f t="shared" si="5"/>
        <v>0</v>
      </c>
      <c r="CK28" s="77">
        <f t="shared" si="5"/>
        <v>0</v>
      </c>
      <c r="CL28" s="77">
        <f t="shared" si="5"/>
        <v>0</v>
      </c>
      <c r="CM28" s="77">
        <f t="shared" si="5"/>
        <v>0</v>
      </c>
      <c r="CN28" s="77">
        <f t="shared" si="5"/>
        <v>0</v>
      </c>
      <c r="CO28" s="77">
        <f t="shared" si="5"/>
        <v>0</v>
      </c>
      <c r="CP28" s="77">
        <f t="shared" si="5"/>
        <v>0</v>
      </c>
      <c r="CQ28" s="77">
        <f t="shared" si="5"/>
        <v>0</v>
      </c>
      <c r="CR28" s="77">
        <f t="shared" si="5"/>
        <v>0</v>
      </c>
      <c r="CS28" s="77">
        <f t="shared" si="5"/>
        <v>0</v>
      </c>
      <c r="CT28" s="77">
        <f t="shared" si="5"/>
        <v>0</v>
      </c>
      <c r="CU28" s="77">
        <f t="shared" si="5"/>
        <v>0</v>
      </c>
      <c r="CV28" s="77">
        <f t="shared" si="5"/>
        <v>0</v>
      </c>
      <c r="CW28" s="77">
        <f t="shared" si="6"/>
        <v>0</v>
      </c>
      <c r="CX28" s="77">
        <f t="shared" si="6"/>
        <v>0</v>
      </c>
      <c r="CY28" s="77">
        <f t="shared" si="6"/>
        <v>0</v>
      </c>
      <c r="CZ28" s="77">
        <f t="shared" si="6"/>
        <v>0</v>
      </c>
      <c r="DA28" s="77">
        <f t="shared" si="6"/>
        <v>0</v>
      </c>
      <c r="DB28" s="77">
        <f t="shared" si="6"/>
        <v>0</v>
      </c>
      <c r="DC28" s="77">
        <f t="shared" si="6"/>
        <v>0</v>
      </c>
      <c r="DD28" s="77">
        <f t="shared" si="6"/>
        <v>0</v>
      </c>
      <c r="DE28" s="77">
        <f t="shared" si="6"/>
        <v>0</v>
      </c>
      <c r="DF28" s="77">
        <f t="shared" si="6"/>
        <v>0</v>
      </c>
      <c r="DG28" s="77">
        <f t="shared" si="6"/>
        <v>0</v>
      </c>
      <c r="DH28" s="77">
        <f t="shared" si="6"/>
        <v>0</v>
      </c>
      <c r="DI28" s="77">
        <f t="shared" si="6"/>
        <v>0</v>
      </c>
      <c r="DJ28" s="77">
        <f t="shared" si="6"/>
        <v>0</v>
      </c>
      <c r="DK28" s="77">
        <f t="shared" si="7"/>
        <v>0</v>
      </c>
      <c r="DL28" s="77">
        <f t="shared" si="7"/>
        <v>0</v>
      </c>
      <c r="DM28" s="77">
        <f t="shared" si="7"/>
        <v>0</v>
      </c>
      <c r="DN28" s="77">
        <f t="shared" si="7"/>
        <v>0</v>
      </c>
      <c r="DO28" s="77">
        <f t="shared" si="7"/>
        <v>0</v>
      </c>
      <c r="DP28" s="77">
        <f t="shared" si="7"/>
        <v>0</v>
      </c>
      <c r="DQ28" s="77">
        <f t="shared" si="7"/>
        <v>0</v>
      </c>
      <c r="DR28" s="77">
        <f t="shared" si="7"/>
        <v>0</v>
      </c>
      <c r="DS28" s="77">
        <f t="shared" si="7"/>
        <v>0</v>
      </c>
      <c r="DT28" s="77">
        <f t="shared" si="7"/>
        <v>0</v>
      </c>
      <c r="DU28" s="77">
        <f t="shared" si="7"/>
        <v>0</v>
      </c>
    </row>
    <row r="29" spans="1:125" x14ac:dyDescent="0.35">
      <c r="A29" s="79"/>
      <c r="B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c r="DA29" s="79"/>
      <c r="DB29" s="79"/>
      <c r="DC29" s="79"/>
      <c r="DD29" s="79"/>
      <c r="DE29" s="79"/>
      <c r="DF29" s="79"/>
      <c r="DG29" s="79"/>
      <c r="DH29" s="79"/>
      <c r="DI29" s="79"/>
      <c r="DJ29" s="79"/>
      <c r="DK29" s="79"/>
      <c r="DL29" s="79"/>
      <c r="DM29" s="79"/>
      <c r="DN29" s="79"/>
      <c r="DO29" s="79"/>
      <c r="DP29" s="79"/>
      <c r="DQ29" s="79"/>
      <c r="DR29" s="79"/>
      <c r="DS29" s="79"/>
      <c r="DT29" s="79"/>
      <c r="DU29" s="79"/>
    </row>
    <row r="30" spans="1:125" x14ac:dyDescent="0.35">
      <c r="A30" s="38" t="str">
        <f>IFERROR(Pieņēmumi!B167,"")</f>
        <v>Regulāras uzturēšanas izmaksas, kopā</v>
      </c>
      <c r="B30" s="38" t="str">
        <f>IFERROR(Pieņēmumi!C167,"")</f>
        <v>k € ceturksnī</v>
      </c>
      <c r="D30" s="63">
        <f>IFERROR(Pieņēmumi!E167,"")</f>
        <v>0</v>
      </c>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row>
    <row r="31" spans="1:125" x14ac:dyDescent="0.35">
      <c r="A31" s="2"/>
      <c r="B31" s="2"/>
      <c r="C31" s="2"/>
      <c r="D31" s="1"/>
      <c r="E31" s="2"/>
      <c r="F31" s="2"/>
      <c r="G31" s="2"/>
      <c r="H31" s="2"/>
      <c r="I31" s="2"/>
      <c r="J31" s="2"/>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row>
    <row r="32" spans="1:125" x14ac:dyDescent="0.35">
      <c r="A32" s="25" t="s">
        <v>440</v>
      </c>
      <c r="B32" s="78" t="s">
        <v>200</v>
      </c>
      <c r="C32" s="25"/>
      <c r="D32" s="26">
        <f>IFERROR(SUM(E32:DU32),"")</f>
        <v>0</v>
      </c>
      <c r="E32" s="26">
        <f t="shared" ref="E32:BP32" si="8">IFERROR(SUM(E19:E28),"")</f>
        <v>0</v>
      </c>
      <c r="F32" s="26">
        <f t="shared" si="8"/>
        <v>0</v>
      </c>
      <c r="G32" s="26">
        <f t="shared" si="8"/>
        <v>0</v>
      </c>
      <c r="H32" s="26">
        <f t="shared" si="8"/>
        <v>0</v>
      </c>
      <c r="I32" s="26">
        <f t="shared" si="8"/>
        <v>0</v>
      </c>
      <c r="J32" s="26">
        <f t="shared" si="8"/>
        <v>0</v>
      </c>
      <c r="K32" s="26">
        <f t="shared" si="8"/>
        <v>0</v>
      </c>
      <c r="L32" s="26">
        <f t="shared" si="8"/>
        <v>0</v>
      </c>
      <c r="M32" s="26">
        <f t="shared" si="8"/>
        <v>0</v>
      </c>
      <c r="N32" s="26">
        <f t="shared" si="8"/>
        <v>0</v>
      </c>
      <c r="O32" s="26">
        <f t="shared" si="8"/>
        <v>0</v>
      </c>
      <c r="P32" s="26">
        <f t="shared" si="8"/>
        <v>0</v>
      </c>
      <c r="Q32" s="26">
        <f t="shared" si="8"/>
        <v>0</v>
      </c>
      <c r="R32" s="26">
        <f t="shared" si="8"/>
        <v>0</v>
      </c>
      <c r="S32" s="26">
        <f t="shared" si="8"/>
        <v>0</v>
      </c>
      <c r="T32" s="26">
        <f t="shared" si="8"/>
        <v>0</v>
      </c>
      <c r="U32" s="26">
        <f t="shared" si="8"/>
        <v>0</v>
      </c>
      <c r="V32" s="26">
        <f t="shared" si="8"/>
        <v>0</v>
      </c>
      <c r="W32" s="26">
        <f t="shared" si="8"/>
        <v>0</v>
      </c>
      <c r="X32" s="26">
        <f t="shared" si="8"/>
        <v>0</v>
      </c>
      <c r="Y32" s="26">
        <f t="shared" si="8"/>
        <v>0</v>
      </c>
      <c r="Z32" s="26">
        <f t="shared" si="8"/>
        <v>0</v>
      </c>
      <c r="AA32" s="26">
        <f t="shared" si="8"/>
        <v>0</v>
      </c>
      <c r="AB32" s="26">
        <f t="shared" si="8"/>
        <v>0</v>
      </c>
      <c r="AC32" s="26">
        <f t="shared" si="8"/>
        <v>0</v>
      </c>
      <c r="AD32" s="26">
        <f t="shared" si="8"/>
        <v>0</v>
      </c>
      <c r="AE32" s="26">
        <f t="shared" si="8"/>
        <v>0</v>
      </c>
      <c r="AF32" s="26">
        <f t="shared" si="8"/>
        <v>0</v>
      </c>
      <c r="AG32" s="26">
        <f t="shared" si="8"/>
        <v>0</v>
      </c>
      <c r="AH32" s="26">
        <f t="shared" si="8"/>
        <v>0</v>
      </c>
      <c r="AI32" s="26">
        <f t="shared" si="8"/>
        <v>0</v>
      </c>
      <c r="AJ32" s="26">
        <f t="shared" si="8"/>
        <v>0</v>
      </c>
      <c r="AK32" s="26">
        <f t="shared" si="8"/>
        <v>0</v>
      </c>
      <c r="AL32" s="26">
        <f t="shared" si="8"/>
        <v>0</v>
      </c>
      <c r="AM32" s="26">
        <f t="shared" si="8"/>
        <v>0</v>
      </c>
      <c r="AN32" s="26">
        <f t="shared" si="8"/>
        <v>0</v>
      </c>
      <c r="AO32" s="26">
        <f t="shared" si="8"/>
        <v>0</v>
      </c>
      <c r="AP32" s="26">
        <f t="shared" si="8"/>
        <v>0</v>
      </c>
      <c r="AQ32" s="26">
        <f t="shared" si="8"/>
        <v>0</v>
      </c>
      <c r="AR32" s="26">
        <f t="shared" si="8"/>
        <v>0</v>
      </c>
      <c r="AS32" s="26">
        <f t="shared" si="8"/>
        <v>0</v>
      </c>
      <c r="AT32" s="26">
        <f t="shared" si="8"/>
        <v>0</v>
      </c>
      <c r="AU32" s="26">
        <f t="shared" si="8"/>
        <v>0</v>
      </c>
      <c r="AV32" s="26">
        <f t="shared" si="8"/>
        <v>0</v>
      </c>
      <c r="AW32" s="26">
        <f t="shared" si="8"/>
        <v>0</v>
      </c>
      <c r="AX32" s="26">
        <f t="shared" si="8"/>
        <v>0</v>
      </c>
      <c r="AY32" s="26">
        <f t="shared" si="8"/>
        <v>0</v>
      </c>
      <c r="AZ32" s="26">
        <f t="shared" si="8"/>
        <v>0</v>
      </c>
      <c r="BA32" s="26">
        <f t="shared" si="8"/>
        <v>0</v>
      </c>
      <c r="BB32" s="26">
        <f t="shared" si="8"/>
        <v>0</v>
      </c>
      <c r="BC32" s="26">
        <f t="shared" si="8"/>
        <v>0</v>
      </c>
      <c r="BD32" s="26">
        <f t="shared" si="8"/>
        <v>0</v>
      </c>
      <c r="BE32" s="26">
        <f t="shared" si="8"/>
        <v>0</v>
      </c>
      <c r="BF32" s="26">
        <f t="shared" si="8"/>
        <v>0</v>
      </c>
      <c r="BG32" s="26">
        <f t="shared" si="8"/>
        <v>0</v>
      </c>
      <c r="BH32" s="26">
        <f t="shared" si="8"/>
        <v>0</v>
      </c>
      <c r="BI32" s="26">
        <f t="shared" si="8"/>
        <v>0</v>
      </c>
      <c r="BJ32" s="26">
        <f t="shared" si="8"/>
        <v>0</v>
      </c>
      <c r="BK32" s="26">
        <f t="shared" si="8"/>
        <v>0</v>
      </c>
      <c r="BL32" s="26">
        <f t="shared" si="8"/>
        <v>0</v>
      </c>
      <c r="BM32" s="26">
        <f t="shared" si="8"/>
        <v>0</v>
      </c>
      <c r="BN32" s="26">
        <f t="shared" si="8"/>
        <v>0</v>
      </c>
      <c r="BO32" s="26">
        <f t="shared" si="8"/>
        <v>0</v>
      </c>
      <c r="BP32" s="26">
        <f t="shared" si="8"/>
        <v>0</v>
      </c>
      <c r="BQ32" s="26">
        <f t="shared" ref="BQ32:DU32" si="9">IFERROR(SUM(BQ19:BQ28),"")</f>
        <v>0</v>
      </c>
      <c r="BR32" s="26">
        <f t="shared" si="9"/>
        <v>0</v>
      </c>
      <c r="BS32" s="26">
        <f t="shared" si="9"/>
        <v>0</v>
      </c>
      <c r="BT32" s="26">
        <f t="shared" si="9"/>
        <v>0</v>
      </c>
      <c r="BU32" s="26">
        <f t="shared" si="9"/>
        <v>0</v>
      </c>
      <c r="BV32" s="26">
        <f t="shared" si="9"/>
        <v>0</v>
      </c>
      <c r="BW32" s="26">
        <f t="shared" si="9"/>
        <v>0</v>
      </c>
      <c r="BX32" s="26">
        <f t="shared" si="9"/>
        <v>0</v>
      </c>
      <c r="BY32" s="26">
        <f t="shared" si="9"/>
        <v>0</v>
      </c>
      <c r="BZ32" s="26">
        <f t="shared" si="9"/>
        <v>0</v>
      </c>
      <c r="CA32" s="26">
        <f t="shared" si="9"/>
        <v>0</v>
      </c>
      <c r="CB32" s="26">
        <f t="shared" si="9"/>
        <v>0</v>
      </c>
      <c r="CC32" s="26">
        <f t="shared" si="9"/>
        <v>0</v>
      </c>
      <c r="CD32" s="26">
        <f t="shared" si="9"/>
        <v>0</v>
      </c>
      <c r="CE32" s="26">
        <f t="shared" si="9"/>
        <v>0</v>
      </c>
      <c r="CF32" s="26">
        <f t="shared" si="9"/>
        <v>0</v>
      </c>
      <c r="CG32" s="26">
        <f t="shared" si="9"/>
        <v>0</v>
      </c>
      <c r="CH32" s="26">
        <f t="shared" si="9"/>
        <v>0</v>
      </c>
      <c r="CI32" s="26">
        <f t="shared" si="9"/>
        <v>0</v>
      </c>
      <c r="CJ32" s="26">
        <f t="shared" si="9"/>
        <v>0</v>
      </c>
      <c r="CK32" s="26">
        <f t="shared" si="9"/>
        <v>0</v>
      </c>
      <c r="CL32" s="26">
        <f t="shared" si="9"/>
        <v>0</v>
      </c>
      <c r="CM32" s="26">
        <f t="shared" si="9"/>
        <v>0</v>
      </c>
      <c r="CN32" s="26">
        <f t="shared" si="9"/>
        <v>0</v>
      </c>
      <c r="CO32" s="26">
        <f t="shared" si="9"/>
        <v>0</v>
      </c>
      <c r="CP32" s="26">
        <f t="shared" si="9"/>
        <v>0</v>
      </c>
      <c r="CQ32" s="26">
        <f t="shared" si="9"/>
        <v>0</v>
      </c>
      <c r="CR32" s="26">
        <f t="shared" si="9"/>
        <v>0</v>
      </c>
      <c r="CS32" s="26">
        <f t="shared" si="9"/>
        <v>0</v>
      </c>
      <c r="CT32" s="26">
        <f t="shared" si="9"/>
        <v>0</v>
      </c>
      <c r="CU32" s="26">
        <f t="shared" si="9"/>
        <v>0</v>
      </c>
      <c r="CV32" s="26">
        <f t="shared" si="9"/>
        <v>0</v>
      </c>
      <c r="CW32" s="26">
        <f t="shared" si="9"/>
        <v>0</v>
      </c>
      <c r="CX32" s="26">
        <f t="shared" si="9"/>
        <v>0</v>
      </c>
      <c r="CY32" s="26">
        <f t="shared" si="9"/>
        <v>0</v>
      </c>
      <c r="CZ32" s="26">
        <f t="shared" si="9"/>
        <v>0</v>
      </c>
      <c r="DA32" s="26">
        <f t="shared" si="9"/>
        <v>0</v>
      </c>
      <c r="DB32" s="26">
        <f t="shared" si="9"/>
        <v>0</v>
      </c>
      <c r="DC32" s="26">
        <f t="shared" si="9"/>
        <v>0</v>
      </c>
      <c r="DD32" s="26">
        <f t="shared" si="9"/>
        <v>0</v>
      </c>
      <c r="DE32" s="26">
        <f t="shared" si="9"/>
        <v>0</v>
      </c>
      <c r="DF32" s="26">
        <f t="shared" si="9"/>
        <v>0</v>
      </c>
      <c r="DG32" s="26">
        <f t="shared" si="9"/>
        <v>0</v>
      </c>
      <c r="DH32" s="26">
        <f t="shared" si="9"/>
        <v>0</v>
      </c>
      <c r="DI32" s="26">
        <f t="shared" si="9"/>
        <v>0</v>
      </c>
      <c r="DJ32" s="26">
        <f t="shared" si="9"/>
        <v>0</v>
      </c>
      <c r="DK32" s="26">
        <f t="shared" si="9"/>
        <v>0</v>
      </c>
      <c r="DL32" s="26">
        <f t="shared" si="9"/>
        <v>0</v>
      </c>
      <c r="DM32" s="26">
        <f t="shared" si="9"/>
        <v>0</v>
      </c>
      <c r="DN32" s="26">
        <f t="shared" si="9"/>
        <v>0</v>
      </c>
      <c r="DO32" s="26">
        <f t="shared" si="9"/>
        <v>0</v>
      </c>
      <c r="DP32" s="26">
        <f t="shared" si="9"/>
        <v>0</v>
      </c>
      <c r="DQ32" s="26">
        <f t="shared" si="9"/>
        <v>0</v>
      </c>
      <c r="DR32" s="26">
        <f t="shared" si="9"/>
        <v>0</v>
      </c>
      <c r="DS32" s="26">
        <f t="shared" si="9"/>
        <v>0</v>
      </c>
      <c r="DT32" s="26">
        <f t="shared" si="9"/>
        <v>0</v>
      </c>
      <c r="DU32" s="26">
        <f t="shared" si="9"/>
        <v>0</v>
      </c>
    </row>
    <row r="33" spans="1:125" x14ac:dyDescent="0.35">
      <c r="A33" s="2"/>
      <c r="B33" s="2"/>
      <c r="C33" s="2"/>
      <c r="D33" s="1"/>
      <c r="E33" s="2"/>
      <c r="F33" s="2"/>
      <c r="G33" s="2"/>
      <c r="H33" s="2"/>
      <c r="I33" s="2"/>
      <c r="J33" s="2"/>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row>
    <row r="34" spans="1:125" x14ac:dyDescent="0.35">
      <c r="A34" s="25" t="s">
        <v>441</v>
      </c>
      <c r="B34" s="78" t="s">
        <v>200</v>
      </c>
      <c r="C34" s="25"/>
      <c r="D34" s="26">
        <f>IFERROR(SUM(E34:DU34),"")</f>
        <v>0</v>
      </c>
      <c r="E34" s="26" t="str">
        <f t="shared" ref="E34:BP34" si="10">IFERROR(E32*E17,"")</f>
        <v/>
      </c>
      <c r="F34" s="26" t="str">
        <f t="shared" si="10"/>
        <v/>
      </c>
      <c r="G34" s="26" t="str">
        <f t="shared" si="10"/>
        <v/>
      </c>
      <c r="H34" s="26" t="str">
        <f t="shared" si="10"/>
        <v/>
      </c>
      <c r="I34" s="26" t="str">
        <f t="shared" si="10"/>
        <v/>
      </c>
      <c r="J34" s="26" t="str">
        <f t="shared" si="10"/>
        <v/>
      </c>
      <c r="K34" s="26" t="str">
        <f t="shared" si="10"/>
        <v/>
      </c>
      <c r="L34" s="26" t="str">
        <f t="shared" si="10"/>
        <v/>
      </c>
      <c r="M34" s="26" t="str">
        <f t="shared" si="10"/>
        <v/>
      </c>
      <c r="N34" s="26" t="str">
        <f t="shared" si="10"/>
        <v/>
      </c>
      <c r="O34" s="26" t="str">
        <f t="shared" si="10"/>
        <v/>
      </c>
      <c r="P34" s="26" t="str">
        <f t="shared" si="10"/>
        <v/>
      </c>
      <c r="Q34" s="26" t="str">
        <f t="shared" si="10"/>
        <v/>
      </c>
      <c r="R34" s="26" t="str">
        <f t="shared" si="10"/>
        <v/>
      </c>
      <c r="S34" s="26" t="str">
        <f t="shared" si="10"/>
        <v/>
      </c>
      <c r="T34" s="26" t="str">
        <f t="shared" si="10"/>
        <v/>
      </c>
      <c r="U34" s="26" t="str">
        <f t="shared" si="10"/>
        <v/>
      </c>
      <c r="V34" s="26" t="str">
        <f t="shared" si="10"/>
        <v/>
      </c>
      <c r="W34" s="26" t="str">
        <f t="shared" si="10"/>
        <v/>
      </c>
      <c r="X34" s="26" t="str">
        <f t="shared" si="10"/>
        <v/>
      </c>
      <c r="Y34" s="26" t="str">
        <f t="shared" si="10"/>
        <v/>
      </c>
      <c r="Z34" s="26" t="str">
        <f t="shared" si="10"/>
        <v/>
      </c>
      <c r="AA34" s="26" t="str">
        <f t="shared" si="10"/>
        <v/>
      </c>
      <c r="AB34" s="26" t="str">
        <f t="shared" si="10"/>
        <v/>
      </c>
      <c r="AC34" s="26" t="str">
        <f t="shared" si="10"/>
        <v/>
      </c>
      <c r="AD34" s="26" t="str">
        <f t="shared" si="10"/>
        <v/>
      </c>
      <c r="AE34" s="26" t="str">
        <f t="shared" si="10"/>
        <v/>
      </c>
      <c r="AF34" s="26" t="str">
        <f t="shared" si="10"/>
        <v/>
      </c>
      <c r="AG34" s="26" t="str">
        <f t="shared" si="10"/>
        <v/>
      </c>
      <c r="AH34" s="26" t="str">
        <f t="shared" si="10"/>
        <v/>
      </c>
      <c r="AI34" s="26" t="str">
        <f t="shared" si="10"/>
        <v/>
      </c>
      <c r="AJ34" s="26" t="str">
        <f t="shared" si="10"/>
        <v/>
      </c>
      <c r="AK34" s="26" t="str">
        <f t="shared" si="10"/>
        <v/>
      </c>
      <c r="AL34" s="26" t="str">
        <f t="shared" si="10"/>
        <v/>
      </c>
      <c r="AM34" s="26" t="str">
        <f t="shared" si="10"/>
        <v/>
      </c>
      <c r="AN34" s="26" t="str">
        <f t="shared" si="10"/>
        <v/>
      </c>
      <c r="AO34" s="26" t="str">
        <f t="shared" si="10"/>
        <v/>
      </c>
      <c r="AP34" s="26" t="str">
        <f t="shared" si="10"/>
        <v/>
      </c>
      <c r="AQ34" s="26" t="str">
        <f t="shared" si="10"/>
        <v/>
      </c>
      <c r="AR34" s="26" t="str">
        <f t="shared" si="10"/>
        <v/>
      </c>
      <c r="AS34" s="26" t="str">
        <f t="shared" si="10"/>
        <v/>
      </c>
      <c r="AT34" s="26" t="str">
        <f t="shared" si="10"/>
        <v/>
      </c>
      <c r="AU34" s="26" t="str">
        <f t="shared" si="10"/>
        <v/>
      </c>
      <c r="AV34" s="26" t="str">
        <f t="shared" si="10"/>
        <v/>
      </c>
      <c r="AW34" s="26" t="str">
        <f t="shared" si="10"/>
        <v/>
      </c>
      <c r="AX34" s="26" t="str">
        <f t="shared" si="10"/>
        <v/>
      </c>
      <c r="AY34" s="26" t="str">
        <f t="shared" si="10"/>
        <v/>
      </c>
      <c r="AZ34" s="26" t="str">
        <f t="shared" si="10"/>
        <v/>
      </c>
      <c r="BA34" s="26" t="str">
        <f t="shared" si="10"/>
        <v/>
      </c>
      <c r="BB34" s="26" t="str">
        <f t="shared" si="10"/>
        <v/>
      </c>
      <c r="BC34" s="26" t="str">
        <f t="shared" si="10"/>
        <v/>
      </c>
      <c r="BD34" s="26" t="str">
        <f t="shared" si="10"/>
        <v/>
      </c>
      <c r="BE34" s="26" t="str">
        <f t="shared" si="10"/>
        <v/>
      </c>
      <c r="BF34" s="26" t="str">
        <f t="shared" si="10"/>
        <v/>
      </c>
      <c r="BG34" s="26" t="str">
        <f t="shared" si="10"/>
        <v/>
      </c>
      <c r="BH34" s="26" t="str">
        <f t="shared" si="10"/>
        <v/>
      </c>
      <c r="BI34" s="26" t="str">
        <f t="shared" si="10"/>
        <v/>
      </c>
      <c r="BJ34" s="26" t="str">
        <f t="shared" si="10"/>
        <v/>
      </c>
      <c r="BK34" s="26" t="str">
        <f t="shared" si="10"/>
        <v/>
      </c>
      <c r="BL34" s="26" t="str">
        <f t="shared" si="10"/>
        <v/>
      </c>
      <c r="BM34" s="26" t="str">
        <f t="shared" si="10"/>
        <v/>
      </c>
      <c r="BN34" s="26" t="str">
        <f t="shared" si="10"/>
        <v/>
      </c>
      <c r="BO34" s="26" t="str">
        <f t="shared" si="10"/>
        <v/>
      </c>
      <c r="BP34" s="26" t="str">
        <f t="shared" si="10"/>
        <v/>
      </c>
      <c r="BQ34" s="26" t="str">
        <f t="shared" ref="BQ34:DU34" si="11">IFERROR(BQ32*BQ17,"")</f>
        <v/>
      </c>
      <c r="BR34" s="26" t="str">
        <f t="shared" si="11"/>
        <v/>
      </c>
      <c r="BS34" s="26" t="str">
        <f t="shared" si="11"/>
        <v/>
      </c>
      <c r="BT34" s="26" t="str">
        <f t="shared" si="11"/>
        <v/>
      </c>
      <c r="BU34" s="26" t="str">
        <f t="shared" si="11"/>
        <v/>
      </c>
      <c r="BV34" s="26" t="str">
        <f t="shared" si="11"/>
        <v/>
      </c>
      <c r="BW34" s="26" t="str">
        <f t="shared" si="11"/>
        <v/>
      </c>
      <c r="BX34" s="26" t="str">
        <f t="shared" si="11"/>
        <v/>
      </c>
      <c r="BY34" s="26" t="str">
        <f t="shared" si="11"/>
        <v/>
      </c>
      <c r="BZ34" s="26" t="str">
        <f t="shared" si="11"/>
        <v/>
      </c>
      <c r="CA34" s="26" t="str">
        <f t="shared" si="11"/>
        <v/>
      </c>
      <c r="CB34" s="26" t="str">
        <f t="shared" si="11"/>
        <v/>
      </c>
      <c r="CC34" s="26" t="str">
        <f t="shared" si="11"/>
        <v/>
      </c>
      <c r="CD34" s="26" t="str">
        <f t="shared" si="11"/>
        <v/>
      </c>
      <c r="CE34" s="26" t="str">
        <f t="shared" si="11"/>
        <v/>
      </c>
      <c r="CF34" s="26" t="str">
        <f t="shared" si="11"/>
        <v/>
      </c>
      <c r="CG34" s="26" t="str">
        <f t="shared" si="11"/>
        <v/>
      </c>
      <c r="CH34" s="26" t="str">
        <f t="shared" si="11"/>
        <v/>
      </c>
      <c r="CI34" s="26" t="str">
        <f t="shared" si="11"/>
        <v/>
      </c>
      <c r="CJ34" s="26" t="str">
        <f t="shared" si="11"/>
        <v/>
      </c>
      <c r="CK34" s="26" t="str">
        <f t="shared" si="11"/>
        <v/>
      </c>
      <c r="CL34" s="26" t="str">
        <f t="shared" si="11"/>
        <v/>
      </c>
      <c r="CM34" s="26" t="str">
        <f t="shared" si="11"/>
        <v/>
      </c>
      <c r="CN34" s="26" t="str">
        <f t="shared" si="11"/>
        <v/>
      </c>
      <c r="CO34" s="26" t="str">
        <f t="shared" si="11"/>
        <v/>
      </c>
      <c r="CP34" s="26" t="str">
        <f t="shared" si="11"/>
        <v/>
      </c>
      <c r="CQ34" s="26" t="str">
        <f t="shared" si="11"/>
        <v/>
      </c>
      <c r="CR34" s="26" t="str">
        <f t="shared" si="11"/>
        <v/>
      </c>
      <c r="CS34" s="26" t="str">
        <f t="shared" si="11"/>
        <v/>
      </c>
      <c r="CT34" s="26" t="str">
        <f t="shared" si="11"/>
        <v/>
      </c>
      <c r="CU34" s="26" t="str">
        <f t="shared" si="11"/>
        <v/>
      </c>
      <c r="CV34" s="26" t="str">
        <f t="shared" si="11"/>
        <v/>
      </c>
      <c r="CW34" s="26" t="str">
        <f t="shared" si="11"/>
        <v/>
      </c>
      <c r="CX34" s="26" t="str">
        <f t="shared" si="11"/>
        <v/>
      </c>
      <c r="CY34" s="26" t="str">
        <f t="shared" si="11"/>
        <v/>
      </c>
      <c r="CZ34" s="26" t="str">
        <f t="shared" si="11"/>
        <v/>
      </c>
      <c r="DA34" s="26" t="str">
        <f t="shared" si="11"/>
        <v/>
      </c>
      <c r="DB34" s="26" t="str">
        <f t="shared" si="11"/>
        <v/>
      </c>
      <c r="DC34" s="26" t="str">
        <f t="shared" si="11"/>
        <v/>
      </c>
      <c r="DD34" s="26" t="str">
        <f t="shared" si="11"/>
        <v/>
      </c>
      <c r="DE34" s="26" t="str">
        <f t="shared" si="11"/>
        <v/>
      </c>
      <c r="DF34" s="26" t="str">
        <f t="shared" si="11"/>
        <v/>
      </c>
      <c r="DG34" s="26" t="str">
        <f t="shared" si="11"/>
        <v/>
      </c>
      <c r="DH34" s="26" t="str">
        <f t="shared" si="11"/>
        <v/>
      </c>
      <c r="DI34" s="26" t="str">
        <f t="shared" si="11"/>
        <v/>
      </c>
      <c r="DJ34" s="26" t="str">
        <f t="shared" si="11"/>
        <v/>
      </c>
      <c r="DK34" s="26" t="str">
        <f t="shared" si="11"/>
        <v/>
      </c>
      <c r="DL34" s="26" t="str">
        <f t="shared" si="11"/>
        <v/>
      </c>
      <c r="DM34" s="26" t="str">
        <f t="shared" si="11"/>
        <v/>
      </c>
      <c r="DN34" s="26" t="str">
        <f t="shared" si="11"/>
        <v/>
      </c>
      <c r="DO34" s="26" t="str">
        <f t="shared" si="11"/>
        <v/>
      </c>
      <c r="DP34" s="26" t="str">
        <f t="shared" si="11"/>
        <v/>
      </c>
      <c r="DQ34" s="26" t="str">
        <f t="shared" si="11"/>
        <v/>
      </c>
      <c r="DR34" s="26" t="str">
        <f t="shared" si="11"/>
        <v/>
      </c>
      <c r="DS34" s="26" t="str">
        <f t="shared" si="11"/>
        <v/>
      </c>
      <c r="DT34" s="26" t="str">
        <f t="shared" si="11"/>
        <v/>
      </c>
      <c r="DU34" s="26" t="str">
        <f t="shared" si="11"/>
        <v/>
      </c>
    </row>
    <row r="37" spans="1:125" x14ac:dyDescent="0.35">
      <c r="A37" s="16" t="str">
        <f>IFERROR(Pieņēmumi!B169,"")</f>
        <v>Periodiskās uzturēšanas izmaksas</v>
      </c>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row>
    <row r="38" spans="1:125" x14ac:dyDescent="0.35">
      <c r="A38" s="64"/>
      <c r="B38" s="64"/>
      <c r="C38" s="64"/>
      <c r="D38" s="64"/>
    </row>
    <row r="39" spans="1:125" x14ac:dyDescent="0.35">
      <c r="A39" s="38" t="str">
        <f>IFERROR(Pieņēmumi!B187,"")</f>
        <v>Periodisko uzturēšanas izmaksu garums</v>
      </c>
      <c r="B39" s="64"/>
      <c r="C39" s="64"/>
      <c r="D39" s="74">
        <f>IFERROR(Pieņēmumi!E187,"")</f>
        <v>0</v>
      </c>
    </row>
    <row r="40" spans="1:125" x14ac:dyDescent="0.35">
      <c r="A40" s="2"/>
    </row>
    <row r="41" spans="1:125" x14ac:dyDescent="0.35">
      <c r="A41" s="38" t="str">
        <f>IFERROR('Laika grafiks'!A33,"")</f>
        <v>Periodisko uzturēšanas izmaksu marķieris</v>
      </c>
      <c r="E41" s="142">
        <f>IFERROR('Laika grafiks'!E33,"")</f>
        <v>0</v>
      </c>
      <c r="F41" s="142">
        <f>IFERROR('Laika grafiks'!F33,"")</f>
        <v>0</v>
      </c>
      <c r="G41" s="142">
        <f>IFERROR('Laika grafiks'!G33,"")</f>
        <v>0</v>
      </c>
      <c r="H41" s="142">
        <f>IFERROR('Laika grafiks'!H33,"")</f>
        <v>0</v>
      </c>
      <c r="I41" s="142">
        <f>IFERROR('Laika grafiks'!I33,"")</f>
        <v>0</v>
      </c>
      <c r="J41" s="142">
        <f>IFERROR('Laika grafiks'!J33,"")</f>
        <v>0</v>
      </c>
      <c r="K41" s="142">
        <f>IFERROR('Laika grafiks'!K33,"")</f>
        <v>0</v>
      </c>
      <c r="L41" s="142">
        <f>IFERROR('Laika grafiks'!L33,"")</f>
        <v>0</v>
      </c>
      <c r="M41" s="142">
        <f>IFERROR('Laika grafiks'!M33,"")</f>
        <v>0</v>
      </c>
      <c r="N41" s="142">
        <f>IFERROR('Laika grafiks'!N33,"")</f>
        <v>0</v>
      </c>
      <c r="O41" s="142">
        <f>IFERROR('Laika grafiks'!O33,"")</f>
        <v>0</v>
      </c>
      <c r="P41" s="142">
        <f>IFERROR('Laika grafiks'!P33,"")</f>
        <v>0</v>
      </c>
      <c r="Q41" s="142">
        <f>IFERROR('Laika grafiks'!Q33,"")</f>
        <v>0</v>
      </c>
      <c r="R41" s="142">
        <f>IFERROR('Laika grafiks'!R33,"")</f>
        <v>0</v>
      </c>
      <c r="S41" s="142">
        <f>IFERROR('Laika grafiks'!S33,"")</f>
        <v>0</v>
      </c>
      <c r="T41" s="142">
        <f>IFERROR('Laika grafiks'!T33,"")</f>
        <v>0</v>
      </c>
      <c r="U41" s="142">
        <f>IFERROR('Laika grafiks'!U33,"")</f>
        <v>0</v>
      </c>
      <c r="V41" s="142">
        <f>IFERROR('Laika grafiks'!V33,"")</f>
        <v>0</v>
      </c>
      <c r="W41" s="142">
        <f>IFERROR('Laika grafiks'!W33,"")</f>
        <v>0</v>
      </c>
      <c r="X41" s="142">
        <f>IFERROR('Laika grafiks'!X33,"")</f>
        <v>0</v>
      </c>
      <c r="Y41" s="142">
        <f>IFERROR('Laika grafiks'!Y33,"")</f>
        <v>0</v>
      </c>
      <c r="Z41" s="142">
        <f>IFERROR('Laika grafiks'!Z33,"")</f>
        <v>0</v>
      </c>
      <c r="AA41" s="142">
        <f>IFERROR('Laika grafiks'!AA33,"")</f>
        <v>0</v>
      </c>
      <c r="AB41" s="142">
        <f>IFERROR('Laika grafiks'!AB33,"")</f>
        <v>0</v>
      </c>
      <c r="AC41" s="142">
        <f>IFERROR('Laika grafiks'!AC33,"")</f>
        <v>0</v>
      </c>
      <c r="AD41" s="142">
        <f>IFERROR('Laika grafiks'!AD33,"")</f>
        <v>0</v>
      </c>
      <c r="AE41" s="142">
        <f>IFERROR('Laika grafiks'!AE33,"")</f>
        <v>0</v>
      </c>
      <c r="AF41" s="142">
        <f>IFERROR('Laika grafiks'!AF33,"")</f>
        <v>0</v>
      </c>
      <c r="AG41" s="142">
        <f>IFERROR('Laika grafiks'!AG33,"")</f>
        <v>0</v>
      </c>
      <c r="AH41" s="142">
        <f>IFERROR('Laika grafiks'!AH33,"")</f>
        <v>0</v>
      </c>
      <c r="AI41" s="142">
        <f>IFERROR('Laika grafiks'!AI33,"")</f>
        <v>0</v>
      </c>
      <c r="AJ41" s="142">
        <f>IFERROR('Laika grafiks'!AJ33,"")</f>
        <v>0</v>
      </c>
      <c r="AK41" s="142">
        <f>IFERROR('Laika grafiks'!AK33,"")</f>
        <v>0</v>
      </c>
      <c r="AL41" s="142">
        <f>IFERROR('Laika grafiks'!AL33,"")</f>
        <v>0</v>
      </c>
      <c r="AM41" s="142">
        <f>IFERROR('Laika grafiks'!AM33,"")</f>
        <v>0</v>
      </c>
      <c r="AN41" s="142">
        <f>IFERROR('Laika grafiks'!AN33,"")</f>
        <v>0</v>
      </c>
      <c r="AO41" s="142">
        <f>IFERROR('Laika grafiks'!AO33,"")</f>
        <v>0</v>
      </c>
      <c r="AP41" s="142">
        <f>IFERROR('Laika grafiks'!AP33,"")</f>
        <v>0</v>
      </c>
      <c r="AQ41" s="142">
        <f>IFERROR('Laika grafiks'!AQ33,"")</f>
        <v>0</v>
      </c>
      <c r="AR41" s="142">
        <f>IFERROR('Laika grafiks'!AR33,"")</f>
        <v>0</v>
      </c>
      <c r="AS41" s="142">
        <f>IFERROR('Laika grafiks'!AS33,"")</f>
        <v>0</v>
      </c>
      <c r="AT41" s="142">
        <f>IFERROR('Laika grafiks'!AT33,"")</f>
        <v>0</v>
      </c>
      <c r="AU41" s="142">
        <f>IFERROR('Laika grafiks'!AU33,"")</f>
        <v>0</v>
      </c>
      <c r="AV41" s="142">
        <f>IFERROR('Laika grafiks'!AV33,"")</f>
        <v>0</v>
      </c>
      <c r="AW41" s="142">
        <f>IFERROR('Laika grafiks'!AW33,"")</f>
        <v>0</v>
      </c>
      <c r="AX41" s="142">
        <f>IFERROR('Laika grafiks'!AX33,"")</f>
        <v>0</v>
      </c>
      <c r="AY41" s="142">
        <f>IFERROR('Laika grafiks'!AY33,"")</f>
        <v>0</v>
      </c>
      <c r="AZ41" s="142">
        <f>IFERROR('Laika grafiks'!AZ33,"")</f>
        <v>0</v>
      </c>
      <c r="BA41" s="142">
        <f>IFERROR('Laika grafiks'!BA33,"")</f>
        <v>0</v>
      </c>
      <c r="BB41" s="142">
        <f>IFERROR('Laika grafiks'!BB33,"")</f>
        <v>0</v>
      </c>
      <c r="BC41" s="142">
        <f>IFERROR('Laika grafiks'!BC33,"")</f>
        <v>0</v>
      </c>
      <c r="BD41" s="142">
        <f>IFERROR('Laika grafiks'!BD33,"")</f>
        <v>0</v>
      </c>
      <c r="BE41" s="142">
        <f>IFERROR('Laika grafiks'!BE33,"")</f>
        <v>0</v>
      </c>
      <c r="BF41" s="142">
        <f>IFERROR('Laika grafiks'!BF33,"")</f>
        <v>0</v>
      </c>
      <c r="BG41" s="142">
        <f>IFERROR('Laika grafiks'!BG33,"")</f>
        <v>0</v>
      </c>
      <c r="BH41" s="142">
        <f>IFERROR('Laika grafiks'!BH33,"")</f>
        <v>0</v>
      </c>
      <c r="BI41" s="142">
        <f>IFERROR('Laika grafiks'!BI33,"")</f>
        <v>0</v>
      </c>
      <c r="BJ41" s="142">
        <f>IFERROR('Laika grafiks'!BJ33,"")</f>
        <v>0</v>
      </c>
      <c r="BK41" s="142">
        <f>IFERROR('Laika grafiks'!BK33,"")</f>
        <v>0</v>
      </c>
      <c r="BL41" s="142">
        <f>IFERROR('Laika grafiks'!BL33,"")</f>
        <v>0</v>
      </c>
      <c r="BM41" s="142">
        <f>IFERROR('Laika grafiks'!BM33,"")</f>
        <v>0</v>
      </c>
      <c r="BN41" s="142">
        <f>IFERROR('Laika grafiks'!BN33,"")</f>
        <v>0</v>
      </c>
      <c r="BO41" s="142">
        <f>IFERROR('Laika grafiks'!BO33,"")</f>
        <v>0</v>
      </c>
      <c r="BP41" s="142">
        <f>IFERROR('Laika grafiks'!BP33,"")</f>
        <v>0</v>
      </c>
      <c r="BQ41" s="142">
        <f>IFERROR('Laika grafiks'!BQ33,"")</f>
        <v>0</v>
      </c>
      <c r="BR41" s="142">
        <f>IFERROR('Laika grafiks'!BR33,"")</f>
        <v>0</v>
      </c>
      <c r="BS41" s="142">
        <f>IFERROR('Laika grafiks'!BS33,"")</f>
        <v>0</v>
      </c>
      <c r="BT41" s="142">
        <f>IFERROR('Laika grafiks'!BT33,"")</f>
        <v>0</v>
      </c>
      <c r="BU41" s="142">
        <f>IFERROR('Laika grafiks'!BU33,"")</f>
        <v>0</v>
      </c>
      <c r="BV41" s="142">
        <f>IFERROR('Laika grafiks'!BV33,"")</f>
        <v>0</v>
      </c>
      <c r="BW41" s="142">
        <f>IFERROR('Laika grafiks'!BW33,"")</f>
        <v>0</v>
      </c>
      <c r="BX41" s="142">
        <f>IFERROR('Laika grafiks'!BX33,"")</f>
        <v>0</v>
      </c>
      <c r="BY41" s="142">
        <f>IFERROR('Laika grafiks'!BY33,"")</f>
        <v>0</v>
      </c>
      <c r="BZ41" s="142">
        <f>IFERROR('Laika grafiks'!BZ33,"")</f>
        <v>0</v>
      </c>
      <c r="CA41" s="142">
        <f>IFERROR('Laika grafiks'!CA33,"")</f>
        <v>0</v>
      </c>
      <c r="CB41" s="142">
        <f>IFERROR('Laika grafiks'!CB33,"")</f>
        <v>0</v>
      </c>
      <c r="CC41" s="142">
        <f>IFERROR('Laika grafiks'!CC33,"")</f>
        <v>0</v>
      </c>
      <c r="CD41" s="142">
        <f>IFERROR('Laika grafiks'!CD33,"")</f>
        <v>0</v>
      </c>
      <c r="CE41" s="142">
        <f>IFERROR('Laika grafiks'!CE33,"")</f>
        <v>0</v>
      </c>
      <c r="CF41" s="142">
        <f>IFERROR('Laika grafiks'!CF33,"")</f>
        <v>0</v>
      </c>
      <c r="CG41" s="142">
        <f>IFERROR('Laika grafiks'!CG33,"")</f>
        <v>0</v>
      </c>
      <c r="CH41" s="142">
        <f>IFERROR('Laika grafiks'!CH33,"")</f>
        <v>0</v>
      </c>
      <c r="CI41" s="142">
        <f>IFERROR('Laika grafiks'!CI33,"")</f>
        <v>0</v>
      </c>
      <c r="CJ41" s="142">
        <f>IFERROR('Laika grafiks'!CJ33,"")</f>
        <v>0</v>
      </c>
      <c r="CK41" s="142">
        <f>IFERROR('Laika grafiks'!CK33,"")</f>
        <v>0</v>
      </c>
      <c r="CL41" s="142">
        <f>IFERROR('Laika grafiks'!CL33,"")</f>
        <v>0</v>
      </c>
      <c r="CM41" s="142">
        <f>IFERROR('Laika grafiks'!CM33,"")</f>
        <v>0</v>
      </c>
      <c r="CN41" s="142">
        <f>IFERROR('Laika grafiks'!CN33,"")</f>
        <v>0</v>
      </c>
      <c r="CO41" s="142">
        <f>IFERROR('Laika grafiks'!CO33,"")</f>
        <v>0</v>
      </c>
      <c r="CP41" s="142">
        <f>IFERROR('Laika grafiks'!CP33,"")</f>
        <v>0</v>
      </c>
      <c r="CQ41" s="142">
        <f>IFERROR('Laika grafiks'!CQ33,"")</f>
        <v>0</v>
      </c>
      <c r="CR41" s="142">
        <f>IFERROR('Laika grafiks'!CR33,"")</f>
        <v>0</v>
      </c>
      <c r="CS41" s="142">
        <f>IFERROR('Laika grafiks'!CS33,"")</f>
        <v>0</v>
      </c>
      <c r="CT41" s="142">
        <f>IFERROR('Laika grafiks'!CT33,"")</f>
        <v>0</v>
      </c>
      <c r="CU41" s="142">
        <f>IFERROR('Laika grafiks'!CU33,"")</f>
        <v>0</v>
      </c>
      <c r="CV41" s="142">
        <f>IFERROR('Laika grafiks'!CV33,"")</f>
        <v>0</v>
      </c>
      <c r="CW41" s="142">
        <f>IFERROR('Laika grafiks'!CW33,"")</f>
        <v>0</v>
      </c>
      <c r="CX41" s="142">
        <f>IFERROR('Laika grafiks'!CX33,"")</f>
        <v>0</v>
      </c>
      <c r="CY41" s="142">
        <f>IFERROR('Laika grafiks'!CY33,"")</f>
        <v>0</v>
      </c>
      <c r="CZ41" s="142">
        <f>IFERROR('Laika grafiks'!CZ33,"")</f>
        <v>0</v>
      </c>
      <c r="DA41" s="142">
        <f>IFERROR('Laika grafiks'!DA33,"")</f>
        <v>0</v>
      </c>
      <c r="DB41" s="142">
        <f>IFERROR('Laika grafiks'!DB33,"")</f>
        <v>0</v>
      </c>
      <c r="DC41" s="142">
        <f>IFERROR('Laika grafiks'!DC33,"")</f>
        <v>0</v>
      </c>
      <c r="DD41" s="142">
        <f>IFERROR('Laika grafiks'!DD33,"")</f>
        <v>0</v>
      </c>
      <c r="DE41" s="142">
        <f>IFERROR('Laika grafiks'!DE33,"")</f>
        <v>0</v>
      </c>
      <c r="DF41" s="142">
        <f>IFERROR('Laika grafiks'!DF33,"")</f>
        <v>0</v>
      </c>
      <c r="DG41" s="142">
        <f>IFERROR('Laika grafiks'!DG33,"")</f>
        <v>0</v>
      </c>
      <c r="DH41" s="142">
        <f>IFERROR('Laika grafiks'!DH33,"")</f>
        <v>0</v>
      </c>
      <c r="DI41" s="142">
        <f>IFERROR('Laika grafiks'!DI33,"")</f>
        <v>0</v>
      </c>
      <c r="DJ41" s="142">
        <f>IFERROR('Laika grafiks'!DJ33,"")</f>
        <v>0</v>
      </c>
      <c r="DK41" s="142">
        <f>IFERROR('Laika grafiks'!DK33,"")</f>
        <v>0</v>
      </c>
      <c r="DL41" s="142">
        <f>IFERROR('Laika grafiks'!DL33,"")</f>
        <v>0</v>
      </c>
      <c r="DM41" s="142">
        <f>IFERROR('Laika grafiks'!DM33,"")</f>
        <v>0</v>
      </c>
      <c r="DN41" s="142">
        <f>IFERROR('Laika grafiks'!DN33,"")</f>
        <v>0</v>
      </c>
      <c r="DO41" s="142">
        <f>IFERROR('Laika grafiks'!DO33,"")</f>
        <v>0</v>
      </c>
      <c r="DP41" s="142">
        <f>IFERROR('Laika grafiks'!DP33,"")</f>
        <v>0</v>
      </c>
      <c r="DQ41" s="142">
        <f>IFERROR('Laika grafiks'!DQ33,"")</f>
        <v>0</v>
      </c>
      <c r="DR41" s="142">
        <f>IFERROR('Laika grafiks'!DR33,"")</f>
        <v>0</v>
      </c>
      <c r="DS41" s="142">
        <f>IFERROR('Laika grafiks'!DS33,"")</f>
        <v>0</v>
      </c>
      <c r="DT41" s="142">
        <f>IFERROR('Laika grafiks'!DT33,"")</f>
        <v>0</v>
      </c>
      <c r="DU41" s="142">
        <f>IFERROR('Laika grafiks'!DU33,"")</f>
        <v>0</v>
      </c>
    </row>
    <row r="42" spans="1:125" x14ac:dyDescent="0.35">
      <c r="A42" s="2"/>
    </row>
    <row r="43" spans="1:125" x14ac:dyDescent="0.35">
      <c r="A43" s="38" t="str">
        <f>IFERROR(Pieņēmumi!B171,"")</f>
        <v>Indekss periodiskajām uzturēšanas izmaksām</v>
      </c>
      <c r="B43" s="2"/>
      <c r="C43" s="2"/>
      <c r="D43" s="38">
        <f>IFERROR(Pieņēmumi!E171,"")</f>
        <v>0</v>
      </c>
      <c r="E43" s="144" t="str">
        <f>IFERROR(INDEX('Laika grafiks'!$54:$58,MATCH($D43,'Laika grafiks'!$A$54:$A$58,0),MATCH(E$3,'Laika grafiks'!$3:$3,0)),"")</f>
        <v/>
      </c>
      <c r="F43" s="144" t="str">
        <f>IFERROR(INDEX('Laika grafiks'!$54:$58,MATCH($D43,'Laika grafiks'!$A$54:$A$58,0),MATCH(F$3,'Laika grafiks'!$3:$3,0)),"")</f>
        <v/>
      </c>
      <c r="G43" s="144" t="str">
        <f>IFERROR(INDEX('Laika grafiks'!$54:$58,MATCH($D43,'Laika grafiks'!$A$54:$A$58,0),MATCH(G$3,'Laika grafiks'!$3:$3,0)),"")</f>
        <v/>
      </c>
      <c r="H43" s="144" t="str">
        <f>IFERROR(INDEX('Laika grafiks'!$54:$58,MATCH($D43,'Laika grafiks'!$A$54:$A$58,0),MATCH(H$3,'Laika grafiks'!$3:$3,0)),"")</f>
        <v/>
      </c>
      <c r="I43" s="144" t="str">
        <f>IFERROR(INDEX('Laika grafiks'!$54:$58,MATCH($D43,'Laika grafiks'!$A$54:$A$58,0),MATCH(I$3,'Laika grafiks'!$3:$3,0)),"")</f>
        <v/>
      </c>
      <c r="J43" s="144" t="str">
        <f>IFERROR(INDEX('Laika grafiks'!$54:$58,MATCH($D43,'Laika grafiks'!$A$54:$A$58,0),MATCH(J$3,'Laika grafiks'!$3:$3,0)),"")</f>
        <v/>
      </c>
      <c r="K43" s="144" t="str">
        <f>IFERROR(INDEX('Laika grafiks'!$54:$58,MATCH($D43,'Laika grafiks'!$A$54:$A$58,0),MATCH(K$3,'Laika grafiks'!$3:$3,0)),"")</f>
        <v/>
      </c>
      <c r="L43" s="144" t="str">
        <f>IFERROR(INDEX('Laika grafiks'!$54:$58,MATCH($D43,'Laika grafiks'!$A$54:$A$58,0),MATCH(L$3,'Laika grafiks'!$3:$3,0)),"")</f>
        <v/>
      </c>
      <c r="M43" s="144" t="str">
        <f>IFERROR(INDEX('Laika grafiks'!$54:$58,MATCH($D43,'Laika grafiks'!$A$54:$A$58,0),MATCH(M$3,'Laika grafiks'!$3:$3,0)),"")</f>
        <v/>
      </c>
      <c r="N43" s="144" t="str">
        <f>IFERROR(INDEX('Laika grafiks'!$54:$58,MATCH($D43,'Laika grafiks'!$A$54:$A$58,0),MATCH(N$3,'Laika grafiks'!$3:$3,0)),"")</f>
        <v/>
      </c>
      <c r="O43" s="144" t="str">
        <f>IFERROR(INDEX('Laika grafiks'!$54:$58,MATCH($D43,'Laika grafiks'!$A$54:$A$58,0),MATCH(O$3,'Laika grafiks'!$3:$3,0)),"")</f>
        <v/>
      </c>
      <c r="P43" s="144" t="str">
        <f>IFERROR(INDEX('Laika grafiks'!$54:$58,MATCH($D43,'Laika grafiks'!$A$54:$A$58,0),MATCH(P$3,'Laika grafiks'!$3:$3,0)),"")</f>
        <v/>
      </c>
      <c r="Q43" s="144" t="str">
        <f>IFERROR(INDEX('Laika grafiks'!$54:$58,MATCH($D43,'Laika grafiks'!$A$54:$A$58,0),MATCH(Q$3,'Laika grafiks'!$3:$3,0)),"")</f>
        <v/>
      </c>
      <c r="R43" s="144" t="str">
        <f>IFERROR(INDEX('Laika grafiks'!$54:$58,MATCH($D43,'Laika grafiks'!$A$54:$A$58,0),MATCH(R$3,'Laika grafiks'!$3:$3,0)),"")</f>
        <v/>
      </c>
      <c r="S43" s="144" t="str">
        <f>IFERROR(INDEX('Laika grafiks'!$54:$58,MATCH($D43,'Laika grafiks'!$A$54:$A$58,0),MATCH(S$3,'Laika grafiks'!$3:$3,0)),"")</f>
        <v/>
      </c>
      <c r="T43" s="144" t="str">
        <f>IFERROR(INDEX('Laika grafiks'!$54:$58,MATCH($D43,'Laika grafiks'!$A$54:$A$58,0),MATCH(T$3,'Laika grafiks'!$3:$3,0)),"")</f>
        <v/>
      </c>
      <c r="U43" s="144" t="str">
        <f>IFERROR(INDEX('Laika grafiks'!$54:$58,MATCH($D43,'Laika grafiks'!$A$54:$A$58,0),MATCH(U$3,'Laika grafiks'!$3:$3,0)),"")</f>
        <v/>
      </c>
      <c r="V43" s="144" t="str">
        <f>IFERROR(INDEX('Laika grafiks'!$54:$58,MATCH($D43,'Laika grafiks'!$A$54:$A$58,0),MATCH(V$3,'Laika grafiks'!$3:$3,0)),"")</f>
        <v/>
      </c>
      <c r="W43" s="144" t="str">
        <f>IFERROR(INDEX('Laika grafiks'!$54:$58,MATCH($D43,'Laika grafiks'!$A$54:$A$58,0),MATCH(W$3,'Laika grafiks'!$3:$3,0)),"")</f>
        <v/>
      </c>
      <c r="X43" s="144" t="str">
        <f>IFERROR(INDEX('Laika grafiks'!$54:$58,MATCH($D43,'Laika grafiks'!$A$54:$A$58,0),MATCH(X$3,'Laika grafiks'!$3:$3,0)),"")</f>
        <v/>
      </c>
      <c r="Y43" s="144" t="str">
        <f>IFERROR(INDEX('Laika grafiks'!$54:$58,MATCH($D43,'Laika grafiks'!$A$54:$A$58,0),MATCH(Y$3,'Laika grafiks'!$3:$3,0)),"")</f>
        <v/>
      </c>
      <c r="Z43" s="144" t="str">
        <f>IFERROR(INDEX('Laika grafiks'!$54:$58,MATCH($D43,'Laika grafiks'!$A$54:$A$58,0),MATCH(Z$3,'Laika grafiks'!$3:$3,0)),"")</f>
        <v/>
      </c>
      <c r="AA43" s="144" t="str">
        <f>IFERROR(INDEX('Laika grafiks'!$54:$58,MATCH($D43,'Laika grafiks'!$A$54:$A$58,0),MATCH(AA$3,'Laika grafiks'!$3:$3,0)),"")</f>
        <v/>
      </c>
      <c r="AB43" s="144" t="str">
        <f>IFERROR(INDEX('Laika grafiks'!$54:$58,MATCH($D43,'Laika grafiks'!$A$54:$A$58,0),MATCH(AB$3,'Laika grafiks'!$3:$3,0)),"")</f>
        <v/>
      </c>
      <c r="AC43" s="144" t="str">
        <f>IFERROR(INDEX('Laika grafiks'!$54:$58,MATCH($D43,'Laika grafiks'!$A$54:$A$58,0),MATCH(AC$3,'Laika grafiks'!$3:$3,0)),"")</f>
        <v/>
      </c>
      <c r="AD43" s="144" t="str">
        <f>IFERROR(INDEX('Laika grafiks'!$54:$58,MATCH($D43,'Laika grafiks'!$A$54:$A$58,0),MATCH(AD$3,'Laika grafiks'!$3:$3,0)),"")</f>
        <v/>
      </c>
      <c r="AE43" s="144" t="str">
        <f>IFERROR(INDEX('Laika grafiks'!$54:$58,MATCH($D43,'Laika grafiks'!$A$54:$A$58,0),MATCH(AE$3,'Laika grafiks'!$3:$3,0)),"")</f>
        <v/>
      </c>
      <c r="AF43" s="144" t="str">
        <f>IFERROR(INDEX('Laika grafiks'!$54:$58,MATCH($D43,'Laika grafiks'!$A$54:$A$58,0),MATCH(AF$3,'Laika grafiks'!$3:$3,0)),"")</f>
        <v/>
      </c>
      <c r="AG43" s="144" t="str">
        <f>IFERROR(INDEX('Laika grafiks'!$54:$58,MATCH($D43,'Laika grafiks'!$A$54:$A$58,0),MATCH(AG$3,'Laika grafiks'!$3:$3,0)),"")</f>
        <v/>
      </c>
      <c r="AH43" s="144" t="str">
        <f>IFERROR(INDEX('Laika grafiks'!$54:$58,MATCH($D43,'Laika grafiks'!$A$54:$A$58,0),MATCH(AH$3,'Laika grafiks'!$3:$3,0)),"")</f>
        <v/>
      </c>
      <c r="AI43" s="144" t="str">
        <f>IFERROR(INDEX('Laika grafiks'!$54:$58,MATCH($D43,'Laika grafiks'!$A$54:$A$58,0),MATCH(AI$3,'Laika grafiks'!$3:$3,0)),"")</f>
        <v/>
      </c>
      <c r="AJ43" s="144" t="str">
        <f>IFERROR(INDEX('Laika grafiks'!$54:$58,MATCH($D43,'Laika grafiks'!$A$54:$A$58,0),MATCH(AJ$3,'Laika grafiks'!$3:$3,0)),"")</f>
        <v/>
      </c>
      <c r="AK43" s="144" t="str">
        <f>IFERROR(INDEX('Laika grafiks'!$54:$58,MATCH($D43,'Laika grafiks'!$A$54:$A$58,0),MATCH(AK$3,'Laika grafiks'!$3:$3,0)),"")</f>
        <v/>
      </c>
      <c r="AL43" s="144" t="str">
        <f>IFERROR(INDEX('Laika grafiks'!$54:$58,MATCH($D43,'Laika grafiks'!$A$54:$A$58,0),MATCH(AL$3,'Laika grafiks'!$3:$3,0)),"")</f>
        <v/>
      </c>
      <c r="AM43" s="144" t="str">
        <f>IFERROR(INDEX('Laika grafiks'!$54:$58,MATCH($D43,'Laika grafiks'!$A$54:$A$58,0),MATCH(AM$3,'Laika grafiks'!$3:$3,0)),"")</f>
        <v/>
      </c>
      <c r="AN43" s="144" t="str">
        <f>IFERROR(INDEX('Laika grafiks'!$54:$58,MATCH($D43,'Laika grafiks'!$A$54:$A$58,0),MATCH(AN$3,'Laika grafiks'!$3:$3,0)),"")</f>
        <v/>
      </c>
      <c r="AO43" s="144" t="str">
        <f>IFERROR(INDEX('Laika grafiks'!$54:$58,MATCH($D43,'Laika grafiks'!$A$54:$A$58,0),MATCH(AO$3,'Laika grafiks'!$3:$3,0)),"")</f>
        <v/>
      </c>
      <c r="AP43" s="144" t="str">
        <f>IFERROR(INDEX('Laika grafiks'!$54:$58,MATCH($D43,'Laika grafiks'!$A$54:$A$58,0),MATCH(AP$3,'Laika grafiks'!$3:$3,0)),"")</f>
        <v/>
      </c>
      <c r="AQ43" s="144" t="str">
        <f>IFERROR(INDEX('Laika grafiks'!$54:$58,MATCH($D43,'Laika grafiks'!$A$54:$A$58,0),MATCH(AQ$3,'Laika grafiks'!$3:$3,0)),"")</f>
        <v/>
      </c>
      <c r="AR43" s="144" t="str">
        <f>IFERROR(INDEX('Laika grafiks'!$54:$58,MATCH($D43,'Laika grafiks'!$A$54:$A$58,0),MATCH(AR$3,'Laika grafiks'!$3:$3,0)),"")</f>
        <v/>
      </c>
      <c r="AS43" s="144" t="str">
        <f>IFERROR(INDEX('Laika grafiks'!$54:$58,MATCH($D43,'Laika grafiks'!$A$54:$A$58,0),MATCH(AS$3,'Laika grafiks'!$3:$3,0)),"")</f>
        <v/>
      </c>
      <c r="AT43" s="144" t="str">
        <f>IFERROR(INDEX('Laika grafiks'!$54:$58,MATCH($D43,'Laika grafiks'!$A$54:$A$58,0),MATCH(AT$3,'Laika grafiks'!$3:$3,0)),"")</f>
        <v/>
      </c>
      <c r="AU43" s="144" t="str">
        <f>IFERROR(INDEX('Laika grafiks'!$54:$58,MATCH($D43,'Laika grafiks'!$A$54:$A$58,0),MATCH(AU$3,'Laika grafiks'!$3:$3,0)),"")</f>
        <v/>
      </c>
      <c r="AV43" s="144" t="str">
        <f>IFERROR(INDEX('Laika grafiks'!$54:$58,MATCH($D43,'Laika grafiks'!$A$54:$A$58,0),MATCH(AV$3,'Laika grafiks'!$3:$3,0)),"")</f>
        <v/>
      </c>
      <c r="AW43" s="144" t="str">
        <f>IFERROR(INDEX('Laika grafiks'!$54:$58,MATCH($D43,'Laika grafiks'!$A$54:$A$58,0),MATCH(AW$3,'Laika grafiks'!$3:$3,0)),"")</f>
        <v/>
      </c>
      <c r="AX43" s="144" t="str">
        <f>IFERROR(INDEX('Laika grafiks'!$54:$58,MATCH($D43,'Laika grafiks'!$A$54:$A$58,0),MATCH(AX$3,'Laika grafiks'!$3:$3,0)),"")</f>
        <v/>
      </c>
      <c r="AY43" s="144" t="str">
        <f>IFERROR(INDEX('Laika grafiks'!$54:$58,MATCH($D43,'Laika grafiks'!$A$54:$A$58,0),MATCH(AY$3,'Laika grafiks'!$3:$3,0)),"")</f>
        <v/>
      </c>
      <c r="AZ43" s="144" t="str">
        <f>IFERROR(INDEX('Laika grafiks'!$54:$58,MATCH($D43,'Laika grafiks'!$A$54:$A$58,0),MATCH(AZ$3,'Laika grafiks'!$3:$3,0)),"")</f>
        <v/>
      </c>
      <c r="BA43" s="144" t="str">
        <f>IFERROR(INDEX('Laika grafiks'!$54:$58,MATCH($D43,'Laika grafiks'!$A$54:$A$58,0),MATCH(BA$3,'Laika grafiks'!$3:$3,0)),"")</f>
        <v/>
      </c>
      <c r="BB43" s="144" t="str">
        <f>IFERROR(INDEX('Laika grafiks'!$54:$58,MATCH($D43,'Laika grafiks'!$A$54:$A$58,0),MATCH(BB$3,'Laika grafiks'!$3:$3,0)),"")</f>
        <v/>
      </c>
      <c r="BC43" s="144" t="str">
        <f>IFERROR(INDEX('Laika grafiks'!$54:$58,MATCH($D43,'Laika grafiks'!$A$54:$A$58,0),MATCH(BC$3,'Laika grafiks'!$3:$3,0)),"")</f>
        <v/>
      </c>
      <c r="BD43" s="144" t="str">
        <f>IFERROR(INDEX('Laika grafiks'!$54:$58,MATCH($D43,'Laika grafiks'!$A$54:$A$58,0),MATCH(BD$3,'Laika grafiks'!$3:$3,0)),"")</f>
        <v/>
      </c>
      <c r="BE43" s="144" t="str">
        <f>IFERROR(INDEX('Laika grafiks'!$54:$58,MATCH($D43,'Laika grafiks'!$A$54:$A$58,0),MATCH(BE$3,'Laika grafiks'!$3:$3,0)),"")</f>
        <v/>
      </c>
      <c r="BF43" s="144" t="str">
        <f>IFERROR(INDEX('Laika grafiks'!$54:$58,MATCH($D43,'Laika grafiks'!$A$54:$A$58,0),MATCH(BF$3,'Laika grafiks'!$3:$3,0)),"")</f>
        <v/>
      </c>
      <c r="BG43" s="144" t="str">
        <f>IFERROR(INDEX('Laika grafiks'!$54:$58,MATCH($D43,'Laika grafiks'!$A$54:$A$58,0),MATCH(BG$3,'Laika grafiks'!$3:$3,0)),"")</f>
        <v/>
      </c>
      <c r="BH43" s="144" t="str">
        <f>IFERROR(INDEX('Laika grafiks'!$54:$58,MATCH($D43,'Laika grafiks'!$A$54:$A$58,0),MATCH(BH$3,'Laika grafiks'!$3:$3,0)),"")</f>
        <v/>
      </c>
      <c r="BI43" s="144" t="str">
        <f>IFERROR(INDEX('Laika grafiks'!$54:$58,MATCH($D43,'Laika grafiks'!$A$54:$A$58,0),MATCH(BI$3,'Laika grafiks'!$3:$3,0)),"")</f>
        <v/>
      </c>
      <c r="BJ43" s="144" t="str">
        <f>IFERROR(INDEX('Laika grafiks'!$54:$58,MATCH($D43,'Laika grafiks'!$A$54:$A$58,0),MATCH(BJ$3,'Laika grafiks'!$3:$3,0)),"")</f>
        <v/>
      </c>
      <c r="BK43" s="144" t="str">
        <f>IFERROR(INDEX('Laika grafiks'!$54:$58,MATCH($D43,'Laika grafiks'!$A$54:$A$58,0),MATCH(BK$3,'Laika grafiks'!$3:$3,0)),"")</f>
        <v/>
      </c>
      <c r="BL43" s="144" t="str">
        <f>IFERROR(INDEX('Laika grafiks'!$54:$58,MATCH($D43,'Laika grafiks'!$A$54:$A$58,0),MATCH(BL$3,'Laika grafiks'!$3:$3,0)),"")</f>
        <v/>
      </c>
      <c r="BM43" s="144" t="str">
        <f>IFERROR(INDEX('Laika grafiks'!$54:$58,MATCH($D43,'Laika grafiks'!$A$54:$A$58,0),MATCH(BM$3,'Laika grafiks'!$3:$3,0)),"")</f>
        <v/>
      </c>
      <c r="BN43" s="144" t="str">
        <f>IFERROR(INDEX('Laika grafiks'!$54:$58,MATCH($D43,'Laika grafiks'!$A$54:$A$58,0),MATCH(BN$3,'Laika grafiks'!$3:$3,0)),"")</f>
        <v/>
      </c>
      <c r="BO43" s="144" t="str">
        <f>IFERROR(INDEX('Laika grafiks'!$54:$58,MATCH($D43,'Laika grafiks'!$A$54:$A$58,0),MATCH(BO$3,'Laika grafiks'!$3:$3,0)),"")</f>
        <v/>
      </c>
      <c r="BP43" s="144" t="str">
        <f>IFERROR(INDEX('Laika grafiks'!$54:$58,MATCH($D43,'Laika grafiks'!$A$54:$A$58,0),MATCH(BP$3,'Laika grafiks'!$3:$3,0)),"")</f>
        <v/>
      </c>
      <c r="BQ43" s="144" t="str">
        <f>IFERROR(INDEX('Laika grafiks'!$54:$58,MATCH($D43,'Laika grafiks'!$A$54:$A$58,0),MATCH(BQ$3,'Laika grafiks'!$3:$3,0)),"")</f>
        <v/>
      </c>
      <c r="BR43" s="144" t="str">
        <f>IFERROR(INDEX('Laika grafiks'!$54:$58,MATCH($D43,'Laika grafiks'!$A$54:$A$58,0),MATCH(BR$3,'Laika grafiks'!$3:$3,0)),"")</f>
        <v/>
      </c>
      <c r="BS43" s="144" t="str">
        <f>IFERROR(INDEX('Laika grafiks'!$54:$58,MATCH($D43,'Laika grafiks'!$A$54:$A$58,0),MATCH(BS$3,'Laika grafiks'!$3:$3,0)),"")</f>
        <v/>
      </c>
      <c r="BT43" s="144" t="str">
        <f>IFERROR(INDEX('Laika grafiks'!$54:$58,MATCH($D43,'Laika grafiks'!$A$54:$A$58,0),MATCH(BT$3,'Laika grafiks'!$3:$3,0)),"")</f>
        <v/>
      </c>
      <c r="BU43" s="144" t="str">
        <f>IFERROR(INDEX('Laika grafiks'!$54:$58,MATCH($D43,'Laika grafiks'!$A$54:$A$58,0),MATCH(BU$3,'Laika grafiks'!$3:$3,0)),"")</f>
        <v/>
      </c>
      <c r="BV43" s="144" t="str">
        <f>IFERROR(INDEX('Laika grafiks'!$54:$58,MATCH($D43,'Laika grafiks'!$A$54:$A$58,0),MATCH(BV$3,'Laika grafiks'!$3:$3,0)),"")</f>
        <v/>
      </c>
      <c r="BW43" s="144" t="str">
        <f>IFERROR(INDEX('Laika grafiks'!$54:$58,MATCH($D43,'Laika grafiks'!$A$54:$A$58,0),MATCH(BW$3,'Laika grafiks'!$3:$3,0)),"")</f>
        <v/>
      </c>
      <c r="BX43" s="144" t="str">
        <f>IFERROR(INDEX('Laika grafiks'!$54:$58,MATCH($D43,'Laika grafiks'!$A$54:$A$58,0),MATCH(BX$3,'Laika grafiks'!$3:$3,0)),"")</f>
        <v/>
      </c>
      <c r="BY43" s="144" t="str">
        <f>IFERROR(INDEX('Laika grafiks'!$54:$58,MATCH($D43,'Laika grafiks'!$A$54:$A$58,0),MATCH(BY$3,'Laika grafiks'!$3:$3,0)),"")</f>
        <v/>
      </c>
      <c r="BZ43" s="144" t="str">
        <f>IFERROR(INDEX('Laika grafiks'!$54:$58,MATCH($D43,'Laika grafiks'!$A$54:$A$58,0),MATCH(BZ$3,'Laika grafiks'!$3:$3,0)),"")</f>
        <v/>
      </c>
      <c r="CA43" s="144" t="str">
        <f>IFERROR(INDEX('Laika grafiks'!$54:$58,MATCH($D43,'Laika grafiks'!$A$54:$A$58,0),MATCH(CA$3,'Laika grafiks'!$3:$3,0)),"")</f>
        <v/>
      </c>
      <c r="CB43" s="144" t="str">
        <f>IFERROR(INDEX('Laika grafiks'!$54:$58,MATCH($D43,'Laika grafiks'!$A$54:$A$58,0),MATCH(CB$3,'Laika grafiks'!$3:$3,0)),"")</f>
        <v/>
      </c>
      <c r="CC43" s="144" t="str">
        <f>IFERROR(INDEX('Laika grafiks'!$54:$58,MATCH($D43,'Laika grafiks'!$A$54:$A$58,0),MATCH(CC$3,'Laika grafiks'!$3:$3,0)),"")</f>
        <v/>
      </c>
      <c r="CD43" s="144" t="str">
        <f>IFERROR(INDEX('Laika grafiks'!$54:$58,MATCH($D43,'Laika grafiks'!$A$54:$A$58,0),MATCH(CD$3,'Laika grafiks'!$3:$3,0)),"")</f>
        <v/>
      </c>
      <c r="CE43" s="144" t="str">
        <f>IFERROR(INDEX('Laika grafiks'!$54:$58,MATCH($D43,'Laika grafiks'!$A$54:$A$58,0),MATCH(CE$3,'Laika grafiks'!$3:$3,0)),"")</f>
        <v/>
      </c>
      <c r="CF43" s="144" t="str">
        <f>IFERROR(INDEX('Laika grafiks'!$54:$58,MATCH($D43,'Laika grafiks'!$A$54:$A$58,0),MATCH(CF$3,'Laika grafiks'!$3:$3,0)),"")</f>
        <v/>
      </c>
      <c r="CG43" s="144" t="str">
        <f>IFERROR(INDEX('Laika grafiks'!$54:$58,MATCH($D43,'Laika grafiks'!$A$54:$A$58,0),MATCH(CG$3,'Laika grafiks'!$3:$3,0)),"")</f>
        <v/>
      </c>
      <c r="CH43" s="144" t="str">
        <f>IFERROR(INDEX('Laika grafiks'!$54:$58,MATCH($D43,'Laika grafiks'!$A$54:$A$58,0),MATCH(CH$3,'Laika grafiks'!$3:$3,0)),"")</f>
        <v/>
      </c>
      <c r="CI43" s="144" t="str">
        <f>IFERROR(INDEX('Laika grafiks'!$54:$58,MATCH($D43,'Laika grafiks'!$A$54:$A$58,0),MATCH(CI$3,'Laika grafiks'!$3:$3,0)),"")</f>
        <v/>
      </c>
      <c r="CJ43" s="144" t="str">
        <f>IFERROR(INDEX('Laika grafiks'!$54:$58,MATCH($D43,'Laika grafiks'!$A$54:$A$58,0),MATCH(CJ$3,'Laika grafiks'!$3:$3,0)),"")</f>
        <v/>
      </c>
      <c r="CK43" s="144" t="str">
        <f>IFERROR(INDEX('Laika grafiks'!$54:$58,MATCH($D43,'Laika grafiks'!$A$54:$A$58,0),MATCH(CK$3,'Laika grafiks'!$3:$3,0)),"")</f>
        <v/>
      </c>
      <c r="CL43" s="144" t="str">
        <f>IFERROR(INDEX('Laika grafiks'!$54:$58,MATCH($D43,'Laika grafiks'!$A$54:$A$58,0),MATCH(CL$3,'Laika grafiks'!$3:$3,0)),"")</f>
        <v/>
      </c>
      <c r="CM43" s="144" t="str">
        <f>IFERROR(INDEX('Laika grafiks'!$54:$58,MATCH($D43,'Laika grafiks'!$A$54:$A$58,0),MATCH(CM$3,'Laika grafiks'!$3:$3,0)),"")</f>
        <v/>
      </c>
      <c r="CN43" s="144" t="str">
        <f>IFERROR(INDEX('Laika grafiks'!$54:$58,MATCH($D43,'Laika grafiks'!$A$54:$A$58,0),MATCH(CN$3,'Laika grafiks'!$3:$3,0)),"")</f>
        <v/>
      </c>
      <c r="CO43" s="144" t="str">
        <f>IFERROR(INDEX('Laika grafiks'!$54:$58,MATCH($D43,'Laika grafiks'!$A$54:$A$58,0),MATCH(CO$3,'Laika grafiks'!$3:$3,0)),"")</f>
        <v/>
      </c>
      <c r="CP43" s="144" t="str">
        <f>IFERROR(INDEX('Laika grafiks'!$54:$58,MATCH($D43,'Laika grafiks'!$A$54:$A$58,0),MATCH(CP$3,'Laika grafiks'!$3:$3,0)),"")</f>
        <v/>
      </c>
      <c r="CQ43" s="144" t="str">
        <f>IFERROR(INDEX('Laika grafiks'!$54:$58,MATCH($D43,'Laika grafiks'!$A$54:$A$58,0),MATCH(CQ$3,'Laika grafiks'!$3:$3,0)),"")</f>
        <v/>
      </c>
      <c r="CR43" s="144" t="str">
        <f>IFERROR(INDEX('Laika grafiks'!$54:$58,MATCH($D43,'Laika grafiks'!$A$54:$A$58,0),MATCH(CR$3,'Laika grafiks'!$3:$3,0)),"")</f>
        <v/>
      </c>
      <c r="CS43" s="144" t="str">
        <f>IFERROR(INDEX('Laika grafiks'!$54:$58,MATCH($D43,'Laika grafiks'!$A$54:$A$58,0),MATCH(CS$3,'Laika grafiks'!$3:$3,0)),"")</f>
        <v/>
      </c>
      <c r="CT43" s="144" t="str">
        <f>IFERROR(INDEX('Laika grafiks'!$54:$58,MATCH($D43,'Laika grafiks'!$A$54:$A$58,0),MATCH(CT$3,'Laika grafiks'!$3:$3,0)),"")</f>
        <v/>
      </c>
      <c r="CU43" s="144" t="str">
        <f>IFERROR(INDEX('Laika grafiks'!$54:$58,MATCH($D43,'Laika grafiks'!$A$54:$A$58,0),MATCH(CU$3,'Laika grafiks'!$3:$3,0)),"")</f>
        <v/>
      </c>
      <c r="CV43" s="144" t="str">
        <f>IFERROR(INDEX('Laika grafiks'!$54:$58,MATCH($D43,'Laika grafiks'!$A$54:$A$58,0),MATCH(CV$3,'Laika grafiks'!$3:$3,0)),"")</f>
        <v/>
      </c>
      <c r="CW43" s="144" t="str">
        <f>IFERROR(INDEX('Laika grafiks'!$54:$58,MATCH($D43,'Laika grafiks'!$A$54:$A$58,0),MATCH(CW$3,'Laika grafiks'!$3:$3,0)),"")</f>
        <v/>
      </c>
      <c r="CX43" s="144" t="str">
        <f>IFERROR(INDEX('Laika grafiks'!$54:$58,MATCH($D43,'Laika grafiks'!$A$54:$A$58,0),MATCH(CX$3,'Laika grafiks'!$3:$3,0)),"")</f>
        <v/>
      </c>
      <c r="CY43" s="144" t="str">
        <f>IFERROR(INDEX('Laika grafiks'!$54:$58,MATCH($D43,'Laika grafiks'!$A$54:$A$58,0),MATCH(CY$3,'Laika grafiks'!$3:$3,0)),"")</f>
        <v/>
      </c>
      <c r="CZ43" s="144" t="str">
        <f>IFERROR(INDEX('Laika grafiks'!$54:$58,MATCH($D43,'Laika grafiks'!$A$54:$A$58,0),MATCH(CZ$3,'Laika grafiks'!$3:$3,0)),"")</f>
        <v/>
      </c>
      <c r="DA43" s="144" t="str">
        <f>IFERROR(INDEX('Laika grafiks'!$54:$58,MATCH($D43,'Laika grafiks'!$A$54:$A$58,0),MATCH(DA$3,'Laika grafiks'!$3:$3,0)),"")</f>
        <v/>
      </c>
      <c r="DB43" s="144" t="str">
        <f>IFERROR(INDEX('Laika grafiks'!$54:$58,MATCH($D43,'Laika grafiks'!$A$54:$A$58,0),MATCH(DB$3,'Laika grafiks'!$3:$3,0)),"")</f>
        <v/>
      </c>
      <c r="DC43" s="144" t="str">
        <f>IFERROR(INDEX('Laika grafiks'!$54:$58,MATCH($D43,'Laika grafiks'!$A$54:$A$58,0),MATCH(DC$3,'Laika grafiks'!$3:$3,0)),"")</f>
        <v/>
      </c>
      <c r="DD43" s="144" t="str">
        <f>IFERROR(INDEX('Laika grafiks'!$54:$58,MATCH($D43,'Laika grafiks'!$A$54:$A$58,0),MATCH(DD$3,'Laika grafiks'!$3:$3,0)),"")</f>
        <v/>
      </c>
      <c r="DE43" s="144" t="str">
        <f>IFERROR(INDEX('Laika grafiks'!$54:$58,MATCH($D43,'Laika grafiks'!$A$54:$A$58,0),MATCH(DE$3,'Laika grafiks'!$3:$3,0)),"")</f>
        <v/>
      </c>
      <c r="DF43" s="144" t="str">
        <f>IFERROR(INDEX('Laika grafiks'!$54:$58,MATCH($D43,'Laika grafiks'!$A$54:$A$58,0),MATCH(DF$3,'Laika grafiks'!$3:$3,0)),"")</f>
        <v/>
      </c>
      <c r="DG43" s="144" t="str">
        <f>IFERROR(INDEX('Laika grafiks'!$54:$58,MATCH($D43,'Laika grafiks'!$A$54:$A$58,0),MATCH(DG$3,'Laika grafiks'!$3:$3,0)),"")</f>
        <v/>
      </c>
      <c r="DH43" s="144" t="str">
        <f>IFERROR(INDEX('Laika grafiks'!$54:$58,MATCH($D43,'Laika grafiks'!$A$54:$A$58,0),MATCH(DH$3,'Laika grafiks'!$3:$3,0)),"")</f>
        <v/>
      </c>
      <c r="DI43" s="144" t="str">
        <f>IFERROR(INDEX('Laika grafiks'!$54:$58,MATCH($D43,'Laika grafiks'!$A$54:$A$58,0),MATCH(DI$3,'Laika grafiks'!$3:$3,0)),"")</f>
        <v/>
      </c>
      <c r="DJ43" s="144" t="str">
        <f>IFERROR(INDEX('Laika grafiks'!$54:$58,MATCH($D43,'Laika grafiks'!$A$54:$A$58,0),MATCH(DJ$3,'Laika grafiks'!$3:$3,0)),"")</f>
        <v/>
      </c>
      <c r="DK43" s="144" t="str">
        <f>IFERROR(INDEX('Laika grafiks'!$54:$58,MATCH($D43,'Laika grafiks'!$A$54:$A$58,0),MATCH(DK$3,'Laika grafiks'!$3:$3,0)),"")</f>
        <v/>
      </c>
      <c r="DL43" s="144" t="str">
        <f>IFERROR(INDEX('Laika grafiks'!$54:$58,MATCH($D43,'Laika grafiks'!$A$54:$A$58,0),MATCH(DL$3,'Laika grafiks'!$3:$3,0)),"")</f>
        <v/>
      </c>
      <c r="DM43" s="144" t="str">
        <f>IFERROR(INDEX('Laika grafiks'!$54:$58,MATCH($D43,'Laika grafiks'!$A$54:$A$58,0),MATCH(DM$3,'Laika grafiks'!$3:$3,0)),"")</f>
        <v/>
      </c>
      <c r="DN43" s="144" t="str">
        <f>IFERROR(INDEX('Laika grafiks'!$54:$58,MATCH($D43,'Laika grafiks'!$A$54:$A$58,0),MATCH(DN$3,'Laika grafiks'!$3:$3,0)),"")</f>
        <v/>
      </c>
      <c r="DO43" s="144" t="str">
        <f>IFERROR(INDEX('Laika grafiks'!$54:$58,MATCH($D43,'Laika grafiks'!$A$54:$A$58,0),MATCH(DO$3,'Laika grafiks'!$3:$3,0)),"")</f>
        <v/>
      </c>
      <c r="DP43" s="144" t="str">
        <f>IFERROR(INDEX('Laika grafiks'!$54:$58,MATCH($D43,'Laika grafiks'!$A$54:$A$58,0),MATCH(DP$3,'Laika grafiks'!$3:$3,0)),"")</f>
        <v/>
      </c>
      <c r="DQ43" s="144" t="str">
        <f>IFERROR(INDEX('Laika grafiks'!$54:$58,MATCH($D43,'Laika grafiks'!$A$54:$A$58,0),MATCH(DQ$3,'Laika grafiks'!$3:$3,0)),"")</f>
        <v/>
      </c>
      <c r="DR43" s="144" t="str">
        <f>IFERROR(INDEX('Laika grafiks'!$54:$58,MATCH($D43,'Laika grafiks'!$A$54:$A$58,0),MATCH(DR$3,'Laika grafiks'!$3:$3,0)),"")</f>
        <v/>
      </c>
      <c r="DS43" s="144" t="str">
        <f>IFERROR(INDEX('Laika grafiks'!$54:$58,MATCH($D43,'Laika grafiks'!$A$54:$A$58,0),MATCH(DS$3,'Laika grafiks'!$3:$3,0)),"")</f>
        <v/>
      </c>
      <c r="DT43" s="144" t="str">
        <f>IFERROR(INDEX('Laika grafiks'!$54:$58,MATCH($D43,'Laika grafiks'!$A$54:$A$58,0),MATCH(DT$3,'Laika grafiks'!$3:$3,0)),"")</f>
        <v/>
      </c>
      <c r="DU43" s="144" t="str">
        <f>IFERROR(INDEX('Laika grafiks'!$54:$58,MATCH($D43,'Laika grafiks'!$A$54:$A$58,0),MATCH(DU$3,'Laika grafiks'!$3:$3,0)),"")</f>
        <v/>
      </c>
    </row>
    <row r="44" spans="1:125" x14ac:dyDescent="0.35">
      <c r="A44" s="2"/>
      <c r="B44" s="2"/>
      <c r="D44" s="1"/>
      <c r="E44" s="79"/>
      <c r="F44" s="79"/>
      <c r="G44" s="79"/>
      <c r="H44" s="79"/>
      <c r="I44" s="79"/>
      <c r="J44" s="79"/>
      <c r="K44" s="79"/>
      <c r="L44" s="79"/>
      <c r="M44" s="79"/>
      <c r="N44" s="79"/>
      <c r="O44" s="79"/>
      <c r="P44" s="79"/>
      <c r="Q44" s="79"/>
      <c r="R44" s="79"/>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row>
    <row r="45" spans="1:125" x14ac:dyDescent="0.35">
      <c r="A45" s="38" t="str">
        <f>IFERROR(Pieņēmumi!B173,"")</f>
        <v>Periodiskās uzturēšanas izmaksas Nr1</v>
      </c>
      <c r="B45" s="44" t="str">
        <f>IFERROR(Pieņēmumi!C173,"")</f>
        <v xml:space="preserve">k € </v>
      </c>
      <c r="D45" s="40">
        <f>IFERROR(Pieņēmumi!E173,"")</f>
        <v>0</v>
      </c>
      <c r="E45" s="77" t="str">
        <f t="shared" ref="E45:T54" si="12">IFERROR($D45*E$41/$D$39,"")</f>
        <v/>
      </c>
      <c r="F45" s="77" t="str">
        <f t="shared" si="12"/>
        <v/>
      </c>
      <c r="G45" s="77" t="str">
        <f t="shared" si="12"/>
        <v/>
      </c>
      <c r="H45" s="77" t="str">
        <f t="shared" si="12"/>
        <v/>
      </c>
      <c r="I45" s="77" t="str">
        <f t="shared" si="12"/>
        <v/>
      </c>
      <c r="J45" s="77" t="str">
        <f t="shared" si="12"/>
        <v/>
      </c>
      <c r="K45" s="77" t="str">
        <f t="shared" si="12"/>
        <v/>
      </c>
      <c r="L45" s="77" t="str">
        <f t="shared" si="12"/>
        <v/>
      </c>
      <c r="M45" s="77" t="str">
        <f t="shared" si="12"/>
        <v/>
      </c>
      <c r="N45" s="77" t="str">
        <f t="shared" si="12"/>
        <v/>
      </c>
      <c r="O45" s="77" t="str">
        <f t="shared" si="12"/>
        <v/>
      </c>
      <c r="P45" s="77" t="str">
        <f t="shared" si="12"/>
        <v/>
      </c>
      <c r="Q45" s="77" t="str">
        <f t="shared" si="12"/>
        <v/>
      </c>
      <c r="R45" s="77" t="str">
        <f t="shared" si="12"/>
        <v/>
      </c>
      <c r="S45" s="77" t="str">
        <f t="shared" si="12"/>
        <v/>
      </c>
      <c r="T45" s="77" t="str">
        <f t="shared" si="12"/>
        <v/>
      </c>
      <c r="U45" s="77" t="str">
        <f t="shared" ref="U45:AJ54" si="13">IFERROR($D45*U$41/$D$39,"")</f>
        <v/>
      </c>
      <c r="V45" s="77" t="str">
        <f t="shared" si="13"/>
        <v/>
      </c>
      <c r="W45" s="77" t="str">
        <f t="shared" si="13"/>
        <v/>
      </c>
      <c r="X45" s="77" t="str">
        <f t="shared" si="13"/>
        <v/>
      </c>
      <c r="Y45" s="77" t="str">
        <f t="shared" si="13"/>
        <v/>
      </c>
      <c r="Z45" s="77" t="str">
        <f t="shared" si="13"/>
        <v/>
      </c>
      <c r="AA45" s="77" t="str">
        <f t="shared" si="13"/>
        <v/>
      </c>
      <c r="AB45" s="77" t="str">
        <f t="shared" si="13"/>
        <v/>
      </c>
      <c r="AC45" s="77" t="str">
        <f t="shared" si="13"/>
        <v/>
      </c>
      <c r="AD45" s="77" t="str">
        <f t="shared" si="13"/>
        <v/>
      </c>
      <c r="AE45" s="77" t="str">
        <f t="shared" si="13"/>
        <v/>
      </c>
      <c r="AF45" s="77" t="str">
        <f t="shared" si="13"/>
        <v/>
      </c>
      <c r="AG45" s="77" t="str">
        <f t="shared" si="13"/>
        <v/>
      </c>
      <c r="AH45" s="77" t="str">
        <f t="shared" si="13"/>
        <v/>
      </c>
      <c r="AI45" s="77" t="str">
        <f t="shared" si="13"/>
        <v/>
      </c>
      <c r="AJ45" s="77" t="str">
        <f t="shared" si="13"/>
        <v/>
      </c>
      <c r="AK45" s="77" t="str">
        <f t="shared" ref="AK45:AZ54" si="14">IFERROR($D45*AK$41/$D$39,"")</f>
        <v/>
      </c>
      <c r="AL45" s="77" t="str">
        <f t="shared" si="14"/>
        <v/>
      </c>
      <c r="AM45" s="77" t="str">
        <f t="shared" si="14"/>
        <v/>
      </c>
      <c r="AN45" s="77" t="str">
        <f t="shared" si="14"/>
        <v/>
      </c>
      <c r="AO45" s="77" t="str">
        <f t="shared" si="14"/>
        <v/>
      </c>
      <c r="AP45" s="77" t="str">
        <f t="shared" si="14"/>
        <v/>
      </c>
      <c r="AQ45" s="77" t="str">
        <f t="shared" si="14"/>
        <v/>
      </c>
      <c r="AR45" s="77" t="str">
        <f t="shared" si="14"/>
        <v/>
      </c>
      <c r="AS45" s="77" t="str">
        <f t="shared" si="14"/>
        <v/>
      </c>
      <c r="AT45" s="77" t="str">
        <f t="shared" si="14"/>
        <v/>
      </c>
      <c r="AU45" s="77" t="str">
        <f t="shared" si="14"/>
        <v/>
      </c>
      <c r="AV45" s="77" t="str">
        <f t="shared" si="14"/>
        <v/>
      </c>
      <c r="AW45" s="77" t="str">
        <f t="shared" si="14"/>
        <v/>
      </c>
      <c r="AX45" s="77" t="str">
        <f t="shared" si="14"/>
        <v/>
      </c>
      <c r="AY45" s="77" t="str">
        <f t="shared" si="14"/>
        <v/>
      </c>
      <c r="AZ45" s="77" t="str">
        <f t="shared" si="14"/>
        <v/>
      </c>
      <c r="BA45" s="77" t="str">
        <f t="shared" ref="BA45:BP54" si="15">IFERROR($D45*BA$41/$D$39,"")</f>
        <v/>
      </c>
      <c r="BB45" s="77" t="str">
        <f t="shared" si="15"/>
        <v/>
      </c>
      <c r="BC45" s="77" t="str">
        <f t="shared" si="15"/>
        <v/>
      </c>
      <c r="BD45" s="77" t="str">
        <f t="shared" si="15"/>
        <v/>
      </c>
      <c r="BE45" s="77" t="str">
        <f t="shared" si="15"/>
        <v/>
      </c>
      <c r="BF45" s="77" t="str">
        <f t="shared" si="15"/>
        <v/>
      </c>
      <c r="BG45" s="77" t="str">
        <f t="shared" si="15"/>
        <v/>
      </c>
      <c r="BH45" s="77" t="str">
        <f t="shared" si="15"/>
        <v/>
      </c>
      <c r="BI45" s="77" t="str">
        <f t="shared" si="15"/>
        <v/>
      </c>
      <c r="BJ45" s="77" t="str">
        <f t="shared" si="15"/>
        <v/>
      </c>
      <c r="BK45" s="77" t="str">
        <f t="shared" si="15"/>
        <v/>
      </c>
      <c r="BL45" s="77" t="str">
        <f t="shared" si="15"/>
        <v/>
      </c>
      <c r="BM45" s="77" t="str">
        <f t="shared" si="15"/>
        <v/>
      </c>
      <c r="BN45" s="77" t="str">
        <f t="shared" si="15"/>
        <v/>
      </c>
      <c r="BO45" s="77" t="str">
        <f t="shared" si="15"/>
        <v/>
      </c>
      <c r="BP45" s="77" t="str">
        <f t="shared" si="15"/>
        <v/>
      </c>
      <c r="BQ45" s="77" t="str">
        <f t="shared" ref="BQ45:CF54" si="16">IFERROR($D45*BQ$41/$D$39,"")</f>
        <v/>
      </c>
      <c r="BR45" s="77" t="str">
        <f t="shared" si="16"/>
        <v/>
      </c>
      <c r="BS45" s="77" t="str">
        <f t="shared" si="16"/>
        <v/>
      </c>
      <c r="BT45" s="77" t="str">
        <f t="shared" si="16"/>
        <v/>
      </c>
      <c r="BU45" s="77" t="str">
        <f t="shared" si="16"/>
        <v/>
      </c>
      <c r="BV45" s="77" t="str">
        <f t="shared" si="16"/>
        <v/>
      </c>
      <c r="BW45" s="77" t="str">
        <f t="shared" si="16"/>
        <v/>
      </c>
      <c r="BX45" s="77" t="str">
        <f t="shared" si="16"/>
        <v/>
      </c>
      <c r="BY45" s="77" t="str">
        <f t="shared" si="16"/>
        <v/>
      </c>
      <c r="BZ45" s="77" t="str">
        <f t="shared" si="16"/>
        <v/>
      </c>
      <c r="CA45" s="77" t="str">
        <f t="shared" si="16"/>
        <v/>
      </c>
      <c r="CB45" s="77" t="str">
        <f t="shared" si="16"/>
        <v/>
      </c>
      <c r="CC45" s="77" t="str">
        <f t="shared" si="16"/>
        <v/>
      </c>
      <c r="CD45" s="77" t="str">
        <f t="shared" si="16"/>
        <v/>
      </c>
      <c r="CE45" s="77" t="str">
        <f t="shared" si="16"/>
        <v/>
      </c>
      <c r="CF45" s="77" t="str">
        <f t="shared" si="16"/>
        <v/>
      </c>
      <c r="CG45" s="77" t="str">
        <f t="shared" ref="CG45:CV54" si="17">IFERROR($D45*CG$41/$D$39,"")</f>
        <v/>
      </c>
      <c r="CH45" s="77" t="str">
        <f t="shared" si="17"/>
        <v/>
      </c>
      <c r="CI45" s="77" t="str">
        <f t="shared" si="17"/>
        <v/>
      </c>
      <c r="CJ45" s="77" t="str">
        <f t="shared" si="17"/>
        <v/>
      </c>
      <c r="CK45" s="77" t="str">
        <f t="shared" si="17"/>
        <v/>
      </c>
      <c r="CL45" s="77" t="str">
        <f t="shared" si="17"/>
        <v/>
      </c>
      <c r="CM45" s="77" t="str">
        <f t="shared" si="17"/>
        <v/>
      </c>
      <c r="CN45" s="77" t="str">
        <f t="shared" si="17"/>
        <v/>
      </c>
      <c r="CO45" s="77" t="str">
        <f t="shared" si="17"/>
        <v/>
      </c>
      <c r="CP45" s="77" t="str">
        <f t="shared" si="17"/>
        <v/>
      </c>
      <c r="CQ45" s="77" t="str">
        <f t="shared" si="17"/>
        <v/>
      </c>
      <c r="CR45" s="77" t="str">
        <f t="shared" si="17"/>
        <v/>
      </c>
      <c r="CS45" s="77" t="str">
        <f t="shared" si="17"/>
        <v/>
      </c>
      <c r="CT45" s="77" t="str">
        <f t="shared" si="17"/>
        <v/>
      </c>
      <c r="CU45" s="77" t="str">
        <f t="shared" si="17"/>
        <v/>
      </c>
      <c r="CV45" s="77" t="str">
        <f t="shared" si="17"/>
        <v/>
      </c>
      <c r="CW45" s="77" t="str">
        <f t="shared" ref="CW45:DL54" si="18">IFERROR($D45*CW$41/$D$39,"")</f>
        <v/>
      </c>
      <c r="CX45" s="77" t="str">
        <f t="shared" si="18"/>
        <v/>
      </c>
      <c r="CY45" s="77" t="str">
        <f t="shared" si="18"/>
        <v/>
      </c>
      <c r="CZ45" s="77" t="str">
        <f t="shared" si="18"/>
        <v/>
      </c>
      <c r="DA45" s="77" t="str">
        <f t="shared" si="18"/>
        <v/>
      </c>
      <c r="DB45" s="77" t="str">
        <f t="shared" si="18"/>
        <v/>
      </c>
      <c r="DC45" s="77" t="str">
        <f t="shared" si="18"/>
        <v/>
      </c>
      <c r="DD45" s="77" t="str">
        <f t="shared" si="18"/>
        <v/>
      </c>
      <c r="DE45" s="77" t="str">
        <f t="shared" si="18"/>
        <v/>
      </c>
      <c r="DF45" s="77" t="str">
        <f t="shared" si="18"/>
        <v/>
      </c>
      <c r="DG45" s="77" t="str">
        <f t="shared" si="18"/>
        <v/>
      </c>
      <c r="DH45" s="77" t="str">
        <f t="shared" si="18"/>
        <v/>
      </c>
      <c r="DI45" s="77" t="str">
        <f t="shared" si="18"/>
        <v/>
      </c>
      <c r="DJ45" s="77" t="str">
        <f t="shared" si="18"/>
        <v/>
      </c>
      <c r="DK45" s="77" t="str">
        <f t="shared" si="18"/>
        <v/>
      </c>
      <c r="DL45" s="77" t="str">
        <f t="shared" si="18"/>
        <v/>
      </c>
      <c r="DM45" s="77" t="str">
        <f t="shared" ref="DK45:DU54" si="19">IFERROR($D45*DM$41/$D$39,"")</f>
        <v/>
      </c>
      <c r="DN45" s="77" t="str">
        <f t="shared" si="19"/>
        <v/>
      </c>
      <c r="DO45" s="77" t="str">
        <f t="shared" si="19"/>
        <v/>
      </c>
      <c r="DP45" s="77" t="str">
        <f t="shared" si="19"/>
        <v/>
      </c>
      <c r="DQ45" s="77" t="str">
        <f t="shared" si="19"/>
        <v/>
      </c>
      <c r="DR45" s="77" t="str">
        <f t="shared" si="19"/>
        <v/>
      </c>
      <c r="DS45" s="77" t="str">
        <f t="shared" si="19"/>
        <v/>
      </c>
      <c r="DT45" s="77" t="str">
        <f t="shared" si="19"/>
        <v/>
      </c>
      <c r="DU45" s="77" t="str">
        <f t="shared" si="19"/>
        <v/>
      </c>
    </row>
    <row r="46" spans="1:125" x14ac:dyDescent="0.35">
      <c r="A46" s="38" t="str">
        <f>IFERROR(Pieņēmumi!B174,"")</f>
        <v>Periodiskās uzturēšanas izmaksas Nr2</v>
      </c>
      <c r="B46" s="44" t="str">
        <f>IFERROR(Pieņēmumi!C174,"")</f>
        <v xml:space="preserve">k € </v>
      </c>
      <c r="D46" s="40">
        <f>IFERROR(Pieņēmumi!E174,"")</f>
        <v>0</v>
      </c>
      <c r="E46" s="77" t="str">
        <f t="shared" si="12"/>
        <v/>
      </c>
      <c r="F46" s="77" t="str">
        <f t="shared" si="12"/>
        <v/>
      </c>
      <c r="G46" s="77" t="str">
        <f t="shared" si="12"/>
        <v/>
      </c>
      <c r="H46" s="77" t="str">
        <f t="shared" si="12"/>
        <v/>
      </c>
      <c r="I46" s="77" t="str">
        <f t="shared" si="12"/>
        <v/>
      </c>
      <c r="J46" s="77" t="str">
        <f t="shared" si="12"/>
        <v/>
      </c>
      <c r="K46" s="77" t="str">
        <f t="shared" si="12"/>
        <v/>
      </c>
      <c r="L46" s="77" t="str">
        <f t="shared" si="12"/>
        <v/>
      </c>
      <c r="M46" s="77" t="str">
        <f t="shared" si="12"/>
        <v/>
      </c>
      <c r="N46" s="77" t="str">
        <f t="shared" si="12"/>
        <v/>
      </c>
      <c r="O46" s="77" t="str">
        <f t="shared" si="12"/>
        <v/>
      </c>
      <c r="P46" s="77" t="str">
        <f t="shared" si="12"/>
        <v/>
      </c>
      <c r="Q46" s="77" t="str">
        <f t="shared" si="12"/>
        <v/>
      </c>
      <c r="R46" s="77" t="str">
        <f t="shared" si="12"/>
        <v/>
      </c>
      <c r="S46" s="77" t="str">
        <f t="shared" si="12"/>
        <v/>
      </c>
      <c r="T46" s="77" t="str">
        <f t="shared" si="12"/>
        <v/>
      </c>
      <c r="U46" s="77" t="str">
        <f t="shared" si="13"/>
        <v/>
      </c>
      <c r="V46" s="77" t="str">
        <f t="shared" si="13"/>
        <v/>
      </c>
      <c r="W46" s="77" t="str">
        <f t="shared" si="13"/>
        <v/>
      </c>
      <c r="X46" s="77" t="str">
        <f t="shared" si="13"/>
        <v/>
      </c>
      <c r="Y46" s="77" t="str">
        <f t="shared" si="13"/>
        <v/>
      </c>
      <c r="Z46" s="77" t="str">
        <f t="shared" si="13"/>
        <v/>
      </c>
      <c r="AA46" s="77" t="str">
        <f t="shared" si="13"/>
        <v/>
      </c>
      <c r="AB46" s="77" t="str">
        <f t="shared" si="13"/>
        <v/>
      </c>
      <c r="AC46" s="77" t="str">
        <f t="shared" si="13"/>
        <v/>
      </c>
      <c r="AD46" s="77" t="str">
        <f t="shared" si="13"/>
        <v/>
      </c>
      <c r="AE46" s="77" t="str">
        <f t="shared" si="13"/>
        <v/>
      </c>
      <c r="AF46" s="77" t="str">
        <f t="shared" si="13"/>
        <v/>
      </c>
      <c r="AG46" s="77" t="str">
        <f t="shared" si="13"/>
        <v/>
      </c>
      <c r="AH46" s="77" t="str">
        <f t="shared" si="13"/>
        <v/>
      </c>
      <c r="AI46" s="77" t="str">
        <f t="shared" si="13"/>
        <v/>
      </c>
      <c r="AJ46" s="77" t="str">
        <f t="shared" si="13"/>
        <v/>
      </c>
      <c r="AK46" s="77" t="str">
        <f t="shared" si="14"/>
        <v/>
      </c>
      <c r="AL46" s="77" t="str">
        <f t="shared" si="14"/>
        <v/>
      </c>
      <c r="AM46" s="77" t="str">
        <f t="shared" si="14"/>
        <v/>
      </c>
      <c r="AN46" s="77" t="str">
        <f t="shared" si="14"/>
        <v/>
      </c>
      <c r="AO46" s="77" t="str">
        <f t="shared" si="14"/>
        <v/>
      </c>
      <c r="AP46" s="77" t="str">
        <f t="shared" si="14"/>
        <v/>
      </c>
      <c r="AQ46" s="77" t="str">
        <f t="shared" si="14"/>
        <v/>
      </c>
      <c r="AR46" s="77" t="str">
        <f t="shared" si="14"/>
        <v/>
      </c>
      <c r="AS46" s="77" t="str">
        <f t="shared" si="14"/>
        <v/>
      </c>
      <c r="AT46" s="77" t="str">
        <f t="shared" si="14"/>
        <v/>
      </c>
      <c r="AU46" s="77" t="str">
        <f t="shared" si="14"/>
        <v/>
      </c>
      <c r="AV46" s="77" t="str">
        <f t="shared" si="14"/>
        <v/>
      </c>
      <c r="AW46" s="77" t="str">
        <f t="shared" si="14"/>
        <v/>
      </c>
      <c r="AX46" s="77" t="str">
        <f t="shared" si="14"/>
        <v/>
      </c>
      <c r="AY46" s="77" t="str">
        <f t="shared" si="14"/>
        <v/>
      </c>
      <c r="AZ46" s="77" t="str">
        <f t="shared" si="14"/>
        <v/>
      </c>
      <c r="BA46" s="77" t="str">
        <f t="shared" si="15"/>
        <v/>
      </c>
      <c r="BB46" s="77" t="str">
        <f t="shared" si="15"/>
        <v/>
      </c>
      <c r="BC46" s="77" t="str">
        <f t="shared" si="15"/>
        <v/>
      </c>
      <c r="BD46" s="77" t="str">
        <f t="shared" si="15"/>
        <v/>
      </c>
      <c r="BE46" s="77" t="str">
        <f t="shared" si="15"/>
        <v/>
      </c>
      <c r="BF46" s="77" t="str">
        <f t="shared" si="15"/>
        <v/>
      </c>
      <c r="BG46" s="77" t="str">
        <f t="shared" si="15"/>
        <v/>
      </c>
      <c r="BH46" s="77" t="str">
        <f t="shared" si="15"/>
        <v/>
      </c>
      <c r="BI46" s="77" t="str">
        <f t="shared" si="15"/>
        <v/>
      </c>
      <c r="BJ46" s="77" t="str">
        <f t="shared" si="15"/>
        <v/>
      </c>
      <c r="BK46" s="77" t="str">
        <f t="shared" si="15"/>
        <v/>
      </c>
      <c r="BL46" s="77" t="str">
        <f t="shared" si="15"/>
        <v/>
      </c>
      <c r="BM46" s="77" t="str">
        <f t="shared" si="15"/>
        <v/>
      </c>
      <c r="BN46" s="77" t="str">
        <f t="shared" si="15"/>
        <v/>
      </c>
      <c r="BO46" s="77" t="str">
        <f t="shared" si="15"/>
        <v/>
      </c>
      <c r="BP46" s="77" t="str">
        <f t="shared" si="15"/>
        <v/>
      </c>
      <c r="BQ46" s="77" t="str">
        <f t="shared" si="16"/>
        <v/>
      </c>
      <c r="BR46" s="77" t="str">
        <f t="shared" si="16"/>
        <v/>
      </c>
      <c r="BS46" s="77" t="str">
        <f t="shared" si="16"/>
        <v/>
      </c>
      <c r="BT46" s="77" t="str">
        <f t="shared" si="16"/>
        <v/>
      </c>
      <c r="BU46" s="77" t="str">
        <f t="shared" si="16"/>
        <v/>
      </c>
      <c r="BV46" s="77" t="str">
        <f t="shared" si="16"/>
        <v/>
      </c>
      <c r="BW46" s="77" t="str">
        <f t="shared" si="16"/>
        <v/>
      </c>
      <c r="BX46" s="77" t="str">
        <f t="shared" si="16"/>
        <v/>
      </c>
      <c r="BY46" s="77" t="str">
        <f t="shared" si="16"/>
        <v/>
      </c>
      <c r="BZ46" s="77" t="str">
        <f t="shared" si="16"/>
        <v/>
      </c>
      <c r="CA46" s="77" t="str">
        <f t="shared" si="16"/>
        <v/>
      </c>
      <c r="CB46" s="77" t="str">
        <f t="shared" si="16"/>
        <v/>
      </c>
      <c r="CC46" s="77" t="str">
        <f t="shared" si="16"/>
        <v/>
      </c>
      <c r="CD46" s="77" t="str">
        <f t="shared" si="16"/>
        <v/>
      </c>
      <c r="CE46" s="77" t="str">
        <f t="shared" si="16"/>
        <v/>
      </c>
      <c r="CF46" s="77" t="str">
        <f t="shared" si="16"/>
        <v/>
      </c>
      <c r="CG46" s="77" t="str">
        <f t="shared" si="17"/>
        <v/>
      </c>
      <c r="CH46" s="77" t="str">
        <f t="shared" si="17"/>
        <v/>
      </c>
      <c r="CI46" s="77" t="str">
        <f t="shared" si="17"/>
        <v/>
      </c>
      <c r="CJ46" s="77" t="str">
        <f t="shared" si="17"/>
        <v/>
      </c>
      <c r="CK46" s="77" t="str">
        <f t="shared" si="17"/>
        <v/>
      </c>
      <c r="CL46" s="77" t="str">
        <f t="shared" si="17"/>
        <v/>
      </c>
      <c r="CM46" s="77" t="str">
        <f t="shared" si="17"/>
        <v/>
      </c>
      <c r="CN46" s="77" t="str">
        <f t="shared" si="17"/>
        <v/>
      </c>
      <c r="CO46" s="77" t="str">
        <f t="shared" si="17"/>
        <v/>
      </c>
      <c r="CP46" s="77" t="str">
        <f t="shared" si="17"/>
        <v/>
      </c>
      <c r="CQ46" s="77" t="str">
        <f t="shared" si="17"/>
        <v/>
      </c>
      <c r="CR46" s="77" t="str">
        <f t="shared" si="17"/>
        <v/>
      </c>
      <c r="CS46" s="77" t="str">
        <f t="shared" si="17"/>
        <v/>
      </c>
      <c r="CT46" s="77" t="str">
        <f t="shared" si="17"/>
        <v/>
      </c>
      <c r="CU46" s="77" t="str">
        <f t="shared" si="17"/>
        <v/>
      </c>
      <c r="CV46" s="77" t="str">
        <f t="shared" si="17"/>
        <v/>
      </c>
      <c r="CW46" s="77" t="str">
        <f t="shared" si="18"/>
        <v/>
      </c>
      <c r="CX46" s="77" t="str">
        <f t="shared" si="18"/>
        <v/>
      </c>
      <c r="CY46" s="77" t="str">
        <f t="shared" si="18"/>
        <v/>
      </c>
      <c r="CZ46" s="77" t="str">
        <f t="shared" si="18"/>
        <v/>
      </c>
      <c r="DA46" s="77" t="str">
        <f t="shared" si="18"/>
        <v/>
      </c>
      <c r="DB46" s="77" t="str">
        <f t="shared" si="18"/>
        <v/>
      </c>
      <c r="DC46" s="77" t="str">
        <f t="shared" si="18"/>
        <v/>
      </c>
      <c r="DD46" s="77" t="str">
        <f t="shared" si="18"/>
        <v/>
      </c>
      <c r="DE46" s="77" t="str">
        <f t="shared" si="18"/>
        <v/>
      </c>
      <c r="DF46" s="77" t="str">
        <f t="shared" si="18"/>
        <v/>
      </c>
      <c r="DG46" s="77" t="str">
        <f t="shared" si="18"/>
        <v/>
      </c>
      <c r="DH46" s="77" t="str">
        <f t="shared" si="18"/>
        <v/>
      </c>
      <c r="DI46" s="77" t="str">
        <f t="shared" si="18"/>
        <v/>
      </c>
      <c r="DJ46" s="77" t="str">
        <f t="shared" si="18"/>
        <v/>
      </c>
      <c r="DK46" s="77" t="str">
        <f t="shared" si="19"/>
        <v/>
      </c>
      <c r="DL46" s="77" t="str">
        <f t="shared" si="19"/>
        <v/>
      </c>
      <c r="DM46" s="77" t="str">
        <f t="shared" si="19"/>
        <v/>
      </c>
      <c r="DN46" s="77" t="str">
        <f t="shared" si="19"/>
        <v/>
      </c>
      <c r="DO46" s="77" t="str">
        <f t="shared" si="19"/>
        <v/>
      </c>
      <c r="DP46" s="77" t="str">
        <f t="shared" si="19"/>
        <v/>
      </c>
      <c r="DQ46" s="77" t="str">
        <f t="shared" si="19"/>
        <v/>
      </c>
      <c r="DR46" s="77" t="str">
        <f t="shared" si="19"/>
        <v/>
      </c>
      <c r="DS46" s="77" t="str">
        <f t="shared" si="19"/>
        <v/>
      </c>
      <c r="DT46" s="77" t="str">
        <f t="shared" si="19"/>
        <v/>
      </c>
      <c r="DU46" s="77" t="str">
        <f t="shared" si="19"/>
        <v/>
      </c>
    </row>
    <row r="47" spans="1:125" x14ac:dyDescent="0.35">
      <c r="A47" s="38" t="str">
        <f>IFERROR(Pieņēmumi!B175,"")</f>
        <v>Periodiskās uzturēšanas izmaksas Nr3</v>
      </c>
      <c r="B47" s="44" t="str">
        <f>IFERROR(Pieņēmumi!C175,"")</f>
        <v xml:space="preserve">k € </v>
      </c>
      <c r="D47" s="40">
        <f>IFERROR(Pieņēmumi!E175,"")</f>
        <v>0</v>
      </c>
      <c r="E47" s="77" t="str">
        <f t="shared" si="12"/>
        <v/>
      </c>
      <c r="F47" s="77" t="str">
        <f t="shared" si="12"/>
        <v/>
      </c>
      <c r="G47" s="77" t="str">
        <f t="shared" si="12"/>
        <v/>
      </c>
      <c r="H47" s="77" t="str">
        <f t="shared" si="12"/>
        <v/>
      </c>
      <c r="I47" s="77" t="str">
        <f t="shared" si="12"/>
        <v/>
      </c>
      <c r="J47" s="77" t="str">
        <f t="shared" si="12"/>
        <v/>
      </c>
      <c r="K47" s="77" t="str">
        <f t="shared" si="12"/>
        <v/>
      </c>
      <c r="L47" s="77" t="str">
        <f t="shared" si="12"/>
        <v/>
      </c>
      <c r="M47" s="77" t="str">
        <f t="shared" si="12"/>
        <v/>
      </c>
      <c r="N47" s="77" t="str">
        <f t="shared" si="12"/>
        <v/>
      </c>
      <c r="O47" s="77" t="str">
        <f t="shared" si="12"/>
        <v/>
      </c>
      <c r="P47" s="77" t="str">
        <f t="shared" si="12"/>
        <v/>
      </c>
      <c r="Q47" s="77" t="str">
        <f t="shared" si="12"/>
        <v/>
      </c>
      <c r="R47" s="77" t="str">
        <f t="shared" si="12"/>
        <v/>
      </c>
      <c r="S47" s="77" t="str">
        <f t="shared" si="12"/>
        <v/>
      </c>
      <c r="T47" s="77" t="str">
        <f t="shared" si="12"/>
        <v/>
      </c>
      <c r="U47" s="77" t="str">
        <f t="shared" si="13"/>
        <v/>
      </c>
      <c r="V47" s="77" t="str">
        <f t="shared" si="13"/>
        <v/>
      </c>
      <c r="W47" s="77" t="str">
        <f t="shared" si="13"/>
        <v/>
      </c>
      <c r="X47" s="77" t="str">
        <f t="shared" si="13"/>
        <v/>
      </c>
      <c r="Y47" s="77" t="str">
        <f t="shared" si="13"/>
        <v/>
      </c>
      <c r="Z47" s="77" t="str">
        <f t="shared" si="13"/>
        <v/>
      </c>
      <c r="AA47" s="77" t="str">
        <f t="shared" si="13"/>
        <v/>
      </c>
      <c r="AB47" s="77" t="str">
        <f t="shared" si="13"/>
        <v/>
      </c>
      <c r="AC47" s="77" t="str">
        <f t="shared" si="13"/>
        <v/>
      </c>
      <c r="AD47" s="77" t="str">
        <f t="shared" si="13"/>
        <v/>
      </c>
      <c r="AE47" s="77" t="str">
        <f t="shared" si="13"/>
        <v/>
      </c>
      <c r="AF47" s="77" t="str">
        <f t="shared" si="13"/>
        <v/>
      </c>
      <c r="AG47" s="77" t="str">
        <f t="shared" si="13"/>
        <v/>
      </c>
      <c r="AH47" s="77" t="str">
        <f t="shared" si="13"/>
        <v/>
      </c>
      <c r="AI47" s="77" t="str">
        <f t="shared" si="13"/>
        <v/>
      </c>
      <c r="AJ47" s="77" t="str">
        <f t="shared" si="13"/>
        <v/>
      </c>
      <c r="AK47" s="77" t="str">
        <f t="shared" si="14"/>
        <v/>
      </c>
      <c r="AL47" s="77" t="str">
        <f t="shared" si="14"/>
        <v/>
      </c>
      <c r="AM47" s="77" t="str">
        <f t="shared" si="14"/>
        <v/>
      </c>
      <c r="AN47" s="77" t="str">
        <f t="shared" si="14"/>
        <v/>
      </c>
      <c r="AO47" s="77" t="str">
        <f t="shared" si="14"/>
        <v/>
      </c>
      <c r="AP47" s="77" t="str">
        <f t="shared" si="14"/>
        <v/>
      </c>
      <c r="AQ47" s="77" t="str">
        <f t="shared" si="14"/>
        <v/>
      </c>
      <c r="AR47" s="77" t="str">
        <f t="shared" si="14"/>
        <v/>
      </c>
      <c r="AS47" s="77" t="str">
        <f t="shared" si="14"/>
        <v/>
      </c>
      <c r="AT47" s="77" t="str">
        <f t="shared" si="14"/>
        <v/>
      </c>
      <c r="AU47" s="77" t="str">
        <f t="shared" si="14"/>
        <v/>
      </c>
      <c r="AV47" s="77" t="str">
        <f t="shared" si="14"/>
        <v/>
      </c>
      <c r="AW47" s="77" t="str">
        <f t="shared" si="14"/>
        <v/>
      </c>
      <c r="AX47" s="77" t="str">
        <f t="shared" si="14"/>
        <v/>
      </c>
      <c r="AY47" s="77" t="str">
        <f t="shared" si="14"/>
        <v/>
      </c>
      <c r="AZ47" s="77" t="str">
        <f t="shared" si="14"/>
        <v/>
      </c>
      <c r="BA47" s="77" t="str">
        <f t="shared" si="15"/>
        <v/>
      </c>
      <c r="BB47" s="77" t="str">
        <f t="shared" si="15"/>
        <v/>
      </c>
      <c r="BC47" s="77" t="str">
        <f t="shared" si="15"/>
        <v/>
      </c>
      <c r="BD47" s="77" t="str">
        <f t="shared" si="15"/>
        <v/>
      </c>
      <c r="BE47" s="77" t="str">
        <f t="shared" si="15"/>
        <v/>
      </c>
      <c r="BF47" s="77" t="str">
        <f t="shared" si="15"/>
        <v/>
      </c>
      <c r="BG47" s="77" t="str">
        <f t="shared" si="15"/>
        <v/>
      </c>
      <c r="BH47" s="77" t="str">
        <f t="shared" si="15"/>
        <v/>
      </c>
      <c r="BI47" s="77" t="str">
        <f t="shared" si="15"/>
        <v/>
      </c>
      <c r="BJ47" s="77" t="str">
        <f t="shared" si="15"/>
        <v/>
      </c>
      <c r="BK47" s="77" t="str">
        <f t="shared" si="15"/>
        <v/>
      </c>
      <c r="BL47" s="77" t="str">
        <f t="shared" si="15"/>
        <v/>
      </c>
      <c r="BM47" s="77" t="str">
        <f t="shared" si="15"/>
        <v/>
      </c>
      <c r="BN47" s="77" t="str">
        <f t="shared" si="15"/>
        <v/>
      </c>
      <c r="BO47" s="77" t="str">
        <f t="shared" si="15"/>
        <v/>
      </c>
      <c r="BP47" s="77" t="str">
        <f t="shared" si="15"/>
        <v/>
      </c>
      <c r="BQ47" s="77" t="str">
        <f t="shared" si="16"/>
        <v/>
      </c>
      <c r="BR47" s="77" t="str">
        <f t="shared" si="16"/>
        <v/>
      </c>
      <c r="BS47" s="77" t="str">
        <f t="shared" si="16"/>
        <v/>
      </c>
      <c r="BT47" s="77" t="str">
        <f t="shared" si="16"/>
        <v/>
      </c>
      <c r="BU47" s="77" t="str">
        <f t="shared" si="16"/>
        <v/>
      </c>
      <c r="BV47" s="77" t="str">
        <f t="shared" si="16"/>
        <v/>
      </c>
      <c r="BW47" s="77" t="str">
        <f t="shared" si="16"/>
        <v/>
      </c>
      <c r="BX47" s="77" t="str">
        <f t="shared" si="16"/>
        <v/>
      </c>
      <c r="BY47" s="77" t="str">
        <f t="shared" si="16"/>
        <v/>
      </c>
      <c r="BZ47" s="77" t="str">
        <f t="shared" si="16"/>
        <v/>
      </c>
      <c r="CA47" s="77" t="str">
        <f t="shared" si="16"/>
        <v/>
      </c>
      <c r="CB47" s="77" t="str">
        <f t="shared" si="16"/>
        <v/>
      </c>
      <c r="CC47" s="77" t="str">
        <f t="shared" si="16"/>
        <v/>
      </c>
      <c r="CD47" s="77" t="str">
        <f t="shared" si="16"/>
        <v/>
      </c>
      <c r="CE47" s="77" t="str">
        <f t="shared" si="16"/>
        <v/>
      </c>
      <c r="CF47" s="77" t="str">
        <f t="shared" si="16"/>
        <v/>
      </c>
      <c r="CG47" s="77" t="str">
        <f t="shared" si="17"/>
        <v/>
      </c>
      <c r="CH47" s="77" t="str">
        <f t="shared" si="17"/>
        <v/>
      </c>
      <c r="CI47" s="77" t="str">
        <f t="shared" si="17"/>
        <v/>
      </c>
      <c r="CJ47" s="77" t="str">
        <f t="shared" si="17"/>
        <v/>
      </c>
      <c r="CK47" s="77" t="str">
        <f t="shared" si="17"/>
        <v/>
      </c>
      <c r="CL47" s="77" t="str">
        <f t="shared" si="17"/>
        <v/>
      </c>
      <c r="CM47" s="77" t="str">
        <f t="shared" si="17"/>
        <v/>
      </c>
      <c r="CN47" s="77" t="str">
        <f t="shared" si="17"/>
        <v/>
      </c>
      <c r="CO47" s="77" t="str">
        <f t="shared" si="17"/>
        <v/>
      </c>
      <c r="CP47" s="77" t="str">
        <f t="shared" si="17"/>
        <v/>
      </c>
      <c r="CQ47" s="77" t="str">
        <f t="shared" si="17"/>
        <v/>
      </c>
      <c r="CR47" s="77" t="str">
        <f t="shared" si="17"/>
        <v/>
      </c>
      <c r="CS47" s="77" t="str">
        <f t="shared" si="17"/>
        <v/>
      </c>
      <c r="CT47" s="77" t="str">
        <f t="shared" si="17"/>
        <v/>
      </c>
      <c r="CU47" s="77" t="str">
        <f t="shared" si="17"/>
        <v/>
      </c>
      <c r="CV47" s="77" t="str">
        <f t="shared" si="17"/>
        <v/>
      </c>
      <c r="CW47" s="77" t="str">
        <f t="shared" si="18"/>
        <v/>
      </c>
      <c r="CX47" s="77" t="str">
        <f t="shared" si="18"/>
        <v/>
      </c>
      <c r="CY47" s="77" t="str">
        <f t="shared" si="18"/>
        <v/>
      </c>
      <c r="CZ47" s="77" t="str">
        <f t="shared" si="18"/>
        <v/>
      </c>
      <c r="DA47" s="77" t="str">
        <f t="shared" si="18"/>
        <v/>
      </c>
      <c r="DB47" s="77" t="str">
        <f t="shared" si="18"/>
        <v/>
      </c>
      <c r="DC47" s="77" t="str">
        <f t="shared" si="18"/>
        <v/>
      </c>
      <c r="DD47" s="77" t="str">
        <f t="shared" si="18"/>
        <v/>
      </c>
      <c r="DE47" s="77" t="str">
        <f t="shared" si="18"/>
        <v/>
      </c>
      <c r="DF47" s="77" t="str">
        <f t="shared" si="18"/>
        <v/>
      </c>
      <c r="DG47" s="77" t="str">
        <f t="shared" si="18"/>
        <v/>
      </c>
      <c r="DH47" s="77" t="str">
        <f t="shared" si="18"/>
        <v/>
      </c>
      <c r="DI47" s="77" t="str">
        <f t="shared" si="18"/>
        <v/>
      </c>
      <c r="DJ47" s="77" t="str">
        <f t="shared" si="18"/>
        <v/>
      </c>
      <c r="DK47" s="77" t="str">
        <f t="shared" si="19"/>
        <v/>
      </c>
      <c r="DL47" s="77" t="str">
        <f t="shared" si="19"/>
        <v/>
      </c>
      <c r="DM47" s="77" t="str">
        <f t="shared" si="19"/>
        <v/>
      </c>
      <c r="DN47" s="77" t="str">
        <f t="shared" si="19"/>
        <v/>
      </c>
      <c r="DO47" s="77" t="str">
        <f t="shared" si="19"/>
        <v/>
      </c>
      <c r="DP47" s="77" t="str">
        <f t="shared" si="19"/>
        <v/>
      </c>
      <c r="DQ47" s="77" t="str">
        <f t="shared" si="19"/>
        <v/>
      </c>
      <c r="DR47" s="77" t="str">
        <f t="shared" si="19"/>
        <v/>
      </c>
      <c r="DS47" s="77" t="str">
        <f t="shared" si="19"/>
        <v/>
      </c>
      <c r="DT47" s="77" t="str">
        <f t="shared" si="19"/>
        <v/>
      </c>
      <c r="DU47" s="77" t="str">
        <f t="shared" si="19"/>
        <v/>
      </c>
    </row>
    <row r="48" spans="1:125" x14ac:dyDescent="0.35">
      <c r="A48" s="38" t="str">
        <f>IFERROR(Pieņēmumi!B176,"")</f>
        <v>Periodiskās uzturēšanas izmaksas Nr4</v>
      </c>
      <c r="B48" s="44" t="str">
        <f>IFERROR(Pieņēmumi!C176,"")</f>
        <v xml:space="preserve">k € </v>
      </c>
      <c r="D48" s="40">
        <f>IFERROR(Pieņēmumi!E176,"")</f>
        <v>0</v>
      </c>
      <c r="E48" s="77" t="str">
        <f t="shared" si="12"/>
        <v/>
      </c>
      <c r="F48" s="77" t="str">
        <f t="shared" si="12"/>
        <v/>
      </c>
      <c r="G48" s="77" t="str">
        <f t="shared" si="12"/>
        <v/>
      </c>
      <c r="H48" s="77" t="str">
        <f t="shared" si="12"/>
        <v/>
      </c>
      <c r="I48" s="77" t="str">
        <f t="shared" si="12"/>
        <v/>
      </c>
      <c r="J48" s="77" t="str">
        <f t="shared" si="12"/>
        <v/>
      </c>
      <c r="K48" s="77" t="str">
        <f t="shared" si="12"/>
        <v/>
      </c>
      <c r="L48" s="77" t="str">
        <f t="shared" si="12"/>
        <v/>
      </c>
      <c r="M48" s="77" t="str">
        <f t="shared" si="12"/>
        <v/>
      </c>
      <c r="N48" s="77" t="str">
        <f t="shared" si="12"/>
        <v/>
      </c>
      <c r="O48" s="77" t="str">
        <f t="shared" si="12"/>
        <v/>
      </c>
      <c r="P48" s="77" t="str">
        <f t="shared" si="12"/>
        <v/>
      </c>
      <c r="Q48" s="77" t="str">
        <f t="shared" si="12"/>
        <v/>
      </c>
      <c r="R48" s="77" t="str">
        <f t="shared" si="12"/>
        <v/>
      </c>
      <c r="S48" s="77" t="str">
        <f t="shared" si="12"/>
        <v/>
      </c>
      <c r="T48" s="77" t="str">
        <f t="shared" si="12"/>
        <v/>
      </c>
      <c r="U48" s="77" t="str">
        <f t="shared" si="13"/>
        <v/>
      </c>
      <c r="V48" s="77" t="str">
        <f t="shared" si="13"/>
        <v/>
      </c>
      <c r="W48" s="77" t="str">
        <f t="shared" si="13"/>
        <v/>
      </c>
      <c r="X48" s="77" t="str">
        <f t="shared" si="13"/>
        <v/>
      </c>
      <c r="Y48" s="77" t="str">
        <f t="shared" si="13"/>
        <v/>
      </c>
      <c r="Z48" s="77" t="str">
        <f t="shared" si="13"/>
        <v/>
      </c>
      <c r="AA48" s="77" t="str">
        <f t="shared" si="13"/>
        <v/>
      </c>
      <c r="AB48" s="77" t="str">
        <f t="shared" si="13"/>
        <v/>
      </c>
      <c r="AC48" s="77" t="str">
        <f t="shared" si="13"/>
        <v/>
      </c>
      <c r="AD48" s="77" t="str">
        <f t="shared" si="13"/>
        <v/>
      </c>
      <c r="AE48" s="77" t="str">
        <f t="shared" si="13"/>
        <v/>
      </c>
      <c r="AF48" s="77" t="str">
        <f t="shared" si="13"/>
        <v/>
      </c>
      <c r="AG48" s="77" t="str">
        <f t="shared" si="13"/>
        <v/>
      </c>
      <c r="AH48" s="77" t="str">
        <f t="shared" si="13"/>
        <v/>
      </c>
      <c r="AI48" s="77" t="str">
        <f t="shared" si="13"/>
        <v/>
      </c>
      <c r="AJ48" s="77" t="str">
        <f t="shared" si="13"/>
        <v/>
      </c>
      <c r="AK48" s="77" t="str">
        <f t="shared" si="14"/>
        <v/>
      </c>
      <c r="AL48" s="77" t="str">
        <f t="shared" si="14"/>
        <v/>
      </c>
      <c r="AM48" s="77" t="str">
        <f t="shared" si="14"/>
        <v/>
      </c>
      <c r="AN48" s="77" t="str">
        <f t="shared" si="14"/>
        <v/>
      </c>
      <c r="AO48" s="77" t="str">
        <f t="shared" si="14"/>
        <v/>
      </c>
      <c r="AP48" s="77" t="str">
        <f t="shared" si="14"/>
        <v/>
      </c>
      <c r="AQ48" s="77" t="str">
        <f t="shared" si="14"/>
        <v/>
      </c>
      <c r="AR48" s="77" t="str">
        <f t="shared" si="14"/>
        <v/>
      </c>
      <c r="AS48" s="77" t="str">
        <f t="shared" si="14"/>
        <v/>
      </c>
      <c r="AT48" s="77" t="str">
        <f t="shared" si="14"/>
        <v/>
      </c>
      <c r="AU48" s="77" t="str">
        <f t="shared" si="14"/>
        <v/>
      </c>
      <c r="AV48" s="77" t="str">
        <f t="shared" si="14"/>
        <v/>
      </c>
      <c r="AW48" s="77" t="str">
        <f t="shared" si="14"/>
        <v/>
      </c>
      <c r="AX48" s="77" t="str">
        <f t="shared" si="14"/>
        <v/>
      </c>
      <c r="AY48" s="77" t="str">
        <f t="shared" si="14"/>
        <v/>
      </c>
      <c r="AZ48" s="77" t="str">
        <f t="shared" si="14"/>
        <v/>
      </c>
      <c r="BA48" s="77" t="str">
        <f t="shared" si="15"/>
        <v/>
      </c>
      <c r="BB48" s="77" t="str">
        <f t="shared" si="15"/>
        <v/>
      </c>
      <c r="BC48" s="77" t="str">
        <f t="shared" si="15"/>
        <v/>
      </c>
      <c r="BD48" s="77" t="str">
        <f t="shared" si="15"/>
        <v/>
      </c>
      <c r="BE48" s="77" t="str">
        <f t="shared" si="15"/>
        <v/>
      </c>
      <c r="BF48" s="77" t="str">
        <f t="shared" si="15"/>
        <v/>
      </c>
      <c r="BG48" s="77" t="str">
        <f t="shared" si="15"/>
        <v/>
      </c>
      <c r="BH48" s="77" t="str">
        <f t="shared" si="15"/>
        <v/>
      </c>
      <c r="BI48" s="77" t="str">
        <f t="shared" si="15"/>
        <v/>
      </c>
      <c r="BJ48" s="77" t="str">
        <f t="shared" si="15"/>
        <v/>
      </c>
      <c r="BK48" s="77" t="str">
        <f t="shared" si="15"/>
        <v/>
      </c>
      <c r="BL48" s="77" t="str">
        <f t="shared" si="15"/>
        <v/>
      </c>
      <c r="BM48" s="77" t="str">
        <f t="shared" si="15"/>
        <v/>
      </c>
      <c r="BN48" s="77" t="str">
        <f t="shared" si="15"/>
        <v/>
      </c>
      <c r="BO48" s="77" t="str">
        <f t="shared" si="15"/>
        <v/>
      </c>
      <c r="BP48" s="77" t="str">
        <f t="shared" si="15"/>
        <v/>
      </c>
      <c r="BQ48" s="77" t="str">
        <f t="shared" si="16"/>
        <v/>
      </c>
      <c r="BR48" s="77" t="str">
        <f t="shared" si="16"/>
        <v/>
      </c>
      <c r="BS48" s="77" t="str">
        <f t="shared" si="16"/>
        <v/>
      </c>
      <c r="BT48" s="77" t="str">
        <f t="shared" si="16"/>
        <v/>
      </c>
      <c r="BU48" s="77" t="str">
        <f t="shared" si="16"/>
        <v/>
      </c>
      <c r="BV48" s="77" t="str">
        <f t="shared" si="16"/>
        <v/>
      </c>
      <c r="BW48" s="77" t="str">
        <f t="shared" si="16"/>
        <v/>
      </c>
      <c r="BX48" s="77" t="str">
        <f t="shared" si="16"/>
        <v/>
      </c>
      <c r="BY48" s="77" t="str">
        <f t="shared" si="16"/>
        <v/>
      </c>
      <c r="BZ48" s="77" t="str">
        <f t="shared" si="16"/>
        <v/>
      </c>
      <c r="CA48" s="77" t="str">
        <f t="shared" si="16"/>
        <v/>
      </c>
      <c r="CB48" s="77" t="str">
        <f t="shared" si="16"/>
        <v/>
      </c>
      <c r="CC48" s="77" t="str">
        <f t="shared" si="16"/>
        <v/>
      </c>
      <c r="CD48" s="77" t="str">
        <f t="shared" si="16"/>
        <v/>
      </c>
      <c r="CE48" s="77" t="str">
        <f t="shared" si="16"/>
        <v/>
      </c>
      <c r="CF48" s="77" t="str">
        <f t="shared" si="16"/>
        <v/>
      </c>
      <c r="CG48" s="77" t="str">
        <f t="shared" si="17"/>
        <v/>
      </c>
      <c r="CH48" s="77" t="str">
        <f t="shared" si="17"/>
        <v/>
      </c>
      <c r="CI48" s="77" t="str">
        <f t="shared" si="17"/>
        <v/>
      </c>
      <c r="CJ48" s="77" t="str">
        <f t="shared" si="17"/>
        <v/>
      </c>
      <c r="CK48" s="77" t="str">
        <f t="shared" si="17"/>
        <v/>
      </c>
      <c r="CL48" s="77" t="str">
        <f t="shared" si="17"/>
        <v/>
      </c>
      <c r="CM48" s="77" t="str">
        <f t="shared" si="17"/>
        <v/>
      </c>
      <c r="CN48" s="77" t="str">
        <f t="shared" si="17"/>
        <v/>
      </c>
      <c r="CO48" s="77" t="str">
        <f t="shared" si="17"/>
        <v/>
      </c>
      <c r="CP48" s="77" t="str">
        <f t="shared" si="17"/>
        <v/>
      </c>
      <c r="CQ48" s="77" t="str">
        <f t="shared" si="17"/>
        <v/>
      </c>
      <c r="CR48" s="77" t="str">
        <f t="shared" si="17"/>
        <v/>
      </c>
      <c r="CS48" s="77" t="str">
        <f t="shared" si="17"/>
        <v/>
      </c>
      <c r="CT48" s="77" t="str">
        <f t="shared" si="17"/>
        <v/>
      </c>
      <c r="CU48" s="77" t="str">
        <f t="shared" si="17"/>
        <v/>
      </c>
      <c r="CV48" s="77" t="str">
        <f t="shared" si="17"/>
        <v/>
      </c>
      <c r="CW48" s="77" t="str">
        <f t="shared" si="18"/>
        <v/>
      </c>
      <c r="CX48" s="77" t="str">
        <f t="shared" si="18"/>
        <v/>
      </c>
      <c r="CY48" s="77" t="str">
        <f t="shared" si="18"/>
        <v/>
      </c>
      <c r="CZ48" s="77" t="str">
        <f t="shared" si="18"/>
        <v/>
      </c>
      <c r="DA48" s="77" t="str">
        <f t="shared" si="18"/>
        <v/>
      </c>
      <c r="DB48" s="77" t="str">
        <f t="shared" si="18"/>
        <v/>
      </c>
      <c r="DC48" s="77" t="str">
        <f t="shared" si="18"/>
        <v/>
      </c>
      <c r="DD48" s="77" t="str">
        <f t="shared" si="18"/>
        <v/>
      </c>
      <c r="DE48" s="77" t="str">
        <f t="shared" si="18"/>
        <v/>
      </c>
      <c r="DF48" s="77" t="str">
        <f t="shared" si="18"/>
        <v/>
      </c>
      <c r="DG48" s="77" t="str">
        <f t="shared" si="18"/>
        <v/>
      </c>
      <c r="DH48" s="77" t="str">
        <f t="shared" si="18"/>
        <v/>
      </c>
      <c r="DI48" s="77" t="str">
        <f t="shared" si="18"/>
        <v/>
      </c>
      <c r="DJ48" s="77" t="str">
        <f t="shared" si="18"/>
        <v/>
      </c>
      <c r="DK48" s="77" t="str">
        <f t="shared" si="19"/>
        <v/>
      </c>
      <c r="DL48" s="77" t="str">
        <f t="shared" si="19"/>
        <v/>
      </c>
      <c r="DM48" s="77" t="str">
        <f t="shared" si="19"/>
        <v/>
      </c>
      <c r="DN48" s="77" t="str">
        <f t="shared" si="19"/>
        <v/>
      </c>
      <c r="DO48" s="77" t="str">
        <f t="shared" si="19"/>
        <v/>
      </c>
      <c r="DP48" s="77" t="str">
        <f t="shared" si="19"/>
        <v/>
      </c>
      <c r="DQ48" s="77" t="str">
        <f t="shared" si="19"/>
        <v/>
      </c>
      <c r="DR48" s="77" t="str">
        <f t="shared" si="19"/>
        <v/>
      </c>
      <c r="DS48" s="77" t="str">
        <f t="shared" si="19"/>
        <v/>
      </c>
      <c r="DT48" s="77" t="str">
        <f t="shared" si="19"/>
        <v/>
      </c>
      <c r="DU48" s="77" t="str">
        <f t="shared" si="19"/>
        <v/>
      </c>
    </row>
    <row r="49" spans="1:125" x14ac:dyDescent="0.35">
      <c r="A49" s="38" t="str">
        <f>IFERROR(Pieņēmumi!B177,"")</f>
        <v>Periodiskās uzturēšanas izmaksas Nr5</v>
      </c>
      <c r="B49" s="44" t="str">
        <f>IFERROR(Pieņēmumi!C177,"")</f>
        <v xml:space="preserve">k € </v>
      </c>
      <c r="D49" s="40">
        <f>IFERROR(Pieņēmumi!E177,"")</f>
        <v>0</v>
      </c>
      <c r="E49" s="77" t="str">
        <f t="shared" si="12"/>
        <v/>
      </c>
      <c r="F49" s="77" t="str">
        <f t="shared" si="12"/>
        <v/>
      </c>
      <c r="G49" s="77" t="str">
        <f t="shared" si="12"/>
        <v/>
      </c>
      <c r="H49" s="77" t="str">
        <f t="shared" si="12"/>
        <v/>
      </c>
      <c r="I49" s="77" t="str">
        <f t="shared" si="12"/>
        <v/>
      </c>
      <c r="J49" s="77" t="str">
        <f t="shared" si="12"/>
        <v/>
      </c>
      <c r="K49" s="77" t="str">
        <f t="shared" si="12"/>
        <v/>
      </c>
      <c r="L49" s="77" t="str">
        <f t="shared" si="12"/>
        <v/>
      </c>
      <c r="M49" s="77" t="str">
        <f t="shared" si="12"/>
        <v/>
      </c>
      <c r="N49" s="77" t="str">
        <f t="shared" si="12"/>
        <v/>
      </c>
      <c r="O49" s="77" t="str">
        <f t="shared" si="12"/>
        <v/>
      </c>
      <c r="P49" s="77" t="str">
        <f t="shared" si="12"/>
        <v/>
      </c>
      <c r="Q49" s="77" t="str">
        <f t="shared" si="12"/>
        <v/>
      </c>
      <c r="R49" s="77" t="str">
        <f t="shared" si="12"/>
        <v/>
      </c>
      <c r="S49" s="77" t="str">
        <f t="shared" si="12"/>
        <v/>
      </c>
      <c r="T49" s="77" t="str">
        <f t="shared" si="12"/>
        <v/>
      </c>
      <c r="U49" s="77" t="str">
        <f t="shared" si="13"/>
        <v/>
      </c>
      <c r="V49" s="77" t="str">
        <f t="shared" si="13"/>
        <v/>
      </c>
      <c r="W49" s="77" t="str">
        <f t="shared" si="13"/>
        <v/>
      </c>
      <c r="X49" s="77" t="str">
        <f t="shared" si="13"/>
        <v/>
      </c>
      <c r="Y49" s="77" t="str">
        <f t="shared" si="13"/>
        <v/>
      </c>
      <c r="Z49" s="77" t="str">
        <f t="shared" si="13"/>
        <v/>
      </c>
      <c r="AA49" s="77" t="str">
        <f t="shared" si="13"/>
        <v/>
      </c>
      <c r="AB49" s="77" t="str">
        <f t="shared" si="13"/>
        <v/>
      </c>
      <c r="AC49" s="77" t="str">
        <f t="shared" si="13"/>
        <v/>
      </c>
      <c r="AD49" s="77" t="str">
        <f t="shared" si="13"/>
        <v/>
      </c>
      <c r="AE49" s="77" t="str">
        <f t="shared" si="13"/>
        <v/>
      </c>
      <c r="AF49" s="77" t="str">
        <f t="shared" si="13"/>
        <v/>
      </c>
      <c r="AG49" s="77" t="str">
        <f t="shared" si="13"/>
        <v/>
      </c>
      <c r="AH49" s="77" t="str">
        <f t="shared" si="13"/>
        <v/>
      </c>
      <c r="AI49" s="77" t="str">
        <f t="shared" si="13"/>
        <v/>
      </c>
      <c r="AJ49" s="77" t="str">
        <f t="shared" si="13"/>
        <v/>
      </c>
      <c r="AK49" s="77" t="str">
        <f t="shared" si="14"/>
        <v/>
      </c>
      <c r="AL49" s="77" t="str">
        <f t="shared" si="14"/>
        <v/>
      </c>
      <c r="AM49" s="77" t="str">
        <f t="shared" si="14"/>
        <v/>
      </c>
      <c r="AN49" s="77" t="str">
        <f t="shared" si="14"/>
        <v/>
      </c>
      <c r="AO49" s="77" t="str">
        <f t="shared" si="14"/>
        <v/>
      </c>
      <c r="AP49" s="77" t="str">
        <f t="shared" si="14"/>
        <v/>
      </c>
      <c r="AQ49" s="77" t="str">
        <f t="shared" si="14"/>
        <v/>
      </c>
      <c r="AR49" s="77" t="str">
        <f t="shared" si="14"/>
        <v/>
      </c>
      <c r="AS49" s="77" t="str">
        <f t="shared" si="14"/>
        <v/>
      </c>
      <c r="AT49" s="77" t="str">
        <f t="shared" si="14"/>
        <v/>
      </c>
      <c r="AU49" s="77" t="str">
        <f t="shared" si="14"/>
        <v/>
      </c>
      <c r="AV49" s="77" t="str">
        <f t="shared" si="14"/>
        <v/>
      </c>
      <c r="AW49" s="77" t="str">
        <f t="shared" si="14"/>
        <v/>
      </c>
      <c r="AX49" s="77" t="str">
        <f t="shared" si="14"/>
        <v/>
      </c>
      <c r="AY49" s="77" t="str">
        <f t="shared" si="14"/>
        <v/>
      </c>
      <c r="AZ49" s="77" t="str">
        <f t="shared" si="14"/>
        <v/>
      </c>
      <c r="BA49" s="77" t="str">
        <f t="shared" si="15"/>
        <v/>
      </c>
      <c r="BB49" s="77" t="str">
        <f t="shared" si="15"/>
        <v/>
      </c>
      <c r="BC49" s="77" t="str">
        <f t="shared" si="15"/>
        <v/>
      </c>
      <c r="BD49" s="77" t="str">
        <f t="shared" si="15"/>
        <v/>
      </c>
      <c r="BE49" s="77" t="str">
        <f t="shared" si="15"/>
        <v/>
      </c>
      <c r="BF49" s="77" t="str">
        <f t="shared" si="15"/>
        <v/>
      </c>
      <c r="BG49" s="77" t="str">
        <f t="shared" si="15"/>
        <v/>
      </c>
      <c r="BH49" s="77" t="str">
        <f t="shared" si="15"/>
        <v/>
      </c>
      <c r="BI49" s="77" t="str">
        <f t="shared" si="15"/>
        <v/>
      </c>
      <c r="BJ49" s="77" t="str">
        <f t="shared" si="15"/>
        <v/>
      </c>
      <c r="BK49" s="77" t="str">
        <f t="shared" si="15"/>
        <v/>
      </c>
      <c r="BL49" s="77" t="str">
        <f t="shared" si="15"/>
        <v/>
      </c>
      <c r="BM49" s="77" t="str">
        <f t="shared" si="15"/>
        <v/>
      </c>
      <c r="BN49" s="77" t="str">
        <f t="shared" si="15"/>
        <v/>
      </c>
      <c r="BO49" s="77" t="str">
        <f t="shared" si="15"/>
        <v/>
      </c>
      <c r="BP49" s="77" t="str">
        <f t="shared" si="15"/>
        <v/>
      </c>
      <c r="BQ49" s="77" t="str">
        <f t="shared" si="16"/>
        <v/>
      </c>
      <c r="BR49" s="77" t="str">
        <f t="shared" si="16"/>
        <v/>
      </c>
      <c r="BS49" s="77" t="str">
        <f t="shared" si="16"/>
        <v/>
      </c>
      <c r="BT49" s="77" t="str">
        <f t="shared" si="16"/>
        <v/>
      </c>
      <c r="BU49" s="77" t="str">
        <f t="shared" si="16"/>
        <v/>
      </c>
      <c r="BV49" s="77" t="str">
        <f t="shared" si="16"/>
        <v/>
      </c>
      <c r="BW49" s="77" t="str">
        <f t="shared" si="16"/>
        <v/>
      </c>
      <c r="BX49" s="77" t="str">
        <f t="shared" si="16"/>
        <v/>
      </c>
      <c r="BY49" s="77" t="str">
        <f t="shared" si="16"/>
        <v/>
      </c>
      <c r="BZ49" s="77" t="str">
        <f t="shared" si="16"/>
        <v/>
      </c>
      <c r="CA49" s="77" t="str">
        <f t="shared" si="16"/>
        <v/>
      </c>
      <c r="CB49" s="77" t="str">
        <f t="shared" si="16"/>
        <v/>
      </c>
      <c r="CC49" s="77" t="str">
        <f t="shared" si="16"/>
        <v/>
      </c>
      <c r="CD49" s="77" t="str">
        <f t="shared" si="16"/>
        <v/>
      </c>
      <c r="CE49" s="77" t="str">
        <f t="shared" si="16"/>
        <v/>
      </c>
      <c r="CF49" s="77" t="str">
        <f t="shared" si="16"/>
        <v/>
      </c>
      <c r="CG49" s="77" t="str">
        <f t="shared" si="17"/>
        <v/>
      </c>
      <c r="CH49" s="77" t="str">
        <f t="shared" si="17"/>
        <v/>
      </c>
      <c r="CI49" s="77" t="str">
        <f t="shared" si="17"/>
        <v/>
      </c>
      <c r="CJ49" s="77" t="str">
        <f t="shared" si="17"/>
        <v/>
      </c>
      <c r="CK49" s="77" t="str">
        <f t="shared" si="17"/>
        <v/>
      </c>
      <c r="CL49" s="77" t="str">
        <f t="shared" si="17"/>
        <v/>
      </c>
      <c r="CM49" s="77" t="str">
        <f t="shared" si="17"/>
        <v/>
      </c>
      <c r="CN49" s="77" t="str">
        <f t="shared" si="17"/>
        <v/>
      </c>
      <c r="CO49" s="77" t="str">
        <f t="shared" si="17"/>
        <v/>
      </c>
      <c r="CP49" s="77" t="str">
        <f t="shared" si="17"/>
        <v/>
      </c>
      <c r="CQ49" s="77" t="str">
        <f t="shared" si="17"/>
        <v/>
      </c>
      <c r="CR49" s="77" t="str">
        <f t="shared" si="17"/>
        <v/>
      </c>
      <c r="CS49" s="77" t="str">
        <f t="shared" si="17"/>
        <v/>
      </c>
      <c r="CT49" s="77" t="str">
        <f t="shared" si="17"/>
        <v/>
      </c>
      <c r="CU49" s="77" t="str">
        <f t="shared" si="17"/>
        <v/>
      </c>
      <c r="CV49" s="77" t="str">
        <f t="shared" si="17"/>
        <v/>
      </c>
      <c r="CW49" s="77" t="str">
        <f t="shared" si="18"/>
        <v/>
      </c>
      <c r="CX49" s="77" t="str">
        <f t="shared" si="18"/>
        <v/>
      </c>
      <c r="CY49" s="77" t="str">
        <f t="shared" si="18"/>
        <v/>
      </c>
      <c r="CZ49" s="77" t="str">
        <f t="shared" si="18"/>
        <v/>
      </c>
      <c r="DA49" s="77" t="str">
        <f t="shared" si="18"/>
        <v/>
      </c>
      <c r="DB49" s="77" t="str">
        <f t="shared" si="18"/>
        <v/>
      </c>
      <c r="DC49" s="77" t="str">
        <f t="shared" si="18"/>
        <v/>
      </c>
      <c r="DD49" s="77" t="str">
        <f t="shared" si="18"/>
        <v/>
      </c>
      <c r="DE49" s="77" t="str">
        <f t="shared" si="18"/>
        <v/>
      </c>
      <c r="DF49" s="77" t="str">
        <f t="shared" si="18"/>
        <v/>
      </c>
      <c r="DG49" s="77" t="str">
        <f t="shared" si="18"/>
        <v/>
      </c>
      <c r="DH49" s="77" t="str">
        <f t="shared" si="18"/>
        <v/>
      </c>
      <c r="DI49" s="77" t="str">
        <f t="shared" si="18"/>
        <v/>
      </c>
      <c r="DJ49" s="77" t="str">
        <f t="shared" si="18"/>
        <v/>
      </c>
      <c r="DK49" s="77" t="str">
        <f t="shared" si="19"/>
        <v/>
      </c>
      <c r="DL49" s="77" t="str">
        <f t="shared" si="19"/>
        <v/>
      </c>
      <c r="DM49" s="77" t="str">
        <f t="shared" si="19"/>
        <v/>
      </c>
      <c r="DN49" s="77" t="str">
        <f t="shared" si="19"/>
        <v/>
      </c>
      <c r="DO49" s="77" t="str">
        <f t="shared" si="19"/>
        <v/>
      </c>
      <c r="DP49" s="77" t="str">
        <f t="shared" si="19"/>
        <v/>
      </c>
      <c r="DQ49" s="77" t="str">
        <f t="shared" si="19"/>
        <v/>
      </c>
      <c r="DR49" s="77" t="str">
        <f t="shared" si="19"/>
        <v/>
      </c>
      <c r="DS49" s="77" t="str">
        <f t="shared" si="19"/>
        <v/>
      </c>
      <c r="DT49" s="77" t="str">
        <f t="shared" si="19"/>
        <v/>
      </c>
      <c r="DU49" s="77" t="str">
        <f t="shared" si="19"/>
        <v/>
      </c>
    </row>
    <row r="50" spans="1:125" x14ac:dyDescent="0.35">
      <c r="A50" s="38" t="str">
        <f>IFERROR(Pieņēmumi!B178,"")</f>
        <v>Periodiskās uzturēšanas izmaksas Nr6</v>
      </c>
      <c r="B50" s="44" t="str">
        <f>IFERROR(Pieņēmumi!C178,"")</f>
        <v xml:space="preserve">k € </v>
      </c>
      <c r="D50" s="40">
        <f>IFERROR(Pieņēmumi!E178,"")</f>
        <v>0</v>
      </c>
      <c r="E50" s="77" t="str">
        <f t="shared" si="12"/>
        <v/>
      </c>
      <c r="F50" s="77" t="str">
        <f t="shared" si="12"/>
        <v/>
      </c>
      <c r="G50" s="77" t="str">
        <f t="shared" si="12"/>
        <v/>
      </c>
      <c r="H50" s="77" t="str">
        <f t="shared" si="12"/>
        <v/>
      </c>
      <c r="I50" s="77" t="str">
        <f t="shared" si="12"/>
        <v/>
      </c>
      <c r="J50" s="77" t="str">
        <f t="shared" si="12"/>
        <v/>
      </c>
      <c r="K50" s="77" t="str">
        <f t="shared" si="12"/>
        <v/>
      </c>
      <c r="L50" s="77" t="str">
        <f t="shared" si="12"/>
        <v/>
      </c>
      <c r="M50" s="77" t="str">
        <f t="shared" si="12"/>
        <v/>
      </c>
      <c r="N50" s="77" t="str">
        <f t="shared" si="12"/>
        <v/>
      </c>
      <c r="O50" s="77" t="str">
        <f t="shared" si="12"/>
        <v/>
      </c>
      <c r="P50" s="77" t="str">
        <f t="shared" si="12"/>
        <v/>
      </c>
      <c r="Q50" s="77" t="str">
        <f t="shared" si="12"/>
        <v/>
      </c>
      <c r="R50" s="77" t="str">
        <f t="shared" si="12"/>
        <v/>
      </c>
      <c r="S50" s="77" t="str">
        <f t="shared" si="12"/>
        <v/>
      </c>
      <c r="T50" s="77" t="str">
        <f t="shared" si="12"/>
        <v/>
      </c>
      <c r="U50" s="77" t="str">
        <f t="shared" si="13"/>
        <v/>
      </c>
      <c r="V50" s="77" t="str">
        <f t="shared" si="13"/>
        <v/>
      </c>
      <c r="W50" s="77" t="str">
        <f t="shared" si="13"/>
        <v/>
      </c>
      <c r="X50" s="77" t="str">
        <f t="shared" si="13"/>
        <v/>
      </c>
      <c r="Y50" s="77" t="str">
        <f t="shared" si="13"/>
        <v/>
      </c>
      <c r="Z50" s="77" t="str">
        <f t="shared" si="13"/>
        <v/>
      </c>
      <c r="AA50" s="77" t="str">
        <f t="shared" si="13"/>
        <v/>
      </c>
      <c r="AB50" s="77" t="str">
        <f t="shared" si="13"/>
        <v/>
      </c>
      <c r="AC50" s="77" t="str">
        <f t="shared" si="13"/>
        <v/>
      </c>
      <c r="AD50" s="77" t="str">
        <f t="shared" si="13"/>
        <v/>
      </c>
      <c r="AE50" s="77" t="str">
        <f t="shared" si="13"/>
        <v/>
      </c>
      <c r="AF50" s="77" t="str">
        <f t="shared" si="13"/>
        <v/>
      </c>
      <c r="AG50" s="77" t="str">
        <f t="shared" si="13"/>
        <v/>
      </c>
      <c r="AH50" s="77" t="str">
        <f t="shared" si="13"/>
        <v/>
      </c>
      <c r="AI50" s="77" t="str">
        <f t="shared" si="13"/>
        <v/>
      </c>
      <c r="AJ50" s="77" t="str">
        <f t="shared" si="13"/>
        <v/>
      </c>
      <c r="AK50" s="77" t="str">
        <f t="shared" si="14"/>
        <v/>
      </c>
      <c r="AL50" s="77" t="str">
        <f t="shared" si="14"/>
        <v/>
      </c>
      <c r="AM50" s="77" t="str">
        <f t="shared" si="14"/>
        <v/>
      </c>
      <c r="AN50" s="77" t="str">
        <f t="shared" si="14"/>
        <v/>
      </c>
      <c r="AO50" s="77" t="str">
        <f t="shared" si="14"/>
        <v/>
      </c>
      <c r="AP50" s="77" t="str">
        <f t="shared" si="14"/>
        <v/>
      </c>
      <c r="AQ50" s="77" t="str">
        <f t="shared" si="14"/>
        <v/>
      </c>
      <c r="AR50" s="77" t="str">
        <f t="shared" si="14"/>
        <v/>
      </c>
      <c r="AS50" s="77" t="str">
        <f t="shared" si="14"/>
        <v/>
      </c>
      <c r="AT50" s="77" t="str">
        <f t="shared" si="14"/>
        <v/>
      </c>
      <c r="AU50" s="77" t="str">
        <f t="shared" si="14"/>
        <v/>
      </c>
      <c r="AV50" s="77" t="str">
        <f t="shared" si="14"/>
        <v/>
      </c>
      <c r="AW50" s="77" t="str">
        <f t="shared" si="14"/>
        <v/>
      </c>
      <c r="AX50" s="77" t="str">
        <f t="shared" si="14"/>
        <v/>
      </c>
      <c r="AY50" s="77" t="str">
        <f t="shared" si="14"/>
        <v/>
      </c>
      <c r="AZ50" s="77" t="str">
        <f t="shared" si="14"/>
        <v/>
      </c>
      <c r="BA50" s="77" t="str">
        <f t="shared" si="15"/>
        <v/>
      </c>
      <c r="BB50" s="77" t="str">
        <f t="shared" si="15"/>
        <v/>
      </c>
      <c r="BC50" s="77" t="str">
        <f t="shared" si="15"/>
        <v/>
      </c>
      <c r="BD50" s="77" t="str">
        <f t="shared" si="15"/>
        <v/>
      </c>
      <c r="BE50" s="77" t="str">
        <f t="shared" si="15"/>
        <v/>
      </c>
      <c r="BF50" s="77" t="str">
        <f t="shared" si="15"/>
        <v/>
      </c>
      <c r="BG50" s="77" t="str">
        <f t="shared" si="15"/>
        <v/>
      </c>
      <c r="BH50" s="77" t="str">
        <f t="shared" si="15"/>
        <v/>
      </c>
      <c r="BI50" s="77" t="str">
        <f t="shared" si="15"/>
        <v/>
      </c>
      <c r="BJ50" s="77" t="str">
        <f t="shared" si="15"/>
        <v/>
      </c>
      <c r="BK50" s="77" t="str">
        <f t="shared" si="15"/>
        <v/>
      </c>
      <c r="BL50" s="77" t="str">
        <f t="shared" si="15"/>
        <v/>
      </c>
      <c r="BM50" s="77" t="str">
        <f t="shared" si="15"/>
        <v/>
      </c>
      <c r="BN50" s="77" t="str">
        <f t="shared" si="15"/>
        <v/>
      </c>
      <c r="BO50" s="77" t="str">
        <f t="shared" si="15"/>
        <v/>
      </c>
      <c r="BP50" s="77" t="str">
        <f t="shared" si="15"/>
        <v/>
      </c>
      <c r="BQ50" s="77" t="str">
        <f t="shared" si="16"/>
        <v/>
      </c>
      <c r="BR50" s="77" t="str">
        <f t="shared" si="16"/>
        <v/>
      </c>
      <c r="BS50" s="77" t="str">
        <f t="shared" si="16"/>
        <v/>
      </c>
      <c r="BT50" s="77" t="str">
        <f t="shared" si="16"/>
        <v/>
      </c>
      <c r="BU50" s="77" t="str">
        <f t="shared" si="16"/>
        <v/>
      </c>
      <c r="BV50" s="77" t="str">
        <f t="shared" si="16"/>
        <v/>
      </c>
      <c r="BW50" s="77" t="str">
        <f t="shared" si="16"/>
        <v/>
      </c>
      <c r="BX50" s="77" t="str">
        <f t="shared" si="16"/>
        <v/>
      </c>
      <c r="BY50" s="77" t="str">
        <f t="shared" si="16"/>
        <v/>
      </c>
      <c r="BZ50" s="77" t="str">
        <f t="shared" si="16"/>
        <v/>
      </c>
      <c r="CA50" s="77" t="str">
        <f t="shared" si="16"/>
        <v/>
      </c>
      <c r="CB50" s="77" t="str">
        <f t="shared" si="16"/>
        <v/>
      </c>
      <c r="CC50" s="77" t="str">
        <f t="shared" si="16"/>
        <v/>
      </c>
      <c r="CD50" s="77" t="str">
        <f t="shared" si="16"/>
        <v/>
      </c>
      <c r="CE50" s="77" t="str">
        <f t="shared" si="16"/>
        <v/>
      </c>
      <c r="CF50" s="77" t="str">
        <f t="shared" si="16"/>
        <v/>
      </c>
      <c r="CG50" s="77" t="str">
        <f t="shared" si="17"/>
        <v/>
      </c>
      <c r="CH50" s="77" t="str">
        <f t="shared" si="17"/>
        <v/>
      </c>
      <c r="CI50" s="77" t="str">
        <f t="shared" si="17"/>
        <v/>
      </c>
      <c r="CJ50" s="77" t="str">
        <f t="shared" si="17"/>
        <v/>
      </c>
      <c r="CK50" s="77" t="str">
        <f t="shared" si="17"/>
        <v/>
      </c>
      <c r="CL50" s="77" t="str">
        <f t="shared" si="17"/>
        <v/>
      </c>
      <c r="CM50" s="77" t="str">
        <f t="shared" si="17"/>
        <v/>
      </c>
      <c r="CN50" s="77" t="str">
        <f t="shared" si="17"/>
        <v/>
      </c>
      <c r="CO50" s="77" t="str">
        <f t="shared" si="17"/>
        <v/>
      </c>
      <c r="CP50" s="77" t="str">
        <f t="shared" si="17"/>
        <v/>
      </c>
      <c r="CQ50" s="77" t="str">
        <f t="shared" si="17"/>
        <v/>
      </c>
      <c r="CR50" s="77" t="str">
        <f t="shared" si="17"/>
        <v/>
      </c>
      <c r="CS50" s="77" t="str">
        <f t="shared" si="17"/>
        <v/>
      </c>
      <c r="CT50" s="77" t="str">
        <f t="shared" si="17"/>
        <v/>
      </c>
      <c r="CU50" s="77" t="str">
        <f t="shared" si="17"/>
        <v/>
      </c>
      <c r="CV50" s="77" t="str">
        <f t="shared" si="17"/>
        <v/>
      </c>
      <c r="CW50" s="77" t="str">
        <f t="shared" si="18"/>
        <v/>
      </c>
      <c r="CX50" s="77" t="str">
        <f t="shared" si="18"/>
        <v/>
      </c>
      <c r="CY50" s="77" t="str">
        <f t="shared" si="18"/>
        <v/>
      </c>
      <c r="CZ50" s="77" t="str">
        <f t="shared" si="18"/>
        <v/>
      </c>
      <c r="DA50" s="77" t="str">
        <f t="shared" si="18"/>
        <v/>
      </c>
      <c r="DB50" s="77" t="str">
        <f t="shared" si="18"/>
        <v/>
      </c>
      <c r="DC50" s="77" t="str">
        <f t="shared" si="18"/>
        <v/>
      </c>
      <c r="DD50" s="77" t="str">
        <f t="shared" si="18"/>
        <v/>
      </c>
      <c r="DE50" s="77" t="str">
        <f t="shared" si="18"/>
        <v/>
      </c>
      <c r="DF50" s="77" t="str">
        <f t="shared" si="18"/>
        <v/>
      </c>
      <c r="DG50" s="77" t="str">
        <f t="shared" si="18"/>
        <v/>
      </c>
      <c r="DH50" s="77" t="str">
        <f t="shared" si="18"/>
        <v/>
      </c>
      <c r="DI50" s="77" t="str">
        <f t="shared" si="18"/>
        <v/>
      </c>
      <c r="DJ50" s="77" t="str">
        <f t="shared" si="18"/>
        <v/>
      </c>
      <c r="DK50" s="77" t="str">
        <f t="shared" si="19"/>
        <v/>
      </c>
      <c r="DL50" s="77" t="str">
        <f t="shared" si="19"/>
        <v/>
      </c>
      <c r="DM50" s="77" t="str">
        <f t="shared" si="19"/>
        <v/>
      </c>
      <c r="DN50" s="77" t="str">
        <f t="shared" si="19"/>
        <v/>
      </c>
      <c r="DO50" s="77" t="str">
        <f t="shared" si="19"/>
        <v/>
      </c>
      <c r="DP50" s="77" t="str">
        <f t="shared" si="19"/>
        <v/>
      </c>
      <c r="DQ50" s="77" t="str">
        <f t="shared" si="19"/>
        <v/>
      </c>
      <c r="DR50" s="77" t="str">
        <f t="shared" si="19"/>
        <v/>
      </c>
      <c r="DS50" s="77" t="str">
        <f t="shared" si="19"/>
        <v/>
      </c>
      <c r="DT50" s="77" t="str">
        <f t="shared" si="19"/>
        <v/>
      </c>
      <c r="DU50" s="77" t="str">
        <f t="shared" si="19"/>
        <v/>
      </c>
    </row>
    <row r="51" spans="1:125" x14ac:dyDescent="0.35">
      <c r="A51" s="38" t="str">
        <f>IFERROR(Pieņēmumi!B179,"")</f>
        <v>Periodiskās uzturēšanas izmaksas Nr7</v>
      </c>
      <c r="B51" s="44" t="str">
        <f>IFERROR(Pieņēmumi!C179,"")</f>
        <v xml:space="preserve">k € </v>
      </c>
      <c r="D51" s="40">
        <f>IFERROR(Pieņēmumi!E179,"")</f>
        <v>0</v>
      </c>
      <c r="E51" s="77" t="str">
        <f t="shared" si="12"/>
        <v/>
      </c>
      <c r="F51" s="77" t="str">
        <f t="shared" si="12"/>
        <v/>
      </c>
      <c r="G51" s="77" t="str">
        <f t="shared" si="12"/>
        <v/>
      </c>
      <c r="H51" s="77" t="str">
        <f t="shared" si="12"/>
        <v/>
      </c>
      <c r="I51" s="77" t="str">
        <f t="shared" si="12"/>
        <v/>
      </c>
      <c r="J51" s="77" t="str">
        <f t="shared" si="12"/>
        <v/>
      </c>
      <c r="K51" s="77" t="str">
        <f t="shared" si="12"/>
        <v/>
      </c>
      <c r="L51" s="77" t="str">
        <f t="shared" si="12"/>
        <v/>
      </c>
      <c r="M51" s="77" t="str">
        <f t="shared" si="12"/>
        <v/>
      </c>
      <c r="N51" s="77" t="str">
        <f t="shared" si="12"/>
        <v/>
      </c>
      <c r="O51" s="77" t="str">
        <f t="shared" si="12"/>
        <v/>
      </c>
      <c r="P51" s="77" t="str">
        <f t="shared" si="12"/>
        <v/>
      </c>
      <c r="Q51" s="77" t="str">
        <f t="shared" si="12"/>
        <v/>
      </c>
      <c r="R51" s="77" t="str">
        <f t="shared" si="12"/>
        <v/>
      </c>
      <c r="S51" s="77" t="str">
        <f t="shared" si="12"/>
        <v/>
      </c>
      <c r="T51" s="77" t="str">
        <f t="shared" si="12"/>
        <v/>
      </c>
      <c r="U51" s="77" t="str">
        <f t="shared" si="13"/>
        <v/>
      </c>
      <c r="V51" s="77" t="str">
        <f t="shared" si="13"/>
        <v/>
      </c>
      <c r="W51" s="77" t="str">
        <f t="shared" si="13"/>
        <v/>
      </c>
      <c r="X51" s="77" t="str">
        <f t="shared" si="13"/>
        <v/>
      </c>
      <c r="Y51" s="77" t="str">
        <f t="shared" si="13"/>
        <v/>
      </c>
      <c r="Z51" s="77" t="str">
        <f t="shared" si="13"/>
        <v/>
      </c>
      <c r="AA51" s="77" t="str">
        <f t="shared" si="13"/>
        <v/>
      </c>
      <c r="AB51" s="77" t="str">
        <f t="shared" si="13"/>
        <v/>
      </c>
      <c r="AC51" s="77" t="str">
        <f t="shared" si="13"/>
        <v/>
      </c>
      <c r="AD51" s="77" t="str">
        <f t="shared" si="13"/>
        <v/>
      </c>
      <c r="AE51" s="77" t="str">
        <f t="shared" si="13"/>
        <v/>
      </c>
      <c r="AF51" s="77" t="str">
        <f t="shared" si="13"/>
        <v/>
      </c>
      <c r="AG51" s="77" t="str">
        <f t="shared" si="13"/>
        <v/>
      </c>
      <c r="AH51" s="77" t="str">
        <f t="shared" si="13"/>
        <v/>
      </c>
      <c r="AI51" s="77" t="str">
        <f t="shared" si="13"/>
        <v/>
      </c>
      <c r="AJ51" s="77" t="str">
        <f t="shared" si="13"/>
        <v/>
      </c>
      <c r="AK51" s="77" t="str">
        <f t="shared" si="14"/>
        <v/>
      </c>
      <c r="AL51" s="77" t="str">
        <f t="shared" si="14"/>
        <v/>
      </c>
      <c r="AM51" s="77" t="str">
        <f t="shared" si="14"/>
        <v/>
      </c>
      <c r="AN51" s="77" t="str">
        <f t="shared" si="14"/>
        <v/>
      </c>
      <c r="AO51" s="77" t="str">
        <f t="shared" si="14"/>
        <v/>
      </c>
      <c r="AP51" s="77" t="str">
        <f t="shared" si="14"/>
        <v/>
      </c>
      <c r="AQ51" s="77" t="str">
        <f t="shared" si="14"/>
        <v/>
      </c>
      <c r="AR51" s="77" t="str">
        <f t="shared" si="14"/>
        <v/>
      </c>
      <c r="AS51" s="77" t="str">
        <f t="shared" si="14"/>
        <v/>
      </c>
      <c r="AT51" s="77" t="str">
        <f t="shared" si="14"/>
        <v/>
      </c>
      <c r="AU51" s="77" t="str">
        <f t="shared" si="14"/>
        <v/>
      </c>
      <c r="AV51" s="77" t="str">
        <f t="shared" si="14"/>
        <v/>
      </c>
      <c r="AW51" s="77" t="str">
        <f t="shared" si="14"/>
        <v/>
      </c>
      <c r="AX51" s="77" t="str">
        <f t="shared" si="14"/>
        <v/>
      </c>
      <c r="AY51" s="77" t="str">
        <f t="shared" si="14"/>
        <v/>
      </c>
      <c r="AZ51" s="77" t="str">
        <f t="shared" si="14"/>
        <v/>
      </c>
      <c r="BA51" s="77" t="str">
        <f t="shared" si="15"/>
        <v/>
      </c>
      <c r="BB51" s="77" t="str">
        <f t="shared" si="15"/>
        <v/>
      </c>
      <c r="BC51" s="77" t="str">
        <f t="shared" si="15"/>
        <v/>
      </c>
      <c r="BD51" s="77" t="str">
        <f t="shared" si="15"/>
        <v/>
      </c>
      <c r="BE51" s="77" t="str">
        <f t="shared" si="15"/>
        <v/>
      </c>
      <c r="BF51" s="77" t="str">
        <f t="shared" si="15"/>
        <v/>
      </c>
      <c r="BG51" s="77" t="str">
        <f t="shared" si="15"/>
        <v/>
      </c>
      <c r="BH51" s="77" t="str">
        <f t="shared" si="15"/>
        <v/>
      </c>
      <c r="BI51" s="77" t="str">
        <f t="shared" si="15"/>
        <v/>
      </c>
      <c r="BJ51" s="77" t="str">
        <f t="shared" si="15"/>
        <v/>
      </c>
      <c r="BK51" s="77" t="str">
        <f t="shared" si="15"/>
        <v/>
      </c>
      <c r="BL51" s="77" t="str">
        <f t="shared" si="15"/>
        <v/>
      </c>
      <c r="BM51" s="77" t="str">
        <f t="shared" si="15"/>
        <v/>
      </c>
      <c r="BN51" s="77" t="str">
        <f t="shared" si="15"/>
        <v/>
      </c>
      <c r="BO51" s="77" t="str">
        <f t="shared" si="15"/>
        <v/>
      </c>
      <c r="BP51" s="77" t="str">
        <f t="shared" si="15"/>
        <v/>
      </c>
      <c r="BQ51" s="77" t="str">
        <f t="shared" si="16"/>
        <v/>
      </c>
      <c r="BR51" s="77" t="str">
        <f t="shared" si="16"/>
        <v/>
      </c>
      <c r="BS51" s="77" t="str">
        <f t="shared" si="16"/>
        <v/>
      </c>
      <c r="BT51" s="77" t="str">
        <f t="shared" si="16"/>
        <v/>
      </c>
      <c r="BU51" s="77" t="str">
        <f t="shared" si="16"/>
        <v/>
      </c>
      <c r="BV51" s="77" t="str">
        <f t="shared" si="16"/>
        <v/>
      </c>
      <c r="BW51" s="77" t="str">
        <f t="shared" si="16"/>
        <v/>
      </c>
      <c r="BX51" s="77" t="str">
        <f t="shared" si="16"/>
        <v/>
      </c>
      <c r="BY51" s="77" t="str">
        <f t="shared" si="16"/>
        <v/>
      </c>
      <c r="BZ51" s="77" t="str">
        <f t="shared" si="16"/>
        <v/>
      </c>
      <c r="CA51" s="77" t="str">
        <f t="shared" si="16"/>
        <v/>
      </c>
      <c r="CB51" s="77" t="str">
        <f t="shared" si="16"/>
        <v/>
      </c>
      <c r="CC51" s="77" t="str">
        <f t="shared" si="16"/>
        <v/>
      </c>
      <c r="CD51" s="77" t="str">
        <f t="shared" si="16"/>
        <v/>
      </c>
      <c r="CE51" s="77" t="str">
        <f t="shared" si="16"/>
        <v/>
      </c>
      <c r="CF51" s="77" t="str">
        <f t="shared" si="16"/>
        <v/>
      </c>
      <c r="CG51" s="77" t="str">
        <f t="shared" si="17"/>
        <v/>
      </c>
      <c r="CH51" s="77" t="str">
        <f t="shared" si="17"/>
        <v/>
      </c>
      <c r="CI51" s="77" t="str">
        <f t="shared" si="17"/>
        <v/>
      </c>
      <c r="CJ51" s="77" t="str">
        <f t="shared" si="17"/>
        <v/>
      </c>
      <c r="CK51" s="77" t="str">
        <f t="shared" si="17"/>
        <v/>
      </c>
      <c r="CL51" s="77" t="str">
        <f t="shared" si="17"/>
        <v/>
      </c>
      <c r="CM51" s="77" t="str">
        <f t="shared" si="17"/>
        <v/>
      </c>
      <c r="CN51" s="77" t="str">
        <f t="shared" si="17"/>
        <v/>
      </c>
      <c r="CO51" s="77" t="str">
        <f t="shared" si="17"/>
        <v/>
      </c>
      <c r="CP51" s="77" t="str">
        <f t="shared" si="17"/>
        <v/>
      </c>
      <c r="CQ51" s="77" t="str">
        <f t="shared" si="17"/>
        <v/>
      </c>
      <c r="CR51" s="77" t="str">
        <f t="shared" si="17"/>
        <v/>
      </c>
      <c r="CS51" s="77" t="str">
        <f t="shared" si="17"/>
        <v/>
      </c>
      <c r="CT51" s="77" t="str">
        <f t="shared" si="17"/>
        <v/>
      </c>
      <c r="CU51" s="77" t="str">
        <f t="shared" si="17"/>
        <v/>
      </c>
      <c r="CV51" s="77" t="str">
        <f t="shared" si="17"/>
        <v/>
      </c>
      <c r="CW51" s="77" t="str">
        <f t="shared" si="18"/>
        <v/>
      </c>
      <c r="CX51" s="77" t="str">
        <f t="shared" si="18"/>
        <v/>
      </c>
      <c r="CY51" s="77" t="str">
        <f t="shared" si="18"/>
        <v/>
      </c>
      <c r="CZ51" s="77" t="str">
        <f t="shared" si="18"/>
        <v/>
      </c>
      <c r="DA51" s="77" t="str">
        <f t="shared" si="18"/>
        <v/>
      </c>
      <c r="DB51" s="77" t="str">
        <f t="shared" si="18"/>
        <v/>
      </c>
      <c r="DC51" s="77" t="str">
        <f t="shared" si="18"/>
        <v/>
      </c>
      <c r="DD51" s="77" t="str">
        <f t="shared" si="18"/>
        <v/>
      </c>
      <c r="DE51" s="77" t="str">
        <f t="shared" si="18"/>
        <v/>
      </c>
      <c r="DF51" s="77" t="str">
        <f t="shared" si="18"/>
        <v/>
      </c>
      <c r="DG51" s="77" t="str">
        <f t="shared" si="18"/>
        <v/>
      </c>
      <c r="DH51" s="77" t="str">
        <f t="shared" si="18"/>
        <v/>
      </c>
      <c r="DI51" s="77" t="str">
        <f t="shared" si="18"/>
        <v/>
      </c>
      <c r="DJ51" s="77" t="str">
        <f t="shared" si="18"/>
        <v/>
      </c>
      <c r="DK51" s="77" t="str">
        <f t="shared" si="19"/>
        <v/>
      </c>
      <c r="DL51" s="77" t="str">
        <f t="shared" si="19"/>
        <v/>
      </c>
      <c r="DM51" s="77" t="str">
        <f t="shared" si="19"/>
        <v/>
      </c>
      <c r="DN51" s="77" t="str">
        <f t="shared" si="19"/>
        <v/>
      </c>
      <c r="DO51" s="77" t="str">
        <f t="shared" si="19"/>
        <v/>
      </c>
      <c r="DP51" s="77" t="str">
        <f t="shared" si="19"/>
        <v/>
      </c>
      <c r="DQ51" s="77" t="str">
        <f t="shared" si="19"/>
        <v/>
      </c>
      <c r="DR51" s="77" t="str">
        <f t="shared" si="19"/>
        <v/>
      </c>
      <c r="DS51" s="77" t="str">
        <f t="shared" si="19"/>
        <v/>
      </c>
      <c r="DT51" s="77" t="str">
        <f t="shared" si="19"/>
        <v/>
      </c>
      <c r="DU51" s="77" t="str">
        <f t="shared" si="19"/>
        <v/>
      </c>
    </row>
    <row r="52" spans="1:125" x14ac:dyDescent="0.35">
      <c r="A52" s="38" t="str">
        <f>IFERROR(Pieņēmumi!B180,"")</f>
        <v>Periodiskās uzturēšanas izmaksas Nr8</v>
      </c>
      <c r="B52" s="44" t="str">
        <f>IFERROR(Pieņēmumi!C180,"")</f>
        <v xml:space="preserve">k € </v>
      </c>
      <c r="D52" s="40">
        <f>IFERROR(Pieņēmumi!E180,"")</f>
        <v>0</v>
      </c>
      <c r="E52" s="77" t="str">
        <f t="shared" si="12"/>
        <v/>
      </c>
      <c r="F52" s="77" t="str">
        <f t="shared" si="12"/>
        <v/>
      </c>
      <c r="G52" s="77" t="str">
        <f t="shared" si="12"/>
        <v/>
      </c>
      <c r="H52" s="77" t="str">
        <f t="shared" si="12"/>
        <v/>
      </c>
      <c r="I52" s="77" t="str">
        <f t="shared" si="12"/>
        <v/>
      </c>
      <c r="J52" s="77" t="str">
        <f t="shared" si="12"/>
        <v/>
      </c>
      <c r="K52" s="77" t="str">
        <f t="shared" si="12"/>
        <v/>
      </c>
      <c r="L52" s="77" t="str">
        <f t="shared" si="12"/>
        <v/>
      </c>
      <c r="M52" s="77" t="str">
        <f t="shared" si="12"/>
        <v/>
      </c>
      <c r="N52" s="77" t="str">
        <f t="shared" si="12"/>
        <v/>
      </c>
      <c r="O52" s="77" t="str">
        <f t="shared" si="12"/>
        <v/>
      </c>
      <c r="P52" s="77" t="str">
        <f t="shared" si="12"/>
        <v/>
      </c>
      <c r="Q52" s="77" t="str">
        <f t="shared" si="12"/>
        <v/>
      </c>
      <c r="R52" s="77" t="str">
        <f t="shared" si="12"/>
        <v/>
      </c>
      <c r="S52" s="77" t="str">
        <f t="shared" si="12"/>
        <v/>
      </c>
      <c r="T52" s="77" t="str">
        <f t="shared" si="12"/>
        <v/>
      </c>
      <c r="U52" s="77" t="str">
        <f t="shared" si="13"/>
        <v/>
      </c>
      <c r="V52" s="77" t="str">
        <f t="shared" si="13"/>
        <v/>
      </c>
      <c r="W52" s="77" t="str">
        <f t="shared" si="13"/>
        <v/>
      </c>
      <c r="X52" s="77" t="str">
        <f t="shared" si="13"/>
        <v/>
      </c>
      <c r="Y52" s="77" t="str">
        <f t="shared" si="13"/>
        <v/>
      </c>
      <c r="Z52" s="77" t="str">
        <f t="shared" si="13"/>
        <v/>
      </c>
      <c r="AA52" s="77" t="str">
        <f t="shared" si="13"/>
        <v/>
      </c>
      <c r="AB52" s="77" t="str">
        <f t="shared" si="13"/>
        <v/>
      </c>
      <c r="AC52" s="77" t="str">
        <f t="shared" si="13"/>
        <v/>
      </c>
      <c r="AD52" s="77" t="str">
        <f t="shared" si="13"/>
        <v/>
      </c>
      <c r="AE52" s="77" t="str">
        <f t="shared" si="13"/>
        <v/>
      </c>
      <c r="AF52" s="77" t="str">
        <f t="shared" si="13"/>
        <v/>
      </c>
      <c r="AG52" s="77" t="str">
        <f t="shared" si="13"/>
        <v/>
      </c>
      <c r="AH52" s="77" t="str">
        <f t="shared" si="13"/>
        <v/>
      </c>
      <c r="AI52" s="77" t="str">
        <f t="shared" si="13"/>
        <v/>
      </c>
      <c r="AJ52" s="77" t="str">
        <f t="shared" si="13"/>
        <v/>
      </c>
      <c r="AK52" s="77" t="str">
        <f t="shared" si="14"/>
        <v/>
      </c>
      <c r="AL52" s="77" t="str">
        <f t="shared" si="14"/>
        <v/>
      </c>
      <c r="AM52" s="77" t="str">
        <f t="shared" si="14"/>
        <v/>
      </c>
      <c r="AN52" s="77" t="str">
        <f t="shared" si="14"/>
        <v/>
      </c>
      <c r="AO52" s="77" t="str">
        <f t="shared" si="14"/>
        <v/>
      </c>
      <c r="AP52" s="77" t="str">
        <f t="shared" si="14"/>
        <v/>
      </c>
      <c r="AQ52" s="77" t="str">
        <f t="shared" si="14"/>
        <v/>
      </c>
      <c r="AR52" s="77" t="str">
        <f t="shared" si="14"/>
        <v/>
      </c>
      <c r="AS52" s="77" t="str">
        <f t="shared" si="14"/>
        <v/>
      </c>
      <c r="AT52" s="77" t="str">
        <f t="shared" si="14"/>
        <v/>
      </c>
      <c r="AU52" s="77" t="str">
        <f t="shared" si="14"/>
        <v/>
      </c>
      <c r="AV52" s="77" t="str">
        <f t="shared" si="14"/>
        <v/>
      </c>
      <c r="AW52" s="77" t="str">
        <f t="shared" si="14"/>
        <v/>
      </c>
      <c r="AX52" s="77" t="str">
        <f t="shared" si="14"/>
        <v/>
      </c>
      <c r="AY52" s="77" t="str">
        <f t="shared" si="14"/>
        <v/>
      </c>
      <c r="AZ52" s="77" t="str">
        <f t="shared" si="14"/>
        <v/>
      </c>
      <c r="BA52" s="77" t="str">
        <f t="shared" si="15"/>
        <v/>
      </c>
      <c r="BB52" s="77" t="str">
        <f t="shared" si="15"/>
        <v/>
      </c>
      <c r="BC52" s="77" t="str">
        <f t="shared" si="15"/>
        <v/>
      </c>
      <c r="BD52" s="77" t="str">
        <f t="shared" si="15"/>
        <v/>
      </c>
      <c r="BE52" s="77" t="str">
        <f t="shared" si="15"/>
        <v/>
      </c>
      <c r="BF52" s="77" t="str">
        <f t="shared" si="15"/>
        <v/>
      </c>
      <c r="BG52" s="77" t="str">
        <f t="shared" si="15"/>
        <v/>
      </c>
      <c r="BH52" s="77" t="str">
        <f t="shared" si="15"/>
        <v/>
      </c>
      <c r="BI52" s="77" t="str">
        <f t="shared" si="15"/>
        <v/>
      </c>
      <c r="BJ52" s="77" t="str">
        <f t="shared" si="15"/>
        <v/>
      </c>
      <c r="BK52" s="77" t="str">
        <f t="shared" si="15"/>
        <v/>
      </c>
      <c r="BL52" s="77" t="str">
        <f t="shared" si="15"/>
        <v/>
      </c>
      <c r="BM52" s="77" t="str">
        <f t="shared" si="15"/>
        <v/>
      </c>
      <c r="BN52" s="77" t="str">
        <f t="shared" si="15"/>
        <v/>
      </c>
      <c r="BO52" s="77" t="str">
        <f t="shared" si="15"/>
        <v/>
      </c>
      <c r="BP52" s="77" t="str">
        <f t="shared" si="15"/>
        <v/>
      </c>
      <c r="BQ52" s="77" t="str">
        <f t="shared" si="16"/>
        <v/>
      </c>
      <c r="BR52" s="77" t="str">
        <f t="shared" si="16"/>
        <v/>
      </c>
      <c r="BS52" s="77" t="str">
        <f t="shared" si="16"/>
        <v/>
      </c>
      <c r="BT52" s="77" t="str">
        <f t="shared" si="16"/>
        <v/>
      </c>
      <c r="BU52" s="77" t="str">
        <f t="shared" si="16"/>
        <v/>
      </c>
      <c r="BV52" s="77" t="str">
        <f t="shared" si="16"/>
        <v/>
      </c>
      <c r="BW52" s="77" t="str">
        <f t="shared" si="16"/>
        <v/>
      </c>
      <c r="BX52" s="77" t="str">
        <f t="shared" si="16"/>
        <v/>
      </c>
      <c r="BY52" s="77" t="str">
        <f t="shared" si="16"/>
        <v/>
      </c>
      <c r="BZ52" s="77" t="str">
        <f t="shared" si="16"/>
        <v/>
      </c>
      <c r="CA52" s="77" t="str">
        <f t="shared" si="16"/>
        <v/>
      </c>
      <c r="CB52" s="77" t="str">
        <f t="shared" si="16"/>
        <v/>
      </c>
      <c r="CC52" s="77" t="str">
        <f t="shared" si="16"/>
        <v/>
      </c>
      <c r="CD52" s="77" t="str">
        <f t="shared" si="16"/>
        <v/>
      </c>
      <c r="CE52" s="77" t="str">
        <f t="shared" si="16"/>
        <v/>
      </c>
      <c r="CF52" s="77" t="str">
        <f t="shared" si="16"/>
        <v/>
      </c>
      <c r="CG52" s="77" t="str">
        <f t="shared" si="17"/>
        <v/>
      </c>
      <c r="CH52" s="77" t="str">
        <f t="shared" si="17"/>
        <v/>
      </c>
      <c r="CI52" s="77" t="str">
        <f t="shared" si="17"/>
        <v/>
      </c>
      <c r="CJ52" s="77" t="str">
        <f t="shared" si="17"/>
        <v/>
      </c>
      <c r="CK52" s="77" t="str">
        <f t="shared" si="17"/>
        <v/>
      </c>
      <c r="CL52" s="77" t="str">
        <f t="shared" si="17"/>
        <v/>
      </c>
      <c r="CM52" s="77" t="str">
        <f t="shared" si="17"/>
        <v/>
      </c>
      <c r="CN52" s="77" t="str">
        <f t="shared" si="17"/>
        <v/>
      </c>
      <c r="CO52" s="77" t="str">
        <f t="shared" si="17"/>
        <v/>
      </c>
      <c r="CP52" s="77" t="str">
        <f t="shared" si="17"/>
        <v/>
      </c>
      <c r="CQ52" s="77" t="str">
        <f t="shared" si="17"/>
        <v/>
      </c>
      <c r="CR52" s="77" t="str">
        <f t="shared" si="17"/>
        <v/>
      </c>
      <c r="CS52" s="77" t="str">
        <f t="shared" si="17"/>
        <v/>
      </c>
      <c r="CT52" s="77" t="str">
        <f t="shared" si="17"/>
        <v/>
      </c>
      <c r="CU52" s="77" t="str">
        <f t="shared" si="17"/>
        <v/>
      </c>
      <c r="CV52" s="77" t="str">
        <f t="shared" si="17"/>
        <v/>
      </c>
      <c r="CW52" s="77" t="str">
        <f t="shared" si="18"/>
        <v/>
      </c>
      <c r="CX52" s="77" t="str">
        <f t="shared" si="18"/>
        <v/>
      </c>
      <c r="CY52" s="77" t="str">
        <f t="shared" si="18"/>
        <v/>
      </c>
      <c r="CZ52" s="77" t="str">
        <f t="shared" si="18"/>
        <v/>
      </c>
      <c r="DA52" s="77" t="str">
        <f t="shared" si="18"/>
        <v/>
      </c>
      <c r="DB52" s="77" t="str">
        <f t="shared" si="18"/>
        <v/>
      </c>
      <c r="DC52" s="77" t="str">
        <f t="shared" si="18"/>
        <v/>
      </c>
      <c r="DD52" s="77" t="str">
        <f t="shared" si="18"/>
        <v/>
      </c>
      <c r="DE52" s="77" t="str">
        <f t="shared" si="18"/>
        <v/>
      </c>
      <c r="DF52" s="77" t="str">
        <f t="shared" si="18"/>
        <v/>
      </c>
      <c r="DG52" s="77" t="str">
        <f t="shared" si="18"/>
        <v/>
      </c>
      <c r="DH52" s="77" t="str">
        <f t="shared" si="18"/>
        <v/>
      </c>
      <c r="DI52" s="77" t="str">
        <f t="shared" si="18"/>
        <v/>
      </c>
      <c r="DJ52" s="77" t="str">
        <f t="shared" si="18"/>
        <v/>
      </c>
      <c r="DK52" s="77" t="str">
        <f t="shared" si="19"/>
        <v/>
      </c>
      <c r="DL52" s="77" t="str">
        <f t="shared" si="19"/>
        <v/>
      </c>
      <c r="DM52" s="77" t="str">
        <f t="shared" si="19"/>
        <v/>
      </c>
      <c r="DN52" s="77" t="str">
        <f t="shared" si="19"/>
        <v/>
      </c>
      <c r="DO52" s="77" t="str">
        <f t="shared" si="19"/>
        <v/>
      </c>
      <c r="DP52" s="77" t="str">
        <f t="shared" si="19"/>
        <v/>
      </c>
      <c r="DQ52" s="77" t="str">
        <f t="shared" si="19"/>
        <v/>
      </c>
      <c r="DR52" s="77" t="str">
        <f t="shared" si="19"/>
        <v/>
      </c>
      <c r="DS52" s="77" t="str">
        <f t="shared" si="19"/>
        <v/>
      </c>
      <c r="DT52" s="77" t="str">
        <f t="shared" si="19"/>
        <v/>
      </c>
      <c r="DU52" s="77" t="str">
        <f t="shared" si="19"/>
        <v/>
      </c>
    </row>
    <row r="53" spans="1:125" x14ac:dyDescent="0.35">
      <c r="A53" s="38" t="str">
        <f>IFERROR(Pieņēmumi!B181,"")</f>
        <v>Periodiskās uzturēšanas izmaksas Nr9</v>
      </c>
      <c r="B53" s="44" t="str">
        <f>IFERROR(Pieņēmumi!C181,"")</f>
        <v xml:space="preserve">k € </v>
      </c>
      <c r="D53" s="40">
        <f>IFERROR(Pieņēmumi!E181,"")</f>
        <v>0</v>
      </c>
      <c r="E53" s="77" t="str">
        <f t="shared" si="12"/>
        <v/>
      </c>
      <c r="F53" s="77" t="str">
        <f t="shared" si="12"/>
        <v/>
      </c>
      <c r="G53" s="77" t="str">
        <f t="shared" si="12"/>
        <v/>
      </c>
      <c r="H53" s="77" t="str">
        <f t="shared" si="12"/>
        <v/>
      </c>
      <c r="I53" s="77" t="str">
        <f t="shared" si="12"/>
        <v/>
      </c>
      <c r="J53" s="77" t="str">
        <f t="shared" si="12"/>
        <v/>
      </c>
      <c r="K53" s="77" t="str">
        <f t="shared" si="12"/>
        <v/>
      </c>
      <c r="L53" s="77" t="str">
        <f t="shared" si="12"/>
        <v/>
      </c>
      <c r="M53" s="77" t="str">
        <f t="shared" si="12"/>
        <v/>
      </c>
      <c r="N53" s="77" t="str">
        <f t="shared" si="12"/>
        <v/>
      </c>
      <c r="O53" s="77" t="str">
        <f t="shared" si="12"/>
        <v/>
      </c>
      <c r="P53" s="77" t="str">
        <f t="shared" si="12"/>
        <v/>
      </c>
      <c r="Q53" s="77" t="str">
        <f t="shared" si="12"/>
        <v/>
      </c>
      <c r="R53" s="77" t="str">
        <f t="shared" si="12"/>
        <v/>
      </c>
      <c r="S53" s="77" t="str">
        <f t="shared" si="12"/>
        <v/>
      </c>
      <c r="T53" s="77" t="str">
        <f t="shared" si="12"/>
        <v/>
      </c>
      <c r="U53" s="77" t="str">
        <f t="shared" si="13"/>
        <v/>
      </c>
      <c r="V53" s="77" t="str">
        <f t="shared" si="13"/>
        <v/>
      </c>
      <c r="W53" s="77" t="str">
        <f t="shared" si="13"/>
        <v/>
      </c>
      <c r="X53" s="77" t="str">
        <f t="shared" si="13"/>
        <v/>
      </c>
      <c r="Y53" s="77" t="str">
        <f t="shared" si="13"/>
        <v/>
      </c>
      <c r="Z53" s="77" t="str">
        <f t="shared" si="13"/>
        <v/>
      </c>
      <c r="AA53" s="77" t="str">
        <f t="shared" si="13"/>
        <v/>
      </c>
      <c r="AB53" s="77" t="str">
        <f t="shared" si="13"/>
        <v/>
      </c>
      <c r="AC53" s="77" t="str">
        <f t="shared" si="13"/>
        <v/>
      </c>
      <c r="AD53" s="77" t="str">
        <f t="shared" si="13"/>
        <v/>
      </c>
      <c r="AE53" s="77" t="str">
        <f t="shared" si="13"/>
        <v/>
      </c>
      <c r="AF53" s="77" t="str">
        <f t="shared" si="13"/>
        <v/>
      </c>
      <c r="AG53" s="77" t="str">
        <f t="shared" si="13"/>
        <v/>
      </c>
      <c r="AH53" s="77" t="str">
        <f t="shared" si="13"/>
        <v/>
      </c>
      <c r="AI53" s="77" t="str">
        <f t="shared" si="13"/>
        <v/>
      </c>
      <c r="AJ53" s="77" t="str">
        <f t="shared" si="13"/>
        <v/>
      </c>
      <c r="AK53" s="77" t="str">
        <f t="shared" si="14"/>
        <v/>
      </c>
      <c r="AL53" s="77" t="str">
        <f t="shared" si="14"/>
        <v/>
      </c>
      <c r="AM53" s="77" t="str">
        <f t="shared" si="14"/>
        <v/>
      </c>
      <c r="AN53" s="77" t="str">
        <f t="shared" si="14"/>
        <v/>
      </c>
      <c r="AO53" s="77" t="str">
        <f t="shared" si="14"/>
        <v/>
      </c>
      <c r="AP53" s="77" t="str">
        <f t="shared" si="14"/>
        <v/>
      </c>
      <c r="AQ53" s="77" t="str">
        <f t="shared" si="14"/>
        <v/>
      </c>
      <c r="AR53" s="77" t="str">
        <f t="shared" si="14"/>
        <v/>
      </c>
      <c r="AS53" s="77" t="str">
        <f t="shared" si="14"/>
        <v/>
      </c>
      <c r="AT53" s="77" t="str">
        <f t="shared" si="14"/>
        <v/>
      </c>
      <c r="AU53" s="77" t="str">
        <f t="shared" si="14"/>
        <v/>
      </c>
      <c r="AV53" s="77" t="str">
        <f t="shared" si="14"/>
        <v/>
      </c>
      <c r="AW53" s="77" t="str">
        <f t="shared" si="14"/>
        <v/>
      </c>
      <c r="AX53" s="77" t="str">
        <f t="shared" si="14"/>
        <v/>
      </c>
      <c r="AY53" s="77" t="str">
        <f t="shared" si="14"/>
        <v/>
      </c>
      <c r="AZ53" s="77" t="str">
        <f t="shared" si="14"/>
        <v/>
      </c>
      <c r="BA53" s="77" t="str">
        <f t="shared" si="15"/>
        <v/>
      </c>
      <c r="BB53" s="77" t="str">
        <f t="shared" si="15"/>
        <v/>
      </c>
      <c r="BC53" s="77" t="str">
        <f t="shared" si="15"/>
        <v/>
      </c>
      <c r="BD53" s="77" t="str">
        <f t="shared" si="15"/>
        <v/>
      </c>
      <c r="BE53" s="77" t="str">
        <f t="shared" si="15"/>
        <v/>
      </c>
      <c r="BF53" s="77" t="str">
        <f t="shared" si="15"/>
        <v/>
      </c>
      <c r="BG53" s="77" t="str">
        <f t="shared" si="15"/>
        <v/>
      </c>
      <c r="BH53" s="77" t="str">
        <f t="shared" si="15"/>
        <v/>
      </c>
      <c r="BI53" s="77" t="str">
        <f t="shared" si="15"/>
        <v/>
      </c>
      <c r="BJ53" s="77" t="str">
        <f t="shared" si="15"/>
        <v/>
      </c>
      <c r="BK53" s="77" t="str">
        <f t="shared" si="15"/>
        <v/>
      </c>
      <c r="BL53" s="77" t="str">
        <f t="shared" si="15"/>
        <v/>
      </c>
      <c r="BM53" s="77" t="str">
        <f t="shared" si="15"/>
        <v/>
      </c>
      <c r="BN53" s="77" t="str">
        <f t="shared" si="15"/>
        <v/>
      </c>
      <c r="BO53" s="77" t="str">
        <f t="shared" si="15"/>
        <v/>
      </c>
      <c r="BP53" s="77" t="str">
        <f t="shared" si="15"/>
        <v/>
      </c>
      <c r="BQ53" s="77" t="str">
        <f t="shared" si="16"/>
        <v/>
      </c>
      <c r="BR53" s="77" t="str">
        <f t="shared" si="16"/>
        <v/>
      </c>
      <c r="BS53" s="77" t="str">
        <f t="shared" si="16"/>
        <v/>
      </c>
      <c r="BT53" s="77" t="str">
        <f t="shared" si="16"/>
        <v/>
      </c>
      <c r="BU53" s="77" t="str">
        <f t="shared" si="16"/>
        <v/>
      </c>
      <c r="BV53" s="77" t="str">
        <f t="shared" si="16"/>
        <v/>
      </c>
      <c r="BW53" s="77" t="str">
        <f t="shared" si="16"/>
        <v/>
      </c>
      <c r="BX53" s="77" t="str">
        <f t="shared" si="16"/>
        <v/>
      </c>
      <c r="BY53" s="77" t="str">
        <f t="shared" si="16"/>
        <v/>
      </c>
      <c r="BZ53" s="77" t="str">
        <f t="shared" si="16"/>
        <v/>
      </c>
      <c r="CA53" s="77" t="str">
        <f t="shared" si="16"/>
        <v/>
      </c>
      <c r="CB53" s="77" t="str">
        <f t="shared" si="16"/>
        <v/>
      </c>
      <c r="CC53" s="77" t="str">
        <f t="shared" si="16"/>
        <v/>
      </c>
      <c r="CD53" s="77" t="str">
        <f t="shared" si="16"/>
        <v/>
      </c>
      <c r="CE53" s="77" t="str">
        <f t="shared" si="16"/>
        <v/>
      </c>
      <c r="CF53" s="77" t="str">
        <f t="shared" si="16"/>
        <v/>
      </c>
      <c r="CG53" s="77" t="str">
        <f t="shared" si="17"/>
        <v/>
      </c>
      <c r="CH53" s="77" t="str">
        <f t="shared" si="17"/>
        <v/>
      </c>
      <c r="CI53" s="77" t="str">
        <f t="shared" si="17"/>
        <v/>
      </c>
      <c r="CJ53" s="77" t="str">
        <f t="shared" si="17"/>
        <v/>
      </c>
      <c r="CK53" s="77" t="str">
        <f t="shared" si="17"/>
        <v/>
      </c>
      <c r="CL53" s="77" t="str">
        <f t="shared" si="17"/>
        <v/>
      </c>
      <c r="CM53" s="77" t="str">
        <f t="shared" si="17"/>
        <v/>
      </c>
      <c r="CN53" s="77" t="str">
        <f t="shared" si="17"/>
        <v/>
      </c>
      <c r="CO53" s="77" t="str">
        <f t="shared" si="17"/>
        <v/>
      </c>
      <c r="CP53" s="77" t="str">
        <f t="shared" si="17"/>
        <v/>
      </c>
      <c r="CQ53" s="77" t="str">
        <f t="shared" si="17"/>
        <v/>
      </c>
      <c r="CR53" s="77" t="str">
        <f t="shared" si="17"/>
        <v/>
      </c>
      <c r="CS53" s="77" t="str">
        <f t="shared" si="17"/>
        <v/>
      </c>
      <c r="CT53" s="77" t="str">
        <f t="shared" si="17"/>
        <v/>
      </c>
      <c r="CU53" s="77" t="str">
        <f t="shared" si="17"/>
        <v/>
      </c>
      <c r="CV53" s="77" t="str">
        <f t="shared" si="17"/>
        <v/>
      </c>
      <c r="CW53" s="77" t="str">
        <f t="shared" si="18"/>
        <v/>
      </c>
      <c r="CX53" s="77" t="str">
        <f t="shared" si="18"/>
        <v/>
      </c>
      <c r="CY53" s="77" t="str">
        <f t="shared" si="18"/>
        <v/>
      </c>
      <c r="CZ53" s="77" t="str">
        <f t="shared" si="18"/>
        <v/>
      </c>
      <c r="DA53" s="77" t="str">
        <f t="shared" si="18"/>
        <v/>
      </c>
      <c r="DB53" s="77" t="str">
        <f t="shared" si="18"/>
        <v/>
      </c>
      <c r="DC53" s="77" t="str">
        <f t="shared" si="18"/>
        <v/>
      </c>
      <c r="DD53" s="77" t="str">
        <f t="shared" si="18"/>
        <v/>
      </c>
      <c r="DE53" s="77" t="str">
        <f t="shared" si="18"/>
        <v/>
      </c>
      <c r="DF53" s="77" t="str">
        <f t="shared" si="18"/>
        <v/>
      </c>
      <c r="DG53" s="77" t="str">
        <f t="shared" si="18"/>
        <v/>
      </c>
      <c r="DH53" s="77" t="str">
        <f t="shared" si="18"/>
        <v/>
      </c>
      <c r="DI53" s="77" t="str">
        <f t="shared" si="18"/>
        <v/>
      </c>
      <c r="DJ53" s="77" t="str">
        <f t="shared" si="18"/>
        <v/>
      </c>
      <c r="DK53" s="77" t="str">
        <f t="shared" si="19"/>
        <v/>
      </c>
      <c r="DL53" s="77" t="str">
        <f t="shared" si="19"/>
        <v/>
      </c>
      <c r="DM53" s="77" t="str">
        <f t="shared" si="19"/>
        <v/>
      </c>
      <c r="DN53" s="77" t="str">
        <f t="shared" si="19"/>
        <v/>
      </c>
      <c r="DO53" s="77" t="str">
        <f t="shared" si="19"/>
        <v/>
      </c>
      <c r="DP53" s="77" t="str">
        <f t="shared" si="19"/>
        <v/>
      </c>
      <c r="DQ53" s="77" t="str">
        <f t="shared" si="19"/>
        <v/>
      </c>
      <c r="DR53" s="77" t="str">
        <f t="shared" si="19"/>
        <v/>
      </c>
      <c r="DS53" s="77" t="str">
        <f t="shared" si="19"/>
        <v/>
      </c>
      <c r="DT53" s="77" t="str">
        <f t="shared" si="19"/>
        <v/>
      </c>
      <c r="DU53" s="77" t="str">
        <f t="shared" si="19"/>
        <v/>
      </c>
    </row>
    <row r="54" spans="1:125" x14ac:dyDescent="0.35">
      <c r="A54" s="38" t="str">
        <f>IFERROR(Pieņēmumi!B182,"")</f>
        <v>Periodiskās uzturēšanas izmaksas Nr10</v>
      </c>
      <c r="B54" s="44" t="str">
        <f>IFERROR(Pieņēmumi!C182,"")</f>
        <v xml:space="preserve">k € </v>
      </c>
      <c r="D54" s="40">
        <f>IFERROR(Pieņēmumi!E182,"")</f>
        <v>0</v>
      </c>
      <c r="E54" s="77" t="str">
        <f t="shared" si="12"/>
        <v/>
      </c>
      <c r="F54" s="77" t="str">
        <f t="shared" si="12"/>
        <v/>
      </c>
      <c r="G54" s="77" t="str">
        <f t="shared" si="12"/>
        <v/>
      </c>
      <c r="H54" s="77" t="str">
        <f t="shared" si="12"/>
        <v/>
      </c>
      <c r="I54" s="77" t="str">
        <f t="shared" si="12"/>
        <v/>
      </c>
      <c r="J54" s="77" t="str">
        <f t="shared" si="12"/>
        <v/>
      </c>
      <c r="K54" s="77" t="str">
        <f t="shared" si="12"/>
        <v/>
      </c>
      <c r="L54" s="77" t="str">
        <f t="shared" si="12"/>
        <v/>
      </c>
      <c r="M54" s="77" t="str">
        <f t="shared" si="12"/>
        <v/>
      </c>
      <c r="N54" s="77" t="str">
        <f t="shared" si="12"/>
        <v/>
      </c>
      <c r="O54" s="77" t="str">
        <f t="shared" si="12"/>
        <v/>
      </c>
      <c r="P54" s="77" t="str">
        <f t="shared" si="12"/>
        <v/>
      </c>
      <c r="Q54" s="77" t="str">
        <f t="shared" si="12"/>
        <v/>
      </c>
      <c r="R54" s="77" t="str">
        <f t="shared" si="12"/>
        <v/>
      </c>
      <c r="S54" s="77" t="str">
        <f t="shared" si="12"/>
        <v/>
      </c>
      <c r="T54" s="77" t="str">
        <f t="shared" si="12"/>
        <v/>
      </c>
      <c r="U54" s="77" t="str">
        <f t="shared" si="13"/>
        <v/>
      </c>
      <c r="V54" s="77" t="str">
        <f t="shared" si="13"/>
        <v/>
      </c>
      <c r="W54" s="77" t="str">
        <f t="shared" si="13"/>
        <v/>
      </c>
      <c r="X54" s="77" t="str">
        <f t="shared" si="13"/>
        <v/>
      </c>
      <c r="Y54" s="77" t="str">
        <f t="shared" si="13"/>
        <v/>
      </c>
      <c r="Z54" s="77" t="str">
        <f t="shared" si="13"/>
        <v/>
      </c>
      <c r="AA54" s="77" t="str">
        <f t="shared" si="13"/>
        <v/>
      </c>
      <c r="AB54" s="77" t="str">
        <f t="shared" si="13"/>
        <v/>
      </c>
      <c r="AC54" s="77" t="str">
        <f t="shared" si="13"/>
        <v/>
      </c>
      <c r="AD54" s="77" t="str">
        <f t="shared" si="13"/>
        <v/>
      </c>
      <c r="AE54" s="77" t="str">
        <f t="shared" si="13"/>
        <v/>
      </c>
      <c r="AF54" s="77" t="str">
        <f t="shared" si="13"/>
        <v/>
      </c>
      <c r="AG54" s="77" t="str">
        <f t="shared" si="13"/>
        <v/>
      </c>
      <c r="AH54" s="77" t="str">
        <f t="shared" si="13"/>
        <v/>
      </c>
      <c r="AI54" s="77" t="str">
        <f t="shared" si="13"/>
        <v/>
      </c>
      <c r="AJ54" s="77" t="str">
        <f t="shared" si="13"/>
        <v/>
      </c>
      <c r="AK54" s="77" t="str">
        <f t="shared" si="14"/>
        <v/>
      </c>
      <c r="AL54" s="77" t="str">
        <f t="shared" si="14"/>
        <v/>
      </c>
      <c r="AM54" s="77" t="str">
        <f t="shared" si="14"/>
        <v/>
      </c>
      <c r="AN54" s="77" t="str">
        <f t="shared" si="14"/>
        <v/>
      </c>
      <c r="AO54" s="77" t="str">
        <f t="shared" si="14"/>
        <v/>
      </c>
      <c r="AP54" s="77" t="str">
        <f t="shared" si="14"/>
        <v/>
      </c>
      <c r="AQ54" s="77" t="str">
        <f t="shared" si="14"/>
        <v/>
      </c>
      <c r="AR54" s="77" t="str">
        <f t="shared" si="14"/>
        <v/>
      </c>
      <c r="AS54" s="77" t="str">
        <f t="shared" si="14"/>
        <v/>
      </c>
      <c r="AT54" s="77" t="str">
        <f t="shared" si="14"/>
        <v/>
      </c>
      <c r="AU54" s="77" t="str">
        <f t="shared" si="14"/>
        <v/>
      </c>
      <c r="AV54" s="77" t="str">
        <f t="shared" si="14"/>
        <v/>
      </c>
      <c r="AW54" s="77" t="str">
        <f t="shared" si="14"/>
        <v/>
      </c>
      <c r="AX54" s="77" t="str">
        <f t="shared" si="14"/>
        <v/>
      </c>
      <c r="AY54" s="77" t="str">
        <f t="shared" si="14"/>
        <v/>
      </c>
      <c r="AZ54" s="77" t="str">
        <f t="shared" si="14"/>
        <v/>
      </c>
      <c r="BA54" s="77" t="str">
        <f t="shared" si="15"/>
        <v/>
      </c>
      <c r="BB54" s="77" t="str">
        <f t="shared" si="15"/>
        <v/>
      </c>
      <c r="BC54" s="77" t="str">
        <f t="shared" si="15"/>
        <v/>
      </c>
      <c r="BD54" s="77" t="str">
        <f t="shared" si="15"/>
        <v/>
      </c>
      <c r="BE54" s="77" t="str">
        <f t="shared" si="15"/>
        <v/>
      </c>
      <c r="BF54" s="77" t="str">
        <f t="shared" si="15"/>
        <v/>
      </c>
      <c r="BG54" s="77" t="str">
        <f t="shared" si="15"/>
        <v/>
      </c>
      <c r="BH54" s="77" t="str">
        <f t="shared" si="15"/>
        <v/>
      </c>
      <c r="BI54" s="77" t="str">
        <f t="shared" si="15"/>
        <v/>
      </c>
      <c r="BJ54" s="77" t="str">
        <f t="shared" si="15"/>
        <v/>
      </c>
      <c r="BK54" s="77" t="str">
        <f t="shared" si="15"/>
        <v/>
      </c>
      <c r="BL54" s="77" t="str">
        <f t="shared" si="15"/>
        <v/>
      </c>
      <c r="BM54" s="77" t="str">
        <f t="shared" si="15"/>
        <v/>
      </c>
      <c r="BN54" s="77" t="str">
        <f t="shared" si="15"/>
        <v/>
      </c>
      <c r="BO54" s="77" t="str">
        <f t="shared" si="15"/>
        <v/>
      </c>
      <c r="BP54" s="77" t="str">
        <f t="shared" si="15"/>
        <v/>
      </c>
      <c r="BQ54" s="77" t="str">
        <f t="shared" si="16"/>
        <v/>
      </c>
      <c r="BR54" s="77" t="str">
        <f t="shared" si="16"/>
        <v/>
      </c>
      <c r="BS54" s="77" t="str">
        <f t="shared" si="16"/>
        <v/>
      </c>
      <c r="BT54" s="77" t="str">
        <f t="shared" si="16"/>
        <v/>
      </c>
      <c r="BU54" s="77" t="str">
        <f t="shared" si="16"/>
        <v/>
      </c>
      <c r="BV54" s="77" t="str">
        <f t="shared" si="16"/>
        <v/>
      </c>
      <c r="BW54" s="77" t="str">
        <f t="shared" si="16"/>
        <v/>
      </c>
      <c r="BX54" s="77" t="str">
        <f t="shared" si="16"/>
        <v/>
      </c>
      <c r="BY54" s="77" t="str">
        <f t="shared" si="16"/>
        <v/>
      </c>
      <c r="BZ54" s="77" t="str">
        <f t="shared" si="16"/>
        <v/>
      </c>
      <c r="CA54" s="77" t="str">
        <f t="shared" si="16"/>
        <v/>
      </c>
      <c r="CB54" s="77" t="str">
        <f t="shared" si="16"/>
        <v/>
      </c>
      <c r="CC54" s="77" t="str">
        <f t="shared" si="16"/>
        <v/>
      </c>
      <c r="CD54" s="77" t="str">
        <f t="shared" si="16"/>
        <v/>
      </c>
      <c r="CE54" s="77" t="str">
        <f t="shared" si="16"/>
        <v/>
      </c>
      <c r="CF54" s="77" t="str">
        <f t="shared" si="16"/>
        <v/>
      </c>
      <c r="CG54" s="77" t="str">
        <f t="shared" si="17"/>
        <v/>
      </c>
      <c r="CH54" s="77" t="str">
        <f t="shared" si="17"/>
        <v/>
      </c>
      <c r="CI54" s="77" t="str">
        <f t="shared" si="17"/>
        <v/>
      </c>
      <c r="CJ54" s="77" t="str">
        <f t="shared" si="17"/>
        <v/>
      </c>
      <c r="CK54" s="77" t="str">
        <f t="shared" si="17"/>
        <v/>
      </c>
      <c r="CL54" s="77" t="str">
        <f t="shared" si="17"/>
        <v/>
      </c>
      <c r="CM54" s="77" t="str">
        <f t="shared" si="17"/>
        <v/>
      </c>
      <c r="CN54" s="77" t="str">
        <f t="shared" si="17"/>
        <v/>
      </c>
      <c r="CO54" s="77" t="str">
        <f t="shared" si="17"/>
        <v/>
      </c>
      <c r="CP54" s="77" t="str">
        <f t="shared" si="17"/>
        <v/>
      </c>
      <c r="CQ54" s="77" t="str">
        <f t="shared" si="17"/>
        <v/>
      </c>
      <c r="CR54" s="77" t="str">
        <f t="shared" si="17"/>
        <v/>
      </c>
      <c r="CS54" s="77" t="str">
        <f t="shared" si="17"/>
        <v/>
      </c>
      <c r="CT54" s="77" t="str">
        <f t="shared" si="17"/>
        <v/>
      </c>
      <c r="CU54" s="77" t="str">
        <f t="shared" si="17"/>
        <v/>
      </c>
      <c r="CV54" s="77" t="str">
        <f t="shared" si="17"/>
        <v/>
      </c>
      <c r="CW54" s="77" t="str">
        <f t="shared" si="18"/>
        <v/>
      </c>
      <c r="CX54" s="77" t="str">
        <f t="shared" si="18"/>
        <v/>
      </c>
      <c r="CY54" s="77" t="str">
        <f t="shared" si="18"/>
        <v/>
      </c>
      <c r="CZ54" s="77" t="str">
        <f t="shared" si="18"/>
        <v/>
      </c>
      <c r="DA54" s="77" t="str">
        <f t="shared" si="18"/>
        <v/>
      </c>
      <c r="DB54" s="77" t="str">
        <f t="shared" si="18"/>
        <v/>
      </c>
      <c r="DC54" s="77" t="str">
        <f t="shared" si="18"/>
        <v/>
      </c>
      <c r="DD54" s="77" t="str">
        <f t="shared" si="18"/>
        <v/>
      </c>
      <c r="DE54" s="77" t="str">
        <f t="shared" si="18"/>
        <v/>
      </c>
      <c r="DF54" s="77" t="str">
        <f t="shared" si="18"/>
        <v/>
      </c>
      <c r="DG54" s="77" t="str">
        <f t="shared" si="18"/>
        <v/>
      </c>
      <c r="DH54" s="77" t="str">
        <f t="shared" si="18"/>
        <v/>
      </c>
      <c r="DI54" s="77" t="str">
        <f t="shared" si="18"/>
        <v/>
      </c>
      <c r="DJ54" s="77" t="str">
        <f t="shared" si="18"/>
        <v/>
      </c>
      <c r="DK54" s="77" t="str">
        <f t="shared" si="19"/>
        <v/>
      </c>
      <c r="DL54" s="77" t="str">
        <f t="shared" si="19"/>
        <v/>
      </c>
      <c r="DM54" s="77" t="str">
        <f t="shared" si="19"/>
        <v/>
      </c>
      <c r="DN54" s="77" t="str">
        <f t="shared" si="19"/>
        <v/>
      </c>
      <c r="DO54" s="77" t="str">
        <f t="shared" si="19"/>
        <v/>
      </c>
      <c r="DP54" s="77" t="str">
        <f t="shared" si="19"/>
        <v/>
      </c>
      <c r="DQ54" s="77" t="str">
        <f t="shared" si="19"/>
        <v/>
      </c>
      <c r="DR54" s="77" t="str">
        <f t="shared" si="19"/>
        <v/>
      </c>
      <c r="DS54" s="77" t="str">
        <f t="shared" si="19"/>
        <v/>
      </c>
      <c r="DT54" s="77" t="str">
        <f t="shared" si="19"/>
        <v/>
      </c>
      <c r="DU54" s="77" t="str">
        <f t="shared" si="19"/>
        <v/>
      </c>
    </row>
    <row r="55" spans="1:125" x14ac:dyDescent="0.35">
      <c r="A55" s="79"/>
      <c r="B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row>
    <row r="56" spans="1:125" x14ac:dyDescent="0.35">
      <c r="A56" s="38" t="str">
        <f>IFERROR(Pieņēmumi!B184,"")</f>
        <v>Periodiskās uzturēšanas izmaksas, kopā</v>
      </c>
      <c r="B56" s="44" t="str">
        <f>IFERROR(Pieņēmumi!C184,"")</f>
        <v>k € ceturksnī</v>
      </c>
      <c r="D56" s="40">
        <f>IFERROR(Pieņēmumi!E184,"")</f>
        <v>0</v>
      </c>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row>
    <row r="57" spans="1:125" x14ac:dyDescent="0.35">
      <c r="A57" s="2"/>
      <c r="B57" s="2"/>
      <c r="C57" s="2"/>
      <c r="D57" s="1"/>
      <c r="E57" s="2"/>
      <c r="F57" s="2"/>
      <c r="G57" s="2"/>
      <c r="H57" s="2"/>
      <c r="I57" s="2"/>
      <c r="J57" s="2"/>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row>
    <row r="58" spans="1:125" x14ac:dyDescent="0.35">
      <c r="A58" s="25" t="s">
        <v>442</v>
      </c>
      <c r="B58" s="78" t="s">
        <v>200</v>
      </c>
      <c r="C58" s="25"/>
      <c r="D58" s="26">
        <f>IFERROR(SUM(E58:DU58),"")</f>
        <v>0</v>
      </c>
      <c r="E58" s="26">
        <f t="shared" ref="E58:BP58" si="20">IFERROR(SUM(E45:E51),"")</f>
        <v>0</v>
      </c>
      <c r="F58" s="26">
        <f t="shared" si="20"/>
        <v>0</v>
      </c>
      <c r="G58" s="26">
        <f t="shared" si="20"/>
        <v>0</v>
      </c>
      <c r="H58" s="26">
        <f t="shared" si="20"/>
        <v>0</v>
      </c>
      <c r="I58" s="26">
        <f t="shared" si="20"/>
        <v>0</v>
      </c>
      <c r="J58" s="26">
        <f t="shared" si="20"/>
        <v>0</v>
      </c>
      <c r="K58" s="26">
        <f t="shared" si="20"/>
        <v>0</v>
      </c>
      <c r="L58" s="26">
        <f t="shared" si="20"/>
        <v>0</v>
      </c>
      <c r="M58" s="26">
        <f t="shared" si="20"/>
        <v>0</v>
      </c>
      <c r="N58" s="26">
        <f t="shared" si="20"/>
        <v>0</v>
      </c>
      <c r="O58" s="26">
        <f t="shared" si="20"/>
        <v>0</v>
      </c>
      <c r="P58" s="26">
        <f t="shared" si="20"/>
        <v>0</v>
      </c>
      <c r="Q58" s="26">
        <f t="shared" si="20"/>
        <v>0</v>
      </c>
      <c r="R58" s="26">
        <f t="shared" si="20"/>
        <v>0</v>
      </c>
      <c r="S58" s="26">
        <f t="shared" si="20"/>
        <v>0</v>
      </c>
      <c r="T58" s="26">
        <f t="shared" si="20"/>
        <v>0</v>
      </c>
      <c r="U58" s="26">
        <f t="shared" si="20"/>
        <v>0</v>
      </c>
      <c r="V58" s="26">
        <f t="shared" si="20"/>
        <v>0</v>
      </c>
      <c r="W58" s="26">
        <f t="shared" si="20"/>
        <v>0</v>
      </c>
      <c r="X58" s="26">
        <f t="shared" si="20"/>
        <v>0</v>
      </c>
      <c r="Y58" s="26">
        <f t="shared" si="20"/>
        <v>0</v>
      </c>
      <c r="Z58" s="26">
        <f t="shared" si="20"/>
        <v>0</v>
      </c>
      <c r="AA58" s="26">
        <f t="shared" si="20"/>
        <v>0</v>
      </c>
      <c r="AB58" s="26">
        <f t="shared" si="20"/>
        <v>0</v>
      </c>
      <c r="AC58" s="26">
        <f t="shared" si="20"/>
        <v>0</v>
      </c>
      <c r="AD58" s="26">
        <f t="shared" si="20"/>
        <v>0</v>
      </c>
      <c r="AE58" s="26">
        <f t="shared" si="20"/>
        <v>0</v>
      </c>
      <c r="AF58" s="26">
        <f t="shared" si="20"/>
        <v>0</v>
      </c>
      <c r="AG58" s="26">
        <f t="shared" si="20"/>
        <v>0</v>
      </c>
      <c r="AH58" s="26">
        <f t="shared" si="20"/>
        <v>0</v>
      </c>
      <c r="AI58" s="26">
        <f t="shared" si="20"/>
        <v>0</v>
      </c>
      <c r="AJ58" s="26">
        <f t="shared" si="20"/>
        <v>0</v>
      </c>
      <c r="AK58" s="26">
        <f t="shared" si="20"/>
        <v>0</v>
      </c>
      <c r="AL58" s="26">
        <f t="shared" si="20"/>
        <v>0</v>
      </c>
      <c r="AM58" s="26">
        <f t="shared" si="20"/>
        <v>0</v>
      </c>
      <c r="AN58" s="26">
        <f t="shared" si="20"/>
        <v>0</v>
      </c>
      <c r="AO58" s="26">
        <f t="shared" si="20"/>
        <v>0</v>
      </c>
      <c r="AP58" s="26">
        <f t="shared" si="20"/>
        <v>0</v>
      </c>
      <c r="AQ58" s="26">
        <f t="shared" si="20"/>
        <v>0</v>
      </c>
      <c r="AR58" s="26">
        <f t="shared" si="20"/>
        <v>0</v>
      </c>
      <c r="AS58" s="26">
        <f t="shared" si="20"/>
        <v>0</v>
      </c>
      <c r="AT58" s="26">
        <f t="shared" si="20"/>
        <v>0</v>
      </c>
      <c r="AU58" s="26">
        <f t="shared" si="20"/>
        <v>0</v>
      </c>
      <c r="AV58" s="26">
        <f t="shared" si="20"/>
        <v>0</v>
      </c>
      <c r="AW58" s="26">
        <f t="shared" si="20"/>
        <v>0</v>
      </c>
      <c r="AX58" s="26">
        <f t="shared" si="20"/>
        <v>0</v>
      </c>
      <c r="AY58" s="26">
        <f t="shared" si="20"/>
        <v>0</v>
      </c>
      <c r="AZ58" s="26">
        <f t="shared" si="20"/>
        <v>0</v>
      </c>
      <c r="BA58" s="26">
        <f t="shared" si="20"/>
        <v>0</v>
      </c>
      <c r="BB58" s="26">
        <f t="shared" si="20"/>
        <v>0</v>
      </c>
      <c r="BC58" s="26">
        <f t="shared" si="20"/>
        <v>0</v>
      </c>
      <c r="BD58" s="26">
        <f t="shared" si="20"/>
        <v>0</v>
      </c>
      <c r="BE58" s="26">
        <f t="shared" si="20"/>
        <v>0</v>
      </c>
      <c r="BF58" s="26">
        <f t="shared" si="20"/>
        <v>0</v>
      </c>
      <c r="BG58" s="26">
        <f t="shared" si="20"/>
        <v>0</v>
      </c>
      <c r="BH58" s="26">
        <f t="shared" si="20"/>
        <v>0</v>
      </c>
      <c r="BI58" s="26">
        <f t="shared" si="20"/>
        <v>0</v>
      </c>
      <c r="BJ58" s="26">
        <f t="shared" si="20"/>
        <v>0</v>
      </c>
      <c r="BK58" s="26">
        <f t="shared" si="20"/>
        <v>0</v>
      </c>
      <c r="BL58" s="26">
        <f t="shared" si="20"/>
        <v>0</v>
      </c>
      <c r="BM58" s="26">
        <f t="shared" si="20"/>
        <v>0</v>
      </c>
      <c r="BN58" s="26">
        <f t="shared" si="20"/>
        <v>0</v>
      </c>
      <c r="BO58" s="26">
        <f t="shared" si="20"/>
        <v>0</v>
      </c>
      <c r="BP58" s="26">
        <f t="shared" si="20"/>
        <v>0</v>
      </c>
      <c r="BQ58" s="26">
        <f t="shared" ref="BQ58:DU58" si="21">IFERROR(SUM(BQ45:BQ51),"")</f>
        <v>0</v>
      </c>
      <c r="BR58" s="26">
        <f t="shared" si="21"/>
        <v>0</v>
      </c>
      <c r="BS58" s="26">
        <f t="shared" si="21"/>
        <v>0</v>
      </c>
      <c r="BT58" s="26">
        <f t="shared" si="21"/>
        <v>0</v>
      </c>
      <c r="BU58" s="26">
        <f t="shared" si="21"/>
        <v>0</v>
      </c>
      <c r="BV58" s="26">
        <f t="shared" si="21"/>
        <v>0</v>
      </c>
      <c r="BW58" s="26">
        <f t="shared" si="21"/>
        <v>0</v>
      </c>
      <c r="BX58" s="26">
        <f t="shared" si="21"/>
        <v>0</v>
      </c>
      <c r="BY58" s="26">
        <f t="shared" si="21"/>
        <v>0</v>
      </c>
      <c r="BZ58" s="26">
        <f t="shared" si="21"/>
        <v>0</v>
      </c>
      <c r="CA58" s="26">
        <f t="shared" si="21"/>
        <v>0</v>
      </c>
      <c r="CB58" s="26">
        <f t="shared" si="21"/>
        <v>0</v>
      </c>
      <c r="CC58" s="26">
        <f t="shared" si="21"/>
        <v>0</v>
      </c>
      <c r="CD58" s="26">
        <f t="shared" si="21"/>
        <v>0</v>
      </c>
      <c r="CE58" s="26">
        <f t="shared" si="21"/>
        <v>0</v>
      </c>
      <c r="CF58" s="26">
        <f t="shared" si="21"/>
        <v>0</v>
      </c>
      <c r="CG58" s="26">
        <f t="shared" si="21"/>
        <v>0</v>
      </c>
      <c r="CH58" s="26">
        <f t="shared" si="21"/>
        <v>0</v>
      </c>
      <c r="CI58" s="26">
        <f t="shared" si="21"/>
        <v>0</v>
      </c>
      <c r="CJ58" s="26">
        <f t="shared" si="21"/>
        <v>0</v>
      </c>
      <c r="CK58" s="26">
        <f t="shared" si="21"/>
        <v>0</v>
      </c>
      <c r="CL58" s="26">
        <f t="shared" si="21"/>
        <v>0</v>
      </c>
      <c r="CM58" s="26">
        <f t="shared" si="21"/>
        <v>0</v>
      </c>
      <c r="CN58" s="26">
        <f t="shared" si="21"/>
        <v>0</v>
      </c>
      <c r="CO58" s="26">
        <f t="shared" si="21"/>
        <v>0</v>
      </c>
      <c r="CP58" s="26">
        <f t="shared" si="21"/>
        <v>0</v>
      </c>
      <c r="CQ58" s="26">
        <f t="shared" si="21"/>
        <v>0</v>
      </c>
      <c r="CR58" s="26">
        <f t="shared" si="21"/>
        <v>0</v>
      </c>
      <c r="CS58" s="26">
        <f t="shared" si="21"/>
        <v>0</v>
      </c>
      <c r="CT58" s="26">
        <f t="shared" si="21"/>
        <v>0</v>
      </c>
      <c r="CU58" s="26">
        <f t="shared" si="21"/>
        <v>0</v>
      </c>
      <c r="CV58" s="26">
        <f t="shared" si="21"/>
        <v>0</v>
      </c>
      <c r="CW58" s="26">
        <f t="shared" si="21"/>
        <v>0</v>
      </c>
      <c r="CX58" s="26">
        <f t="shared" si="21"/>
        <v>0</v>
      </c>
      <c r="CY58" s="26">
        <f t="shared" si="21"/>
        <v>0</v>
      </c>
      <c r="CZ58" s="26">
        <f t="shared" si="21"/>
        <v>0</v>
      </c>
      <c r="DA58" s="26">
        <f t="shared" si="21"/>
        <v>0</v>
      </c>
      <c r="DB58" s="26">
        <f t="shared" si="21"/>
        <v>0</v>
      </c>
      <c r="DC58" s="26">
        <f t="shared" si="21"/>
        <v>0</v>
      </c>
      <c r="DD58" s="26">
        <f t="shared" si="21"/>
        <v>0</v>
      </c>
      <c r="DE58" s="26">
        <f t="shared" si="21"/>
        <v>0</v>
      </c>
      <c r="DF58" s="26">
        <f t="shared" si="21"/>
        <v>0</v>
      </c>
      <c r="DG58" s="26">
        <f t="shared" si="21"/>
        <v>0</v>
      </c>
      <c r="DH58" s="26">
        <f t="shared" si="21"/>
        <v>0</v>
      </c>
      <c r="DI58" s="26">
        <f t="shared" si="21"/>
        <v>0</v>
      </c>
      <c r="DJ58" s="26">
        <f t="shared" si="21"/>
        <v>0</v>
      </c>
      <c r="DK58" s="26">
        <f t="shared" si="21"/>
        <v>0</v>
      </c>
      <c r="DL58" s="26">
        <f t="shared" si="21"/>
        <v>0</v>
      </c>
      <c r="DM58" s="26">
        <f t="shared" si="21"/>
        <v>0</v>
      </c>
      <c r="DN58" s="26">
        <f t="shared" si="21"/>
        <v>0</v>
      </c>
      <c r="DO58" s="26">
        <f t="shared" si="21"/>
        <v>0</v>
      </c>
      <c r="DP58" s="26">
        <f t="shared" si="21"/>
        <v>0</v>
      </c>
      <c r="DQ58" s="26">
        <f t="shared" si="21"/>
        <v>0</v>
      </c>
      <c r="DR58" s="26">
        <f t="shared" si="21"/>
        <v>0</v>
      </c>
      <c r="DS58" s="26">
        <f t="shared" si="21"/>
        <v>0</v>
      </c>
      <c r="DT58" s="26">
        <f t="shared" si="21"/>
        <v>0</v>
      </c>
      <c r="DU58" s="26">
        <f t="shared" si="21"/>
        <v>0</v>
      </c>
    </row>
    <row r="59" spans="1:125" x14ac:dyDescent="0.35">
      <c r="A59" s="2"/>
      <c r="B59" s="2"/>
      <c r="C59" s="2"/>
      <c r="D59" s="1"/>
      <c r="E59" s="2"/>
      <c r="F59" s="2"/>
      <c r="G59" s="2"/>
      <c r="H59" s="2"/>
      <c r="I59" s="2"/>
      <c r="J59" s="2"/>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row>
    <row r="60" spans="1:125" x14ac:dyDescent="0.35">
      <c r="A60" s="25" t="s">
        <v>443</v>
      </c>
      <c r="B60" s="78" t="s">
        <v>200</v>
      </c>
      <c r="C60" s="25"/>
      <c r="D60" s="26">
        <f>IFERROR(SUM(E60:DU60),"")</f>
        <v>0</v>
      </c>
      <c r="E60" s="26" t="str">
        <f t="shared" ref="E60:BP60" si="22">IFERROR(E58*E43,"")</f>
        <v/>
      </c>
      <c r="F60" s="26" t="str">
        <f t="shared" si="22"/>
        <v/>
      </c>
      <c r="G60" s="26" t="str">
        <f t="shared" si="22"/>
        <v/>
      </c>
      <c r="H60" s="26" t="str">
        <f t="shared" si="22"/>
        <v/>
      </c>
      <c r="I60" s="26" t="str">
        <f t="shared" si="22"/>
        <v/>
      </c>
      <c r="J60" s="26" t="str">
        <f t="shared" si="22"/>
        <v/>
      </c>
      <c r="K60" s="26" t="str">
        <f t="shared" si="22"/>
        <v/>
      </c>
      <c r="L60" s="26" t="str">
        <f t="shared" si="22"/>
        <v/>
      </c>
      <c r="M60" s="26" t="str">
        <f t="shared" si="22"/>
        <v/>
      </c>
      <c r="N60" s="26" t="str">
        <f t="shared" si="22"/>
        <v/>
      </c>
      <c r="O60" s="26" t="str">
        <f t="shared" si="22"/>
        <v/>
      </c>
      <c r="P60" s="26" t="str">
        <f t="shared" si="22"/>
        <v/>
      </c>
      <c r="Q60" s="26" t="str">
        <f t="shared" si="22"/>
        <v/>
      </c>
      <c r="R60" s="26" t="str">
        <f t="shared" si="22"/>
        <v/>
      </c>
      <c r="S60" s="26" t="str">
        <f t="shared" si="22"/>
        <v/>
      </c>
      <c r="T60" s="26" t="str">
        <f t="shared" si="22"/>
        <v/>
      </c>
      <c r="U60" s="26" t="str">
        <f t="shared" si="22"/>
        <v/>
      </c>
      <c r="V60" s="26" t="str">
        <f t="shared" si="22"/>
        <v/>
      </c>
      <c r="W60" s="26" t="str">
        <f t="shared" si="22"/>
        <v/>
      </c>
      <c r="X60" s="26" t="str">
        <f t="shared" si="22"/>
        <v/>
      </c>
      <c r="Y60" s="26" t="str">
        <f t="shared" si="22"/>
        <v/>
      </c>
      <c r="Z60" s="26" t="str">
        <f t="shared" si="22"/>
        <v/>
      </c>
      <c r="AA60" s="26" t="str">
        <f t="shared" si="22"/>
        <v/>
      </c>
      <c r="AB60" s="26" t="str">
        <f t="shared" si="22"/>
        <v/>
      </c>
      <c r="AC60" s="26" t="str">
        <f t="shared" si="22"/>
        <v/>
      </c>
      <c r="AD60" s="26" t="str">
        <f t="shared" si="22"/>
        <v/>
      </c>
      <c r="AE60" s="26" t="str">
        <f t="shared" si="22"/>
        <v/>
      </c>
      <c r="AF60" s="26" t="str">
        <f t="shared" si="22"/>
        <v/>
      </c>
      <c r="AG60" s="26" t="str">
        <f t="shared" si="22"/>
        <v/>
      </c>
      <c r="AH60" s="26" t="str">
        <f t="shared" si="22"/>
        <v/>
      </c>
      <c r="AI60" s="26" t="str">
        <f t="shared" si="22"/>
        <v/>
      </c>
      <c r="AJ60" s="26" t="str">
        <f t="shared" si="22"/>
        <v/>
      </c>
      <c r="AK60" s="26" t="str">
        <f t="shared" si="22"/>
        <v/>
      </c>
      <c r="AL60" s="26" t="str">
        <f t="shared" si="22"/>
        <v/>
      </c>
      <c r="AM60" s="26" t="str">
        <f t="shared" si="22"/>
        <v/>
      </c>
      <c r="AN60" s="26" t="str">
        <f t="shared" si="22"/>
        <v/>
      </c>
      <c r="AO60" s="26" t="str">
        <f t="shared" si="22"/>
        <v/>
      </c>
      <c r="AP60" s="26" t="str">
        <f t="shared" si="22"/>
        <v/>
      </c>
      <c r="AQ60" s="26" t="str">
        <f t="shared" si="22"/>
        <v/>
      </c>
      <c r="AR60" s="26" t="str">
        <f t="shared" si="22"/>
        <v/>
      </c>
      <c r="AS60" s="26" t="str">
        <f t="shared" si="22"/>
        <v/>
      </c>
      <c r="AT60" s="26" t="str">
        <f t="shared" si="22"/>
        <v/>
      </c>
      <c r="AU60" s="26" t="str">
        <f t="shared" si="22"/>
        <v/>
      </c>
      <c r="AV60" s="26" t="str">
        <f t="shared" si="22"/>
        <v/>
      </c>
      <c r="AW60" s="26" t="str">
        <f t="shared" si="22"/>
        <v/>
      </c>
      <c r="AX60" s="26" t="str">
        <f t="shared" si="22"/>
        <v/>
      </c>
      <c r="AY60" s="26" t="str">
        <f t="shared" si="22"/>
        <v/>
      </c>
      <c r="AZ60" s="26" t="str">
        <f t="shared" si="22"/>
        <v/>
      </c>
      <c r="BA60" s="26" t="str">
        <f t="shared" si="22"/>
        <v/>
      </c>
      <c r="BB60" s="26" t="str">
        <f t="shared" si="22"/>
        <v/>
      </c>
      <c r="BC60" s="26" t="str">
        <f t="shared" si="22"/>
        <v/>
      </c>
      <c r="BD60" s="26" t="str">
        <f t="shared" si="22"/>
        <v/>
      </c>
      <c r="BE60" s="26" t="str">
        <f t="shared" si="22"/>
        <v/>
      </c>
      <c r="BF60" s="26" t="str">
        <f t="shared" si="22"/>
        <v/>
      </c>
      <c r="BG60" s="26" t="str">
        <f t="shared" si="22"/>
        <v/>
      </c>
      <c r="BH60" s="26" t="str">
        <f t="shared" si="22"/>
        <v/>
      </c>
      <c r="BI60" s="26" t="str">
        <f t="shared" si="22"/>
        <v/>
      </c>
      <c r="BJ60" s="26" t="str">
        <f t="shared" si="22"/>
        <v/>
      </c>
      <c r="BK60" s="26" t="str">
        <f t="shared" si="22"/>
        <v/>
      </c>
      <c r="BL60" s="26" t="str">
        <f t="shared" si="22"/>
        <v/>
      </c>
      <c r="BM60" s="26" t="str">
        <f t="shared" si="22"/>
        <v/>
      </c>
      <c r="BN60" s="26" t="str">
        <f t="shared" si="22"/>
        <v/>
      </c>
      <c r="BO60" s="26" t="str">
        <f t="shared" si="22"/>
        <v/>
      </c>
      <c r="BP60" s="26" t="str">
        <f t="shared" si="22"/>
        <v/>
      </c>
      <c r="BQ60" s="26" t="str">
        <f t="shared" ref="BQ60:DU60" si="23">IFERROR(BQ58*BQ43,"")</f>
        <v/>
      </c>
      <c r="BR60" s="26" t="str">
        <f t="shared" si="23"/>
        <v/>
      </c>
      <c r="BS60" s="26" t="str">
        <f t="shared" si="23"/>
        <v/>
      </c>
      <c r="BT60" s="26" t="str">
        <f t="shared" si="23"/>
        <v/>
      </c>
      <c r="BU60" s="26" t="str">
        <f t="shared" si="23"/>
        <v/>
      </c>
      <c r="BV60" s="26" t="str">
        <f t="shared" si="23"/>
        <v/>
      </c>
      <c r="BW60" s="26" t="str">
        <f t="shared" si="23"/>
        <v/>
      </c>
      <c r="BX60" s="26" t="str">
        <f t="shared" si="23"/>
        <v/>
      </c>
      <c r="BY60" s="26" t="str">
        <f t="shared" si="23"/>
        <v/>
      </c>
      <c r="BZ60" s="26" t="str">
        <f t="shared" si="23"/>
        <v/>
      </c>
      <c r="CA60" s="26" t="str">
        <f t="shared" si="23"/>
        <v/>
      </c>
      <c r="CB60" s="26" t="str">
        <f t="shared" si="23"/>
        <v/>
      </c>
      <c r="CC60" s="26" t="str">
        <f t="shared" si="23"/>
        <v/>
      </c>
      <c r="CD60" s="26" t="str">
        <f t="shared" si="23"/>
        <v/>
      </c>
      <c r="CE60" s="26" t="str">
        <f t="shared" si="23"/>
        <v/>
      </c>
      <c r="CF60" s="26" t="str">
        <f t="shared" si="23"/>
        <v/>
      </c>
      <c r="CG60" s="26" t="str">
        <f t="shared" si="23"/>
        <v/>
      </c>
      <c r="CH60" s="26" t="str">
        <f t="shared" si="23"/>
        <v/>
      </c>
      <c r="CI60" s="26" t="str">
        <f t="shared" si="23"/>
        <v/>
      </c>
      <c r="CJ60" s="26" t="str">
        <f t="shared" si="23"/>
        <v/>
      </c>
      <c r="CK60" s="26" t="str">
        <f t="shared" si="23"/>
        <v/>
      </c>
      <c r="CL60" s="26" t="str">
        <f t="shared" si="23"/>
        <v/>
      </c>
      <c r="CM60" s="26" t="str">
        <f t="shared" si="23"/>
        <v/>
      </c>
      <c r="CN60" s="26" t="str">
        <f t="shared" si="23"/>
        <v/>
      </c>
      <c r="CO60" s="26" t="str">
        <f t="shared" si="23"/>
        <v/>
      </c>
      <c r="CP60" s="26" t="str">
        <f t="shared" si="23"/>
        <v/>
      </c>
      <c r="CQ60" s="26" t="str">
        <f t="shared" si="23"/>
        <v/>
      </c>
      <c r="CR60" s="26" t="str">
        <f t="shared" si="23"/>
        <v/>
      </c>
      <c r="CS60" s="26" t="str">
        <f t="shared" si="23"/>
        <v/>
      </c>
      <c r="CT60" s="26" t="str">
        <f t="shared" si="23"/>
        <v/>
      </c>
      <c r="CU60" s="26" t="str">
        <f t="shared" si="23"/>
        <v/>
      </c>
      <c r="CV60" s="26" t="str">
        <f t="shared" si="23"/>
        <v/>
      </c>
      <c r="CW60" s="26" t="str">
        <f t="shared" si="23"/>
        <v/>
      </c>
      <c r="CX60" s="26" t="str">
        <f t="shared" si="23"/>
        <v/>
      </c>
      <c r="CY60" s="26" t="str">
        <f t="shared" si="23"/>
        <v/>
      </c>
      <c r="CZ60" s="26" t="str">
        <f t="shared" si="23"/>
        <v/>
      </c>
      <c r="DA60" s="26" t="str">
        <f t="shared" si="23"/>
        <v/>
      </c>
      <c r="DB60" s="26" t="str">
        <f t="shared" si="23"/>
        <v/>
      </c>
      <c r="DC60" s="26" t="str">
        <f t="shared" si="23"/>
        <v/>
      </c>
      <c r="DD60" s="26" t="str">
        <f t="shared" si="23"/>
        <v/>
      </c>
      <c r="DE60" s="26" t="str">
        <f t="shared" si="23"/>
        <v/>
      </c>
      <c r="DF60" s="26" t="str">
        <f t="shared" si="23"/>
        <v/>
      </c>
      <c r="DG60" s="26" t="str">
        <f t="shared" si="23"/>
        <v/>
      </c>
      <c r="DH60" s="26" t="str">
        <f t="shared" si="23"/>
        <v/>
      </c>
      <c r="DI60" s="26" t="str">
        <f t="shared" si="23"/>
        <v/>
      </c>
      <c r="DJ60" s="26" t="str">
        <f t="shared" si="23"/>
        <v/>
      </c>
      <c r="DK60" s="26" t="str">
        <f t="shared" si="23"/>
        <v/>
      </c>
      <c r="DL60" s="26" t="str">
        <f t="shared" si="23"/>
        <v/>
      </c>
      <c r="DM60" s="26" t="str">
        <f t="shared" si="23"/>
        <v/>
      </c>
      <c r="DN60" s="26" t="str">
        <f t="shared" si="23"/>
        <v/>
      </c>
      <c r="DO60" s="26" t="str">
        <f t="shared" si="23"/>
        <v/>
      </c>
      <c r="DP60" s="26" t="str">
        <f t="shared" si="23"/>
        <v/>
      </c>
      <c r="DQ60" s="26" t="str">
        <f t="shared" si="23"/>
        <v/>
      </c>
      <c r="DR60" s="26" t="str">
        <f t="shared" si="23"/>
        <v/>
      </c>
      <c r="DS60" s="26" t="str">
        <f t="shared" si="23"/>
        <v/>
      </c>
      <c r="DT60" s="26" t="str">
        <f t="shared" si="23"/>
        <v/>
      </c>
      <c r="DU60" s="26" t="str">
        <f t="shared" si="23"/>
        <v/>
      </c>
    </row>
    <row r="62" spans="1:125" x14ac:dyDescent="0.35">
      <c r="A62" s="16" t="s">
        <v>444</v>
      </c>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row>
    <row r="64" spans="1:125" x14ac:dyDescent="0.35">
      <c r="A64" s="38" t="str">
        <f>IFERROR('Laika grafiks'!A32,"")</f>
        <v>Administratīvo  izmaksu marķieris</v>
      </c>
      <c r="E64" s="142">
        <f>IFERROR('Laika grafiks'!E32,"")</f>
        <v>1</v>
      </c>
      <c r="F64" s="142">
        <f>IFERROR('Laika grafiks'!F32,"")</f>
        <v>0</v>
      </c>
      <c r="G64" s="142">
        <f>IFERROR('Laika grafiks'!G32,"")</f>
        <v>0</v>
      </c>
      <c r="H64" s="142">
        <f>IFERROR('Laika grafiks'!H32,"")</f>
        <v>0</v>
      </c>
      <c r="I64" s="142">
        <f>IFERROR('Laika grafiks'!I32,"")</f>
        <v>0</v>
      </c>
      <c r="J64" s="142">
        <f>IFERROR('Laika grafiks'!J32,"")</f>
        <v>0</v>
      </c>
      <c r="K64" s="142">
        <f>IFERROR('Laika grafiks'!K32,"")</f>
        <v>0</v>
      </c>
      <c r="L64" s="142">
        <f>IFERROR('Laika grafiks'!L32,"")</f>
        <v>0</v>
      </c>
      <c r="M64" s="142">
        <f>IFERROR('Laika grafiks'!M32,"")</f>
        <v>0</v>
      </c>
      <c r="N64" s="142">
        <f>IFERROR('Laika grafiks'!N32,"")</f>
        <v>0</v>
      </c>
      <c r="O64" s="142">
        <f>IFERROR('Laika grafiks'!O32,"")</f>
        <v>0</v>
      </c>
      <c r="P64" s="142">
        <f>IFERROR('Laika grafiks'!P32,"")</f>
        <v>0</v>
      </c>
      <c r="Q64" s="142">
        <f>IFERROR('Laika grafiks'!Q32,"")</f>
        <v>0</v>
      </c>
      <c r="R64" s="142">
        <f>IFERROR('Laika grafiks'!R32,"")</f>
        <v>0</v>
      </c>
      <c r="S64" s="142">
        <f>IFERROR('Laika grafiks'!S32,"")</f>
        <v>0</v>
      </c>
      <c r="T64" s="142">
        <f>IFERROR('Laika grafiks'!T32,"")</f>
        <v>0</v>
      </c>
      <c r="U64" s="142">
        <f>IFERROR('Laika grafiks'!U32,"")</f>
        <v>0</v>
      </c>
      <c r="V64" s="142">
        <f>IFERROR('Laika grafiks'!V32,"")</f>
        <v>0</v>
      </c>
      <c r="W64" s="142">
        <f>IFERROR('Laika grafiks'!W32,"")</f>
        <v>0</v>
      </c>
      <c r="X64" s="142">
        <f>IFERROR('Laika grafiks'!X32,"")</f>
        <v>0</v>
      </c>
      <c r="Y64" s="142">
        <f>IFERROR('Laika grafiks'!Y32,"")</f>
        <v>0</v>
      </c>
      <c r="Z64" s="142">
        <f>IFERROR('Laika grafiks'!Z32,"")</f>
        <v>0</v>
      </c>
      <c r="AA64" s="142">
        <f>IFERROR('Laika grafiks'!AA32,"")</f>
        <v>0</v>
      </c>
      <c r="AB64" s="142">
        <f>IFERROR('Laika grafiks'!AB32,"")</f>
        <v>0</v>
      </c>
      <c r="AC64" s="142">
        <f>IFERROR('Laika grafiks'!AC32,"")</f>
        <v>0</v>
      </c>
      <c r="AD64" s="142">
        <f>IFERROR('Laika grafiks'!AD32,"")</f>
        <v>0</v>
      </c>
      <c r="AE64" s="142">
        <f>IFERROR('Laika grafiks'!AE32,"")</f>
        <v>0</v>
      </c>
      <c r="AF64" s="142">
        <f>IFERROR('Laika grafiks'!AF32,"")</f>
        <v>0</v>
      </c>
      <c r="AG64" s="142">
        <f>IFERROR('Laika grafiks'!AG32,"")</f>
        <v>0</v>
      </c>
      <c r="AH64" s="142">
        <f>IFERROR('Laika grafiks'!AH32,"")</f>
        <v>0</v>
      </c>
      <c r="AI64" s="142">
        <f>IFERROR('Laika grafiks'!AI32,"")</f>
        <v>0</v>
      </c>
      <c r="AJ64" s="142">
        <f>IFERROR('Laika grafiks'!AJ32,"")</f>
        <v>0</v>
      </c>
      <c r="AK64" s="142">
        <f>IFERROR('Laika grafiks'!AK32,"")</f>
        <v>0</v>
      </c>
      <c r="AL64" s="142">
        <f>IFERROR('Laika grafiks'!AL32,"")</f>
        <v>0</v>
      </c>
      <c r="AM64" s="142">
        <f>IFERROR('Laika grafiks'!AM32,"")</f>
        <v>0</v>
      </c>
      <c r="AN64" s="142">
        <f>IFERROR('Laika grafiks'!AN32,"")</f>
        <v>0</v>
      </c>
      <c r="AO64" s="142">
        <f>IFERROR('Laika grafiks'!AO32,"")</f>
        <v>0</v>
      </c>
      <c r="AP64" s="142">
        <f>IFERROR('Laika grafiks'!AP32,"")</f>
        <v>0</v>
      </c>
      <c r="AQ64" s="142">
        <f>IFERROR('Laika grafiks'!AQ32,"")</f>
        <v>0</v>
      </c>
      <c r="AR64" s="142">
        <f>IFERROR('Laika grafiks'!AR32,"")</f>
        <v>0</v>
      </c>
      <c r="AS64" s="142">
        <f>IFERROR('Laika grafiks'!AS32,"")</f>
        <v>0</v>
      </c>
      <c r="AT64" s="142">
        <f>IFERROR('Laika grafiks'!AT32,"")</f>
        <v>0</v>
      </c>
      <c r="AU64" s="142">
        <f>IFERROR('Laika grafiks'!AU32,"")</f>
        <v>0</v>
      </c>
      <c r="AV64" s="142">
        <f>IFERROR('Laika grafiks'!AV32,"")</f>
        <v>0</v>
      </c>
      <c r="AW64" s="142">
        <f>IFERROR('Laika grafiks'!AW32,"")</f>
        <v>0</v>
      </c>
      <c r="AX64" s="142">
        <f>IFERROR('Laika grafiks'!AX32,"")</f>
        <v>0</v>
      </c>
      <c r="AY64" s="142">
        <f>IFERROR('Laika grafiks'!AY32,"")</f>
        <v>0</v>
      </c>
      <c r="AZ64" s="142">
        <f>IFERROR('Laika grafiks'!AZ32,"")</f>
        <v>0</v>
      </c>
      <c r="BA64" s="142">
        <f>IFERROR('Laika grafiks'!BA32,"")</f>
        <v>0</v>
      </c>
      <c r="BB64" s="142">
        <f>IFERROR('Laika grafiks'!BB32,"")</f>
        <v>0</v>
      </c>
      <c r="BC64" s="142">
        <f>IFERROR('Laika grafiks'!BC32,"")</f>
        <v>0</v>
      </c>
      <c r="BD64" s="142">
        <f>IFERROR('Laika grafiks'!BD32,"")</f>
        <v>0</v>
      </c>
      <c r="BE64" s="142">
        <f>IFERROR('Laika grafiks'!BE32,"")</f>
        <v>0</v>
      </c>
      <c r="BF64" s="142">
        <f>IFERROR('Laika grafiks'!BF32,"")</f>
        <v>0</v>
      </c>
      <c r="BG64" s="142">
        <f>IFERROR('Laika grafiks'!BG32,"")</f>
        <v>0</v>
      </c>
      <c r="BH64" s="142">
        <f>IFERROR('Laika grafiks'!BH32,"")</f>
        <v>0</v>
      </c>
      <c r="BI64" s="142">
        <f>IFERROR('Laika grafiks'!BI32,"")</f>
        <v>0</v>
      </c>
      <c r="BJ64" s="142">
        <f>IFERROR('Laika grafiks'!BJ32,"")</f>
        <v>0</v>
      </c>
      <c r="BK64" s="142">
        <f>IFERROR('Laika grafiks'!BK32,"")</f>
        <v>0</v>
      </c>
      <c r="BL64" s="142">
        <f>IFERROR('Laika grafiks'!BL32,"")</f>
        <v>0</v>
      </c>
      <c r="BM64" s="142">
        <f>IFERROR('Laika grafiks'!BM32,"")</f>
        <v>0</v>
      </c>
      <c r="BN64" s="142">
        <f>IFERROR('Laika grafiks'!BN32,"")</f>
        <v>0</v>
      </c>
      <c r="BO64" s="142">
        <f>IFERROR('Laika grafiks'!BO32,"")</f>
        <v>0</v>
      </c>
      <c r="BP64" s="142">
        <f>IFERROR('Laika grafiks'!BP32,"")</f>
        <v>0</v>
      </c>
      <c r="BQ64" s="142">
        <f>IFERROR('Laika grafiks'!BQ32,"")</f>
        <v>0</v>
      </c>
      <c r="BR64" s="142">
        <f>IFERROR('Laika grafiks'!BR32,"")</f>
        <v>0</v>
      </c>
      <c r="BS64" s="142">
        <f>IFERROR('Laika grafiks'!BS32,"")</f>
        <v>0</v>
      </c>
      <c r="BT64" s="142">
        <f>IFERROR('Laika grafiks'!BT32,"")</f>
        <v>0</v>
      </c>
      <c r="BU64" s="142">
        <f>IFERROR('Laika grafiks'!BU32,"")</f>
        <v>0</v>
      </c>
      <c r="BV64" s="142">
        <f>IFERROR('Laika grafiks'!BV32,"")</f>
        <v>0</v>
      </c>
      <c r="BW64" s="142">
        <f>IFERROR('Laika grafiks'!BW32,"")</f>
        <v>0</v>
      </c>
      <c r="BX64" s="142">
        <f>IFERROR('Laika grafiks'!BX32,"")</f>
        <v>0</v>
      </c>
      <c r="BY64" s="142">
        <f>IFERROR('Laika grafiks'!BY32,"")</f>
        <v>0</v>
      </c>
      <c r="BZ64" s="142">
        <f>IFERROR('Laika grafiks'!BZ32,"")</f>
        <v>0</v>
      </c>
      <c r="CA64" s="142">
        <f>IFERROR('Laika grafiks'!CA32,"")</f>
        <v>0</v>
      </c>
      <c r="CB64" s="142">
        <f>IFERROR('Laika grafiks'!CB32,"")</f>
        <v>0</v>
      </c>
      <c r="CC64" s="142">
        <f>IFERROR('Laika grafiks'!CC32,"")</f>
        <v>0</v>
      </c>
      <c r="CD64" s="142">
        <f>IFERROR('Laika grafiks'!CD32,"")</f>
        <v>0</v>
      </c>
      <c r="CE64" s="142">
        <f>IFERROR('Laika grafiks'!CE32,"")</f>
        <v>0</v>
      </c>
      <c r="CF64" s="142">
        <f>IFERROR('Laika grafiks'!CF32,"")</f>
        <v>0</v>
      </c>
      <c r="CG64" s="142">
        <f>IFERROR('Laika grafiks'!CG32,"")</f>
        <v>0</v>
      </c>
      <c r="CH64" s="142">
        <f>IFERROR('Laika grafiks'!CH32,"")</f>
        <v>0</v>
      </c>
      <c r="CI64" s="142">
        <f>IFERROR('Laika grafiks'!CI32,"")</f>
        <v>0</v>
      </c>
      <c r="CJ64" s="142">
        <f>IFERROR('Laika grafiks'!CJ32,"")</f>
        <v>0</v>
      </c>
      <c r="CK64" s="142">
        <f>IFERROR('Laika grafiks'!CK32,"")</f>
        <v>0</v>
      </c>
      <c r="CL64" s="142">
        <f>IFERROR('Laika grafiks'!CL32,"")</f>
        <v>0</v>
      </c>
      <c r="CM64" s="142">
        <f>IFERROR('Laika grafiks'!CM32,"")</f>
        <v>0</v>
      </c>
      <c r="CN64" s="142">
        <f>IFERROR('Laika grafiks'!CN32,"")</f>
        <v>0</v>
      </c>
      <c r="CO64" s="142">
        <f>IFERROR('Laika grafiks'!CO32,"")</f>
        <v>0</v>
      </c>
      <c r="CP64" s="142">
        <f>IFERROR('Laika grafiks'!CP32,"")</f>
        <v>0</v>
      </c>
      <c r="CQ64" s="142">
        <f>IFERROR('Laika grafiks'!CQ32,"")</f>
        <v>0</v>
      </c>
      <c r="CR64" s="142">
        <f>IFERROR('Laika grafiks'!CR32,"")</f>
        <v>0</v>
      </c>
      <c r="CS64" s="142">
        <f>IFERROR('Laika grafiks'!CS32,"")</f>
        <v>0</v>
      </c>
      <c r="CT64" s="142">
        <f>IFERROR('Laika grafiks'!CT32,"")</f>
        <v>0</v>
      </c>
      <c r="CU64" s="142">
        <f>IFERROR('Laika grafiks'!CU32,"")</f>
        <v>0</v>
      </c>
      <c r="CV64" s="142">
        <f>IFERROR('Laika grafiks'!CV32,"")</f>
        <v>0</v>
      </c>
      <c r="CW64" s="142">
        <f>IFERROR('Laika grafiks'!CW32,"")</f>
        <v>0</v>
      </c>
      <c r="CX64" s="142">
        <f>IFERROR('Laika grafiks'!CX32,"")</f>
        <v>0</v>
      </c>
      <c r="CY64" s="142">
        <f>IFERROR('Laika grafiks'!CY32,"")</f>
        <v>0</v>
      </c>
      <c r="CZ64" s="142">
        <f>IFERROR('Laika grafiks'!CZ32,"")</f>
        <v>0</v>
      </c>
      <c r="DA64" s="142">
        <f>IFERROR('Laika grafiks'!DA32,"")</f>
        <v>0</v>
      </c>
      <c r="DB64" s="142">
        <f>IFERROR('Laika grafiks'!DB32,"")</f>
        <v>0</v>
      </c>
      <c r="DC64" s="142">
        <f>IFERROR('Laika grafiks'!DC32,"")</f>
        <v>0</v>
      </c>
      <c r="DD64" s="142">
        <f>IFERROR('Laika grafiks'!DD32,"")</f>
        <v>0</v>
      </c>
      <c r="DE64" s="142">
        <f>IFERROR('Laika grafiks'!DE32,"")</f>
        <v>0</v>
      </c>
      <c r="DF64" s="142">
        <f>IFERROR('Laika grafiks'!DF32,"")</f>
        <v>0</v>
      </c>
      <c r="DG64" s="142">
        <f>IFERROR('Laika grafiks'!DG32,"")</f>
        <v>0</v>
      </c>
      <c r="DH64" s="142">
        <f>IFERROR('Laika grafiks'!DH32,"")</f>
        <v>0</v>
      </c>
      <c r="DI64" s="142">
        <f>IFERROR('Laika grafiks'!DI32,"")</f>
        <v>0</v>
      </c>
      <c r="DJ64" s="142">
        <f>IFERROR('Laika grafiks'!DJ32,"")</f>
        <v>0</v>
      </c>
      <c r="DK64" s="142">
        <f>IFERROR('Laika grafiks'!DK32,"")</f>
        <v>0</v>
      </c>
      <c r="DL64" s="142">
        <f>IFERROR('Laika grafiks'!DL32,"")</f>
        <v>0</v>
      </c>
      <c r="DM64" s="142">
        <f>IFERROR('Laika grafiks'!DM32,"")</f>
        <v>0</v>
      </c>
      <c r="DN64" s="142">
        <f>IFERROR('Laika grafiks'!DN32,"")</f>
        <v>0</v>
      </c>
      <c r="DO64" s="142">
        <f>IFERROR('Laika grafiks'!DO32,"")</f>
        <v>0</v>
      </c>
      <c r="DP64" s="142">
        <f>IFERROR('Laika grafiks'!DP32,"")</f>
        <v>0</v>
      </c>
      <c r="DQ64" s="142">
        <f>IFERROR('Laika grafiks'!DQ32,"")</f>
        <v>0</v>
      </c>
      <c r="DR64" s="142">
        <f>IFERROR('Laika grafiks'!DR32,"")</f>
        <v>0</v>
      </c>
      <c r="DS64" s="142">
        <f>IFERROR('Laika grafiks'!DS32,"")</f>
        <v>0</v>
      </c>
      <c r="DT64" s="142">
        <f>IFERROR('Laika grafiks'!DT32,"")</f>
        <v>0</v>
      </c>
      <c r="DU64" s="142">
        <f>IFERROR('Laika grafiks'!DU32,"")</f>
        <v>0</v>
      </c>
    </row>
    <row r="65" spans="1:125" x14ac:dyDescent="0.35">
      <c r="A65" s="2"/>
    </row>
    <row r="66" spans="1:125" x14ac:dyDescent="0.35">
      <c r="A66" s="38" t="str">
        <f>IFERROR(Pieņēmumi!B201,"")</f>
        <v>Indekss administratīvajām izmaksām</v>
      </c>
      <c r="D66" s="38">
        <f>IFERROR(Pieņēmumi!E201,"")</f>
        <v>0</v>
      </c>
      <c r="E66" s="144" t="str">
        <f>IFERROR(INDEX('Laika grafiks'!$54:$58,MATCH($D66,'Laika grafiks'!$A$54:$A$58,0),MATCH(E$3,'Laika grafiks'!$3:$3,0)),"")</f>
        <v/>
      </c>
      <c r="F66" s="144" t="str">
        <f>IFERROR(INDEX('Laika grafiks'!$54:$58,MATCH($D66,'Laika grafiks'!$A$54:$A$58,0),MATCH(F$3,'Laika grafiks'!$3:$3,0)),"")</f>
        <v/>
      </c>
      <c r="G66" s="144" t="str">
        <f>IFERROR(INDEX('Laika grafiks'!$54:$58,MATCH($D66,'Laika grafiks'!$A$54:$A$58,0),MATCH(G$3,'Laika grafiks'!$3:$3,0)),"")</f>
        <v/>
      </c>
      <c r="H66" s="144" t="str">
        <f>IFERROR(INDEX('Laika grafiks'!$54:$58,MATCH($D66,'Laika grafiks'!$A$54:$A$58,0),MATCH(H$3,'Laika grafiks'!$3:$3,0)),"")</f>
        <v/>
      </c>
      <c r="I66" s="144" t="str">
        <f>IFERROR(INDEX('Laika grafiks'!$54:$58,MATCH($D66,'Laika grafiks'!$A$54:$A$58,0),MATCH(I$3,'Laika grafiks'!$3:$3,0)),"")</f>
        <v/>
      </c>
      <c r="J66" s="144" t="str">
        <f>IFERROR(INDEX('Laika grafiks'!$54:$58,MATCH($D66,'Laika grafiks'!$A$54:$A$58,0),MATCH(J$3,'Laika grafiks'!$3:$3,0)),"")</f>
        <v/>
      </c>
      <c r="K66" s="144" t="str">
        <f>IFERROR(INDEX('Laika grafiks'!$54:$58,MATCH($D66,'Laika grafiks'!$A$54:$A$58,0),MATCH(K$3,'Laika grafiks'!$3:$3,0)),"")</f>
        <v/>
      </c>
      <c r="L66" s="144" t="str">
        <f>IFERROR(INDEX('Laika grafiks'!$54:$58,MATCH($D66,'Laika grafiks'!$A$54:$A$58,0),MATCH(L$3,'Laika grafiks'!$3:$3,0)),"")</f>
        <v/>
      </c>
      <c r="M66" s="144" t="str">
        <f>IFERROR(INDEX('Laika grafiks'!$54:$58,MATCH($D66,'Laika grafiks'!$A$54:$A$58,0),MATCH(M$3,'Laika grafiks'!$3:$3,0)),"")</f>
        <v/>
      </c>
      <c r="N66" s="144" t="str">
        <f>IFERROR(INDEX('Laika grafiks'!$54:$58,MATCH($D66,'Laika grafiks'!$A$54:$A$58,0),MATCH(N$3,'Laika grafiks'!$3:$3,0)),"")</f>
        <v/>
      </c>
      <c r="O66" s="144" t="str">
        <f>IFERROR(INDEX('Laika grafiks'!$54:$58,MATCH($D66,'Laika grafiks'!$A$54:$A$58,0),MATCH(O$3,'Laika grafiks'!$3:$3,0)),"")</f>
        <v/>
      </c>
      <c r="P66" s="144" t="str">
        <f>IFERROR(INDEX('Laika grafiks'!$54:$58,MATCH($D66,'Laika grafiks'!$A$54:$A$58,0),MATCH(P$3,'Laika grafiks'!$3:$3,0)),"")</f>
        <v/>
      </c>
      <c r="Q66" s="144" t="str">
        <f>IFERROR(INDEX('Laika grafiks'!$54:$58,MATCH($D66,'Laika grafiks'!$A$54:$A$58,0),MATCH(Q$3,'Laika grafiks'!$3:$3,0)),"")</f>
        <v/>
      </c>
      <c r="R66" s="144" t="str">
        <f>IFERROR(INDEX('Laika grafiks'!$54:$58,MATCH($D66,'Laika grafiks'!$A$54:$A$58,0),MATCH(R$3,'Laika grafiks'!$3:$3,0)),"")</f>
        <v/>
      </c>
      <c r="S66" s="144" t="str">
        <f>IFERROR(INDEX('Laika grafiks'!$54:$58,MATCH($D66,'Laika grafiks'!$A$54:$A$58,0),MATCH(S$3,'Laika grafiks'!$3:$3,0)),"")</f>
        <v/>
      </c>
      <c r="T66" s="144" t="str">
        <f>IFERROR(INDEX('Laika grafiks'!$54:$58,MATCH($D66,'Laika grafiks'!$A$54:$A$58,0),MATCH(T$3,'Laika grafiks'!$3:$3,0)),"")</f>
        <v/>
      </c>
      <c r="U66" s="144" t="str">
        <f>IFERROR(INDEX('Laika grafiks'!$54:$58,MATCH($D66,'Laika grafiks'!$A$54:$A$58,0),MATCH(U$3,'Laika grafiks'!$3:$3,0)),"")</f>
        <v/>
      </c>
      <c r="V66" s="144" t="str">
        <f>IFERROR(INDEX('Laika grafiks'!$54:$58,MATCH($D66,'Laika grafiks'!$A$54:$A$58,0),MATCH(V$3,'Laika grafiks'!$3:$3,0)),"")</f>
        <v/>
      </c>
      <c r="W66" s="144" t="str">
        <f>IFERROR(INDEX('Laika grafiks'!$54:$58,MATCH($D66,'Laika grafiks'!$A$54:$A$58,0),MATCH(W$3,'Laika grafiks'!$3:$3,0)),"")</f>
        <v/>
      </c>
      <c r="X66" s="144" t="str">
        <f>IFERROR(INDEX('Laika grafiks'!$54:$58,MATCH($D66,'Laika grafiks'!$A$54:$A$58,0),MATCH(X$3,'Laika grafiks'!$3:$3,0)),"")</f>
        <v/>
      </c>
      <c r="Y66" s="144" t="str">
        <f>IFERROR(INDEX('Laika grafiks'!$54:$58,MATCH($D66,'Laika grafiks'!$A$54:$A$58,0),MATCH(Y$3,'Laika grafiks'!$3:$3,0)),"")</f>
        <v/>
      </c>
      <c r="Z66" s="144" t="str">
        <f>IFERROR(INDEX('Laika grafiks'!$54:$58,MATCH($D66,'Laika grafiks'!$A$54:$A$58,0),MATCH(Z$3,'Laika grafiks'!$3:$3,0)),"")</f>
        <v/>
      </c>
      <c r="AA66" s="144" t="str">
        <f>IFERROR(INDEX('Laika grafiks'!$54:$58,MATCH($D66,'Laika grafiks'!$A$54:$A$58,0),MATCH(AA$3,'Laika grafiks'!$3:$3,0)),"")</f>
        <v/>
      </c>
      <c r="AB66" s="144" t="str">
        <f>IFERROR(INDEX('Laika grafiks'!$54:$58,MATCH($D66,'Laika grafiks'!$A$54:$A$58,0),MATCH(AB$3,'Laika grafiks'!$3:$3,0)),"")</f>
        <v/>
      </c>
      <c r="AC66" s="144" t="str">
        <f>IFERROR(INDEX('Laika grafiks'!$54:$58,MATCH($D66,'Laika grafiks'!$A$54:$A$58,0),MATCH(AC$3,'Laika grafiks'!$3:$3,0)),"")</f>
        <v/>
      </c>
      <c r="AD66" s="144" t="str">
        <f>IFERROR(INDEX('Laika grafiks'!$54:$58,MATCH($D66,'Laika grafiks'!$A$54:$A$58,0),MATCH(AD$3,'Laika grafiks'!$3:$3,0)),"")</f>
        <v/>
      </c>
      <c r="AE66" s="144" t="str">
        <f>IFERROR(INDEX('Laika grafiks'!$54:$58,MATCH($D66,'Laika grafiks'!$A$54:$A$58,0),MATCH(AE$3,'Laika grafiks'!$3:$3,0)),"")</f>
        <v/>
      </c>
      <c r="AF66" s="144" t="str">
        <f>IFERROR(INDEX('Laika grafiks'!$54:$58,MATCH($D66,'Laika grafiks'!$A$54:$A$58,0),MATCH(AF$3,'Laika grafiks'!$3:$3,0)),"")</f>
        <v/>
      </c>
      <c r="AG66" s="144" t="str">
        <f>IFERROR(INDEX('Laika grafiks'!$54:$58,MATCH($D66,'Laika grafiks'!$A$54:$A$58,0),MATCH(AG$3,'Laika grafiks'!$3:$3,0)),"")</f>
        <v/>
      </c>
      <c r="AH66" s="144" t="str">
        <f>IFERROR(INDEX('Laika grafiks'!$54:$58,MATCH($D66,'Laika grafiks'!$A$54:$A$58,0),MATCH(AH$3,'Laika grafiks'!$3:$3,0)),"")</f>
        <v/>
      </c>
      <c r="AI66" s="144" t="str">
        <f>IFERROR(INDEX('Laika grafiks'!$54:$58,MATCH($D66,'Laika grafiks'!$A$54:$A$58,0),MATCH(AI$3,'Laika grafiks'!$3:$3,0)),"")</f>
        <v/>
      </c>
      <c r="AJ66" s="144" t="str">
        <f>IFERROR(INDEX('Laika grafiks'!$54:$58,MATCH($D66,'Laika grafiks'!$A$54:$A$58,0),MATCH(AJ$3,'Laika grafiks'!$3:$3,0)),"")</f>
        <v/>
      </c>
      <c r="AK66" s="144" t="str">
        <f>IFERROR(INDEX('Laika grafiks'!$54:$58,MATCH($D66,'Laika grafiks'!$A$54:$A$58,0),MATCH(AK$3,'Laika grafiks'!$3:$3,0)),"")</f>
        <v/>
      </c>
      <c r="AL66" s="144" t="str">
        <f>IFERROR(INDEX('Laika grafiks'!$54:$58,MATCH($D66,'Laika grafiks'!$A$54:$A$58,0),MATCH(AL$3,'Laika grafiks'!$3:$3,0)),"")</f>
        <v/>
      </c>
      <c r="AM66" s="144" t="str">
        <f>IFERROR(INDEX('Laika grafiks'!$54:$58,MATCH($D66,'Laika grafiks'!$A$54:$A$58,0),MATCH(AM$3,'Laika grafiks'!$3:$3,0)),"")</f>
        <v/>
      </c>
      <c r="AN66" s="144" t="str">
        <f>IFERROR(INDEX('Laika grafiks'!$54:$58,MATCH($D66,'Laika grafiks'!$A$54:$A$58,0),MATCH(AN$3,'Laika grafiks'!$3:$3,0)),"")</f>
        <v/>
      </c>
      <c r="AO66" s="144" t="str">
        <f>IFERROR(INDEX('Laika grafiks'!$54:$58,MATCH($D66,'Laika grafiks'!$A$54:$A$58,0),MATCH(AO$3,'Laika grafiks'!$3:$3,0)),"")</f>
        <v/>
      </c>
      <c r="AP66" s="144" t="str">
        <f>IFERROR(INDEX('Laika grafiks'!$54:$58,MATCH($D66,'Laika grafiks'!$A$54:$A$58,0),MATCH(AP$3,'Laika grafiks'!$3:$3,0)),"")</f>
        <v/>
      </c>
      <c r="AQ66" s="144" t="str">
        <f>IFERROR(INDEX('Laika grafiks'!$54:$58,MATCH($D66,'Laika grafiks'!$A$54:$A$58,0),MATCH(AQ$3,'Laika grafiks'!$3:$3,0)),"")</f>
        <v/>
      </c>
      <c r="AR66" s="144" t="str">
        <f>IFERROR(INDEX('Laika grafiks'!$54:$58,MATCH($D66,'Laika grafiks'!$A$54:$A$58,0),MATCH(AR$3,'Laika grafiks'!$3:$3,0)),"")</f>
        <v/>
      </c>
      <c r="AS66" s="144" t="str">
        <f>IFERROR(INDEX('Laika grafiks'!$54:$58,MATCH($D66,'Laika grafiks'!$A$54:$A$58,0),MATCH(AS$3,'Laika grafiks'!$3:$3,0)),"")</f>
        <v/>
      </c>
      <c r="AT66" s="144" t="str">
        <f>IFERROR(INDEX('Laika grafiks'!$54:$58,MATCH($D66,'Laika grafiks'!$A$54:$A$58,0),MATCH(AT$3,'Laika grafiks'!$3:$3,0)),"")</f>
        <v/>
      </c>
      <c r="AU66" s="144" t="str">
        <f>IFERROR(INDEX('Laika grafiks'!$54:$58,MATCH($D66,'Laika grafiks'!$A$54:$A$58,0),MATCH(AU$3,'Laika grafiks'!$3:$3,0)),"")</f>
        <v/>
      </c>
      <c r="AV66" s="144" t="str">
        <f>IFERROR(INDEX('Laika grafiks'!$54:$58,MATCH($D66,'Laika grafiks'!$A$54:$A$58,0),MATCH(AV$3,'Laika grafiks'!$3:$3,0)),"")</f>
        <v/>
      </c>
      <c r="AW66" s="144" t="str">
        <f>IFERROR(INDEX('Laika grafiks'!$54:$58,MATCH($D66,'Laika grafiks'!$A$54:$A$58,0),MATCH(AW$3,'Laika grafiks'!$3:$3,0)),"")</f>
        <v/>
      </c>
      <c r="AX66" s="144" t="str">
        <f>IFERROR(INDEX('Laika grafiks'!$54:$58,MATCH($D66,'Laika grafiks'!$A$54:$A$58,0),MATCH(AX$3,'Laika grafiks'!$3:$3,0)),"")</f>
        <v/>
      </c>
      <c r="AY66" s="144" t="str">
        <f>IFERROR(INDEX('Laika grafiks'!$54:$58,MATCH($D66,'Laika grafiks'!$A$54:$A$58,0),MATCH(AY$3,'Laika grafiks'!$3:$3,0)),"")</f>
        <v/>
      </c>
      <c r="AZ66" s="144" t="str">
        <f>IFERROR(INDEX('Laika grafiks'!$54:$58,MATCH($D66,'Laika grafiks'!$A$54:$A$58,0),MATCH(AZ$3,'Laika grafiks'!$3:$3,0)),"")</f>
        <v/>
      </c>
      <c r="BA66" s="144" t="str">
        <f>IFERROR(INDEX('Laika grafiks'!$54:$58,MATCH($D66,'Laika grafiks'!$A$54:$A$58,0),MATCH(BA$3,'Laika grafiks'!$3:$3,0)),"")</f>
        <v/>
      </c>
      <c r="BB66" s="144" t="str">
        <f>IFERROR(INDEX('Laika grafiks'!$54:$58,MATCH($D66,'Laika grafiks'!$A$54:$A$58,0),MATCH(BB$3,'Laika grafiks'!$3:$3,0)),"")</f>
        <v/>
      </c>
      <c r="BC66" s="144" t="str">
        <f>IFERROR(INDEX('Laika grafiks'!$54:$58,MATCH($D66,'Laika grafiks'!$A$54:$A$58,0),MATCH(BC$3,'Laika grafiks'!$3:$3,0)),"")</f>
        <v/>
      </c>
      <c r="BD66" s="144" t="str">
        <f>IFERROR(INDEX('Laika grafiks'!$54:$58,MATCH($D66,'Laika grafiks'!$A$54:$A$58,0),MATCH(BD$3,'Laika grafiks'!$3:$3,0)),"")</f>
        <v/>
      </c>
      <c r="BE66" s="144" t="str">
        <f>IFERROR(INDEX('Laika grafiks'!$54:$58,MATCH($D66,'Laika grafiks'!$A$54:$A$58,0),MATCH(BE$3,'Laika grafiks'!$3:$3,0)),"")</f>
        <v/>
      </c>
      <c r="BF66" s="144" t="str">
        <f>IFERROR(INDEX('Laika grafiks'!$54:$58,MATCH($D66,'Laika grafiks'!$A$54:$A$58,0),MATCH(BF$3,'Laika grafiks'!$3:$3,0)),"")</f>
        <v/>
      </c>
      <c r="BG66" s="144" t="str">
        <f>IFERROR(INDEX('Laika grafiks'!$54:$58,MATCH($D66,'Laika grafiks'!$A$54:$A$58,0),MATCH(BG$3,'Laika grafiks'!$3:$3,0)),"")</f>
        <v/>
      </c>
      <c r="BH66" s="144" t="str">
        <f>IFERROR(INDEX('Laika grafiks'!$54:$58,MATCH($D66,'Laika grafiks'!$A$54:$A$58,0),MATCH(BH$3,'Laika grafiks'!$3:$3,0)),"")</f>
        <v/>
      </c>
      <c r="BI66" s="144" t="str">
        <f>IFERROR(INDEX('Laika grafiks'!$54:$58,MATCH($D66,'Laika grafiks'!$A$54:$A$58,0),MATCH(BI$3,'Laika grafiks'!$3:$3,0)),"")</f>
        <v/>
      </c>
      <c r="BJ66" s="144" t="str">
        <f>IFERROR(INDEX('Laika grafiks'!$54:$58,MATCH($D66,'Laika grafiks'!$A$54:$A$58,0),MATCH(BJ$3,'Laika grafiks'!$3:$3,0)),"")</f>
        <v/>
      </c>
      <c r="BK66" s="144" t="str">
        <f>IFERROR(INDEX('Laika grafiks'!$54:$58,MATCH($D66,'Laika grafiks'!$A$54:$A$58,0),MATCH(BK$3,'Laika grafiks'!$3:$3,0)),"")</f>
        <v/>
      </c>
      <c r="BL66" s="144" t="str">
        <f>IFERROR(INDEX('Laika grafiks'!$54:$58,MATCH($D66,'Laika grafiks'!$A$54:$A$58,0),MATCH(BL$3,'Laika grafiks'!$3:$3,0)),"")</f>
        <v/>
      </c>
      <c r="BM66" s="144" t="str">
        <f>IFERROR(INDEX('Laika grafiks'!$54:$58,MATCH($D66,'Laika grafiks'!$A$54:$A$58,0),MATCH(BM$3,'Laika grafiks'!$3:$3,0)),"")</f>
        <v/>
      </c>
      <c r="BN66" s="144" t="str">
        <f>IFERROR(INDEX('Laika grafiks'!$54:$58,MATCH($D66,'Laika grafiks'!$A$54:$A$58,0),MATCH(BN$3,'Laika grafiks'!$3:$3,0)),"")</f>
        <v/>
      </c>
      <c r="BO66" s="144" t="str">
        <f>IFERROR(INDEX('Laika grafiks'!$54:$58,MATCH($D66,'Laika grafiks'!$A$54:$A$58,0),MATCH(BO$3,'Laika grafiks'!$3:$3,0)),"")</f>
        <v/>
      </c>
      <c r="BP66" s="144" t="str">
        <f>IFERROR(INDEX('Laika grafiks'!$54:$58,MATCH($D66,'Laika grafiks'!$A$54:$A$58,0),MATCH(BP$3,'Laika grafiks'!$3:$3,0)),"")</f>
        <v/>
      </c>
      <c r="BQ66" s="144" t="str">
        <f>IFERROR(INDEX('Laika grafiks'!$54:$58,MATCH($D66,'Laika grafiks'!$A$54:$A$58,0),MATCH(BQ$3,'Laika grafiks'!$3:$3,0)),"")</f>
        <v/>
      </c>
      <c r="BR66" s="144" t="str">
        <f>IFERROR(INDEX('Laika grafiks'!$54:$58,MATCH($D66,'Laika grafiks'!$A$54:$A$58,0),MATCH(BR$3,'Laika grafiks'!$3:$3,0)),"")</f>
        <v/>
      </c>
      <c r="BS66" s="144" t="str">
        <f>IFERROR(INDEX('Laika grafiks'!$54:$58,MATCH($D66,'Laika grafiks'!$A$54:$A$58,0),MATCH(BS$3,'Laika grafiks'!$3:$3,0)),"")</f>
        <v/>
      </c>
      <c r="BT66" s="144" t="str">
        <f>IFERROR(INDEX('Laika grafiks'!$54:$58,MATCH($D66,'Laika grafiks'!$A$54:$A$58,0),MATCH(BT$3,'Laika grafiks'!$3:$3,0)),"")</f>
        <v/>
      </c>
      <c r="BU66" s="144" t="str">
        <f>IFERROR(INDEX('Laika grafiks'!$54:$58,MATCH($D66,'Laika grafiks'!$A$54:$A$58,0),MATCH(BU$3,'Laika grafiks'!$3:$3,0)),"")</f>
        <v/>
      </c>
      <c r="BV66" s="144" t="str">
        <f>IFERROR(INDEX('Laika grafiks'!$54:$58,MATCH($D66,'Laika grafiks'!$A$54:$A$58,0),MATCH(BV$3,'Laika grafiks'!$3:$3,0)),"")</f>
        <v/>
      </c>
      <c r="BW66" s="144" t="str">
        <f>IFERROR(INDEX('Laika grafiks'!$54:$58,MATCH($D66,'Laika grafiks'!$A$54:$A$58,0),MATCH(BW$3,'Laika grafiks'!$3:$3,0)),"")</f>
        <v/>
      </c>
      <c r="BX66" s="144" t="str">
        <f>IFERROR(INDEX('Laika grafiks'!$54:$58,MATCH($D66,'Laika grafiks'!$A$54:$A$58,0),MATCH(BX$3,'Laika grafiks'!$3:$3,0)),"")</f>
        <v/>
      </c>
      <c r="BY66" s="144" t="str">
        <f>IFERROR(INDEX('Laika grafiks'!$54:$58,MATCH($D66,'Laika grafiks'!$A$54:$A$58,0),MATCH(BY$3,'Laika grafiks'!$3:$3,0)),"")</f>
        <v/>
      </c>
      <c r="BZ66" s="144" t="str">
        <f>IFERROR(INDEX('Laika grafiks'!$54:$58,MATCH($D66,'Laika grafiks'!$A$54:$A$58,0),MATCH(BZ$3,'Laika grafiks'!$3:$3,0)),"")</f>
        <v/>
      </c>
      <c r="CA66" s="144" t="str">
        <f>IFERROR(INDEX('Laika grafiks'!$54:$58,MATCH($D66,'Laika grafiks'!$A$54:$A$58,0),MATCH(CA$3,'Laika grafiks'!$3:$3,0)),"")</f>
        <v/>
      </c>
      <c r="CB66" s="144" t="str">
        <f>IFERROR(INDEX('Laika grafiks'!$54:$58,MATCH($D66,'Laika grafiks'!$A$54:$A$58,0),MATCH(CB$3,'Laika grafiks'!$3:$3,0)),"")</f>
        <v/>
      </c>
      <c r="CC66" s="144" t="str">
        <f>IFERROR(INDEX('Laika grafiks'!$54:$58,MATCH($D66,'Laika grafiks'!$A$54:$A$58,0),MATCH(CC$3,'Laika grafiks'!$3:$3,0)),"")</f>
        <v/>
      </c>
      <c r="CD66" s="144" t="str">
        <f>IFERROR(INDEX('Laika grafiks'!$54:$58,MATCH($D66,'Laika grafiks'!$A$54:$A$58,0),MATCH(CD$3,'Laika grafiks'!$3:$3,0)),"")</f>
        <v/>
      </c>
      <c r="CE66" s="144" t="str">
        <f>IFERROR(INDEX('Laika grafiks'!$54:$58,MATCH($D66,'Laika grafiks'!$A$54:$A$58,0),MATCH(CE$3,'Laika grafiks'!$3:$3,0)),"")</f>
        <v/>
      </c>
      <c r="CF66" s="144" t="str">
        <f>IFERROR(INDEX('Laika grafiks'!$54:$58,MATCH($D66,'Laika grafiks'!$A$54:$A$58,0),MATCH(CF$3,'Laika grafiks'!$3:$3,0)),"")</f>
        <v/>
      </c>
      <c r="CG66" s="144" t="str">
        <f>IFERROR(INDEX('Laika grafiks'!$54:$58,MATCH($D66,'Laika grafiks'!$A$54:$A$58,0),MATCH(CG$3,'Laika grafiks'!$3:$3,0)),"")</f>
        <v/>
      </c>
      <c r="CH66" s="144" t="str">
        <f>IFERROR(INDEX('Laika grafiks'!$54:$58,MATCH($D66,'Laika grafiks'!$A$54:$A$58,0),MATCH(CH$3,'Laika grafiks'!$3:$3,0)),"")</f>
        <v/>
      </c>
      <c r="CI66" s="144" t="str">
        <f>IFERROR(INDEX('Laika grafiks'!$54:$58,MATCH($D66,'Laika grafiks'!$A$54:$A$58,0),MATCH(CI$3,'Laika grafiks'!$3:$3,0)),"")</f>
        <v/>
      </c>
      <c r="CJ66" s="144" t="str">
        <f>IFERROR(INDEX('Laika grafiks'!$54:$58,MATCH($D66,'Laika grafiks'!$A$54:$A$58,0),MATCH(CJ$3,'Laika grafiks'!$3:$3,0)),"")</f>
        <v/>
      </c>
      <c r="CK66" s="144" t="str">
        <f>IFERROR(INDEX('Laika grafiks'!$54:$58,MATCH($D66,'Laika grafiks'!$A$54:$A$58,0),MATCH(CK$3,'Laika grafiks'!$3:$3,0)),"")</f>
        <v/>
      </c>
      <c r="CL66" s="144" t="str">
        <f>IFERROR(INDEX('Laika grafiks'!$54:$58,MATCH($D66,'Laika grafiks'!$A$54:$A$58,0),MATCH(CL$3,'Laika grafiks'!$3:$3,0)),"")</f>
        <v/>
      </c>
      <c r="CM66" s="144" t="str">
        <f>IFERROR(INDEX('Laika grafiks'!$54:$58,MATCH($D66,'Laika grafiks'!$A$54:$A$58,0),MATCH(CM$3,'Laika grafiks'!$3:$3,0)),"")</f>
        <v/>
      </c>
      <c r="CN66" s="144" t="str">
        <f>IFERROR(INDEX('Laika grafiks'!$54:$58,MATCH($D66,'Laika grafiks'!$A$54:$A$58,0),MATCH(CN$3,'Laika grafiks'!$3:$3,0)),"")</f>
        <v/>
      </c>
      <c r="CO66" s="144" t="str">
        <f>IFERROR(INDEX('Laika grafiks'!$54:$58,MATCH($D66,'Laika grafiks'!$A$54:$A$58,0),MATCH(CO$3,'Laika grafiks'!$3:$3,0)),"")</f>
        <v/>
      </c>
      <c r="CP66" s="144" t="str">
        <f>IFERROR(INDEX('Laika grafiks'!$54:$58,MATCH($D66,'Laika grafiks'!$A$54:$A$58,0),MATCH(CP$3,'Laika grafiks'!$3:$3,0)),"")</f>
        <v/>
      </c>
      <c r="CQ66" s="144" t="str">
        <f>IFERROR(INDEX('Laika grafiks'!$54:$58,MATCH($D66,'Laika grafiks'!$A$54:$A$58,0),MATCH(CQ$3,'Laika grafiks'!$3:$3,0)),"")</f>
        <v/>
      </c>
      <c r="CR66" s="144" t="str">
        <f>IFERROR(INDEX('Laika grafiks'!$54:$58,MATCH($D66,'Laika grafiks'!$A$54:$A$58,0),MATCH(CR$3,'Laika grafiks'!$3:$3,0)),"")</f>
        <v/>
      </c>
      <c r="CS66" s="144" t="str">
        <f>IFERROR(INDEX('Laika grafiks'!$54:$58,MATCH($D66,'Laika grafiks'!$A$54:$A$58,0),MATCH(CS$3,'Laika grafiks'!$3:$3,0)),"")</f>
        <v/>
      </c>
      <c r="CT66" s="144" t="str">
        <f>IFERROR(INDEX('Laika grafiks'!$54:$58,MATCH($D66,'Laika grafiks'!$A$54:$A$58,0),MATCH(CT$3,'Laika grafiks'!$3:$3,0)),"")</f>
        <v/>
      </c>
      <c r="CU66" s="144" t="str">
        <f>IFERROR(INDEX('Laika grafiks'!$54:$58,MATCH($D66,'Laika grafiks'!$A$54:$A$58,0),MATCH(CU$3,'Laika grafiks'!$3:$3,0)),"")</f>
        <v/>
      </c>
      <c r="CV66" s="144" t="str">
        <f>IFERROR(INDEX('Laika grafiks'!$54:$58,MATCH($D66,'Laika grafiks'!$A$54:$A$58,0),MATCH(CV$3,'Laika grafiks'!$3:$3,0)),"")</f>
        <v/>
      </c>
      <c r="CW66" s="144" t="str">
        <f>IFERROR(INDEX('Laika grafiks'!$54:$58,MATCH($D66,'Laika grafiks'!$A$54:$A$58,0),MATCH(CW$3,'Laika grafiks'!$3:$3,0)),"")</f>
        <v/>
      </c>
      <c r="CX66" s="144" t="str">
        <f>IFERROR(INDEX('Laika grafiks'!$54:$58,MATCH($D66,'Laika grafiks'!$A$54:$A$58,0),MATCH(CX$3,'Laika grafiks'!$3:$3,0)),"")</f>
        <v/>
      </c>
      <c r="CY66" s="144" t="str">
        <f>IFERROR(INDEX('Laika grafiks'!$54:$58,MATCH($D66,'Laika grafiks'!$A$54:$A$58,0),MATCH(CY$3,'Laika grafiks'!$3:$3,0)),"")</f>
        <v/>
      </c>
      <c r="CZ66" s="144" t="str">
        <f>IFERROR(INDEX('Laika grafiks'!$54:$58,MATCH($D66,'Laika grafiks'!$A$54:$A$58,0),MATCH(CZ$3,'Laika grafiks'!$3:$3,0)),"")</f>
        <v/>
      </c>
      <c r="DA66" s="144" t="str">
        <f>IFERROR(INDEX('Laika grafiks'!$54:$58,MATCH($D66,'Laika grafiks'!$A$54:$A$58,0),MATCH(DA$3,'Laika grafiks'!$3:$3,0)),"")</f>
        <v/>
      </c>
      <c r="DB66" s="144" t="str">
        <f>IFERROR(INDEX('Laika grafiks'!$54:$58,MATCH($D66,'Laika grafiks'!$A$54:$A$58,0),MATCH(DB$3,'Laika grafiks'!$3:$3,0)),"")</f>
        <v/>
      </c>
      <c r="DC66" s="144" t="str">
        <f>IFERROR(INDEX('Laika grafiks'!$54:$58,MATCH($D66,'Laika grafiks'!$A$54:$A$58,0),MATCH(DC$3,'Laika grafiks'!$3:$3,0)),"")</f>
        <v/>
      </c>
      <c r="DD66" s="144" t="str">
        <f>IFERROR(INDEX('Laika grafiks'!$54:$58,MATCH($D66,'Laika grafiks'!$A$54:$A$58,0),MATCH(DD$3,'Laika grafiks'!$3:$3,0)),"")</f>
        <v/>
      </c>
      <c r="DE66" s="144" t="str">
        <f>IFERROR(INDEX('Laika grafiks'!$54:$58,MATCH($D66,'Laika grafiks'!$A$54:$A$58,0),MATCH(DE$3,'Laika grafiks'!$3:$3,0)),"")</f>
        <v/>
      </c>
      <c r="DF66" s="144" t="str">
        <f>IFERROR(INDEX('Laika grafiks'!$54:$58,MATCH($D66,'Laika grafiks'!$A$54:$A$58,0),MATCH(DF$3,'Laika grafiks'!$3:$3,0)),"")</f>
        <v/>
      </c>
      <c r="DG66" s="144" t="str">
        <f>IFERROR(INDEX('Laika grafiks'!$54:$58,MATCH($D66,'Laika grafiks'!$A$54:$A$58,0),MATCH(DG$3,'Laika grafiks'!$3:$3,0)),"")</f>
        <v/>
      </c>
      <c r="DH66" s="144" t="str">
        <f>IFERROR(INDEX('Laika grafiks'!$54:$58,MATCH($D66,'Laika grafiks'!$A$54:$A$58,0),MATCH(DH$3,'Laika grafiks'!$3:$3,0)),"")</f>
        <v/>
      </c>
      <c r="DI66" s="144" t="str">
        <f>IFERROR(INDEX('Laika grafiks'!$54:$58,MATCH($D66,'Laika grafiks'!$A$54:$A$58,0),MATCH(DI$3,'Laika grafiks'!$3:$3,0)),"")</f>
        <v/>
      </c>
      <c r="DJ66" s="144" t="str">
        <f>IFERROR(INDEX('Laika grafiks'!$54:$58,MATCH($D66,'Laika grafiks'!$A$54:$A$58,0),MATCH(DJ$3,'Laika grafiks'!$3:$3,0)),"")</f>
        <v/>
      </c>
      <c r="DK66" s="144" t="str">
        <f>IFERROR(INDEX('Laika grafiks'!$54:$58,MATCH($D66,'Laika grafiks'!$A$54:$A$58,0),MATCH(DK$3,'Laika grafiks'!$3:$3,0)),"")</f>
        <v/>
      </c>
      <c r="DL66" s="144" t="str">
        <f>IFERROR(INDEX('Laika grafiks'!$54:$58,MATCH($D66,'Laika grafiks'!$A$54:$A$58,0),MATCH(DL$3,'Laika grafiks'!$3:$3,0)),"")</f>
        <v/>
      </c>
      <c r="DM66" s="144" t="str">
        <f>IFERROR(INDEX('Laika grafiks'!$54:$58,MATCH($D66,'Laika grafiks'!$A$54:$A$58,0),MATCH(DM$3,'Laika grafiks'!$3:$3,0)),"")</f>
        <v/>
      </c>
      <c r="DN66" s="144" t="str">
        <f>IFERROR(INDEX('Laika grafiks'!$54:$58,MATCH($D66,'Laika grafiks'!$A$54:$A$58,0),MATCH(DN$3,'Laika grafiks'!$3:$3,0)),"")</f>
        <v/>
      </c>
      <c r="DO66" s="144" t="str">
        <f>IFERROR(INDEX('Laika grafiks'!$54:$58,MATCH($D66,'Laika grafiks'!$A$54:$A$58,0),MATCH(DO$3,'Laika grafiks'!$3:$3,0)),"")</f>
        <v/>
      </c>
      <c r="DP66" s="144" t="str">
        <f>IFERROR(INDEX('Laika grafiks'!$54:$58,MATCH($D66,'Laika grafiks'!$A$54:$A$58,0),MATCH(DP$3,'Laika grafiks'!$3:$3,0)),"")</f>
        <v/>
      </c>
      <c r="DQ66" s="144" t="str">
        <f>IFERROR(INDEX('Laika grafiks'!$54:$58,MATCH($D66,'Laika grafiks'!$A$54:$A$58,0),MATCH(DQ$3,'Laika grafiks'!$3:$3,0)),"")</f>
        <v/>
      </c>
      <c r="DR66" s="144" t="str">
        <f>IFERROR(INDEX('Laika grafiks'!$54:$58,MATCH($D66,'Laika grafiks'!$A$54:$A$58,0),MATCH(DR$3,'Laika grafiks'!$3:$3,0)),"")</f>
        <v/>
      </c>
      <c r="DS66" s="144" t="str">
        <f>IFERROR(INDEX('Laika grafiks'!$54:$58,MATCH($D66,'Laika grafiks'!$A$54:$A$58,0),MATCH(DS$3,'Laika grafiks'!$3:$3,0)),"")</f>
        <v/>
      </c>
      <c r="DT66" s="144" t="str">
        <f>IFERROR(INDEX('Laika grafiks'!$54:$58,MATCH($D66,'Laika grafiks'!$A$54:$A$58,0),MATCH(DT$3,'Laika grafiks'!$3:$3,0)),"")</f>
        <v/>
      </c>
      <c r="DU66" s="144" t="str">
        <f>IFERROR(INDEX('Laika grafiks'!$54:$58,MATCH($D66,'Laika grafiks'!$A$54:$A$58,0),MATCH(DU$3,'Laika grafiks'!$3:$3,0)),"")</f>
        <v/>
      </c>
    </row>
    <row r="68" spans="1:125" x14ac:dyDescent="0.35">
      <c r="A68" s="38" t="str">
        <f>IFERROR(Pieņēmumi!B203,"")</f>
        <v>Administratīvās izmaksas Nr1</v>
      </c>
      <c r="B68" s="44" t="str">
        <f>IFERROR(Pieņēmumi!C203,"")</f>
        <v>k € ceturksnī</v>
      </c>
      <c r="D68" s="40">
        <f>IFERROR(Pieņēmumi!E203,"")</f>
        <v>0</v>
      </c>
      <c r="E68" s="77">
        <f t="shared" ref="E68:T77" si="24">IFERROR($D68*E$64,"")</f>
        <v>0</v>
      </c>
      <c r="F68" s="77">
        <f t="shared" si="24"/>
        <v>0</v>
      </c>
      <c r="G68" s="77">
        <f t="shared" si="24"/>
        <v>0</v>
      </c>
      <c r="H68" s="77">
        <f t="shared" si="24"/>
        <v>0</v>
      </c>
      <c r="I68" s="77">
        <f t="shared" si="24"/>
        <v>0</v>
      </c>
      <c r="J68" s="77">
        <f t="shared" si="24"/>
        <v>0</v>
      </c>
      <c r="K68" s="77">
        <f t="shared" si="24"/>
        <v>0</v>
      </c>
      <c r="L68" s="77">
        <f t="shared" si="24"/>
        <v>0</v>
      </c>
      <c r="M68" s="77">
        <f t="shared" si="24"/>
        <v>0</v>
      </c>
      <c r="N68" s="77">
        <f t="shared" si="24"/>
        <v>0</v>
      </c>
      <c r="O68" s="77">
        <f t="shared" si="24"/>
        <v>0</v>
      </c>
      <c r="P68" s="77">
        <f t="shared" si="24"/>
        <v>0</v>
      </c>
      <c r="Q68" s="77">
        <f t="shared" si="24"/>
        <v>0</v>
      </c>
      <c r="R68" s="77">
        <f t="shared" si="24"/>
        <v>0</v>
      </c>
      <c r="S68" s="77">
        <f t="shared" si="24"/>
        <v>0</v>
      </c>
      <c r="T68" s="77">
        <f t="shared" si="24"/>
        <v>0</v>
      </c>
      <c r="U68" s="77">
        <f t="shared" ref="U68:AJ77" si="25">IFERROR($D68*U$64,"")</f>
        <v>0</v>
      </c>
      <c r="V68" s="77">
        <f t="shared" si="25"/>
        <v>0</v>
      </c>
      <c r="W68" s="77">
        <f t="shared" si="25"/>
        <v>0</v>
      </c>
      <c r="X68" s="77">
        <f t="shared" si="25"/>
        <v>0</v>
      </c>
      <c r="Y68" s="77">
        <f t="shared" si="25"/>
        <v>0</v>
      </c>
      <c r="Z68" s="77">
        <f t="shared" si="25"/>
        <v>0</v>
      </c>
      <c r="AA68" s="77">
        <f t="shared" si="25"/>
        <v>0</v>
      </c>
      <c r="AB68" s="77">
        <f t="shared" si="25"/>
        <v>0</v>
      </c>
      <c r="AC68" s="77">
        <f t="shared" si="25"/>
        <v>0</v>
      </c>
      <c r="AD68" s="77">
        <f t="shared" si="25"/>
        <v>0</v>
      </c>
      <c r="AE68" s="77">
        <f t="shared" si="25"/>
        <v>0</v>
      </c>
      <c r="AF68" s="77">
        <f t="shared" si="25"/>
        <v>0</v>
      </c>
      <c r="AG68" s="77">
        <f t="shared" si="25"/>
        <v>0</v>
      </c>
      <c r="AH68" s="77">
        <f t="shared" si="25"/>
        <v>0</v>
      </c>
      <c r="AI68" s="77">
        <f t="shared" si="25"/>
        <v>0</v>
      </c>
      <c r="AJ68" s="77">
        <f t="shared" si="25"/>
        <v>0</v>
      </c>
      <c r="AK68" s="77">
        <f t="shared" ref="AK68:AZ77" si="26">IFERROR($D68*AK$64,"")</f>
        <v>0</v>
      </c>
      <c r="AL68" s="77">
        <f t="shared" si="26"/>
        <v>0</v>
      </c>
      <c r="AM68" s="77">
        <f t="shared" si="26"/>
        <v>0</v>
      </c>
      <c r="AN68" s="77">
        <f t="shared" si="26"/>
        <v>0</v>
      </c>
      <c r="AO68" s="77">
        <f t="shared" si="26"/>
        <v>0</v>
      </c>
      <c r="AP68" s="77">
        <f t="shared" si="26"/>
        <v>0</v>
      </c>
      <c r="AQ68" s="77">
        <f t="shared" si="26"/>
        <v>0</v>
      </c>
      <c r="AR68" s="77">
        <f t="shared" si="26"/>
        <v>0</v>
      </c>
      <c r="AS68" s="77">
        <f t="shared" si="26"/>
        <v>0</v>
      </c>
      <c r="AT68" s="77">
        <f t="shared" si="26"/>
        <v>0</v>
      </c>
      <c r="AU68" s="77">
        <f t="shared" si="26"/>
        <v>0</v>
      </c>
      <c r="AV68" s="77">
        <f t="shared" si="26"/>
        <v>0</v>
      </c>
      <c r="AW68" s="77">
        <f t="shared" si="26"/>
        <v>0</v>
      </c>
      <c r="AX68" s="77">
        <f t="shared" si="26"/>
        <v>0</v>
      </c>
      <c r="AY68" s="77">
        <f t="shared" si="26"/>
        <v>0</v>
      </c>
      <c r="AZ68" s="77">
        <f t="shared" si="26"/>
        <v>0</v>
      </c>
      <c r="BA68" s="77">
        <f t="shared" ref="BA68:BP77" si="27">IFERROR($D68*BA$64,"")</f>
        <v>0</v>
      </c>
      <c r="BB68" s="77">
        <f t="shared" si="27"/>
        <v>0</v>
      </c>
      <c r="BC68" s="77">
        <f t="shared" si="27"/>
        <v>0</v>
      </c>
      <c r="BD68" s="77">
        <f t="shared" si="27"/>
        <v>0</v>
      </c>
      <c r="BE68" s="77">
        <f t="shared" si="27"/>
        <v>0</v>
      </c>
      <c r="BF68" s="77">
        <f t="shared" si="27"/>
        <v>0</v>
      </c>
      <c r="BG68" s="77">
        <f t="shared" si="27"/>
        <v>0</v>
      </c>
      <c r="BH68" s="77">
        <f t="shared" si="27"/>
        <v>0</v>
      </c>
      <c r="BI68" s="77">
        <f t="shared" si="27"/>
        <v>0</v>
      </c>
      <c r="BJ68" s="77">
        <f t="shared" si="27"/>
        <v>0</v>
      </c>
      <c r="BK68" s="77">
        <f t="shared" si="27"/>
        <v>0</v>
      </c>
      <c r="BL68" s="77">
        <f t="shared" si="27"/>
        <v>0</v>
      </c>
      <c r="BM68" s="77">
        <f t="shared" si="27"/>
        <v>0</v>
      </c>
      <c r="BN68" s="77">
        <f t="shared" si="27"/>
        <v>0</v>
      </c>
      <c r="BO68" s="77">
        <f t="shared" si="27"/>
        <v>0</v>
      </c>
      <c r="BP68" s="77">
        <f t="shared" si="27"/>
        <v>0</v>
      </c>
      <c r="BQ68" s="77">
        <f t="shared" ref="BQ68:CF77" si="28">IFERROR($D68*BQ$64,"")</f>
        <v>0</v>
      </c>
      <c r="BR68" s="77">
        <f t="shared" si="28"/>
        <v>0</v>
      </c>
      <c r="BS68" s="77">
        <f t="shared" si="28"/>
        <v>0</v>
      </c>
      <c r="BT68" s="77">
        <f t="shared" si="28"/>
        <v>0</v>
      </c>
      <c r="BU68" s="77">
        <f t="shared" si="28"/>
        <v>0</v>
      </c>
      <c r="BV68" s="77">
        <f t="shared" si="28"/>
        <v>0</v>
      </c>
      <c r="BW68" s="77">
        <f t="shared" si="28"/>
        <v>0</v>
      </c>
      <c r="BX68" s="77">
        <f t="shared" si="28"/>
        <v>0</v>
      </c>
      <c r="BY68" s="77">
        <f t="shared" si="28"/>
        <v>0</v>
      </c>
      <c r="BZ68" s="77">
        <f t="shared" si="28"/>
        <v>0</v>
      </c>
      <c r="CA68" s="77">
        <f t="shared" si="28"/>
        <v>0</v>
      </c>
      <c r="CB68" s="77">
        <f t="shared" si="28"/>
        <v>0</v>
      </c>
      <c r="CC68" s="77">
        <f t="shared" si="28"/>
        <v>0</v>
      </c>
      <c r="CD68" s="77">
        <f t="shared" si="28"/>
        <v>0</v>
      </c>
      <c r="CE68" s="77">
        <f t="shared" si="28"/>
        <v>0</v>
      </c>
      <c r="CF68" s="77">
        <f t="shared" si="28"/>
        <v>0</v>
      </c>
      <c r="CG68" s="77">
        <f t="shared" ref="CG68:CV77" si="29">IFERROR($D68*CG$64,"")</f>
        <v>0</v>
      </c>
      <c r="CH68" s="77">
        <f t="shared" si="29"/>
        <v>0</v>
      </c>
      <c r="CI68" s="77">
        <f t="shared" si="29"/>
        <v>0</v>
      </c>
      <c r="CJ68" s="77">
        <f t="shared" si="29"/>
        <v>0</v>
      </c>
      <c r="CK68" s="77">
        <f t="shared" si="29"/>
        <v>0</v>
      </c>
      <c r="CL68" s="77">
        <f t="shared" si="29"/>
        <v>0</v>
      </c>
      <c r="CM68" s="77">
        <f t="shared" si="29"/>
        <v>0</v>
      </c>
      <c r="CN68" s="77">
        <f t="shared" si="29"/>
        <v>0</v>
      </c>
      <c r="CO68" s="77">
        <f t="shared" si="29"/>
        <v>0</v>
      </c>
      <c r="CP68" s="77">
        <f t="shared" si="29"/>
        <v>0</v>
      </c>
      <c r="CQ68" s="77">
        <f t="shared" si="29"/>
        <v>0</v>
      </c>
      <c r="CR68" s="77">
        <f t="shared" si="29"/>
        <v>0</v>
      </c>
      <c r="CS68" s="77">
        <f t="shared" si="29"/>
        <v>0</v>
      </c>
      <c r="CT68" s="77">
        <f t="shared" si="29"/>
        <v>0</v>
      </c>
      <c r="CU68" s="77">
        <f t="shared" si="29"/>
        <v>0</v>
      </c>
      <c r="CV68" s="77">
        <f t="shared" si="29"/>
        <v>0</v>
      </c>
      <c r="CW68" s="77">
        <f t="shared" ref="CW68:DL77" si="30">IFERROR($D68*CW$64,"")</f>
        <v>0</v>
      </c>
      <c r="CX68" s="77">
        <f t="shared" si="30"/>
        <v>0</v>
      </c>
      <c r="CY68" s="77">
        <f t="shared" si="30"/>
        <v>0</v>
      </c>
      <c r="CZ68" s="77">
        <f t="shared" si="30"/>
        <v>0</v>
      </c>
      <c r="DA68" s="77">
        <f t="shared" si="30"/>
        <v>0</v>
      </c>
      <c r="DB68" s="77">
        <f t="shared" si="30"/>
        <v>0</v>
      </c>
      <c r="DC68" s="77">
        <f t="shared" si="30"/>
        <v>0</v>
      </c>
      <c r="DD68" s="77">
        <f t="shared" si="30"/>
        <v>0</v>
      </c>
      <c r="DE68" s="77">
        <f t="shared" si="30"/>
        <v>0</v>
      </c>
      <c r="DF68" s="77">
        <f t="shared" si="30"/>
        <v>0</v>
      </c>
      <c r="DG68" s="77">
        <f t="shared" si="30"/>
        <v>0</v>
      </c>
      <c r="DH68" s="77">
        <f t="shared" si="30"/>
        <v>0</v>
      </c>
      <c r="DI68" s="77">
        <f t="shared" si="30"/>
        <v>0</v>
      </c>
      <c r="DJ68" s="77">
        <f t="shared" si="30"/>
        <v>0</v>
      </c>
      <c r="DK68" s="77">
        <f t="shared" si="30"/>
        <v>0</v>
      </c>
      <c r="DL68" s="77">
        <f t="shared" si="30"/>
        <v>0</v>
      </c>
      <c r="DM68" s="77">
        <f t="shared" ref="DK68:DU77" si="31">IFERROR($D68*DM$64,"")</f>
        <v>0</v>
      </c>
      <c r="DN68" s="77">
        <f t="shared" si="31"/>
        <v>0</v>
      </c>
      <c r="DO68" s="77">
        <f t="shared" si="31"/>
        <v>0</v>
      </c>
      <c r="DP68" s="77">
        <f t="shared" si="31"/>
        <v>0</v>
      </c>
      <c r="DQ68" s="77">
        <f t="shared" si="31"/>
        <v>0</v>
      </c>
      <c r="DR68" s="77">
        <f t="shared" si="31"/>
        <v>0</v>
      </c>
      <c r="DS68" s="77">
        <f t="shared" si="31"/>
        <v>0</v>
      </c>
      <c r="DT68" s="77">
        <f t="shared" si="31"/>
        <v>0</v>
      </c>
      <c r="DU68" s="77">
        <f t="shared" si="31"/>
        <v>0</v>
      </c>
    </row>
    <row r="69" spans="1:125" x14ac:dyDescent="0.35">
      <c r="A69" s="38" t="str">
        <f>IFERROR(Pieņēmumi!B204,"")</f>
        <v>Administratīvās izmaksas Nr2</v>
      </c>
      <c r="B69" s="44" t="str">
        <f>IFERROR(Pieņēmumi!C204,"")</f>
        <v>k € ceturksnī</v>
      </c>
      <c r="D69" s="40">
        <f>IFERROR(Pieņēmumi!E204,"")</f>
        <v>0</v>
      </c>
      <c r="E69" s="77">
        <f t="shared" si="24"/>
        <v>0</v>
      </c>
      <c r="F69" s="77">
        <f t="shared" si="24"/>
        <v>0</v>
      </c>
      <c r="G69" s="77">
        <f t="shared" si="24"/>
        <v>0</v>
      </c>
      <c r="H69" s="77">
        <f t="shared" si="24"/>
        <v>0</v>
      </c>
      <c r="I69" s="77">
        <f t="shared" si="24"/>
        <v>0</v>
      </c>
      <c r="J69" s="77">
        <f t="shared" si="24"/>
        <v>0</v>
      </c>
      <c r="K69" s="77">
        <f t="shared" si="24"/>
        <v>0</v>
      </c>
      <c r="L69" s="77">
        <f t="shared" si="24"/>
        <v>0</v>
      </c>
      <c r="M69" s="77">
        <f t="shared" si="24"/>
        <v>0</v>
      </c>
      <c r="N69" s="77">
        <f t="shared" si="24"/>
        <v>0</v>
      </c>
      <c r="O69" s="77">
        <f t="shared" si="24"/>
        <v>0</v>
      </c>
      <c r="P69" s="77">
        <f t="shared" si="24"/>
        <v>0</v>
      </c>
      <c r="Q69" s="77">
        <f t="shared" si="24"/>
        <v>0</v>
      </c>
      <c r="R69" s="77">
        <f t="shared" si="24"/>
        <v>0</v>
      </c>
      <c r="S69" s="77">
        <f t="shared" si="24"/>
        <v>0</v>
      </c>
      <c r="T69" s="77">
        <f t="shared" si="24"/>
        <v>0</v>
      </c>
      <c r="U69" s="77">
        <f t="shared" si="25"/>
        <v>0</v>
      </c>
      <c r="V69" s="77">
        <f t="shared" si="25"/>
        <v>0</v>
      </c>
      <c r="W69" s="77">
        <f t="shared" si="25"/>
        <v>0</v>
      </c>
      <c r="X69" s="77">
        <f t="shared" si="25"/>
        <v>0</v>
      </c>
      <c r="Y69" s="77">
        <f t="shared" si="25"/>
        <v>0</v>
      </c>
      <c r="Z69" s="77">
        <f t="shared" si="25"/>
        <v>0</v>
      </c>
      <c r="AA69" s="77">
        <f t="shared" si="25"/>
        <v>0</v>
      </c>
      <c r="AB69" s="77">
        <f t="shared" si="25"/>
        <v>0</v>
      </c>
      <c r="AC69" s="77">
        <f t="shared" si="25"/>
        <v>0</v>
      </c>
      <c r="AD69" s="77">
        <f t="shared" si="25"/>
        <v>0</v>
      </c>
      <c r="AE69" s="77">
        <f t="shared" si="25"/>
        <v>0</v>
      </c>
      <c r="AF69" s="77">
        <f t="shared" si="25"/>
        <v>0</v>
      </c>
      <c r="AG69" s="77">
        <f t="shared" si="25"/>
        <v>0</v>
      </c>
      <c r="AH69" s="77">
        <f t="shared" si="25"/>
        <v>0</v>
      </c>
      <c r="AI69" s="77">
        <f t="shared" si="25"/>
        <v>0</v>
      </c>
      <c r="AJ69" s="77">
        <f t="shared" si="25"/>
        <v>0</v>
      </c>
      <c r="AK69" s="77">
        <f t="shared" si="26"/>
        <v>0</v>
      </c>
      <c r="AL69" s="77">
        <f t="shared" si="26"/>
        <v>0</v>
      </c>
      <c r="AM69" s="77">
        <f t="shared" si="26"/>
        <v>0</v>
      </c>
      <c r="AN69" s="77">
        <f t="shared" si="26"/>
        <v>0</v>
      </c>
      <c r="AO69" s="77">
        <f t="shared" si="26"/>
        <v>0</v>
      </c>
      <c r="AP69" s="77">
        <f t="shared" si="26"/>
        <v>0</v>
      </c>
      <c r="AQ69" s="77">
        <f t="shared" si="26"/>
        <v>0</v>
      </c>
      <c r="AR69" s="77">
        <f t="shared" si="26"/>
        <v>0</v>
      </c>
      <c r="AS69" s="77">
        <f t="shared" si="26"/>
        <v>0</v>
      </c>
      <c r="AT69" s="77">
        <f t="shared" si="26"/>
        <v>0</v>
      </c>
      <c r="AU69" s="77">
        <f t="shared" si="26"/>
        <v>0</v>
      </c>
      <c r="AV69" s="77">
        <f t="shared" si="26"/>
        <v>0</v>
      </c>
      <c r="AW69" s="77">
        <f t="shared" si="26"/>
        <v>0</v>
      </c>
      <c r="AX69" s="77">
        <f t="shared" si="26"/>
        <v>0</v>
      </c>
      <c r="AY69" s="77">
        <f t="shared" si="26"/>
        <v>0</v>
      </c>
      <c r="AZ69" s="77">
        <f t="shared" si="26"/>
        <v>0</v>
      </c>
      <c r="BA69" s="77">
        <f t="shared" si="27"/>
        <v>0</v>
      </c>
      <c r="BB69" s="77">
        <f t="shared" si="27"/>
        <v>0</v>
      </c>
      <c r="BC69" s="77">
        <f t="shared" si="27"/>
        <v>0</v>
      </c>
      <c r="BD69" s="77">
        <f t="shared" si="27"/>
        <v>0</v>
      </c>
      <c r="BE69" s="77">
        <f t="shared" si="27"/>
        <v>0</v>
      </c>
      <c r="BF69" s="77">
        <f t="shared" si="27"/>
        <v>0</v>
      </c>
      <c r="BG69" s="77">
        <f t="shared" si="27"/>
        <v>0</v>
      </c>
      <c r="BH69" s="77">
        <f t="shared" si="27"/>
        <v>0</v>
      </c>
      <c r="BI69" s="77">
        <f t="shared" si="27"/>
        <v>0</v>
      </c>
      <c r="BJ69" s="77">
        <f t="shared" si="27"/>
        <v>0</v>
      </c>
      <c r="BK69" s="77">
        <f t="shared" si="27"/>
        <v>0</v>
      </c>
      <c r="BL69" s="77">
        <f t="shared" si="27"/>
        <v>0</v>
      </c>
      <c r="BM69" s="77">
        <f t="shared" si="27"/>
        <v>0</v>
      </c>
      <c r="BN69" s="77">
        <f t="shared" si="27"/>
        <v>0</v>
      </c>
      <c r="BO69" s="77">
        <f t="shared" si="27"/>
        <v>0</v>
      </c>
      <c r="BP69" s="77">
        <f t="shared" si="27"/>
        <v>0</v>
      </c>
      <c r="BQ69" s="77">
        <f t="shared" si="28"/>
        <v>0</v>
      </c>
      <c r="BR69" s="77">
        <f t="shared" si="28"/>
        <v>0</v>
      </c>
      <c r="BS69" s="77">
        <f t="shared" si="28"/>
        <v>0</v>
      </c>
      <c r="BT69" s="77">
        <f t="shared" si="28"/>
        <v>0</v>
      </c>
      <c r="BU69" s="77">
        <f t="shared" si="28"/>
        <v>0</v>
      </c>
      <c r="BV69" s="77">
        <f t="shared" si="28"/>
        <v>0</v>
      </c>
      <c r="BW69" s="77">
        <f t="shared" si="28"/>
        <v>0</v>
      </c>
      <c r="BX69" s="77">
        <f t="shared" si="28"/>
        <v>0</v>
      </c>
      <c r="BY69" s="77">
        <f t="shared" si="28"/>
        <v>0</v>
      </c>
      <c r="BZ69" s="77">
        <f t="shared" si="28"/>
        <v>0</v>
      </c>
      <c r="CA69" s="77">
        <f t="shared" si="28"/>
        <v>0</v>
      </c>
      <c r="CB69" s="77">
        <f t="shared" si="28"/>
        <v>0</v>
      </c>
      <c r="CC69" s="77">
        <f t="shared" si="28"/>
        <v>0</v>
      </c>
      <c r="CD69" s="77">
        <f t="shared" si="28"/>
        <v>0</v>
      </c>
      <c r="CE69" s="77">
        <f t="shared" si="28"/>
        <v>0</v>
      </c>
      <c r="CF69" s="77">
        <f t="shared" si="28"/>
        <v>0</v>
      </c>
      <c r="CG69" s="77">
        <f t="shared" si="29"/>
        <v>0</v>
      </c>
      <c r="CH69" s="77">
        <f t="shared" si="29"/>
        <v>0</v>
      </c>
      <c r="CI69" s="77">
        <f t="shared" si="29"/>
        <v>0</v>
      </c>
      <c r="CJ69" s="77">
        <f t="shared" si="29"/>
        <v>0</v>
      </c>
      <c r="CK69" s="77">
        <f t="shared" si="29"/>
        <v>0</v>
      </c>
      <c r="CL69" s="77">
        <f t="shared" si="29"/>
        <v>0</v>
      </c>
      <c r="CM69" s="77">
        <f t="shared" si="29"/>
        <v>0</v>
      </c>
      <c r="CN69" s="77">
        <f t="shared" si="29"/>
        <v>0</v>
      </c>
      <c r="CO69" s="77">
        <f t="shared" si="29"/>
        <v>0</v>
      </c>
      <c r="CP69" s="77">
        <f t="shared" si="29"/>
        <v>0</v>
      </c>
      <c r="CQ69" s="77">
        <f t="shared" si="29"/>
        <v>0</v>
      </c>
      <c r="CR69" s="77">
        <f t="shared" si="29"/>
        <v>0</v>
      </c>
      <c r="CS69" s="77">
        <f t="shared" si="29"/>
        <v>0</v>
      </c>
      <c r="CT69" s="77">
        <f t="shared" si="29"/>
        <v>0</v>
      </c>
      <c r="CU69" s="77">
        <f t="shared" si="29"/>
        <v>0</v>
      </c>
      <c r="CV69" s="77">
        <f t="shared" si="29"/>
        <v>0</v>
      </c>
      <c r="CW69" s="77">
        <f t="shared" si="30"/>
        <v>0</v>
      </c>
      <c r="CX69" s="77">
        <f t="shared" si="30"/>
        <v>0</v>
      </c>
      <c r="CY69" s="77">
        <f t="shared" si="30"/>
        <v>0</v>
      </c>
      <c r="CZ69" s="77">
        <f t="shared" si="30"/>
        <v>0</v>
      </c>
      <c r="DA69" s="77">
        <f t="shared" si="30"/>
        <v>0</v>
      </c>
      <c r="DB69" s="77">
        <f t="shared" si="30"/>
        <v>0</v>
      </c>
      <c r="DC69" s="77">
        <f t="shared" si="30"/>
        <v>0</v>
      </c>
      <c r="DD69" s="77">
        <f t="shared" si="30"/>
        <v>0</v>
      </c>
      <c r="DE69" s="77">
        <f t="shared" si="30"/>
        <v>0</v>
      </c>
      <c r="DF69" s="77">
        <f t="shared" si="30"/>
        <v>0</v>
      </c>
      <c r="DG69" s="77">
        <f t="shared" si="30"/>
        <v>0</v>
      </c>
      <c r="DH69" s="77">
        <f t="shared" si="30"/>
        <v>0</v>
      </c>
      <c r="DI69" s="77">
        <f t="shared" si="30"/>
        <v>0</v>
      </c>
      <c r="DJ69" s="77">
        <f t="shared" si="30"/>
        <v>0</v>
      </c>
      <c r="DK69" s="77">
        <f t="shared" si="31"/>
        <v>0</v>
      </c>
      <c r="DL69" s="77">
        <f t="shared" si="31"/>
        <v>0</v>
      </c>
      <c r="DM69" s="77">
        <f t="shared" si="31"/>
        <v>0</v>
      </c>
      <c r="DN69" s="77">
        <f t="shared" si="31"/>
        <v>0</v>
      </c>
      <c r="DO69" s="77">
        <f t="shared" si="31"/>
        <v>0</v>
      </c>
      <c r="DP69" s="77">
        <f t="shared" si="31"/>
        <v>0</v>
      </c>
      <c r="DQ69" s="77">
        <f t="shared" si="31"/>
        <v>0</v>
      </c>
      <c r="DR69" s="77">
        <f t="shared" si="31"/>
        <v>0</v>
      </c>
      <c r="DS69" s="77">
        <f t="shared" si="31"/>
        <v>0</v>
      </c>
      <c r="DT69" s="77">
        <f t="shared" si="31"/>
        <v>0</v>
      </c>
      <c r="DU69" s="77">
        <f t="shared" si="31"/>
        <v>0</v>
      </c>
    </row>
    <row r="70" spans="1:125" x14ac:dyDescent="0.35">
      <c r="A70" s="38" t="str">
        <f>IFERROR(Pieņēmumi!B205,"")</f>
        <v>Administratīvās izmaksas Nr3</v>
      </c>
      <c r="B70" s="44" t="str">
        <f>IFERROR(Pieņēmumi!C205,"")</f>
        <v>k € ceturksnī</v>
      </c>
      <c r="D70" s="40">
        <f>IFERROR(Pieņēmumi!E205,"")</f>
        <v>0</v>
      </c>
      <c r="E70" s="77">
        <f t="shared" si="24"/>
        <v>0</v>
      </c>
      <c r="F70" s="77">
        <f t="shared" si="24"/>
        <v>0</v>
      </c>
      <c r="G70" s="77">
        <f t="shared" si="24"/>
        <v>0</v>
      </c>
      <c r="H70" s="77">
        <f t="shared" si="24"/>
        <v>0</v>
      </c>
      <c r="I70" s="77">
        <f t="shared" si="24"/>
        <v>0</v>
      </c>
      <c r="J70" s="77">
        <f t="shared" si="24"/>
        <v>0</v>
      </c>
      <c r="K70" s="77">
        <f t="shared" si="24"/>
        <v>0</v>
      </c>
      <c r="L70" s="77">
        <f t="shared" si="24"/>
        <v>0</v>
      </c>
      <c r="M70" s="77">
        <f t="shared" si="24"/>
        <v>0</v>
      </c>
      <c r="N70" s="77">
        <f t="shared" si="24"/>
        <v>0</v>
      </c>
      <c r="O70" s="77">
        <f t="shared" si="24"/>
        <v>0</v>
      </c>
      <c r="P70" s="77">
        <f t="shared" si="24"/>
        <v>0</v>
      </c>
      <c r="Q70" s="77">
        <f t="shared" si="24"/>
        <v>0</v>
      </c>
      <c r="R70" s="77">
        <f t="shared" si="24"/>
        <v>0</v>
      </c>
      <c r="S70" s="77">
        <f t="shared" si="24"/>
        <v>0</v>
      </c>
      <c r="T70" s="77">
        <f t="shared" si="24"/>
        <v>0</v>
      </c>
      <c r="U70" s="77">
        <f t="shared" si="25"/>
        <v>0</v>
      </c>
      <c r="V70" s="77">
        <f t="shared" si="25"/>
        <v>0</v>
      </c>
      <c r="W70" s="77">
        <f t="shared" si="25"/>
        <v>0</v>
      </c>
      <c r="X70" s="77">
        <f t="shared" si="25"/>
        <v>0</v>
      </c>
      <c r="Y70" s="77">
        <f t="shared" si="25"/>
        <v>0</v>
      </c>
      <c r="Z70" s="77">
        <f t="shared" si="25"/>
        <v>0</v>
      </c>
      <c r="AA70" s="77">
        <f t="shared" si="25"/>
        <v>0</v>
      </c>
      <c r="AB70" s="77">
        <f t="shared" si="25"/>
        <v>0</v>
      </c>
      <c r="AC70" s="77">
        <f t="shared" si="25"/>
        <v>0</v>
      </c>
      <c r="AD70" s="77">
        <f t="shared" si="25"/>
        <v>0</v>
      </c>
      <c r="AE70" s="77">
        <f t="shared" si="25"/>
        <v>0</v>
      </c>
      <c r="AF70" s="77">
        <f t="shared" si="25"/>
        <v>0</v>
      </c>
      <c r="AG70" s="77">
        <f t="shared" si="25"/>
        <v>0</v>
      </c>
      <c r="AH70" s="77">
        <f t="shared" si="25"/>
        <v>0</v>
      </c>
      <c r="AI70" s="77">
        <f t="shared" si="25"/>
        <v>0</v>
      </c>
      <c r="AJ70" s="77">
        <f t="shared" si="25"/>
        <v>0</v>
      </c>
      <c r="AK70" s="77">
        <f t="shared" si="26"/>
        <v>0</v>
      </c>
      <c r="AL70" s="77">
        <f t="shared" si="26"/>
        <v>0</v>
      </c>
      <c r="AM70" s="77">
        <f t="shared" si="26"/>
        <v>0</v>
      </c>
      <c r="AN70" s="77">
        <f t="shared" si="26"/>
        <v>0</v>
      </c>
      <c r="AO70" s="77">
        <f t="shared" si="26"/>
        <v>0</v>
      </c>
      <c r="AP70" s="77">
        <f t="shared" si="26"/>
        <v>0</v>
      </c>
      <c r="AQ70" s="77">
        <f t="shared" si="26"/>
        <v>0</v>
      </c>
      <c r="AR70" s="77">
        <f t="shared" si="26"/>
        <v>0</v>
      </c>
      <c r="AS70" s="77">
        <f t="shared" si="26"/>
        <v>0</v>
      </c>
      <c r="AT70" s="77">
        <f t="shared" si="26"/>
        <v>0</v>
      </c>
      <c r="AU70" s="77">
        <f t="shared" si="26"/>
        <v>0</v>
      </c>
      <c r="AV70" s="77">
        <f t="shared" si="26"/>
        <v>0</v>
      </c>
      <c r="AW70" s="77">
        <f t="shared" si="26"/>
        <v>0</v>
      </c>
      <c r="AX70" s="77">
        <f t="shared" si="26"/>
        <v>0</v>
      </c>
      <c r="AY70" s="77">
        <f t="shared" si="26"/>
        <v>0</v>
      </c>
      <c r="AZ70" s="77">
        <f t="shared" si="26"/>
        <v>0</v>
      </c>
      <c r="BA70" s="77">
        <f t="shared" si="27"/>
        <v>0</v>
      </c>
      <c r="BB70" s="77">
        <f t="shared" si="27"/>
        <v>0</v>
      </c>
      <c r="BC70" s="77">
        <f t="shared" si="27"/>
        <v>0</v>
      </c>
      <c r="BD70" s="77">
        <f t="shared" si="27"/>
        <v>0</v>
      </c>
      <c r="BE70" s="77">
        <f t="shared" si="27"/>
        <v>0</v>
      </c>
      <c r="BF70" s="77">
        <f t="shared" si="27"/>
        <v>0</v>
      </c>
      <c r="BG70" s="77">
        <f t="shared" si="27"/>
        <v>0</v>
      </c>
      <c r="BH70" s="77">
        <f t="shared" si="27"/>
        <v>0</v>
      </c>
      <c r="BI70" s="77">
        <f t="shared" si="27"/>
        <v>0</v>
      </c>
      <c r="BJ70" s="77">
        <f t="shared" si="27"/>
        <v>0</v>
      </c>
      <c r="BK70" s="77">
        <f t="shared" si="27"/>
        <v>0</v>
      </c>
      <c r="BL70" s="77">
        <f t="shared" si="27"/>
        <v>0</v>
      </c>
      <c r="BM70" s="77">
        <f t="shared" si="27"/>
        <v>0</v>
      </c>
      <c r="BN70" s="77">
        <f t="shared" si="27"/>
        <v>0</v>
      </c>
      <c r="BO70" s="77">
        <f t="shared" si="27"/>
        <v>0</v>
      </c>
      <c r="BP70" s="77">
        <f t="shared" si="27"/>
        <v>0</v>
      </c>
      <c r="BQ70" s="77">
        <f t="shared" si="28"/>
        <v>0</v>
      </c>
      <c r="BR70" s="77">
        <f t="shared" si="28"/>
        <v>0</v>
      </c>
      <c r="BS70" s="77">
        <f t="shared" si="28"/>
        <v>0</v>
      </c>
      <c r="BT70" s="77">
        <f t="shared" si="28"/>
        <v>0</v>
      </c>
      <c r="BU70" s="77">
        <f t="shared" si="28"/>
        <v>0</v>
      </c>
      <c r="BV70" s="77">
        <f t="shared" si="28"/>
        <v>0</v>
      </c>
      <c r="BW70" s="77">
        <f t="shared" si="28"/>
        <v>0</v>
      </c>
      <c r="BX70" s="77">
        <f t="shared" si="28"/>
        <v>0</v>
      </c>
      <c r="BY70" s="77">
        <f t="shared" si="28"/>
        <v>0</v>
      </c>
      <c r="BZ70" s="77">
        <f t="shared" si="28"/>
        <v>0</v>
      </c>
      <c r="CA70" s="77">
        <f t="shared" si="28"/>
        <v>0</v>
      </c>
      <c r="CB70" s="77">
        <f t="shared" si="28"/>
        <v>0</v>
      </c>
      <c r="CC70" s="77">
        <f t="shared" si="28"/>
        <v>0</v>
      </c>
      <c r="CD70" s="77">
        <f t="shared" si="28"/>
        <v>0</v>
      </c>
      <c r="CE70" s="77">
        <f t="shared" si="28"/>
        <v>0</v>
      </c>
      <c r="CF70" s="77">
        <f t="shared" si="28"/>
        <v>0</v>
      </c>
      <c r="CG70" s="77">
        <f t="shared" si="29"/>
        <v>0</v>
      </c>
      <c r="CH70" s="77">
        <f t="shared" si="29"/>
        <v>0</v>
      </c>
      <c r="CI70" s="77">
        <f t="shared" si="29"/>
        <v>0</v>
      </c>
      <c r="CJ70" s="77">
        <f t="shared" si="29"/>
        <v>0</v>
      </c>
      <c r="CK70" s="77">
        <f t="shared" si="29"/>
        <v>0</v>
      </c>
      <c r="CL70" s="77">
        <f t="shared" si="29"/>
        <v>0</v>
      </c>
      <c r="CM70" s="77">
        <f t="shared" si="29"/>
        <v>0</v>
      </c>
      <c r="CN70" s="77">
        <f t="shared" si="29"/>
        <v>0</v>
      </c>
      <c r="CO70" s="77">
        <f t="shared" si="29"/>
        <v>0</v>
      </c>
      <c r="CP70" s="77">
        <f t="shared" si="29"/>
        <v>0</v>
      </c>
      <c r="CQ70" s="77">
        <f t="shared" si="29"/>
        <v>0</v>
      </c>
      <c r="CR70" s="77">
        <f t="shared" si="29"/>
        <v>0</v>
      </c>
      <c r="CS70" s="77">
        <f t="shared" si="29"/>
        <v>0</v>
      </c>
      <c r="CT70" s="77">
        <f t="shared" si="29"/>
        <v>0</v>
      </c>
      <c r="CU70" s="77">
        <f t="shared" si="29"/>
        <v>0</v>
      </c>
      <c r="CV70" s="77">
        <f t="shared" si="29"/>
        <v>0</v>
      </c>
      <c r="CW70" s="77">
        <f t="shared" si="30"/>
        <v>0</v>
      </c>
      <c r="CX70" s="77">
        <f t="shared" si="30"/>
        <v>0</v>
      </c>
      <c r="CY70" s="77">
        <f t="shared" si="30"/>
        <v>0</v>
      </c>
      <c r="CZ70" s="77">
        <f t="shared" si="30"/>
        <v>0</v>
      </c>
      <c r="DA70" s="77">
        <f t="shared" si="30"/>
        <v>0</v>
      </c>
      <c r="DB70" s="77">
        <f t="shared" si="30"/>
        <v>0</v>
      </c>
      <c r="DC70" s="77">
        <f t="shared" si="30"/>
        <v>0</v>
      </c>
      <c r="DD70" s="77">
        <f t="shared" si="30"/>
        <v>0</v>
      </c>
      <c r="DE70" s="77">
        <f t="shared" si="30"/>
        <v>0</v>
      </c>
      <c r="DF70" s="77">
        <f t="shared" si="30"/>
        <v>0</v>
      </c>
      <c r="DG70" s="77">
        <f t="shared" si="30"/>
        <v>0</v>
      </c>
      <c r="DH70" s="77">
        <f t="shared" si="30"/>
        <v>0</v>
      </c>
      <c r="DI70" s="77">
        <f t="shared" si="30"/>
        <v>0</v>
      </c>
      <c r="DJ70" s="77">
        <f t="shared" si="30"/>
        <v>0</v>
      </c>
      <c r="DK70" s="77">
        <f t="shared" si="31"/>
        <v>0</v>
      </c>
      <c r="DL70" s="77">
        <f t="shared" si="31"/>
        <v>0</v>
      </c>
      <c r="DM70" s="77">
        <f t="shared" si="31"/>
        <v>0</v>
      </c>
      <c r="DN70" s="77">
        <f t="shared" si="31"/>
        <v>0</v>
      </c>
      <c r="DO70" s="77">
        <f t="shared" si="31"/>
        <v>0</v>
      </c>
      <c r="DP70" s="77">
        <f t="shared" si="31"/>
        <v>0</v>
      </c>
      <c r="DQ70" s="77">
        <f t="shared" si="31"/>
        <v>0</v>
      </c>
      <c r="DR70" s="77">
        <f t="shared" si="31"/>
        <v>0</v>
      </c>
      <c r="DS70" s="77">
        <f t="shared" si="31"/>
        <v>0</v>
      </c>
      <c r="DT70" s="77">
        <f t="shared" si="31"/>
        <v>0</v>
      </c>
      <c r="DU70" s="77">
        <f t="shared" si="31"/>
        <v>0</v>
      </c>
    </row>
    <row r="71" spans="1:125" x14ac:dyDescent="0.35">
      <c r="A71" s="38" t="str">
        <f>IFERROR(Pieņēmumi!B206,"")</f>
        <v>Administratīvās izmaksas Nr4</v>
      </c>
      <c r="B71" s="44" t="str">
        <f>IFERROR(Pieņēmumi!C206,"")</f>
        <v>k € ceturksnī</v>
      </c>
      <c r="D71" s="40">
        <f>IFERROR(Pieņēmumi!E206,"")</f>
        <v>0</v>
      </c>
      <c r="E71" s="77">
        <f t="shared" si="24"/>
        <v>0</v>
      </c>
      <c r="F71" s="77">
        <f t="shared" si="24"/>
        <v>0</v>
      </c>
      <c r="G71" s="77">
        <f t="shared" si="24"/>
        <v>0</v>
      </c>
      <c r="H71" s="77">
        <f t="shared" si="24"/>
        <v>0</v>
      </c>
      <c r="I71" s="77">
        <f t="shared" si="24"/>
        <v>0</v>
      </c>
      <c r="J71" s="77">
        <f t="shared" si="24"/>
        <v>0</v>
      </c>
      <c r="K71" s="77">
        <f t="shared" si="24"/>
        <v>0</v>
      </c>
      <c r="L71" s="77">
        <f t="shared" si="24"/>
        <v>0</v>
      </c>
      <c r="M71" s="77">
        <f t="shared" si="24"/>
        <v>0</v>
      </c>
      <c r="N71" s="77">
        <f t="shared" si="24"/>
        <v>0</v>
      </c>
      <c r="O71" s="77">
        <f t="shared" si="24"/>
        <v>0</v>
      </c>
      <c r="P71" s="77">
        <f t="shared" si="24"/>
        <v>0</v>
      </c>
      <c r="Q71" s="77">
        <f t="shared" si="24"/>
        <v>0</v>
      </c>
      <c r="R71" s="77">
        <f t="shared" si="24"/>
        <v>0</v>
      </c>
      <c r="S71" s="77">
        <f t="shared" si="24"/>
        <v>0</v>
      </c>
      <c r="T71" s="77">
        <f t="shared" si="24"/>
        <v>0</v>
      </c>
      <c r="U71" s="77">
        <f t="shared" si="25"/>
        <v>0</v>
      </c>
      <c r="V71" s="77">
        <f t="shared" si="25"/>
        <v>0</v>
      </c>
      <c r="W71" s="77">
        <f t="shared" si="25"/>
        <v>0</v>
      </c>
      <c r="X71" s="77">
        <f t="shared" si="25"/>
        <v>0</v>
      </c>
      <c r="Y71" s="77">
        <f t="shared" si="25"/>
        <v>0</v>
      </c>
      <c r="Z71" s="77">
        <f t="shared" si="25"/>
        <v>0</v>
      </c>
      <c r="AA71" s="77">
        <f t="shared" si="25"/>
        <v>0</v>
      </c>
      <c r="AB71" s="77">
        <f t="shared" si="25"/>
        <v>0</v>
      </c>
      <c r="AC71" s="77">
        <f t="shared" si="25"/>
        <v>0</v>
      </c>
      <c r="AD71" s="77">
        <f t="shared" si="25"/>
        <v>0</v>
      </c>
      <c r="AE71" s="77">
        <f t="shared" si="25"/>
        <v>0</v>
      </c>
      <c r="AF71" s="77">
        <f t="shared" si="25"/>
        <v>0</v>
      </c>
      <c r="AG71" s="77">
        <f t="shared" si="25"/>
        <v>0</v>
      </c>
      <c r="AH71" s="77">
        <f t="shared" si="25"/>
        <v>0</v>
      </c>
      <c r="AI71" s="77">
        <f t="shared" si="25"/>
        <v>0</v>
      </c>
      <c r="AJ71" s="77">
        <f t="shared" si="25"/>
        <v>0</v>
      </c>
      <c r="AK71" s="77">
        <f t="shared" si="26"/>
        <v>0</v>
      </c>
      <c r="AL71" s="77">
        <f t="shared" si="26"/>
        <v>0</v>
      </c>
      <c r="AM71" s="77">
        <f t="shared" si="26"/>
        <v>0</v>
      </c>
      <c r="AN71" s="77">
        <f t="shared" si="26"/>
        <v>0</v>
      </c>
      <c r="AO71" s="77">
        <f t="shared" si="26"/>
        <v>0</v>
      </c>
      <c r="AP71" s="77">
        <f t="shared" si="26"/>
        <v>0</v>
      </c>
      <c r="AQ71" s="77">
        <f t="shared" si="26"/>
        <v>0</v>
      </c>
      <c r="AR71" s="77">
        <f t="shared" si="26"/>
        <v>0</v>
      </c>
      <c r="AS71" s="77">
        <f t="shared" si="26"/>
        <v>0</v>
      </c>
      <c r="AT71" s="77">
        <f t="shared" si="26"/>
        <v>0</v>
      </c>
      <c r="AU71" s="77">
        <f t="shared" si="26"/>
        <v>0</v>
      </c>
      <c r="AV71" s="77">
        <f t="shared" si="26"/>
        <v>0</v>
      </c>
      <c r="AW71" s="77">
        <f t="shared" si="26"/>
        <v>0</v>
      </c>
      <c r="AX71" s="77">
        <f t="shared" si="26"/>
        <v>0</v>
      </c>
      <c r="AY71" s="77">
        <f t="shared" si="26"/>
        <v>0</v>
      </c>
      <c r="AZ71" s="77">
        <f t="shared" si="26"/>
        <v>0</v>
      </c>
      <c r="BA71" s="77">
        <f t="shared" si="27"/>
        <v>0</v>
      </c>
      <c r="BB71" s="77">
        <f t="shared" si="27"/>
        <v>0</v>
      </c>
      <c r="BC71" s="77">
        <f t="shared" si="27"/>
        <v>0</v>
      </c>
      <c r="BD71" s="77">
        <f t="shared" si="27"/>
        <v>0</v>
      </c>
      <c r="BE71" s="77">
        <f t="shared" si="27"/>
        <v>0</v>
      </c>
      <c r="BF71" s="77">
        <f t="shared" si="27"/>
        <v>0</v>
      </c>
      <c r="BG71" s="77">
        <f t="shared" si="27"/>
        <v>0</v>
      </c>
      <c r="BH71" s="77">
        <f t="shared" si="27"/>
        <v>0</v>
      </c>
      <c r="BI71" s="77">
        <f t="shared" si="27"/>
        <v>0</v>
      </c>
      <c r="BJ71" s="77">
        <f t="shared" si="27"/>
        <v>0</v>
      </c>
      <c r="BK71" s="77">
        <f t="shared" si="27"/>
        <v>0</v>
      </c>
      <c r="BL71" s="77">
        <f t="shared" si="27"/>
        <v>0</v>
      </c>
      <c r="BM71" s="77">
        <f t="shared" si="27"/>
        <v>0</v>
      </c>
      <c r="BN71" s="77">
        <f t="shared" si="27"/>
        <v>0</v>
      </c>
      <c r="BO71" s="77">
        <f t="shared" si="27"/>
        <v>0</v>
      </c>
      <c r="BP71" s="77">
        <f t="shared" si="27"/>
        <v>0</v>
      </c>
      <c r="BQ71" s="77">
        <f t="shared" si="28"/>
        <v>0</v>
      </c>
      <c r="BR71" s="77">
        <f t="shared" si="28"/>
        <v>0</v>
      </c>
      <c r="BS71" s="77">
        <f t="shared" si="28"/>
        <v>0</v>
      </c>
      <c r="BT71" s="77">
        <f t="shared" si="28"/>
        <v>0</v>
      </c>
      <c r="BU71" s="77">
        <f t="shared" si="28"/>
        <v>0</v>
      </c>
      <c r="BV71" s="77">
        <f t="shared" si="28"/>
        <v>0</v>
      </c>
      <c r="BW71" s="77">
        <f t="shared" si="28"/>
        <v>0</v>
      </c>
      <c r="BX71" s="77">
        <f t="shared" si="28"/>
        <v>0</v>
      </c>
      <c r="BY71" s="77">
        <f t="shared" si="28"/>
        <v>0</v>
      </c>
      <c r="BZ71" s="77">
        <f t="shared" si="28"/>
        <v>0</v>
      </c>
      <c r="CA71" s="77">
        <f t="shared" si="28"/>
        <v>0</v>
      </c>
      <c r="CB71" s="77">
        <f t="shared" si="28"/>
        <v>0</v>
      </c>
      <c r="CC71" s="77">
        <f t="shared" si="28"/>
        <v>0</v>
      </c>
      <c r="CD71" s="77">
        <f t="shared" si="28"/>
        <v>0</v>
      </c>
      <c r="CE71" s="77">
        <f t="shared" si="28"/>
        <v>0</v>
      </c>
      <c r="CF71" s="77">
        <f t="shared" si="28"/>
        <v>0</v>
      </c>
      <c r="CG71" s="77">
        <f t="shared" si="29"/>
        <v>0</v>
      </c>
      <c r="CH71" s="77">
        <f t="shared" si="29"/>
        <v>0</v>
      </c>
      <c r="CI71" s="77">
        <f t="shared" si="29"/>
        <v>0</v>
      </c>
      <c r="CJ71" s="77">
        <f t="shared" si="29"/>
        <v>0</v>
      </c>
      <c r="CK71" s="77">
        <f t="shared" si="29"/>
        <v>0</v>
      </c>
      <c r="CL71" s="77">
        <f t="shared" si="29"/>
        <v>0</v>
      </c>
      <c r="CM71" s="77">
        <f t="shared" si="29"/>
        <v>0</v>
      </c>
      <c r="CN71" s="77">
        <f t="shared" si="29"/>
        <v>0</v>
      </c>
      <c r="CO71" s="77">
        <f t="shared" si="29"/>
        <v>0</v>
      </c>
      <c r="CP71" s="77">
        <f t="shared" si="29"/>
        <v>0</v>
      </c>
      <c r="CQ71" s="77">
        <f t="shared" si="29"/>
        <v>0</v>
      </c>
      <c r="CR71" s="77">
        <f t="shared" si="29"/>
        <v>0</v>
      </c>
      <c r="CS71" s="77">
        <f t="shared" si="29"/>
        <v>0</v>
      </c>
      <c r="CT71" s="77">
        <f t="shared" si="29"/>
        <v>0</v>
      </c>
      <c r="CU71" s="77">
        <f t="shared" si="29"/>
        <v>0</v>
      </c>
      <c r="CV71" s="77">
        <f t="shared" si="29"/>
        <v>0</v>
      </c>
      <c r="CW71" s="77">
        <f t="shared" si="30"/>
        <v>0</v>
      </c>
      <c r="CX71" s="77">
        <f t="shared" si="30"/>
        <v>0</v>
      </c>
      <c r="CY71" s="77">
        <f t="shared" si="30"/>
        <v>0</v>
      </c>
      <c r="CZ71" s="77">
        <f t="shared" si="30"/>
        <v>0</v>
      </c>
      <c r="DA71" s="77">
        <f t="shared" si="30"/>
        <v>0</v>
      </c>
      <c r="DB71" s="77">
        <f t="shared" si="30"/>
        <v>0</v>
      </c>
      <c r="DC71" s="77">
        <f t="shared" si="30"/>
        <v>0</v>
      </c>
      <c r="DD71" s="77">
        <f t="shared" si="30"/>
        <v>0</v>
      </c>
      <c r="DE71" s="77">
        <f t="shared" si="30"/>
        <v>0</v>
      </c>
      <c r="DF71" s="77">
        <f t="shared" si="30"/>
        <v>0</v>
      </c>
      <c r="DG71" s="77">
        <f t="shared" si="30"/>
        <v>0</v>
      </c>
      <c r="DH71" s="77">
        <f t="shared" si="30"/>
        <v>0</v>
      </c>
      <c r="DI71" s="77">
        <f t="shared" si="30"/>
        <v>0</v>
      </c>
      <c r="DJ71" s="77">
        <f t="shared" si="30"/>
        <v>0</v>
      </c>
      <c r="DK71" s="77">
        <f t="shared" si="31"/>
        <v>0</v>
      </c>
      <c r="DL71" s="77">
        <f t="shared" si="31"/>
        <v>0</v>
      </c>
      <c r="DM71" s="77">
        <f t="shared" si="31"/>
        <v>0</v>
      </c>
      <c r="DN71" s="77">
        <f t="shared" si="31"/>
        <v>0</v>
      </c>
      <c r="DO71" s="77">
        <f t="shared" si="31"/>
        <v>0</v>
      </c>
      <c r="DP71" s="77">
        <f t="shared" si="31"/>
        <v>0</v>
      </c>
      <c r="DQ71" s="77">
        <f t="shared" si="31"/>
        <v>0</v>
      </c>
      <c r="DR71" s="77">
        <f t="shared" si="31"/>
        <v>0</v>
      </c>
      <c r="DS71" s="77">
        <f t="shared" si="31"/>
        <v>0</v>
      </c>
      <c r="DT71" s="77">
        <f t="shared" si="31"/>
        <v>0</v>
      </c>
      <c r="DU71" s="77">
        <f t="shared" si="31"/>
        <v>0</v>
      </c>
    </row>
    <row r="72" spans="1:125" x14ac:dyDescent="0.35">
      <c r="A72" s="38" t="str">
        <f>IFERROR(Pieņēmumi!B207,"")</f>
        <v>Administratīvās izmaksas Nr5</v>
      </c>
      <c r="B72" s="44" t="str">
        <f>IFERROR(Pieņēmumi!C207,"")</f>
        <v>k € ceturksnī</v>
      </c>
      <c r="D72" s="40">
        <f>IFERROR(Pieņēmumi!E207,"")</f>
        <v>0</v>
      </c>
      <c r="E72" s="77">
        <f t="shared" si="24"/>
        <v>0</v>
      </c>
      <c r="F72" s="77">
        <f t="shared" si="24"/>
        <v>0</v>
      </c>
      <c r="G72" s="77">
        <f t="shared" si="24"/>
        <v>0</v>
      </c>
      <c r="H72" s="77">
        <f t="shared" si="24"/>
        <v>0</v>
      </c>
      <c r="I72" s="77">
        <f t="shared" si="24"/>
        <v>0</v>
      </c>
      <c r="J72" s="77">
        <f t="shared" si="24"/>
        <v>0</v>
      </c>
      <c r="K72" s="77">
        <f t="shared" si="24"/>
        <v>0</v>
      </c>
      <c r="L72" s="77">
        <f t="shared" si="24"/>
        <v>0</v>
      </c>
      <c r="M72" s="77">
        <f t="shared" si="24"/>
        <v>0</v>
      </c>
      <c r="N72" s="77">
        <f t="shared" si="24"/>
        <v>0</v>
      </c>
      <c r="O72" s="77">
        <f t="shared" si="24"/>
        <v>0</v>
      </c>
      <c r="P72" s="77">
        <f t="shared" si="24"/>
        <v>0</v>
      </c>
      <c r="Q72" s="77">
        <f t="shared" si="24"/>
        <v>0</v>
      </c>
      <c r="R72" s="77">
        <f t="shared" si="24"/>
        <v>0</v>
      </c>
      <c r="S72" s="77">
        <f t="shared" si="24"/>
        <v>0</v>
      </c>
      <c r="T72" s="77">
        <f t="shared" si="24"/>
        <v>0</v>
      </c>
      <c r="U72" s="77">
        <f t="shared" si="25"/>
        <v>0</v>
      </c>
      <c r="V72" s="77">
        <f t="shared" si="25"/>
        <v>0</v>
      </c>
      <c r="W72" s="77">
        <f t="shared" si="25"/>
        <v>0</v>
      </c>
      <c r="X72" s="77">
        <f t="shared" si="25"/>
        <v>0</v>
      </c>
      <c r="Y72" s="77">
        <f t="shared" si="25"/>
        <v>0</v>
      </c>
      <c r="Z72" s="77">
        <f t="shared" si="25"/>
        <v>0</v>
      </c>
      <c r="AA72" s="77">
        <f t="shared" si="25"/>
        <v>0</v>
      </c>
      <c r="AB72" s="77">
        <f t="shared" si="25"/>
        <v>0</v>
      </c>
      <c r="AC72" s="77">
        <f t="shared" si="25"/>
        <v>0</v>
      </c>
      <c r="AD72" s="77">
        <f t="shared" si="25"/>
        <v>0</v>
      </c>
      <c r="AE72" s="77">
        <f t="shared" si="25"/>
        <v>0</v>
      </c>
      <c r="AF72" s="77">
        <f t="shared" si="25"/>
        <v>0</v>
      </c>
      <c r="AG72" s="77">
        <f t="shared" si="25"/>
        <v>0</v>
      </c>
      <c r="AH72" s="77">
        <f t="shared" si="25"/>
        <v>0</v>
      </c>
      <c r="AI72" s="77">
        <f t="shared" si="25"/>
        <v>0</v>
      </c>
      <c r="AJ72" s="77">
        <f t="shared" si="25"/>
        <v>0</v>
      </c>
      <c r="AK72" s="77">
        <f t="shared" si="26"/>
        <v>0</v>
      </c>
      <c r="AL72" s="77">
        <f t="shared" si="26"/>
        <v>0</v>
      </c>
      <c r="AM72" s="77">
        <f t="shared" si="26"/>
        <v>0</v>
      </c>
      <c r="AN72" s="77">
        <f t="shared" si="26"/>
        <v>0</v>
      </c>
      <c r="AO72" s="77">
        <f t="shared" si="26"/>
        <v>0</v>
      </c>
      <c r="AP72" s="77">
        <f t="shared" si="26"/>
        <v>0</v>
      </c>
      <c r="AQ72" s="77">
        <f t="shared" si="26"/>
        <v>0</v>
      </c>
      <c r="AR72" s="77">
        <f t="shared" si="26"/>
        <v>0</v>
      </c>
      <c r="AS72" s="77">
        <f t="shared" si="26"/>
        <v>0</v>
      </c>
      <c r="AT72" s="77">
        <f t="shared" si="26"/>
        <v>0</v>
      </c>
      <c r="AU72" s="77">
        <f t="shared" si="26"/>
        <v>0</v>
      </c>
      <c r="AV72" s="77">
        <f t="shared" si="26"/>
        <v>0</v>
      </c>
      <c r="AW72" s="77">
        <f t="shared" si="26"/>
        <v>0</v>
      </c>
      <c r="AX72" s="77">
        <f t="shared" si="26"/>
        <v>0</v>
      </c>
      <c r="AY72" s="77">
        <f t="shared" si="26"/>
        <v>0</v>
      </c>
      <c r="AZ72" s="77">
        <f t="shared" si="26"/>
        <v>0</v>
      </c>
      <c r="BA72" s="77">
        <f t="shared" si="27"/>
        <v>0</v>
      </c>
      <c r="BB72" s="77">
        <f t="shared" si="27"/>
        <v>0</v>
      </c>
      <c r="BC72" s="77">
        <f t="shared" si="27"/>
        <v>0</v>
      </c>
      <c r="BD72" s="77">
        <f t="shared" si="27"/>
        <v>0</v>
      </c>
      <c r="BE72" s="77">
        <f t="shared" si="27"/>
        <v>0</v>
      </c>
      <c r="BF72" s="77">
        <f t="shared" si="27"/>
        <v>0</v>
      </c>
      <c r="BG72" s="77">
        <f t="shared" si="27"/>
        <v>0</v>
      </c>
      <c r="BH72" s="77">
        <f t="shared" si="27"/>
        <v>0</v>
      </c>
      <c r="BI72" s="77">
        <f t="shared" si="27"/>
        <v>0</v>
      </c>
      <c r="BJ72" s="77">
        <f t="shared" si="27"/>
        <v>0</v>
      </c>
      <c r="BK72" s="77">
        <f t="shared" si="27"/>
        <v>0</v>
      </c>
      <c r="BL72" s="77">
        <f t="shared" si="27"/>
        <v>0</v>
      </c>
      <c r="BM72" s="77">
        <f t="shared" si="27"/>
        <v>0</v>
      </c>
      <c r="BN72" s="77">
        <f t="shared" si="27"/>
        <v>0</v>
      </c>
      <c r="BO72" s="77">
        <f t="shared" si="27"/>
        <v>0</v>
      </c>
      <c r="BP72" s="77">
        <f t="shared" si="27"/>
        <v>0</v>
      </c>
      <c r="BQ72" s="77">
        <f t="shared" si="28"/>
        <v>0</v>
      </c>
      <c r="BR72" s="77">
        <f t="shared" si="28"/>
        <v>0</v>
      </c>
      <c r="BS72" s="77">
        <f t="shared" si="28"/>
        <v>0</v>
      </c>
      <c r="BT72" s="77">
        <f t="shared" si="28"/>
        <v>0</v>
      </c>
      <c r="BU72" s="77">
        <f t="shared" si="28"/>
        <v>0</v>
      </c>
      <c r="BV72" s="77">
        <f t="shared" si="28"/>
        <v>0</v>
      </c>
      <c r="BW72" s="77">
        <f t="shared" si="28"/>
        <v>0</v>
      </c>
      <c r="BX72" s="77">
        <f t="shared" si="28"/>
        <v>0</v>
      </c>
      <c r="BY72" s="77">
        <f t="shared" si="28"/>
        <v>0</v>
      </c>
      <c r="BZ72" s="77">
        <f t="shared" si="28"/>
        <v>0</v>
      </c>
      <c r="CA72" s="77">
        <f t="shared" si="28"/>
        <v>0</v>
      </c>
      <c r="CB72" s="77">
        <f t="shared" si="28"/>
        <v>0</v>
      </c>
      <c r="CC72" s="77">
        <f t="shared" si="28"/>
        <v>0</v>
      </c>
      <c r="CD72" s="77">
        <f t="shared" si="28"/>
        <v>0</v>
      </c>
      <c r="CE72" s="77">
        <f t="shared" si="28"/>
        <v>0</v>
      </c>
      <c r="CF72" s="77">
        <f t="shared" si="28"/>
        <v>0</v>
      </c>
      <c r="CG72" s="77">
        <f t="shared" si="29"/>
        <v>0</v>
      </c>
      <c r="CH72" s="77">
        <f t="shared" si="29"/>
        <v>0</v>
      </c>
      <c r="CI72" s="77">
        <f t="shared" si="29"/>
        <v>0</v>
      </c>
      <c r="CJ72" s="77">
        <f t="shared" si="29"/>
        <v>0</v>
      </c>
      <c r="CK72" s="77">
        <f t="shared" si="29"/>
        <v>0</v>
      </c>
      <c r="CL72" s="77">
        <f t="shared" si="29"/>
        <v>0</v>
      </c>
      <c r="CM72" s="77">
        <f t="shared" si="29"/>
        <v>0</v>
      </c>
      <c r="CN72" s="77">
        <f t="shared" si="29"/>
        <v>0</v>
      </c>
      <c r="CO72" s="77">
        <f t="shared" si="29"/>
        <v>0</v>
      </c>
      <c r="CP72" s="77">
        <f t="shared" si="29"/>
        <v>0</v>
      </c>
      <c r="CQ72" s="77">
        <f t="shared" si="29"/>
        <v>0</v>
      </c>
      <c r="CR72" s="77">
        <f t="shared" si="29"/>
        <v>0</v>
      </c>
      <c r="CS72" s="77">
        <f t="shared" si="29"/>
        <v>0</v>
      </c>
      <c r="CT72" s="77">
        <f t="shared" si="29"/>
        <v>0</v>
      </c>
      <c r="CU72" s="77">
        <f t="shared" si="29"/>
        <v>0</v>
      </c>
      <c r="CV72" s="77">
        <f t="shared" si="29"/>
        <v>0</v>
      </c>
      <c r="CW72" s="77">
        <f t="shared" si="30"/>
        <v>0</v>
      </c>
      <c r="CX72" s="77">
        <f t="shared" si="30"/>
        <v>0</v>
      </c>
      <c r="CY72" s="77">
        <f t="shared" si="30"/>
        <v>0</v>
      </c>
      <c r="CZ72" s="77">
        <f t="shared" si="30"/>
        <v>0</v>
      </c>
      <c r="DA72" s="77">
        <f t="shared" si="30"/>
        <v>0</v>
      </c>
      <c r="DB72" s="77">
        <f t="shared" si="30"/>
        <v>0</v>
      </c>
      <c r="DC72" s="77">
        <f t="shared" si="30"/>
        <v>0</v>
      </c>
      <c r="DD72" s="77">
        <f t="shared" si="30"/>
        <v>0</v>
      </c>
      <c r="DE72" s="77">
        <f t="shared" si="30"/>
        <v>0</v>
      </c>
      <c r="DF72" s="77">
        <f t="shared" si="30"/>
        <v>0</v>
      </c>
      <c r="DG72" s="77">
        <f t="shared" si="30"/>
        <v>0</v>
      </c>
      <c r="DH72" s="77">
        <f t="shared" si="30"/>
        <v>0</v>
      </c>
      <c r="DI72" s="77">
        <f t="shared" si="30"/>
        <v>0</v>
      </c>
      <c r="DJ72" s="77">
        <f t="shared" si="30"/>
        <v>0</v>
      </c>
      <c r="DK72" s="77">
        <f t="shared" si="31"/>
        <v>0</v>
      </c>
      <c r="DL72" s="77">
        <f t="shared" si="31"/>
        <v>0</v>
      </c>
      <c r="DM72" s="77">
        <f t="shared" si="31"/>
        <v>0</v>
      </c>
      <c r="DN72" s="77">
        <f t="shared" si="31"/>
        <v>0</v>
      </c>
      <c r="DO72" s="77">
        <f t="shared" si="31"/>
        <v>0</v>
      </c>
      <c r="DP72" s="77">
        <f t="shared" si="31"/>
        <v>0</v>
      </c>
      <c r="DQ72" s="77">
        <f t="shared" si="31"/>
        <v>0</v>
      </c>
      <c r="DR72" s="77">
        <f t="shared" si="31"/>
        <v>0</v>
      </c>
      <c r="DS72" s="77">
        <f t="shared" si="31"/>
        <v>0</v>
      </c>
      <c r="DT72" s="77">
        <f t="shared" si="31"/>
        <v>0</v>
      </c>
      <c r="DU72" s="77">
        <f t="shared" si="31"/>
        <v>0</v>
      </c>
    </row>
    <row r="73" spans="1:125" x14ac:dyDescent="0.35">
      <c r="A73" s="38" t="str">
        <f>IFERROR(Pieņēmumi!B208,"")</f>
        <v>Administratīvās izmaksas Nr6</v>
      </c>
      <c r="B73" s="44" t="str">
        <f>IFERROR(Pieņēmumi!C208,"")</f>
        <v>k € ceturksnī</v>
      </c>
      <c r="D73" s="40">
        <f>IFERROR(Pieņēmumi!E208,"")</f>
        <v>0</v>
      </c>
      <c r="E73" s="77">
        <f t="shared" si="24"/>
        <v>0</v>
      </c>
      <c r="F73" s="77">
        <f t="shared" si="24"/>
        <v>0</v>
      </c>
      <c r="G73" s="77">
        <f t="shared" si="24"/>
        <v>0</v>
      </c>
      <c r="H73" s="77">
        <f t="shared" si="24"/>
        <v>0</v>
      </c>
      <c r="I73" s="77">
        <f t="shared" si="24"/>
        <v>0</v>
      </c>
      <c r="J73" s="77">
        <f t="shared" si="24"/>
        <v>0</v>
      </c>
      <c r="K73" s="77">
        <f t="shared" si="24"/>
        <v>0</v>
      </c>
      <c r="L73" s="77">
        <f t="shared" si="24"/>
        <v>0</v>
      </c>
      <c r="M73" s="77">
        <f t="shared" si="24"/>
        <v>0</v>
      </c>
      <c r="N73" s="77">
        <f t="shared" si="24"/>
        <v>0</v>
      </c>
      <c r="O73" s="77">
        <f t="shared" si="24"/>
        <v>0</v>
      </c>
      <c r="P73" s="77">
        <f t="shared" si="24"/>
        <v>0</v>
      </c>
      <c r="Q73" s="77">
        <f t="shared" si="24"/>
        <v>0</v>
      </c>
      <c r="R73" s="77">
        <f t="shared" si="24"/>
        <v>0</v>
      </c>
      <c r="S73" s="77">
        <f t="shared" si="24"/>
        <v>0</v>
      </c>
      <c r="T73" s="77">
        <f t="shared" si="24"/>
        <v>0</v>
      </c>
      <c r="U73" s="77">
        <f t="shared" si="25"/>
        <v>0</v>
      </c>
      <c r="V73" s="77">
        <f t="shared" si="25"/>
        <v>0</v>
      </c>
      <c r="W73" s="77">
        <f t="shared" si="25"/>
        <v>0</v>
      </c>
      <c r="X73" s="77">
        <f t="shared" si="25"/>
        <v>0</v>
      </c>
      <c r="Y73" s="77">
        <f t="shared" si="25"/>
        <v>0</v>
      </c>
      <c r="Z73" s="77">
        <f t="shared" si="25"/>
        <v>0</v>
      </c>
      <c r="AA73" s="77">
        <f t="shared" si="25"/>
        <v>0</v>
      </c>
      <c r="AB73" s="77">
        <f t="shared" si="25"/>
        <v>0</v>
      </c>
      <c r="AC73" s="77">
        <f t="shared" si="25"/>
        <v>0</v>
      </c>
      <c r="AD73" s="77">
        <f t="shared" si="25"/>
        <v>0</v>
      </c>
      <c r="AE73" s="77">
        <f t="shared" si="25"/>
        <v>0</v>
      </c>
      <c r="AF73" s="77">
        <f t="shared" si="25"/>
        <v>0</v>
      </c>
      <c r="AG73" s="77">
        <f t="shared" si="25"/>
        <v>0</v>
      </c>
      <c r="AH73" s="77">
        <f t="shared" si="25"/>
        <v>0</v>
      </c>
      <c r="AI73" s="77">
        <f t="shared" si="25"/>
        <v>0</v>
      </c>
      <c r="AJ73" s="77">
        <f t="shared" si="25"/>
        <v>0</v>
      </c>
      <c r="AK73" s="77">
        <f t="shared" si="26"/>
        <v>0</v>
      </c>
      <c r="AL73" s="77">
        <f t="shared" si="26"/>
        <v>0</v>
      </c>
      <c r="AM73" s="77">
        <f t="shared" si="26"/>
        <v>0</v>
      </c>
      <c r="AN73" s="77">
        <f t="shared" si="26"/>
        <v>0</v>
      </c>
      <c r="AO73" s="77">
        <f t="shared" si="26"/>
        <v>0</v>
      </c>
      <c r="AP73" s="77">
        <f t="shared" si="26"/>
        <v>0</v>
      </c>
      <c r="AQ73" s="77">
        <f t="shared" si="26"/>
        <v>0</v>
      </c>
      <c r="AR73" s="77">
        <f t="shared" si="26"/>
        <v>0</v>
      </c>
      <c r="AS73" s="77">
        <f t="shared" si="26"/>
        <v>0</v>
      </c>
      <c r="AT73" s="77">
        <f t="shared" si="26"/>
        <v>0</v>
      </c>
      <c r="AU73" s="77">
        <f t="shared" si="26"/>
        <v>0</v>
      </c>
      <c r="AV73" s="77">
        <f t="shared" si="26"/>
        <v>0</v>
      </c>
      <c r="AW73" s="77">
        <f t="shared" si="26"/>
        <v>0</v>
      </c>
      <c r="AX73" s="77">
        <f t="shared" si="26"/>
        <v>0</v>
      </c>
      <c r="AY73" s="77">
        <f t="shared" si="26"/>
        <v>0</v>
      </c>
      <c r="AZ73" s="77">
        <f t="shared" si="26"/>
        <v>0</v>
      </c>
      <c r="BA73" s="77">
        <f t="shared" si="27"/>
        <v>0</v>
      </c>
      <c r="BB73" s="77">
        <f t="shared" si="27"/>
        <v>0</v>
      </c>
      <c r="BC73" s="77">
        <f t="shared" si="27"/>
        <v>0</v>
      </c>
      <c r="BD73" s="77">
        <f t="shared" si="27"/>
        <v>0</v>
      </c>
      <c r="BE73" s="77">
        <f t="shared" si="27"/>
        <v>0</v>
      </c>
      <c r="BF73" s="77">
        <f t="shared" si="27"/>
        <v>0</v>
      </c>
      <c r="BG73" s="77">
        <f t="shared" si="27"/>
        <v>0</v>
      </c>
      <c r="BH73" s="77">
        <f t="shared" si="27"/>
        <v>0</v>
      </c>
      <c r="BI73" s="77">
        <f t="shared" si="27"/>
        <v>0</v>
      </c>
      <c r="BJ73" s="77">
        <f t="shared" si="27"/>
        <v>0</v>
      </c>
      <c r="BK73" s="77">
        <f t="shared" si="27"/>
        <v>0</v>
      </c>
      <c r="BL73" s="77">
        <f t="shared" si="27"/>
        <v>0</v>
      </c>
      <c r="BM73" s="77">
        <f t="shared" si="27"/>
        <v>0</v>
      </c>
      <c r="BN73" s="77">
        <f t="shared" si="27"/>
        <v>0</v>
      </c>
      <c r="BO73" s="77">
        <f t="shared" si="27"/>
        <v>0</v>
      </c>
      <c r="BP73" s="77">
        <f t="shared" si="27"/>
        <v>0</v>
      </c>
      <c r="BQ73" s="77">
        <f t="shared" si="28"/>
        <v>0</v>
      </c>
      <c r="BR73" s="77">
        <f t="shared" si="28"/>
        <v>0</v>
      </c>
      <c r="BS73" s="77">
        <f t="shared" si="28"/>
        <v>0</v>
      </c>
      <c r="BT73" s="77">
        <f t="shared" si="28"/>
        <v>0</v>
      </c>
      <c r="BU73" s="77">
        <f t="shared" si="28"/>
        <v>0</v>
      </c>
      <c r="BV73" s="77">
        <f t="shared" si="28"/>
        <v>0</v>
      </c>
      <c r="BW73" s="77">
        <f t="shared" si="28"/>
        <v>0</v>
      </c>
      <c r="BX73" s="77">
        <f t="shared" si="28"/>
        <v>0</v>
      </c>
      <c r="BY73" s="77">
        <f t="shared" si="28"/>
        <v>0</v>
      </c>
      <c r="BZ73" s="77">
        <f t="shared" si="28"/>
        <v>0</v>
      </c>
      <c r="CA73" s="77">
        <f t="shared" si="28"/>
        <v>0</v>
      </c>
      <c r="CB73" s="77">
        <f t="shared" si="28"/>
        <v>0</v>
      </c>
      <c r="CC73" s="77">
        <f t="shared" si="28"/>
        <v>0</v>
      </c>
      <c r="CD73" s="77">
        <f t="shared" si="28"/>
        <v>0</v>
      </c>
      <c r="CE73" s="77">
        <f t="shared" si="28"/>
        <v>0</v>
      </c>
      <c r="CF73" s="77">
        <f t="shared" si="28"/>
        <v>0</v>
      </c>
      <c r="CG73" s="77">
        <f t="shared" si="29"/>
        <v>0</v>
      </c>
      <c r="CH73" s="77">
        <f t="shared" si="29"/>
        <v>0</v>
      </c>
      <c r="CI73" s="77">
        <f t="shared" si="29"/>
        <v>0</v>
      </c>
      <c r="CJ73" s="77">
        <f t="shared" si="29"/>
        <v>0</v>
      </c>
      <c r="CK73" s="77">
        <f t="shared" si="29"/>
        <v>0</v>
      </c>
      <c r="CL73" s="77">
        <f t="shared" si="29"/>
        <v>0</v>
      </c>
      <c r="CM73" s="77">
        <f t="shared" si="29"/>
        <v>0</v>
      </c>
      <c r="CN73" s="77">
        <f t="shared" si="29"/>
        <v>0</v>
      </c>
      <c r="CO73" s="77">
        <f t="shared" si="29"/>
        <v>0</v>
      </c>
      <c r="CP73" s="77">
        <f t="shared" si="29"/>
        <v>0</v>
      </c>
      <c r="CQ73" s="77">
        <f t="shared" si="29"/>
        <v>0</v>
      </c>
      <c r="CR73" s="77">
        <f t="shared" si="29"/>
        <v>0</v>
      </c>
      <c r="CS73" s="77">
        <f t="shared" si="29"/>
        <v>0</v>
      </c>
      <c r="CT73" s="77">
        <f t="shared" si="29"/>
        <v>0</v>
      </c>
      <c r="CU73" s="77">
        <f t="shared" si="29"/>
        <v>0</v>
      </c>
      <c r="CV73" s="77">
        <f t="shared" si="29"/>
        <v>0</v>
      </c>
      <c r="CW73" s="77">
        <f t="shared" si="30"/>
        <v>0</v>
      </c>
      <c r="CX73" s="77">
        <f t="shared" si="30"/>
        <v>0</v>
      </c>
      <c r="CY73" s="77">
        <f t="shared" si="30"/>
        <v>0</v>
      </c>
      <c r="CZ73" s="77">
        <f t="shared" si="30"/>
        <v>0</v>
      </c>
      <c r="DA73" s="77">
        <f t="shared" si="30"/>
        <v>0</v>
      </c>
      <c r="DB73" s="77">
        <f t="shared" si="30"/>
        <v>0</v>
      </c>
      <c r="DC73" s="77">
        <f t="shared" si="30"/>
        <v>0</v>
      </c>
      <c r="DD73" s="77">
        <f t="shared" si="30"/>
        <v>0</v>
      </c>
      <c r="DE73" s="77">
        <f t="shared" si="30"/>
        <v>0</v>
      </c>
      <c r="DF73" s="77">
        <f t="shared" si="30"/>
        <v>0</v>
      </c>
      <c r="DG73" s="77">
        <f t="shared" si="30"/>
        <v>0</v>
      </c>
      <c r="DH73" s="77">
        <f t="shared" si="30"/>
        <v>0</v>
      </c>
      <c r="DI73" s="77">
        <f t="shared" si="30"/>
        <v>0</v>
      </c>
      <c r="DJ73" s="77">
        <f t="shared" si="30"/>
        <v>0</v>
      </c>
      <c r="DK73" s="77">
        <f t="shared" si="31"/>
        <v>0</v>
      </c>
      <c r="DL73" s="77">
        <f t="shared" si="31"/>
        <v>0</v>
      </c>
      <c r="DM73" s="77">
        <f t="shared" si="31"/>
        <v>0</v>
      </c>
      <c r="DN73" s="77">
        <f t="shared" si="31"/>
        <v>0</v>
      </c>
      <c r="DO73" s="77">
        <f t="shared" si="31"/>
        <v>0</v>
      </c>
      <c r="DP73" s="77">
        <f t="shared" si="31"/>
        <v>0</v>
      </c>
      <c r="DQ73" s="77">
        <f t="shared" si="31"/>
        <v>0</v>
      </c>
      <c r="DR73" s="77">
        <f t="shared" si="31"/>
        <v>0</v>
      </c>
      <c r="DS73" s="77">
        <f t="shared" si="31"/>
        <v>0</v>
      </c>
      <c r="DT73" s="77">
        <f t="shared" si="31"/>
        <v>0</v>
      </c>
      <c r="DU73" s="77">
        <f t="shared" si="31"/>
        <v>0</v>
      </c>
    </row>
    <row r="74" spans="1:125" x14ac:dyDescent="0.35">
      <c r="A74" s="38" t="str">
        <f>IFERROR(Pieņēmumi!B209,"")</f>
        <v>Administratīvās izmaksas Nr7</v>
      </c>
      <c r="B74" s="44" t="str">
        <f>IFERROR(Pieņēmumi!C209,"")</f>
        <v>k € ceturksnī</v>
      </c>
      <c r="D74" s="40">
        <f>IFERROR(Pieņēmumi!E209,"")</f>
        <v>0</v>
      </c>
      <c r="E74" s="77">
        <f t="shared" si="24"/>
        <v>0</v>
      </c>
      <c r="F74" s="77">
        <f t="shared" si="24"/>
        <v>0</v>
      </c>
      <c r="G74" s="77">
        <f t="shared" si="24"/>
        <v>0</v>
      </c>
      <c r="H74" s="77">
        <f t="shared" si="24"/>
        <v>0</v>
      </c>
      <c r="I74" s="77">
        <f t="shared" si="24"/>
        <v>0</v>
      </c>
      <c r="J74" s="77">
        <f t="shared" si="24"/>
        <v>0</v>
      </c>
      <c r="K74" s="77">
        <f t="shared" si="24"/>
        <v>0</v>
      </c>
      <c r="L74" s="77">
        <f t="shared" si="24"/>
        <v>0</v>
      </c>
      <c r="M74" s="77">
        <f t="shared" si="24"/>
        <v>0</v>
      </c>
      <c r="N74" s="77">
        <f t="shared" si="24"/>
        <v>0</v>
      </c>
      <c r="O74" s="77">
        <f t="shared" si="24"/>
        <v>0</v>
      </c>
      <c r="P74" s="77">
        <f t="shared" si="24"/>
        <v>0</v>
      </c>
      <c r="Q74" s="77">
        <f t="shared" si="24"/>
        <v>0</v>
      </c>
      <c r="R74" s="77">
        <f t="shared" si="24"/>
        <v>0</v>
      </c>
      <c r="S74" s="77">
        <f t="shared" si="24"/>
        <v>0</v>
      </c>
      <c r="T74" s="77">
        <f t="shared" si="24"/>
        <v>0</v>
      </c>
      <c r="U74" s="77">
        <f t="shared" si="25"/>
        <v>0</v>
      </c>
      <c r="V74" s="77">
        <f t="shared" si="25"/>
        <v>0</v>
      </c>
      <c r="W74" s="77">
        <f t="shared" si="25"/>
        <v>0</v>
      </c>
      <c r="X74" s="77">
        <f t="shared" si="25"/>
        <v>0</v>
      </c>
      <c r="Y74" s="77">
        <f t="shared" si="25"/>
        <v>0</v>
      </c>
      <c r="Z74" s="77">
        <f t="shared" si="25"/>
        <v>0</v>
      </c>
      <c r="AA74" s="77">
        <f t="shared" si="25"/>
        <v>0</v>
      </c>
      <c r="AB74" s="77">
        <f t="shared" si="25"/>
        <v>0</v>
      </c>
      <c r="AC74" s="77">
        <f t="shared" si="25"/>
        <v>0</v>
      </c>
      <c r="AD74" s="77">
        <f t="shared" si="25"/>
        <v>0</v>
      </c>
      <c r="AE74" s="77">
        <f t="shared" si="25"/>
        <v>0</v>
      </c>
      <c r="AF74" s="77">
        <f t="shared" si="25"/>
        <v>0</v>
      </c>
      <c r="AG74" s="77">
        <f t="shared" si="25"/>
        <v>0</v>
      </c>
      <c r="AH74" s="77">
        <f t="shared" si="25"/>
        <v>0</v>
      </c>
      <c r="AI74" s="77">
        <f t="shared" si="25"/>
        <v>0</v>
      </c>
      <c r="AJ74" s="77">
        <f t="shared" si="25"/>
        <v>0</v>
      </c>
      <c r="AK74" s="77">
        <f t="shared" si="26"/>
        <v>0</v>
      </c>
      <c r="AL74" s="77">
        <f t="shared" si="26"/>
        <v>0</v>
      </c>
      <c r="AM74" s="77">
        <f t="shared" si="26"/>
        <v>0</v>
      </c>
      <c r="AN74" s="77">
        <f t="shared" si="26"/>
        <v>0</v>
      </c>
      <c r="AO74" s="77">
        <f t="shared" si="26"/>
        <v>0</v>
      </c>
      <c r="AP74" s="77">
        <f t="shared" si="26"/>
        <v>0</v>
      </c>
      <c r="AQ74" s="77">
        <f t="shared" si="26"/>
        <v>0</v>
      </c>
      <c r="AR74" s="77">
        <f t="shared" si="26"/>
        <v>0</v>
      </c>
      <c r="AS74" s="77">
        <f t="shared" si="26"/>
        <v>0</v>
      </c>
      <c r="AT74" s="77">
        <f t="shared" si="26"/>
        <v>0</v>
      </c>
      <c r="AU74" s="77">
        <f t="shared" si="26"/>
        <v>0</v>
      </c>
      <c r="AV74" s="77">
        <f t="shared" si="26"/>
        <v>0</v>
      </c>
      <c r="AW74" s="77">
        <f t="shared" si="26"/>
        <v>0</v>
      </c>
      <c r="AX74" s="77">
        <f t="shared" si="26"/>
        <v>0</v>
      </c>
      <c r="AY74" s="77">
        <f t="shared" si="26"/>
        <v>0</v>
      </c>
      <c r="AZ74" s="77">
        <f t="shared" si="26"/>
        <v>0</v>
      </c>
      <c r="BA74" s="77">
        <f t="shared" si="27"/>
        <v>0</v>
      </c>
      <c r="BB74" s="77">
        <f t="shared" si="27"/>
        <v>0</v>
      </c>
      <c r="BC74" s="77">
        <f t="shared" si="27"/>
        <v>0</v>
      </c>
      <c r="BD74" s="77">
        <f t="shared" si="27"/>
        <v>0</v>
      </c>
      <c r="BE74" s="77">
        <f t="shared" si="27"/>
        <v>0</v>
      </c>
      <c r="BF74" s="77">
        <f t="shared" si="27"/>
        <v>0</v>
      </c>
      <c r="BG74" s="77">
        <f t="shared" si="27"/>
        <v>0</v>
      </c>
      <c r="BH74" s="77">
        <f t="shared" si="27"/>
        <v>0</v>
      </c>
      <c r="BI74" s="77">
        <f t="shared" si="27"/>
        <v>0</v>
      </c>
      <c r="BJ74" s="77">
        <f t="shared" si="27"/>
        <v>0</v>
      </c>
      <c r="BK74" s="77">
        <f t="shared" si="27"/>
        <v>0</v>
      </c>
      <c r="BL74" s="77">
        <f t="shared" si="27"/>
        <v>0</v>
      </c>
      <c r="BM74" s="77">
        <f t="shared" si="27"/>
        <v>0</v>
      </c>
      <c r="BN74" s="77">
        <f t="shared" si="27"/>
        <v>0</v>
      </c>
      <c r="BO74" s="77">
        <f t="shared" si="27"/>
        <v>0</v>
      </c>
      <c r="BP74" s="77">
        <f t="shared" si="27"/>
        <v>0</v>
      </c>
      <c r="BQ74" s="77">
        <f t="shared" si="28"/>
        <v>0</v>
      </c>
      <c r="BR74" s="77">
        <f t="shared" si="28"/>
        <v>0</v>
      </c>
      <c r="BS74" s="77">
        <f t="shared" si="28"/>
        <v>0</v>
      </c>
      <c r="BT74" s="77">
        <f t="shared" si="28"/>
        <v>0</v>
      </c>
      <c r="BU74" s="77">
        <f t="shared" si="28"/>
        <v>0</v>
      </c>
      <c r="BV74" s="77">
        <f t="shared" si="28"/>
        <v>0</v>
      </c>
      <c r="BW74" s="77">
        <f t="shared" si="28"/>
        <v>0</v>
      </c>
      <c r="BX74" s="77">
        <f t="shared" si="28"/>
        <v>0</v>
      </c>
      <c r="BY74" s="77">
        <f t="shared" si="28"/>
        <v>0</v>
      </c>
      <c r="BZ74" s="77">
        <f t="shared" si="28"/>
        <v>0</v>
      </c>
      <c r="CA74" s="77">
        <f t="shared" si="28"/>
        <v>0</v>
      </c>
      <c r="CB74" s="77">
        <f t="shared" si="28"/>
        <v>0</v>
      </c>
      <c r="CC74" s="77">
        <f t="shared" si="28"/>
        <v>0</v>
      </c>
      <c r="CD74" s="77">
        <f t="shared" si="28"/>
        <v>0</v>
      </c>
      <c r="CE74" s="77">
        <f t="shared" si="28"/>
        <v>0</v>
      </c>
      <c r="CF74" s="77">
        <f t="shared" si="28"/>
        <v>0</v>
      </c>
      <c r="CG74" s="77">
        <f t="shared" si="29"/>
        <v>0</v>
      </c>
      <c r="CH74" s="77">
        <f t="shared" si="29"/>
        <v>0</v>
      </c>
      <c r="CI74" s="77">
        <f t="shared" si="29"/>
        <v>0</v>
      </c>
      <c r="CJ74" s="77">
        <f t="shared" si="29"/>
        <v>0</v>
      </c>
      <c r="CK74" s="77">
        <f t="shared" si="29"/>
        <v>0</v>
      </c>
      <c r="CL74" s="77">
        <f t="shared" si="29"/>
        <v>0</v>
      </c>
      <c r="CM74" s="77">
        <f t="shared" si="29"/>
        <v>0</v>
      </c>
      <c r="CN74" s="77">
        <f t="shared" si="29"/>
        <v>0</v>
      </c>
      <c r="CO74" s="77">
        <f t="shared" si="29"/>
        <v>0</v>
      </c>
      <c r="CP74" s="77">
        <f t="shared" si="29"/>
        <v>0</v>
      </c>
      <c r="CQ74" s="77">
        <f t="shared" si="29"/>
        <v>0</v>
      </c>
      <c r="CR74" s="77">
        <f t="shared" si="29"/>
        <v>0</v>
      </c>
      <c r="CS74" s="77">
        <f t="shared" si="29"/>
        <v>0</v>
      </c>
      <c r="CT74" s="77">
        <f t="shared" si="29"/>
        <v>0</v>
      </c>
      <c r="CU74" s="77">
        <f t="shared" si="29"/>
        <v>0</v>
      </c>
      <c r="CV74" s="77">
        <f t="shared" si="29"/>
        <v>0</v>
      </c>
      <c r="CW74" s="77">
        <f t="shared" si="30"/>
        <v>0</v>
      </c>
      <c r="CX74" s="77">
        <f t="shared" si="30"/>
        <v>0</v>
      </c>
      <c r="CY74" s="77">
        <f t="shared" si="30"/>
        <v>0</v>
      </c>
      <c r="CZ74" s="77">
        <f t="shared" si="30"/>
        <v>0</v>
      </c>
      <c r="DA74" s="77">
        <f t="shared" si="30"/>
        <v>0</v>
      </c>
      <c r="DB74" s="77">
        <f t="shared" si="30"/>
        <v>0</v>
      </c>
      <c r="DC74" s="77">
        <f t="shared" si="30"/>
        <v>0</v>
      </c>
      <c r="DD74" s="77">
        <f t="shared" si="30"/>
        <v>0</v>
      </c>
      <c r="DE74" s="77">
        <f t="shared" si="30"/>
        <v>0</v>
      </c>
      <c r="DF74" s="77">
        <f t="shared" si="30"/>
        <v>0</v>
      </c>
      <c r="DG74" s="77">
        <f t="shared" si="30"/>
        <v>0</v>
      </c>
      <c r="DH74" s="77">
        <f t="shared" si="30"/>
        <v>0</v>
      </c>
      <c r="DI74" s="77">
        <f t="shared" si="30"/>
        <v>0</v>
      </c>
      <c r="DJ74" s="77">
        <f t="shared" si="30"/>
        <v>0</v>
      </c>
      <c r="DK74" s="77">
        <f t="shared" si="31"/>
        <v>0</v>
      </c>
      <c r="DL74" s="77">
        <f t="shared" si="31"/>
        <v>0</v>
      </c>
      <c r="DM74" s="77">
        <f t="shared" si="31"/>
        <v>0</v>
      </c>
      <c r="DN74" s="77">
        <f t="shared" si="31"/>
        <v>0</v>
      </c>
      <c r="DO74" s="77">
        <f t="shared" si="31"/>
        <v>0</v>
      </c>
      <c r="DP74" s="77">
        <f t="shared" si="31"/>
        <v>0</v>
      </c>
      <c r="DQ74" s="77">
        <f t="shared" si="31"/>
        <v>0</v>
      </c>
      <c r="DR74" s="77">
        <f t="shared" si="31"/>
        <v>0</v>
      </c>
      <c r="DS74" s="77">
        <f t="shared" si="31"/>
        <v>0</v>
      </c>
      <c r="DT74" s="77">
        <f t="shared" si="31"/>
        <v>0</v>
      </c>
      <c r="DU74" s="77">
        <f t="shared" si="31"/>
        <v>0</v>
      </c>
    </row>
    <row r="75" spans="1:125" x14ac:dyDescent="0.35">
      <c r="A75" s="38" t="str">
        <f>IFERROR(Pieņēmumi!B210,"")</f>
        <v>Administratīvās izmaksas Nr8</v>
      </c>
      <c r="B75" s="44" t="str">
        <f>IFERROR(Pieņēmumi!C210,"")</f>
        <v>k € ceturksnī</v>
      </c>
      <c r="D75" s="40">
        <f>IFERROR(Pieņēmumi!E210,"")</f>
        <v>0</v>
      </c>
      <c r="E75" s="77">
        <f t="shared" si="24"/>
        <v>0</v>
      </c>
      <c r="F75" s="77">
        <f t="shared" si="24"/>
        <v>0</v>
      </c>
      <c r="G75" s="77">
        <f t="shared" si="24"/>
        <v>0</v>
      </c>
      <c r="H75" s="77">
        <f t="shared" si="24"/>
        <v>0</v>
      </c>
      <c r="I75" s="77">
        <f t="shared" si="24"/>
        <v>0</v>
      </c>
      <c r="J75" s="77">
        <f t="shared" si="24"/>
        <v>0</v>
      </c>
      <c r="K75" s="77">
        <f t="shared" si="24"/>
        <v>0</v>
      </c>
      <c r="L75" s="77">
        <f t="shared" si="24"/>
        <v>0</v>
      </c>
      <c r="M75" s="77">
        <f t="shared" si="24"/>
        <v>0</v>
      </c>
      <c r="N75" s="77">
        <f t="shared" si="24"/>
        <v>0</v>
      </c>
      <c r="O75" s="77">
        <f t="shared" si="24"/>
        <v>0</v>
      </c>
      <c r="P75" s="77">
        <f t="shared" si="24"/>
        <v>0</v>
      </c>
      <c r="Q75" s="77">
        <f t="shared" si="24"/>
        <v>0</v>
      </c>
      <c r="R75" s="77">
        <f t="shared" si="24"/>
        <v>0</v>
      </c>
      <c r="S75" s="77">
        <f t="shared" si="24"/>
        <v>0</v>
      </c>
      <c r="T75" s="77">
        <f t="shared" si="24"/>
        <v>0</v>
      </c>
      <c r="U75" s="77">
        <f t="shared" si="25"/>
        <v>0</v>
      </c>
      <c r="V75" s="77">
        <f t="shared" si="25"/>
        <v>0</v>
      </c>
      <c r="W75" s="77">
        <f t="shared" si="25"/>
        <v>0</v>
      </c>
      <c r="X75" s="77">
        <f t="shared" si="25"/>
        <v>0</v>
      </c>
      <c r="Y75" s="77">
        <f t="shared" si="25"/>
        <v>0</v>
      </c>
      <c r="Z75" s="77">
        <f t="shared" si="25"/>
        <v>0</v>
      </c>
      <c r="AA75" s="77">
        <f t="shared" si="25"/>
        <v>0</v>
      </c>
      <c r="AB75" s="77">
        <f t="shared" si="25"/>
        <v>0</v>
      </c>
      <c r="AC75" s="77">
        <f t="shared" si="25"/>
        <v>0</v>
      </c>
      <c r="AD75" s="77">
        <f t="shared" si="25"/>
        <v>0</v>
      </c>
      <c r="AE75" s="77">
        <f t="shared" si="25"/>
        <v>0</v>
      </c>
      <c r="AF75" s="77">
        <f t="shared" si="25"/>
        <v>0</v>
      </c>
      <c r="AG75" s="77">
        <f t="shared" si="25"/>
        <v>0</v>
      </c>
      <c r="AH75" s="77">
        <f t="shared" si="25"/>
        <v>0</v>
      </c>
      <c r="AI75" s="77">
        <f t="shared" si="25"/>
        <v>0</v>
      </c>
      <c r="AJ75" s="77">
        <f t="shared" si="25"/>
        <v>0</v>
      </c>
      <c r="AK75" s="77">
        <f t="shared" si="26"/>
        <v>0</v>
      </c>
      <c r="AL75" s="77">
        <f t="shared" si="26"/>
        <v>0</v>
      </c>
      <c r="AM75" s="77">
        <f t="shared" si="26"/>
        <v>0</v>
      </c>
      <c r="AN75" s="77">
        <f t="shared" si="26"/>
        <v>0</v>
      </c>
      <c r="AO75" s="77">
        <f t="shared" si="26"/>
        <v>0</v>
      </c>
      <c r="AP75" s="77">
        <f t="shared" si="26"/>
        <v>0</v>
      </c>
      <c r="AQ75" s="77">
        <f t="shared" si="26"/>
        <v>0</v>
      </c>
      <c r="AR75" s="77">
        <f t="shared" si="26"/>
        <v>0</v>
      </c>
      <c r="AS75" s="77">
        <f t="shared" si="26"/>
        <v>0</v>
      </c>
      <c r="AT75" s="77">
        <f t="shared" si="26"/>
        <v>0</v>
      </c>
      <c r="AU75" s="77">
        <f t="shared" si="26"/>
        <v>0</v>
      </c>
      <c r="AV75" s="77">
        <f t="shared" si="26"/>
        <v>0</v>
      </c>
      <c r="AW75" s="77">
        <f t="shared" si="26"/>
        <v>0</v>
      </c>
      <c r="AX75" s="77">
        <f t="shared" si="26"/>
        <v>0</v>
      </c>
      <c r="AY75" s="77">
        <f t="shared" si="26"/>
        <v>0</v>
      </c>
      <c r="AZ75" s="77">
        <f t="shared" si="26"/>
        <v>0</v>
      </c>
      <c r="BA75" s="77">
        <f t="shared" si="27"/>
        <v>0</v>
      </c>
      <c r="BB75" s="77">
        <f t="shared" si="27"/>
        <v>0</v>
      </c>
      <c r="BC75" s="77">
        <f t="shared" si="27"/>
        <v>0</v>
      </c>
      <c r="BD75" s="77">
        <f t="shared" si="27"/>
        <v>0</v>
      </c>
      <c r="BE75" s="77">
        <f t="shared" si="27"/>
        <v>0</v>
      </c>
      <c r="BF75" s="77">
        <f t="shared" si="27"/>
        <v>0</v>
      </c>
      <c r="BG75" s="77">
        <f t="shared" si="27"/>
        <v>0</v>
      </c>
      <c r="BH75" s="77">
        <f t="shared" si="27"/>
        <v>0</v>
      </c>
      <c r="BI75" s="77">
        <f t="shared" si="27"/>
        <v>0</v>
      </c>
      <c r="BJ75" s="77">
        <f t="shared" si="27"/>
        <v>0</v>
      </c>
      <c r="BK75" s="77">
        <f t="shared" si="27"/>
        <v>0</v>
      </c>
      <c r="BL75" s="77">
        <f t="shared" si="27"/>
        <v>0</v>
      </c>
      <c r="BM75" s="77">
        <f t="shared" si="27"/>
        <v>0</v>
      </c>
      <c r="BN75" s="77">
        <f t="shared" si="27"/>
        <v>0</v>
      </c>
      <c r="BO75" s="77">
        <f t="shared" si="27"/>
        <v>0</v>
      </c>
      <c r="BP75" s="77">
        <f t="shared" si="27"/>
        <v>0</v>
      </c>
      <c r="BQ75" s="77">
        <f t="shared" si="28"/>
        <v>0</v>
      </c>
      <c r="BR75" s="77">
        <f t="shared" si="28"/>
        <v>0</v>
      </c>
      <c r="BS75" s="77">
        <f t="shared" si="28"/>
        <v>0</v>
      </c>
      <c r="BT75" s="77">
        <f t="shared" si="28"/>
        <v>0</v>
      </c>
      <c r="BU75" s="77">
        <f t="shared" si="28"/>
        <v>0</v>
      </c>
      <c r="BV75" s="77">
        <f t="shared" si="28"/>
        <v>0</v>
      </c>
      <c r="BW75" s="77">
        <f t="shared" si="28"/>
        <v>0</v>
      </c>
      <c r="BX75" s="77">
        <f t="shared" si="28"/>
        <v>0</v>
      </c>
      <c r="BY75" s="77">
        <f t="shared" si="28"/>
        <v>0</v>
      </c>
      <c r="BZ75" s="77">
        <f t="shared" si="28"/>
        <v>0</v>
      </c>
      <c r="CA75" s="77">
        <f t="shared" si="28"/>
        <v>0</v>
      </c>
      <c r="CB75" s="77">
        <f t="shared" si="28"/>
        <v>0</v>
      </c>
      <c r="CC75" s="77">
        <f t="shared" si="28"/>
        <v>0</v>
      </c>
      <c r="CD75" s="77">
        <f t="shared" si="28"/>
        <v>0</v>
      </c>
      <c r="CE75" s="77">
        <f t="shared" si="28"/>
        <v>0</v>
      </c>
      <c r="CF75" s="77">
        <f t="shared" si="28"/>
        <v>0</v>
      </c>
      <c r="CG75" s="77">
        <f t="shared" si="29"/>
        <v>0</v>
      </c>
      <c r="CH75" s="77">
        <f t="shared" si="29"/>
        <v>0</v>
      </c>
      <c r="CI75" s="77">
        <f t="shared" si="29"/>
        <v>0</v>
      </c>
      <c r="CJ75" s="77">
        <f t="shared" si="29"/>
        <v>0</v>
      </c>
      <c r="CK75" s="77">
        <f t="shared" si="29"/>
        <v>0</v>
      </c>
      <c r="CL75" s="77">
        <f t="shared" si="29"/>
        <v>0</v>
      </c>
      <c r="CM75" s="77">
        <f t="shared" si="29"/>
        <v>0</v>
      </c>
      <c r="CN75" s="77">
        <f t="shared" si="29"/>
        <v>0</v>
      </c>
      <c r="CO75" s="77">
        <f t="shared" si="29"/>
        <v>0</v>
      </c>
      <c r="CP75" s="77">
        <f t="shared" si="29"/>
        <v>0</v>
      </c>
      <c r="CQ75" s="77">
        <f t="shared" si="29"/>
        <v>0</v>
      </c>
      <c r="CR75" s="77">
        <f t="shared" si="29"/>
        <v>0</v>
      </c>
      <c r="CS75" s="77">
        <f t="shared" si="29"/>
        <v>0</v>
      </c>
      <c r="CT75" s="77">
        <f t="shared" si="29"/>
        <v>0</v>
      </c>
      <c r="CU75" s="77">
        <f t="shared" si="29"/>
        <v>0</v>
      </c>
      <c r="CV75" s="77">
        <f t="shared" si="29"/>
        <v>0</v>
      </c>
      <c r="CW75" s="77">
        <f t="shared" si="30"/>
        <v>0</v>
      </c>
      <c r="CX75" s="77">
        <f t="shared" si="30"/>
        <v>0</v>
      </c>
      <c r="CY75" s="77">
        <f t="shared" si="30"/>
        <v>0</v>
      </c>
      <c r="CZ75" s="77">
        <f t="shared" si="30"/>
        <v>0</v>
      </c>
      <c r="DA75" s="77">
        <f t="shared" si="30"/>
        <v>0</v>
      </c>
      <c r="DB75" s="77">
        <f t="shared" si="30"/>
        <v>0</v>
      </c>
      <c r="DC75" s="77">
        <f t="shared" si="30"/>
        <v>0</v>
      </c>
      <c r="DD75" s="77">
        <f t="shared" si="30"/>
        <v>0</v>
      </c>
      <c r="DE75" s="77">
        <f t="shared" si="30"/>
        <v>0</v>
      </c>
      <c r="DF75" s="77">
        <f t="shared" si="30"/>
        <v>0</v>
      </c>
      <c r="DG75" s="77">
        <f t="shared" si="30"/>
        <v>0</v>
      </c>
      <c r="DH75" s="77">
        <f t="shared" si="30"/>
        <v>0</v>
      </c>
      <c r="DI75" s="77">
        <f t="shared" si="30"/>
        <v>0</v>
      </c>
      <c r="DJ75" s="77">
        <f t="shared" si="30"/>
        <v>0</v>
      </c>
      <c r="DK75" s="77">
        <f t="shared" si="31"/>
        <v>0</v>
      </c>
      <c r="DL75" s="77">
        <f t="shared" si="31"/>
        <v>0</v>
      </c>
      <c r="DM75" s="77">
        <f t="shared" si="31"/>
        <v>0</v>
      </c>
      <c r="DN75" s="77">
        <f t="shared" si="31"/>
        <v>0</v>
      </c>
      <c r="DO75" s="77">
        <f t="shared" si="31"/>
        <v>0</v>
      </c>
      <c r="DP75" s="77">
        <f t="shared" si="31"/>
        <v>0</v>
      </c>
      <c r="DQ75" s="77">
        <f t="shared" si="31"/>
        <v>0</v>
      </c>
      <c r="DR75" s="77">
        <f t="shared" si="31"/>
        <v>0</v>
      </c>
      <c r="DS75" s="77">
        <f t="shared" si="31"/>
        <v>0</v>
      </c>
      <c r="DT75" s="77">
        <f t="shared" si="31"/>
        <v>0</v>
      </c>
      <c r="DU75" s="77">
        <f t="shared" si="31"/>
        <v>0</v>
      </c>
    </row>
    <row r="76" spans="1:125" x14ac:dyDescent="0.35">
      <c r="A76" s="38" t="str">
        <f>IFERROR(Pieņēmumi!B211,"")</f>
        <v>Administratīvās izmaksas Nr9</v>
      </c>
      <c r="B76" s="44" t="str">
        <f>IFERROR(Pieņēmumi!C211,"")</f>
        <v>k € ceturksnī</v>
      </c>
      <c r="D76" s="40">
        <f>IFERROR(Pieņēmumi!E211,"")</f>
        <v>0</v>
      </c>
      <c r="E76" s="77">
        <f t="shared" si="24"/>
        <v>0</v>
      </c>
      <c r="F76" s="77">
        <f t="shared" si="24"/>
        <v>0</v>
      </c>
      <c r="G76" s="77">
        <f t="shared" si="24"/>
        <v>0</v>
      </c>
      <c r="H76" s="77">
        <f t="shared" si="24"/>
        <v>0</v>
      </c>
      <c r="I76" s="77">
        <f t="shared" si="24"/>
        <v>0</v>
      </c>
      <c r="J76" s="77">
        <f t="shared" si="24"/>
        <v>0</v>
      </c>
      <c r="K76" s="77">
        <f t="shared" si="24"/>
        <v>0</v>
      </c>
      <c r="L76" s="77">
        <f t="shared" si="24"/>
        <v>0</v>
      </c>
      <c r="M76" s="77">
        <f t="shared" si="24"/>
        <v>0</v>
      </c>
      <c r="N76" s="77">
        <f t="shared" si="24"/>
        <v>0</v>
      </c>
      <c r="O76" s="77">
        <f t="shared" si="24"/>
        <v>0</v>
      </c>
      <c r="P76" s="77">
        <f t="shared" si="24"/>
        <v>0</v>
      </c>
      <c r="Q76" s="77">
        <f t="shared" si="24"/>
        <v>0</v>
      </c>
      <c r="R76" s="77">
        <f t="shared" si="24"/>
        <v>0</v>
      </c>
      <c r="S76" s="77">
        <f t="shared" si="24"/>
        <v>0</v>
      </c>
      <c r="T76" s="77">
        <f t="shared" si="24"/>
        <v>0</v>
      </c>
      <c r="U76" s="77">
        <f t="shared" si="25"/>
        <v>0</v>
      </c>
      <c r="V76" s="77">
        <f t="shared" si="25"/>
        <v>0</v>
      </c>
      <c r="W76" s="77">
        <f t="shared" si="25"/>
        <v>0</v>
      </c>
      <c r="X76" s="77">
        <f t="shared" si="25"/>
        <v>0</v>
      </c>
      <c r="Y76" s="77">
        <f t="shared" si="25"/>
        <v>0</v>
      </c>
      <c r="Z76" s="77">
        <f t="shared" si="25"/>
        <v>0</v>
      </c>
      <c r="AA76" s="77">
        <f t="shared" si="25"/>
        <v>0</v>
      </c>
      <c r="AB76" s="77">
        <f t="shared" si="25"/>
        <v>0</v>
      </c>
      <c r="AC76" s="77">
        <f t="shared" si="25"/>
        <v>0</v>
      </c>
      <c r="AD76" s="77">
        <f t="shared" si="25"/>
        <v>0</v>
      </c>
      <c r="AE76" s="77">
        <f t="shared" si="25"/>
        <v>0</v>
      </c>
      <c r="AF76" s="77">
        <f t="shared" si="25"/>
        <v>0</v>
      </c>
      <c r="AG76" s="77">
        <f t="shared" si="25"/>
        <v>0</v>
      </c>
      <c r="AH76" s="77">
        <f t="shared" si="25"/>
        <v>0</v>
      </c>
      <c r="AI76" s="77">
        <f t="shared" si="25"/>
        <v>0</v>
      </c>
      <c r="AJ76" s="77">
        <f t="shared" si="25"/>
        <v>0</v>
      </c>
      <c r="AK76" s="77">
        <f t="shared" si="26"/>
        <v>0</v>
      </c>
      <c r="AL76" s="77">
        <f t="shared" si="26"/>
        <v>0</v>
      </c>
      <c r="AM76" s="77">
        <f t="shared" si="26"/>
        <v>0</v>
      </c>
      <c r="AN76" s="77">
        <f t="shared" si="26"/>
        <v>0</v>
      </c>
      <c r="AO76" s="77">
        <f t="shared" si="26"/>
        <v>0</v>
      </c>
      <c r="AP76" s="77">
        <f t="shared" si="26"/>
        <v>0</v>
      </c>
      <c r="AQ76" s="77">
        <f t="shared" si="26"/>
        <v>0</v>
      </c>
      <c r="AR76" s="77">
        <f t="shared" si="26"/>
        <v>0</v>
      </c>
      <c r="AS76" s="77">
        <f t="shared" si="26"/>
        <v>0</v>
      </c>
      <c r="AT76" s="77">
        <f t="shared" si="26"/>
        <v>0</v>
      </c>
      <c r="AU76" s="77">
        <f t="shared" si="26"/>
        <v>0</v>
      </c>
      <c r="AV76" s="77">
        <f t="shared" si="26"/>
        <v>0</v>
      </c>
      <c r="AW76" s="77">
        <f t="shared" si="26"/>
        <v>0</v>
      </c>
      <c r="AX76" s="77">
        <f t="shared" si="26"/>
        <v>0</v>
      </c>
      <c r="AY76" s="77">
        <f t="shared" si="26"/>
        <v>0</v>
      </c>
      <c r="AZ76" s="77">
        <f t="shared" si="26"/>
        <v>0</v>
      </c>
      <c r="BA76" s="77">
        <f t="shared" si="27"/>
        <v>0</v>
      </c>
      <c r="BB76" s="77">
        <f t="shared" si="27"/>
        <v>0</v>
      </c>
      <c r="BC76" s="77">
        <f t="shared" si="27"/>
        <v>0</v>
      </c>
      <c r="BD76" s="77">
        <f t="shared" si="27"/>
        <v>0</v>
      </c>
      <c r="BE76" s="77">
        <f t="shared" si="27"/>
        <v>0</v>
      </c>
      <c r="BF76" s="77">
        <f t="shared" si="27"/>
        <v>0</v>
      </c>
      <c r="BG76" s="77">
        <f t="shared" si="27"/>
        <v>0</v>
      </c>
      <c r="BH76" s="77">
        <f t="shared" si="27"/>
        <v>0</v>
      </c>
      <c r="BI76" s="77">
        <f t="shared" si="27"/>
        <v>0</v>
      </c>
      <c r="BJ76" s="77">
        <f t="shared" si="27"/>
        <v>0</v>
      </c>
      <c r="BK76" s="77">
        <f t="shared" si="27"/>
        <v>0</v>
      </c>
      <c r="BL76" s="77">
        <f t="shared" si="27"/>
        <v>0</v>
      </c>
      <c r="BM76" s="77">
        <f t="shared" si="27"/>
        <v>0</v>
      </c>
      <c r="BN76" s="77">
        <f t="shared" si="27"/>
        <v>0</v>
      </c>
      <c r="BO76" s="77">
        <f t="shared" si="27"/>
        <v>0</v>
      </c>
      <c r="BP76" s="77">
        <f t="shared" si="27"/>
        <v>0</v>
      </c>
      <c r="BQ76" s="77">
        <f t="shared" si="28"/>
        <v>0</v>
      </c>
      <c r="BR76" s="77">
        <f t="shared" si="28"/>
        <v>0</v>
      </c>
      <c r="BS76" s="77">
        <f t="shared" si="28"/>
        <v>0</v>
      </c>
      <c r="BT76" s="77">
        <f t="shared" si="28"/>
        <v>0</v>
      </c>
      <c r="BU76" s="77">
        <f t="shared" si="28"/>
        <v>0</v>
      </c>
      <c r="BV76" s="77">
        <f t="shared" si="28"/>
        <v>0</v>
      </c>
      <c r="BW76" s="77">
        <f t="shared" si="28"/>
        <v>0</v>
      </c>
      <c r="BX76" s="77">
        <f t="shared" si="28"/>
        <v>0</v>
      </c>
      <c r="BY76" s="77">
        <f t="shared" si="28"/>
        <v>0</v>
      </c>
      <c r="BZ76" s="77">
        <f t="shared" si="28"/>
        <v>0</v>
      </c>
      <c r="CA76" s="77">
        <f t="shared" si="28"/>
        <v>0</v>
      </c>
      <c r="CB76" s="77">
        <f t="shared" si="28"/>
        <v>0</v>
      </c>
      <c r="CC76" s="77">
        <f t="shared" si="28"/>
        <v>0</v>
      </c>
      <c r="CD76" s="77">
        <f t="shared" si="28"/>
        <v>0</v>
      </c>
      <c r="CE76" s="77">
        <f t="shared" si="28"/>
        <v>0</v>
      </c>
      <c r="CF76" s="77">
        <f t="shared" si="28"/>
        <v>0</v>
      </c>
      <c r="CG76" s="77">
        <f t="shared" si="29"/>
        <v>0</v>
      </c>
      <c r="CH76" s="77">
        <f t="shared" si="29"/>
        <v>0</v>
      </c>
      <c r="CI76" s="77">
        <f t="shared" si="29"/>
        <v>0</v>
      </c>
      <c r="CJ76" s="77">
        <f t="shared" si="29"/>
        <v>0</v>
      </c>
      <c r="CK76" s="77">
        <f t="shared" si="29"/>
        <v>0</v>
      </c>
      <c r="CL76" s="77">
        <f t="shared" si="29"/>
        <v>0</v>
      </c>
      <c r="CM76" s="77">
        <f t="shared" si="29"/>
        <v>0</v>
      </c>
      <c r="CN76" s="77">
        <f t="shared" si="29"/>
        <v>0</v>
      </c>
      <c r="CO76" s="77">
        <f t="shared" si="29"/>
        <v>0</v>
      </c>
      <c r="CP76" s="77">
        <f t="shared" si="29"/>
        <v>0</v>
      </c>
      <c r="CQ76" s="77">
        <f t="shared" si="29"/>
        <v>0</v>
      </c>
      <c r="CR76" s="77">
        <f t="shared" si="29"/>
        <v>0</v>
      </c>
      <c r="CS76" s="77">
        <f t="shared" si="29"/>
        <v>0</v>
      </c>
      <c r="CT76" s="77">
        <f t="shared" si="29"/>
        <v>0</v>
      </c>
      <c r="CU76" s="77">
        <f t="shared" si="29"/>
        <v>0</v>
      </c>
      <c r="CV76" s="77">
        <f t="shared" si="29"/>
        <v>0</v>
      </c>
      <c r="CW76" s="77">
        <f t="shared" si="30"/>
        <v>0</v>
      </c>
      <c r="CX76" s="77">
        <f t="shared" si="30"/>
        <v>0</v>
      </c>
      <c r="CY76" s="77">
        <f t="shared" si="30"/>
        <v>0</v>
      </c>
      <c r="CZ76" s="77">
        <f t="shared" si="30"/>
        <v>0</v>
      </c>
      <c r="DA76" s="77">
        <f t="shared" si="30"/>
        <v>0</v>
      </c>
      <c r="DB76" s="77">
        <f t="shared" si="30"/>
        <v>0</v>
      </c>
      <c r="DC76" s="77">
        <f t="shared" si="30"/>
        <v>0</v>
      </c>
      <c r="DD76" s="77">
        <f t="shared" si="30"/>
        <v>0</v>
      </c>
      <c r="DE76" s="77">
        <f t="shared" si="30"/>
        <v>0</v>
      </c>
      <c r="DF76" s="77">
        <f t="shared" si="30"/>
        <v>0</v>
      </c>
      <c r="DG76" s="77">
        <f t="shared" si="30"/>
        <v>0</v>
      </c>
      <c r="DH76" s="77">
        <f t="shared" si="30"/>
        <v>0</v>
      </c>
      <c r="DI76" s="77">
        <f t="shared" si="30"/>
        <v>0</v>
      </c>
      <c r="DJ76" s="77">
        <f t="shared" si="30"/>
        <v>0</v>
      </c>
      <c r="DK76" s="77">
        <f t="shared" si="31"/>
        <v>0</v>
      </c>
      <c r="DL76" s="77">
        <f t="shared" si="31"/>
        <v>0</v>
      </c>
      <c r="DM76" s="77">
        <f t="shared" si="31"/>
        <v>0</v>
      </c>
      <c r="DN76" s="77">
        <f t="shared" si="31"/>
        <v>0</v>
      </c>
      <c r="DO76" s="77">
        <f t="shared" si="31"/>
        <v>0</v>
      </c>
      <c r="DP76" s="77">
        <f t="shared" si="31"/>
        <v>0</v>
      </c>
      <c r="DQ76" s="77">
        <f t="shared" si="31"/>
        <v>0</v>
      </c>
      <c r="DR76" s="77">
        <f t="shared" si="31"/>
        <v>0</v>
      </c>
      <c r="DS76" s="77">
        <f t="shared" si="31"/>
        <v>0</v>
      </c>
      <c r="DT76" s="77">
        <f t="shared" si="31"/>
        <v>0</v>
      </c>
      <c r="DU76" s="77">
        <f t="shared" si="31"/>
        <v>0</v>
      </c>
    </row>
    <row r="77" spans="1:125" x14ac:dyDescent="0.35">
      <c r="A77" s="38" t="str">
        <f>IFERROR(Pieņēmumi!B212,"")</f>
        <v>Administratīvās izmaksas Nr10</v>
      </c>
      <c r="B77" s="44" t="str">
        <f>IFERROR(Pieņēmumi!C212,"")</f>
        <v>k € ceturksnī</v>
      </c>
      <c r="D77" s="40">
        <f>IFERROR(Pieņēmumi!E212,"")</f>
        <v>0</v>
      </c>
      <c r="E77" s="77">
        <f t="shared" si="24"/>
        <v>0</v>
      </c>
      <c r="F77" s="77">
        <f t="shared" si="24"/>
        <v>0</v>
      </c>
      <c r="G77" s="77">
        <f t="shared" si="24"/>
        <v>0</v>
      </c>
      <c r="H77" s="77">
        <f t="shared" si="24"/>
        <v>0</v>
      </c>
      <c r="I77" s="77">
        <f t="shared" si="24"/>
        <v>0</v>
      </c>
      <c r="J77" s="77">
        <f t="shared" si="24"/>
        <v>0</v>
      </c>
      <c r="K77" s="77">
        <f t="shared" si="24"/>
        <v>0</v>
      </c>
      <c r="L77" s="77">
        <f t="shared" si="24"/>
        <v>0</v>
      </c>
      <c r="M77" s="77">
        <f t="shared" si="24"/>
        <v>0</v>
      </c>
      <c r="N77" s="77">
        <f t="shared" si="24"/>
        <v>0</v>
      </c>
      <c r="O77" s="77">
        <f t="shared" si="24"/>
        <v>0</v>
      </c>
      <c r="P77" s="77">
        <f t="shared" si="24"/>
        <v>0</v>
      </c>
      <c r="Q77" s="77">
        <f t="shared" si="24"/>
        <v>0</v>
      </c>
      <c r="R77" s="77">
        <f t="shared" si="24"/>
        <v>0</v>
      </c>
      <c r="S77" s="77">
        <f t="shared" si="24"/>
        <v>0</v>
      </c>
      <c r="T77" s="77">
        <f t="shared" si="24"/>
        <v>0</v>
      </c>
      <c r="U77" s="77">
        <f t="shared" si="25"/>
        <v>0</v>
      </c>
      <c r="V77" s="77">
        <f t="shared" si="25"/>
        <v>0</v>
      </c>
      <c r="W77" s="77">
        <f t="shared" si="25"/>
        <v>0</v>
      </c>
      <c r="X77" s="77">
        <f t="shared" si="25"/>
        <v>0</v>
      </c>
      <c r="Y77" s="77">
        <f t="shared" si="25"/>
        <v>0</v>
      </c>
      <c r="Z77" s="77">
        <f t="shared" si="25"/>
        <v>0</v>
      </c>
      <c r="AA77" s="77">
        <f t="shared" si="25"/>
        <v>0</v>
      </c>
      <c r="AB77" s="77">
        <f t="shared" si="25"/>
        <v>0</v>
      </c>
      <c r="AC77" s="77">
        <f t="shared" si="25"/>
        <v>0</v>
      </c>
      <c r="AD77" s="77">
        <f t="shared" si="25"/>
        <v>0</v>
      </c>
      <c r="AE77" s="77">
        <f t="shared" si="25"/>
        <v>0</v>
      </c>
      <c r="AF77" s="77">
        <f t="shared" si="25"/>
        <v>0</v>
      </c>
      <c r="AG77" s="77">
        <f t="shared" si="25"/>
        <v>0</v>
      </c>
      <c r="AH77" s="77">
        <f t="shared" si="25"/>
        <v>0</v>
      </c>
      <c r="AI77" s="77">
        <f t="shared" si="25"/>
        <v>0</v>
      </c>
      <c r="AJ77" s="77">
        <f t="shared" si="25"/>
        <v>0</v>
      </c>
      <c r="AK77" s="77">
        <f t="shared" si="26"/>
        <v>0</v>
      </c>
      <c r="AL77" s="77">
        <f t="shared" si="26"/>
        <v>0</v>
      </c>
      <c r="AM77" s="77">
        <f t="shared" si="26"/>
        <v>0</v>
      </c>
      <c r="AN77" s="77">
        <f t="shared" si="26"/>
        <v>0</v>
      </c>
      <c r="AO77" s="77">
        <f t="shared" si="26"/>
        <v>0</v>
      </c>
      <c r="AP77" s="77">
        <f t="shared" si="26"/>
        <v>0</v>
      </c>
      <c r="AQ77" s="77">
        <f t="shared" si="26"/>
        <v>0</v>
      </c>
      <c r="AR77" s="77">
        <f t="shared" si="26"/>
        <v>0</v>
      </c>
      <c r="AS77" s="77">
        <f t="shared" si="26"/>
        <v>0</v>
      </c>
      <c r="AT77" s="77">
        <f t="shared" si="26"/>
        <v>0</v>
      </c>
      <c r="AU77" s="77">
        <f t="shared" si="26"/>
        <v>0</v>
      </c>
      <c r="AV77" s="77">
        <f t="shared" si="26"/>
        <v>0</v>
      </c>
      <c r="AW77" s="77">
        <f t="shared" si="26"/>
        <v>0</v>
      </c>
      <c r="AX77" s="77">
        <f t="shared" si="26"/>
        <v>0</v>
      </c>
      <c r="AY77" s="77">
        <f t="shared" si="26"/>
        <v>0</v>
      </c>
      <c r="AZ77" s="77">
        <f t="shared" si="26"/>
        <v>0</v>
      </c>
      <c r="BA77" s="77">
        <f t="shared" si="27"/>
        <v>0</v>
      </c>
      <c r="BB77" s="77">
        <f t="shared" si="27"/>
        <v>0</v>
      </c>
      <c r="BC77" s="77">
        <f t="shared" si="27"/>
        <v>0</v>
      </c>
      <c r="BD77" s="77">
        <f t="shared" si="27"/>
        <v>0</v>
      </c>
      <c r="BE77" s="77">
        <f t="shared" si="27"/>
        <v>0</v>
      </c>
      <c r="BF77" s="77">
        <f t="shared" si="27"/>
        <v>0</v>
      </c>
      <c r="BG77" s="77">
        <f t="shared" si="27"/>
        <v>0</v>
      </c>
      <c r="BH77" s="77">
        <f t="shared" si="27"/>
        <v>0</v>
      </c>
      <c r="BI77" s="77">
        <f t="shared" si="27"/>
        <v>0</v>
      </c>
      <c r="BJ77" s="77">
        <f t="shared" si="27"/>
        <v>0</v>
      </c>
      <c r="BK77" s="77">
        <f t="shared" si="27"/>
        <v>0</v>
      </c>
      <c r="BL77" s="77">
        <f t="shared" si="27"/>
        <v>0</v>
      </c>
      <c r="BM77" s="77">
        <f t="shared" si="27"/>
        <v>0</v>
      </c>
      <c r="BN77" s="77">
        <f t="shared" si="27"/>
        <v>0</v>
      </c>
      <c r="BO77" s="77">
        <f t="shared" si="27"/>
        <v>0</v>
      </c>
      <c r="BP77" s="77">
        <f t="shared" si="27"/>
        <v>0</v>
      </c>
      <c r="BQ77" s="77">
        <f t="shared" si="28"/>
        <v>0</v>
      </c>
      <c r="BR77" s="77">
        <f t="shared" si="28"/>
        <v>0</v>
      </c>
      <c r="BS77" s="77">
        <f t="shared" si="28"/>
        <v>0</v>
      </c>
      <c r="BT77" s="77">
        <f t="shared" si="28"/>
        <v>0</v>
      </c>
      <c r="BU77" s="77">
        <f t="shared" si="28"/>
        <v>0</v>
      </c>
      <c r="BV77" s="77">
        <f t="shared" si="28"/>
        <v>0</v>
      </c>
      <c r="BW77" s="77">
        <f t="shared" si="28"/>
        <v>0</v>
      </c>
      <c r="BX77" s="77">
        <f t="shared" si="28"/>
        <v>0</v>
      </c>
      <c r="BY77" s="77">
        <f t="shared" si="28"/>
        <v>0</v>
      </c>
      <c r="BZ77" s="77">
        <f t="shared" si="28"/>
        <v>0</v>
      </c>
      <c r="CA77" s="77">
        <f t="shared" si="28"/>
        <v>0</v>
      </c>
      <c r="CB77" s="77">
        <f t="shared" si="28"/>
        <v>0</v>
      </c>
      <c r="CC77" s="77">
        <f t="shared" si="28"/>
        <v>0</v>
      </c>
      <c r="CD77" s="77">
        <f t="shared" si="28"/>
        <v>0</v>
      </c>
      <c r="CE77" s="77">
        <f t="shared" si="28"/>
        <v>0</v>
      </c>
      <c r="CF77" s="77">
        <f t="shared" si="28"/>
        <v>0</v>
      </c>
      <c r="CG77" s="77">
        <f t="shared" si="29"/>
        <v>0</v>
      </c>
      <c r="CH77" s="77">
        <f t="shared" si="29"/>
        <v>0</v>
      </c>
      <c r="CI77" s="77">
        <f t="shared" si="29"/>
        <v>0</v>
      </c>
      <c r="CJ77" s="77">
        <f t="shared" si="29"/>
        <v>0</v>
      </c>
      <c r="CK77" s="77">
        <f t="shared" si="29"/>
        <v>0</v>
      </c>
      <c r="CL77" s="77">
        <f t="shared" si="29"/>
        <v>0</v>
      </c>
      <c r="CM77" s="77">
        <f t="shared" si="29"/>
        <v>0</v>
      </c>
      <c r="CN77" s="77">
        <f t="shared" si="29"/>
        <v>0</v>
      </c>
      <c r="CO77" s="77">
        <f t="shared" si="29"/>
        <v>0</v>
      </c>
      <c r="CP77" s="77">
        <f t="shared" si="29"/>
        <v>0</v>
      </c>
      <c r="CQ77" s="77">
        <f t="shared" si="29"/>
        <v>0</v>
      </c>
      <c r="CR77" s="77">
        <f t="shared" si="29"/>
        <v>0</v>
      </c>
      <c r="CS77" s="77">
        <f t="shared" si="29"/>
        <v>0</v>
      </c>
      <c r="CT77" s="77">
        <f t="shared" si="29"/>
        <v>0</v>
      </c>
      <c r="CU77" s="77">
        <f t="shared" si="29"/>
        <v>0</v>
      </c>
      <c r="CV77" s="77">
        <f t="shared" si="29"/>
        <v>0</v>
      </c>
      <c r="CW77" s="77">
        <f t="shared" si="30"/>
        <v>0</v>
      </c>
      <c r="CX77" s="77">
        <f t="shared" si="30"/>
        <v>0</v>
      </c>
      <c r="CY77" s="77">
        <f t="shared" si="30"/>
        <v>0</v>
      </c>
      <c r="CZ77" s="77">
        <f t="shared" si="30"/>
        <v>0</v>
      </c>
      <c r="DA77" s="77">
        <f t="shared" si="30"/>
        <v>0</v>
      </c>
      <c r="DB77" s="77">
        <f t="shared" si="30"/>
        <v>0</v>
      </c>
      <c r="DC77" s="77">
        <f t="shared" si="30"/>
        <v>0</v>
      </c>
      <c r="DD77" s="77">
        <f t="shared" si="30"/>
        <v>0</v>
      </c>
      <c r="DE77" s="77">
        <f t="shared" si="30"/>
        <v>0</v>
      </c>
      <c r="DF77" s="77">
        <f t="shared" si="30"/>
        <v>0</v>
      </c>
      <c r="DG77" s="77">
        <f t="shared" si="30"/>
        <v>0</v>
      </c>
      <c r="DH77" s="77">
        <f t="shared" si="30"/>
        <v>0</v>
      </c>
      <c r="DI77" s="77">
        <f t="shared" si="30"/>
        <v>0</v>
      </c>
      <c r="DJ77" s="77">
        <f t="shared" si="30"/>
        <v>0</v>
      </c>
      <c r="DK77" s="77">
        <f t="shared" si="31"/>
        <v>0</v>
      </c>
      <c r="DL77" s="77">
        <f t="shared" si="31"/>
        <v>0</v>
      </c>
      <c r="DM77" s="77">
        <f t="shared" si="31"/>
        <v>0</v>
      </c>
      <c r="DN77" s="77">
        <f t="shared" si="31"/>
        <v>0</v>
      </c>
      <c r="DO77" s="77">
        <f t="shared" si="31"/>
        <v>0</v>
      </c>
      <c r="DP77" s="77">
        <f t="shared" si="31"/>
        <v>0</v>
      </c>
      <c r="DQ77" s="77">
        <f t="shared" si="31"/>
        <v>0</v>
      </c>
      <c r="DR77" s="77">
        <f t="shared" si="31"/>
        <v>0</v>
      </c>
      <c r="DS77" s="77">
        <f t="shared" si="31"/>
        <v>0</v>
      </c>
      <c r="DT77" s="77">
        <f t="shared" si="31"/>
        <v>0</v>
      </c>
      <c r="DU77" s="77">
        <f t="shared" si="31"/>
        <v>0</v>
      </c>
    </row>
    <row r="78" spans="1:125" x14ac:dyDescent="0.35">
      <c r="A78" s="79"/>
      <c r="B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row>
    <row r="79" spans="1:125" x14ac:dyDescent="0.35">
      <c r="A79" s="38" t="str">
        <f>IFERROR(Pieņēmumi!B214,"")</f>
        <v>Privātā partnera administratīvās izmaksas, kopā</v>
      </c>
      <c r="B79" s="44" t="str">
        <f>IFERROR(Pieņēmumi!C214,"")</f>
        <v>k € ceturksnī</v>
      </c>
      <c r="D79" s="40">
        <f>IFERROR(Pieņēmumi!E214,"")</f>
        <v>0</v>
      </c>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row>
    <row r="81" spans="1:125" x14ac:dyDescent="0.35">
      <c r="A81" s="25" t="s">
        <v>445</v>
      </c>
      <c r="B81" s="78" t="s">
        <v>200</v>
      </c>
      <c r="C81" s="25"/>
      <c r="D81" s="26">
        <f>IFERROR(SUM(E81:DU81),"")</f>
        <v>0</v>
      </c>
      <c r="E81" s="26">
        <f t="shared" ref="E81:BP81" si="32">IFERROR(SUM(E68:E74),"")</f>
        <v>0</v>
      </c>
      <c r="F81" s="26">
        <f t="shared" si="32"/>
        <v>0</v>
      </c>
      <c r="G81" s="26">
        <f t="shared" si="32"/>
        <v>0</v>
      </c>
      <c r="H81" s="26">
        <f t="shared" si="32"/>
        <v>0</v>
      </c>
      <c r="I81" s="26">
        <f t="shared" si="32"/>
        <v>0</v>
      </c>
      <c r="J81" s="26">
        <f t="shared" si="32"/>
        <v>0</v>
      </c>
      <c r="K81" s="26">
        <f t="shared" si="32"/>
        <v>0</v>
      </c>
      <c r="L81" s="26">
        <f t="shared" si="32"/>
        <v>0</v>
      </c>
      <c r="M81" s="26">
        <f t="shared" si="32"/>
        <v>0</v>
      </c>
      <c r="N81" s="26">
        <f t="shared" si="32"/>
        <v>0</v>
      </c>
      <c r="O81" s="26">
        <f t="shared" si="32"/>
        <v>0</v>
      </c>
      <c r="P81" s="26">
        <f t="shared" si="32"/>
        <v>0</v>
      </c>
      <c r="Q81" s="26">
        <f t="shared" si="32"/>
        <v>0</v>
      </c>
      <c r="R81" s="26">
        <f t="shared" si="32"/>
        <v>0</v>
      </c>
      <c r="S81" s="26">
        <f t="shared" si="32"/>
        <v>0</v>
      </c>
      <c r="T81" s="26">
        <f t="shared" si="32"/>
        <v>0</v>
      </c>
      <c r="U81" s="26">
        <f t="shared" si="32"/>
        <v>0</v>
      </c>
      <c r="V81" s="26">
        <f t="shared" si="32"/>
        <v>0</v>
      </c>
      <c r="W81" s="26">
        <f t="shared" si="32"/>
        <v>0</v>
      </c>
      <c r="X81" s="26">
        <f t="shared" si="32"/>
        <v>0</v>
      </c>
      <c r="Y81" s="26">
        <f t="shared" si="32"/>
        <v>0</v>
      </c>
      <c r="Z81" s="26">
        <f t="shared" si="32"/>
        <v>0</v>
      </c>
      <c r="AA81" s="26">
        <f t="shared" si="32"/>
        <v>0</v>
      </c>
      <c r="AB81" s="26">
        <f t="shared" si="32"/>
        <v>0</v>
      </c>
      <c r="AC81" s="26">
        <f t="shared" si="32"/>
        <v>0</v>
      </c>
      <c r="AD81" s="26">
        <f t="shared" si="32"/>
        <v>0</v>
      </c>
      <c r="AE81" s="26">
        <f t="shared" si="32"/>
        <v>0</v>
      </c>
      <c r="AF81" s="26">
        <f t="shared" si="32"/>
        <v>0</v>
      </c>
      <c r="AG81" s="26">
        <f t="shared" si="32"/>
        <v>0</v>
      </c>
      <c r="AH81" s="26">
        <f t="shared" si="32"/>
        <v>0</v>
      </c>
      <c r="AI81" s="26">
        <f t="shared" si="32"/>
        <v>0</v>
      </c>
      <c r="AJ81" s="26">
        <f t="shared" si="32"/>
        <v>0</v>
      </c>
      <c r="AK81" s="26">
        <f t="shared" si="32"/>
        <v>0</v>
      </c>
      <c r="AL81" s="26">
        <f t="shared" si="32"/>
        <v>0</v>
      </c>
      <c r="AM81" s="26">
        <f t="shared" si="32"/>
        <v>0</v>
      </c>
      <c r="AN81" s="26">
        <f t="shared" si="32"/>
        <v>0</v>
      </c>
      <c r="AO81" s="26">
        <f t="shared" si="32"/>
        <v>0</v>
      </c>
      <c r="AP81" s="26">
        <f t="shared" si="32"/>
        <v>0</v>
      </c>
      <c r="AQ81" s="26">
        <f t="shared" si="32"/>
        <v>0</v>
      </c>
      <c r="AR81" s="26">
        <f t="shared" si="32"/>
        <v>0</v>
      </c>
      <c r="AS81" s="26">
        <f t="shared" si="32"/>
        <v>0</v>
      </c>
      <c r="AT81" s="26">
        <f t="shared" si="32"/>
        <v>0</v>
      </c>
      <c r="AU81" s="26">
        <f t="shared" si="32"/>
        <v>0</v>
      </c>
      <c r="AV81" s="26">
        <f t="shared" si="32"/>
        <v>0</v>
      </c>
      <c r="AW81" s="26">
        <f t="shared" si="32"/>
        <v>0</v>
      </c>
      <c r="AX81" s="26">
        <f t="shared" si="32"/>
        <v>0</v>
      </c>
      <c r="AY81" s="26">
        <f t="shared" si="32"/>
        <v>0</v>
      </c>
      <c r="AZ81" s="26">
        <f t="shared" si="32"/>
        <v>0</v>
      </c>
      <c r="BA81" s="26">
        <f t="shared" si="32"/>
        <v>0</v>
      </c>
      <c r="BB81" s="26">
        <f t="shared" si="32"/>
        <v>0</v>
      </c>
      <c r="BC81" s="26">
        <f t="shared" si="32"/>
        <v>0</v>
      </c>
      <c r="BD81" s="26">
        <f t="shared" si="32"/>
        <v>0</v>
      </c>
      <c r="BE81" s="26">
        <f t="shared" si="32"/>
        <v>0</v>
      </c>
      <c r="BF81" s="26">
        <f t="shared" si="32"/>
        <v>0</v>
      </c>
      <c r="BG81" s="26">
        <f t="shared" si="32"/>
        <v>0</v>
      </c>
      <c r="BH81" s="26">
        <f t="shared" si="32"/>
        <v>0</v>
      </c>
      <c r="BI81" s="26">
        <f t="shared" si="32"/>
        <v>0</v>
      </c>
      <c r="BJ81" s="26">
        <f t="shared" si="32"/>
        <v>0</v>
      </c>
      <c r="BK81" s="26">
        <f t="shared" si="32"/>
        <v>0</v>
      </c>
      <c r="BL81" s="26">
        <f t="shared" si="32"/>
        <v>0</v>
      </c>
      <c r="BM81" s="26">
        <f t="shared" si="32"/>
        <v>0</v>
      </c>
      <c r="BN81" s="26">
        <f t="shared" si="32"/>
        <v>0</v>
      </c>
      <c r="BO81" s="26">
        <f t="shared" si="32"/>
        <v>0</v>
      </c>
      <c r="BP81" s="26">
        <f t="shared" si="32"/>
        <v>0</v>
      </c>
      <c r="BQ81" s="26">
        <f t="shared" ref="BQ81:DU81" si="33">IFERROR(SUM(BQ68:BQ74),"")</f>
        <v>0</v>
      </c>
      <c r="BR81" s="26">
        <f t="shared" si="33"/>
        <v>0</v>
      </c>
      <c r="BS81" s="26">
        <f t="shared" si="33"/>
        <v>0</v>
      </c>
      <c r="BT81" s="26">
        <f t="shared" si="33"/>
        <v>0</v>
      </c>
      <c r="BU81" s="26">
        <f t="shared" si="33"/>
        <v>0</v>
      </c>
      <c r="BV81" s="26">
        <f t="shared" si="33"/>
        <v>0</v>
      </c>
      <c r="BW81" s="26">
        <f t="shared" si="33"/>
        <v>0</v>
      </c>
      <c r="BX81" s="26">
        <f t="shared" si="33"/>
        <v>0</v>
      </c>
      <c r="BY81" s="26">
        <f t="shared" si="33"/>
        <v>0</v>
      </c>
      <c r="BZ81" s="26">
        <f t="shared" si="33"/>
        <v>0</v>
      </c>
      <c r="CA81" s="26">
        <f t="shared" si="33"/>
        <v>0</v>
      </c>
      <c r="CB81" s="26">
        <f t="shared" si="33"/>
        <v>0</v>
      </c>
      <c r="CC81" s="26">
        <f t="shared" si="33"/>
        <v>0</v>
      </c>
      <c r="CD81" s="26">
        <f t="shared" si="33"/>
        <v>0</v>
      </c>
      <c r="CE81" s="26">
        <f t="shared" si="33"/>
        <v>0</v>
      </c>
      <c r="CF81" s="26">
        <f t="shared" si="33"/>
        <v>0</v>
      </c>
      <c r="CG81" s="26">
        <f t="shared" si="33"/>
        <v>0</v>
      </c>
      <c r="CH81" s="26">
        <f t="shared" si="33"/>
        <v>0</v>
      </c>
      <c r="CI81" s="26">
        <f t="shared" si="33"/>
        <v>0</v>
      </c>
      <c r="CJ81" s="26">
        <f t="shared" si="33"/>
        <v>0</v>
      </c>
      <c r="CK81" s="26">
        <f t="shared" si="33"/>
        <v>0</v>
      </c>
      <c r="CL81" s="26">
        <f t="shared" si="33"/>
        <v>0</v>
      </c>
      <c r="CM81" s="26">
        <f t="shared" si="33"/>
        <v>0</v>
      </c>
      <c r="CN81" s="26">
        <f t="shared" si="33"/>
        <v>0</v>
      </c>
      <c r="CO81" s="26">
        <f t="shared" si="33"/>
        <v>0</v>
      </c>
      <c r="CP81" s="26">
        <f t="shared" si="33"/>
        <v>0</v>
      </c>
      <c r="CQ81" s="26">
        <f t="shared" si="33"/>
        <v>0</v>
      </c>
      <c r="CR81" s="26">
        <f t="shared" si="33"/>
        <v>0</v>
      </c>
      <c r="CS81" s="26">
        <f t="shared" si="33"/>
        <v>0</v>
      </c>
      <c r="CT81" s="26">
        <f t="shared" si="33"/>
        <v>0</v>
      </c>
      <c r="CU81" s="26">
        <f t="shared" si="33"/>
        <v>0</v>
      </c>
      <c r="CV81" s="26">
        <f t="shared" si="33"/>
        <v>0</v>
      </c>
      <c r="CW81" s="26">
        <f t="shared" si="33"/>
        <v>0</v>
      </c>
      <c r="CX81" s="26">
        <f t="shared" si="33"/>
        <v>0</v>
      </c>
      <c r="CY81" s="26">
        <f t="shared" si="33"/>
        <v>0</v>
      </c>
      <c r="CZ81" s="26">
        <f t="shared" si="33"/>
        <v>0</v>
      </c>
      <c r="DA81" s="26">
        <f t="shared" si="33"/>
        <v>0</v>
      </c>
      <c r="DB81" s="26">
        <f t="shared" si="33"/>
        <v>0</v>
      </c>
      <c r="DC81" s="26">
        <f t="shared" si="33"/>
        <v>0</v>
      </c>
      <c r="DD81" s="26">
        <f t="shared" si="33"/>
        <v>0</v>
      </c>
      <c r="DE81" s="26">
        <f t="shared" si="33"/>
        <v>0</v>
      </c>
      <c r="DF81" s="26">
        <f t="shared" si="33"/>
        <v>0</v>
      </c>
      <c r="DG81" s="26">
        <f t="shared" si="33"/>
        <v>0</v>
      </c>
      <c r="DH81" s="26">
        <f t="shared" si="33"/>
        <v>0</v>
      </c>
      <c r="DI81" s="26">
        <f t="shared" si="33"/>
        <v>0</v>
      </c>
      <c r="DJ81" s="26">
        <f t="shared" si="33"/>
        <v>0</v>
      </c>
      <c r="DK81" s="26">
        <f t="shared" si="33"/>
        <v>0</v>
      </c>
      <c r="DL81" s="26">
        <f t="shared" si="33"/>
        <v>0</v>
      </c>
      <c r="DM81" s="26">
        <f t="shared" si="33"/>
        <v>0</v>
      </c>
      <c r="DN81" s="26">
        <f t="shared" si="33"/>
        <v>0</v>
      </c>
      <c r="DO81" s="26">
        <f t="shared" si="33"/>
        <v>0</v>
      </c>
      <c r="DP81" s="26">
        <f t="shared" si="33"/>
        <v>0</v>
      </c>
      <c r="DQ81" s="26">
        <f t="shared" si="33"/>
        <v>0</v>
      </c>
      <c r="DR81" s="26">
        <f t="shared" si="33"/>
        <v>0</v>
      </c>
      <c r="DS81" s="26">
        <f t="shared" si="33"/>
        <v>0</v>
      </c>
      <c r="DT81" s="26">
        <f t="shared" si="33"/>
        <v>0</v>
      </c>
      <c r="DU81" s="26">
        <f t="shared" si="33"/>
        <v>0</v>
      </c>
    </row>
    <row r="82" spans="1:125" x14ac:dyDescent="0.35">
      <c r="A82" s="2"/>
      <c r="B82" s="2"/>
      <c r="C82" s="2"/>
      <c r="D82" s="1"/>
      <c r="E82" s="2"/>
      <c r="F82" s="2"/>
      <c r="G82" s="2"/>
      <c r="H82" s="2"/>
      <c r="I82" s="2"/>
      <c r="J82" s="2"/>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row>
    <row r="83" spans="1:125" x14ac:dyDescent="0.35">
      <c r="A83" s="25" t="s">
        <v>446</v>
      </c>
      <c r="B83" s="78" t="s">
        <v>200</v>
      </c>
      <c r="C83" s="25"/>
      <c r="D83" s="26">
        <f>IFERROR(SUM(E83:DU83),"")</f>
        <v>0</v>
      </c>
      <c r="E83" s="26" t="str">
        <f t="shared" ref="E83:BP83" si="34">IFERROR(E81*E66,"")</f>
        <v/>
      </c>
      <c r="F83" s="26" t="str">
        <f t="shared" si="34"/>
        <v/>
      </c>
      <c r="G83" s="26" t="str">
        <f t="shared" si="34"/>
        <v/>
      </c>
      <c r="H83" s="26" t="str">
        <f t="shared" si="34"/>
        <v/>
      </c>
      <c r="I83" s="26" t="str">
        <f t="shared" si="34"/>
        <v/>
      </c>
      <c r="J83" s="26" t="str">
        <f t="shared" si="34"/>
        <v/>
      </c>
      <c r="K83" s="26" t="str">
        <f t="shared" si="34"/>
        <v/>
      </c>
      <c r="L83" s="26" t="str">
        <f t="shared" si="34"/>
        <v/>
      </c>
      <c r="M83" s="26" t="str">
        <f t="shared" si="34"/>
        <v/>
      </c>
      <c r="N83" s="26" t="str">
        <f t="shared" si="34"/>
        <v/>
      </c>
      <c r="O83" s="26" t="str">
        <f t="shared" si="34"/>
        <v/>
      </c>
      <c r="P83" s="26" t="str">
        <f t="shared" si="34"/>
        <v/>
      </c>
      <c r="Q83" s="26" t="str">
        <f t="shared" si="34"/>
        <v/>
      </c>
      <c r="R83" s="26" t="str">
        <f t="shared" si="34"/>
        <v/>
      </c>
      <c r="S83" s="26" t="str">
        <f t="shared" si="34"/>
        <v/>
      </c>
      <c r="T83" s="26" t="str">
        <f t="shared" si="34"/>
        <v/>
      </c>
      <c r="U83" s="26" t="str">
        <f t="shared" si="34"/>
        <v/>
      </c>
      <c r="V83" s="26" t="str">
        <f t="shared" si="34"/>
        <v/>
      </c>
      <c r="W83" s="26" t="str">
        <f t="shared" si="34"/>
        <v/>
      </c>
      <c r="X83" s="26" t="str">
        <f t="shared" si="34"/>
        <v/>
      </c>
      <c r="Y83" s="26" t="str">
        <f t="shared" si="34"/>
        <v/>
      </c>
      <c r="Z83" s="26" t="str">
        <f t="shared" si="34"/>
        <v/>
      </c>
      <c r="AA83" s="26" t="str">
        <f t="shared" si="34"/>
        <v/>
      </c>
      <c r="AB83" s="26" t="str">
        <f t="shared" si="34"/>
        <v/>
      </c>
      <c r="AC83" s="26" t="str">
        <f t="shared" si="34"/>
        <v/>
      </c>
      <c r="AD83" s="26" t="str">
        <f t="shared" si="34"/>
        <v/>
      </c>
      <c r="AE83" s="26" t="str">
        <f t="shared" si="34"/>
        <v/>
      </c>
      <c r="AF83" s="26" t="str">
        <f t="shared" si="34"/>
        <v/>
      </c>
      <c r="AG83" s="26" t="str">
        <f t="shared" si="34"/>
        <v/>
      </c>
      <c r="AH83" s="26" t="str">
        <f t="shared" si="34"/>
        <v/>
      </c>
      <c r="AI83" s="26" t="str">
        <f t="shared" si="34"/>
        <v/>
      </c>
      <c r="AJ83" s="26" t="str">
        <f t="shared" si="34"/>
        <v/>
      </c>
      <c r="AK83" s="26" t="str">
        <f t="shared" si="34"/>
        <v/>
      </c>
      <c r="AL83" s="26" t="str">
        <f t="shared" si="34"/>
        <v/>
      </c>
      <c r="AM83" s="26" t="str">
        <f t="shared" si="34"/>
        <v/>
      </c>
      <c r="AN83" s="26" t="str">
        <f t="shared" si="34"/>
        <v/>
      </c>
      <c r="AO83" s="26" t="str">
        <f t="shared" si="34"/>
        <v/>
      </c>
      <c r="AP83" s="26" t="str">
        <f t="shared" si="34"/>
        <v/>
      </c>
      <c r="AQ83" s="26" t="str">
        <f t="shared" si="34"/>
        <v/>
      </c>
      <c r="AR83" s="26" t="str">
        <f t="shared" si="34"/>
        <v/>
      </c>
      <c r="AS83" s="26" t="str">
        <f t="shared" si="34"/>
        <v/>
      </c>
      <c r="AT83" s="26" t="str">
        <f t="shared" si="34"/>
        <v/>
      </c>
      <c r="AU83" s="26" t="str">
        <f t="shared" si="34"/>
        <v/>
      </c>
      <c r="AV83" s="26" t="str">
        <f t="shared" si="34"/>
        <v/>
      </c>
      <c r="AW83" s="26" t="str">
        <f t="shared" si="34"/>
        <v/>
      </c>
      <c r="AX83" s="26" t="str">
        <f t="shared" si="34"/>
        <v/>
      </c>
      <c r="AY83" s="26" t="str">
        <f t="shared" si="34"/>
        <v/>
      </c>
      <c r="AZ83" s="26" t="str">
        <f t="shared" si="34"/>
        <v/>
      </c>
      <c r="BA83" s="26" t="str">
        <f t="shared" si="34"/>
        <v/>
      </c>
      <c r="BB83" s="26" t="str">
        <f t="shared" si="34"/>
        <v/>
      </c>
      <c r="BC83" s="26" t="str">
        <f t="shared" si="34"/>
        <v/>
      </c>
      <c r="BD83" s="26" t="str">
        <f t="shared" si="34"/>
        <v/>
      </c>
      <c r="BE83" s="26" t="str">
        <f t="shared" si="34"/>
        <v/>
      </c>
      <c r="BF83" s="26" t="str">
        <f t="shared" si="34"/>
        <v/>
      </c>
      <c r="BG83" s="26" t="str">
        <f t="shared" si="34"/>
        <v/>
      </c>
      <c r="BH83" s="26" t="str">
        <f t="shared" si="34"/>
        <v/>
      </c>
      <c r="BI83" s="26" t="str">
        <f t="shared" si="34"/>
        <v/>
      </c>
      <c r="BJ83" s="26" t="str">
        <f t="shared" si="34"/>
        <v/>
      </c>
      <c r="BK83" s="26" t="str">
        <f t="shared" si="34"/>
        <v/>
      </c>
      <c r="BL83" s="26" t="str">
        <f t="shared" si="34"/>
        <v/>
      </c>
      <c r="BM83" s="26" t="str">
        <f t="shared" si="34"/>
        <v/>
      </c>
      <c r="BN83" s="26" t="str">
        <f t="shared" si="34"/>
        <v/>
      </c>
      <c r="BO83" s="26" t="str">
        <f t="shared" si="34"/>
        <v/>
      </c>
      <c r="BP83" s="26" t="str">
        <f t="shared" si="34"/>
        <v/>
      </c>
      <c r="BQ83" s="26" t="str">
        <f t="shared" ref="BQ83:DU83" si="35">IFERROR(BQ81*BQ66,"")</f>
        <v/>
      </c>
      <c r="BR83" s="26" t="str">
        <f t="shared" si="35"/>
        <v/>
      </c>
      <c r="BS83" s="26" t="str">
        <f t="shared" si="35"/>
        <v/>
      </c>
      <c r="BT83" s="26" t="str">
        <f t="shared" si="35"/>
        <v/>
      </c>
      <c r="BU83" s="26" t="str">
        <f t="shared" si="35"/>
        <v/>
      </c>
      <c r="BV83" s="26" t="str">
        <f t="shared" si="35"/>
        <v/>
      </c>
      <c r="BW83" s="26" t="str">
        <f t="shared" si="35"/>
        <v/>
      </c>
      <c r="BX83" s="26" t="str">
        <f t="shared" si="35"/>
        <v/>
      </c>
      <c r="BY83" s="26" t="str">
        <f t="shared" si="35"/>
        <v/>
      </c>
      <c r="BZ83" s="26" t="str">
        <f t="shared" si="35"/>
        <v/>
      </c>
      <c r="CA83" s="26" t="str">
        <f t="shared" si="35"/>
        <v/>
      </c>
      <c r="CB83" s="26" t="str">
        <f t="shared" si="35"/>
        <v/>
      </c>
      <c r="CC83" s="26" t="str">
        <f t="shared" si="35"/>
        <v/>
      </c>
      <c r="CD83" s="26" t="str">
        <f t="shared" si="35"/>
        <v/>
      </c>
      <c r="CE83" s="26" t="str">
        <f t="shared" si="35"/>
        <v/>
      </c>
      <c r="CF83" s="26" t="str">
        <f t="shared" si="35"/>
        <v/>
      </c>
      <c r="CG83" s="26" t="str">
        <f t="shared" si="35"/>
        <v/>
      </c>
      <c r="CH83" s="26" t="str">
        <f t="shared" si="35"/>
        <v/>
      </c>
      <c r="CI83" s="26" t="str">
        <f t="shared" si="35"/>
        <v/>
      </c>
      <c r="CJ83" s="26" t="str">
        <f t="shared" si="35"/>
        <v/>
      </c>
      <c r="CK83" s="26" t="str">
        <f t="shared" si="35"/>
        <v/>
      </c>
      <c r="CL83" s="26" t="str">
        <f t="shared" si="35"/>
        <v/>
      </c>
      <c r="CM83" s="26" t="str">
        <f t="shared" si="35"/>
        <v/>
      </c>
      <c r="CN83" s="26" t="str">
        <f t="shared" si="35"/>
        <v/>
      </c>
      <c r="CO83" s="26" t="str">
        <f t="shared" si="35"/>
        <v/>
      </c>
      <c r="CP83" s="26" t="str">
        <f t="shared" si="35"/>
        <v/>
      </c>
      <c r="CQ83" s="26" t="str">
        <f t="shared" si="35"/>
        <v/>
      </c>
      <c r="CR83" s="26" t="str">
        <f t="shared" si="35"/>
        <v/>
      </c>
      <c r="CS83" s="26" t="str">
        <f t="shared" si="35"/>
        <v/>
      </c>
      <c r="CT83" s="26" t="str">
        <f t="shared" si="35"/>
        <v/>
      </c>
      <c r="CU83" s="26" t="str">
        <f t="shared" si="35"/>
        <v/>
      </c>
      <c r="CV83" s="26" t="str">
        <f t="shared" si="35"/>
        <v/>
      </c>
      <c r="CW83" s="26" t="str">
        <f t="shared" si="35"/>
        <v/>
      </c>
      <c r="CX83" s="26" t="str">
        <f t="shared" si="35"/>
        <v/>
      </c>
      <c r="CY83" s="26" t="str">
        <f t="shared" si="35"/>
        <v/>
      </c>
      <c r="CZ83" s="26" t="str">
        <f t="shared" si="35"/>
        <v/>
      </c>
      <c r="DA83" s="26" t="str">
        <f t="shared" si="35"/>
        <v/>
      </c>
      <c r="DB83" s="26" t="str">
        <f t="shared" si="35"/>
        <v/>
      </c>
      <c r="DC83" s="26" t="str">
        <f t="shared" si="35"/>
        <v/>
      </c>
      <c r="DD83" s="26" t="str">
        <f t="shared" si="35"/>
        <v/>
      </c>
      <c r="DE83" s="26" t="str">
        <f t="shared" si="35"/>
        <v/>
      </c>
      <c r="DF83" s="26" t="str">
        <f t="shared" si="35"/>
        <v/>
      </c>
      <c r="DG83" s="26" t="str">
        <f t="shared" si="35"/>
        <v/>
      </c>
      <c r="DH83" s="26" t="str">
        <f t="shared" si="35"/>
        <v/>
      </c>
      <c r="DI83" s="26" t="str">
        <f t="shared" si="35"/>
        <v/>
      </c>
      <c r="DJ83" s="26" t="str">
        <f t="shared" si="35"/>
        <v/>
      </c>
      <c r="DK83" s="26" t="str">
        <f t="shared" si="35"/>
        <v/>
      </c>
      <c r="DL83" s="26" t="str">
        <f t="shared" si="35"/>
        <v/>
      </c>
      <c r="DM83" s="26" t="str">
        <f t="shared" si="35"/>
        <v/>
      </c>
      <c r="DN83" s="26" t="str">
        <f t="shared" si="35"/>
        <v/>
      </c>
      <c r="DO83" s="26" t="str">
        <f t="shared" si="35"/>
        <v/>
      </c>
      <c r="DP83" s="26" t="str">
        <f t="shared" si="35"/>
        <v/>
      </c>
      <c r="DQ83" s="26" t="str">
        <f t="shared" si="35"/>
        <v/>
      </c>
      <c r="DR83" s="26" t="str">
        <f t="shared" si="35"/>
        <v/>
      </c>
      <c r="DS83" s="26" t="str">
        <f t="shared" si="35"/>
        <v/>
      </c>
      <c r="DT83" s="26" t="str">
        <f t="shared" si="35"/>
        <v/>
      </c>
      <c r="DU83" s="26" t="str">
        <f t="shared" si="35"/>
        <v/>
      </c>
    </row>
    <row r="85" spans="1:125" x14ac:dyDescent="0.35">
      <c r="A85" s="16" t="s">
        <v>254</v>
      </c>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row>
    <row r="86" spans="1:125" x14ac:dyDescent="0.35">
      <c r="B86" s="2"/>
      <c r="C86" s="2"/>
    </row>
    <row r="87" spans="1:125" x14ac:dyDescent="0.35">
      <c r="A87" s="55" t="str">
        <f>IFERROR(Kapitālieguldījumi!A12,"")</f>
        <v>Indekss kapitālieguldījumu izmaksām</v>
      </c>
      <c r="B87" s="2"/>
      <c r="C87" s="2"/>
      <c r="D87" s="55">
        <f>IFERROR(Kapitālieguldījumi!D12,"")</f>
        <v>0</v>
      </c>
      <c r="E87" s="75" t="str">
        <f>IFERROR(INDEX('Laika grafiks'!$54:$58,MATCH($D87,'Laika grafiks'!$A$54:$A$58,0),MATCH(E$3,'Laika grafiks'!$3:$3,0)),"")</f>
        <v/>
      </c>
      <c r="F87" s="75" t="str">
        <f>IFERROR(INDEX('Laika grafiks'!$54:$58,MATCH($D87,'Laika grafiks'!$A$54:$A$58,0),MATCH(F$3,'Laika grafiks'!$3:$3,0)),"")</f>
        <v/>
      </c>
      <c r="G87" s="75" t="str">
        <f>IFERROR(INDEX('Laika grafiks'!$54:$58,MATCH($D87,'Laika grafiks'!$A$54:$A$58,0),MATCH(G$3,'Laika grafiks'!$3:$3,0)),"")</f>
        <v/>
      </c>
      <c r="H87" s="75" t="str">
        <f>IFERROR(INDEX('Laika grafiks'!$54:$58,MATCH($D87,'Laika grafiks'!$A$54:$A$58,0),MATCH(H$3,'Laika grafiks'!$3:$3,0)),"")</f>
        <v/>
      </c>
      <c r="I87" s="75" t="str">
        <f>IFERROR(INDEX('Laika grafiks'!$54:$58,MATCH($D87,'Laika grafiks'!$A$54:$A$58,0),MATCH(I$3,'Laika grafiks'!$3:$3,0)),"")</f>
        <v/>
      </c>
      <c r="J87" s="75" t="str">
        <f>IFERROR(INDEX('Laika grafiks'!$54:$58,MATCH($D87,'Laika grafiks'!$A$54:$A$58,0),MATCH(J$3,'Laika grafiks'!$3:$3,0)),"")</f>
        <v/>
      </c>
      <c r="K87" s="75" t="str">
        <f>IFERROR(INDEX('Laika grafiks'!$54:$58,MATCH($D87,'Laika grafiks'!$A$54:$A$58,0),MATCH(K$3,'Laika grafiks'!$3:$3,0)),"")</f>
        <v/>
      </c>
      <c r="L87" s="75" t="str">
        <f>IFERROR(INDEX('Laika grafiks'!$54:$58,MATCH($D87,'Laika grafiks'!$A$54:$A$58,0),MATCH(L$3,'Laika grafiks'!$3:$3,0)),"")</f>
        <v/>
      </c>
      <c r="M87" s="75" t="str">
        <f>IFERROR(INDEX('Laika grafiks'!$54:$58,MATCH($D87,'Laika grafiks'!$A$54:$A$58,0),MATCH(M$3,'Laika grafiks'!$3:$3,0)),"")</f>
        <v/>
      </c>
      <c r="N87" s="75" t="str">
        <f>IFERROR(INDEX('Laika grafiks'!$54:$58,MATCH($D87,'Laika grafiks'!$A$54:$A$58,0),MATCH(N$3,'Laika grafiks'!$3:$3,0)),"")</f>
        <v/>
      </c>
      <c r="O87" s="75" t="str">
        <f>IFERROR(INDEX('Laika grafiks'!$54:$58,MATCH($D87,'Laika grafiks'!$A$54:$A$58,0),MATCH(O$3,'Laika grafiks'!$3:$3,0)),"")</f>
        <v/>
      </c>
      <c r="P87" s="75" t="str">
        <f>IFERROR(INDEX('Laika grafiks'!$54:$58,MATCH($D87,'Laika grafiks'!$A$54:$A$58,0),MATCH(P$3,'Laika grafiks'!$3:$3,0)),"")</f>
        <v/>
      </c>
      <c r="Q87" s="75" t="str">
        <f>IFERROR(INDEX('Laika grafiks'!$54:$58,MATCH($D87,'Laika grafiks'!$A$54:$A$58,0),MATCH(Q$3,'Laika grafiks'!$3:$3,0)),"")</f>
        <v/>
      </c>
      <c r="R87" s="75" t="str">
        <f>IFERROR(INDEX('Laika grafiks'!$54:$58,MATCH($D87,'Laika grafiks'!$A$54:$A$58,0),MATCH(R$3,'Laika grafiks'!$3:$3,0)),"")</f>
        <v/>
      </c>
      <c r="S87" s="75" t="str">
        <f>IFERROR(INDEX('Laika grafiks'!$54:$58,MATCH($D87,'Laika grafiks'!$A$54:$A$58,0),MATCH(S$3,'Laika grafiks'!$3:$3,0)),"")</f>
        <v/>
      </c>
      <c r="T87" s="75" t="str">
        <f>IFERROR(INDEX('Laika grafiks'!$54:$58,MATCH($D87,'Laika grafiks'!$A$54:$A$58,0),MATCH(T$3,'Laika grafiks'!$3:$3,0)),"")</f>
        <v/>
      </c>
      <c r="U87" s="75" t="str">
        <f>IFERROR(INDEX('Laika grafiks'!$54:$58,MATCH($D87,'Laika grafiks'!$A$54:$A$58,0),MATCH(U$3,'Laika grafiks'!$3:$3,0)),"")</f>
        <v/>
      </c>
      <c r="V87" s="75" t="str">
        <f>IFERROR(INDEX('Laika grafiks'!$54:$58,MATCH($D87,'Laika grafiks'!$A$54:$A$58,0),MATCH(V$3,'Laika grafiks'!$3:$3,0)),"")</f>
        <v/>
      </c>
      <c r="W87" s="75" t="str">
        <f>IFERROR(INDEX('Laika grafiks'!$54:$58,MATCH($D87,'Laika grafiks'!$A$54:$A$58,0),MATCH(W$3,'Laika grafiks'!$3:$3,0)),"")</f>
        <v/>
      </c>
      <c r="X87" s="75" t="str">
        <f>IFERROR(INDEX('Laika grafiks'!$54:$58,MATCH($D87,'Laika grafiks'!$A$54:$A$58,0),MATCH(X$3,'Laika grafiks'!$3:$3,0)),"")</f>
        <v/>
      </c>
      <c r="Y87" s="75" t="str">
        <f>IFERROR(INDEX('Laika grafiks'!$54:$58,MATCH($D87,'Laika grafiks'!$A$54:$A$58,0),MATCH(Y$3,'Laika grafiks'!$3:$3,0)),"")</f>
        <v/>
      </c>
      <c r="Z87" s="75" t="str">
        <f>IFERROR(INDEX('Laika grafiks'!$54:$58,MATCH($D87,'Laika grafiks'!$A$54:$A$58,0),MATCH(Z$3,'Laika grafiks'!$3:$3,0)),"")</f>
        <v/>
      </c>
      <c r="AA87" s="75" t="str">
        <f>IFERROR(INDEX('Laika grafiks'!$54:$58,MATCH($D87,'Laika grafiks'!$A$54:$A$58,0),MATCH(AA$3,'Laika grafiks'!$3:$3,0)),"")</f>
        <v/>
      </c>
      <c r="AB87" s="75" t="str">
        <f>IFERROR(INDEX('Laika grafiks'!$54:$58,MATCH($D87,'Laika grafiks'!$A$54:$A$58,0),MATCH(AB$3,'Laika grafiks'!$3:$3,0)),"")</f>
        <v/>
      </c>
      <c r="AC87" s="75" t="str">
        <f>IFERROR(INDEX('Laika grafiks'!$54:$58,MATCH($D87,'Laika grafiks'!$A$54:$A$58,0),MATCH(AC$3,'Laika grafiks'!$3:$3,0)),"")</f>
        <v/>
      </c>
      <c r="AD87" s="75" t="str">
        <f>IFERROR(INDEX('Laika grafiks'!$54:$58,MATCH($D87,'Laika grafiks'!$A$54:$A$58,0),MATCH(AD$3,'Laika grafiks'!$3:$3,0)),"")</f>
        <v/>
      </c>
      <c r="AE87" s="75" t="str">
        <f>IFERROR(INDEX('Laika grafiks'!$54:$58,MATCH($D87,'Laika grafiks'!$A$54:$A$58,0),MATCH(AE$3,'Laika grafiks'!$3:$3,0)),"")</f>
        <v/>
      </c>
      <c r="AF87" s="75" t="str">
        <f>IFERROR(INDEX('Laika grafiks'!$54:$58,MATCH($D87,'Laika grafiks'!$A$54:$A$58,0),MATCH(AF$3,'Laika grafiks'!$3:$3,0)),"")</f>
        <v/>
      </c>
      <c r="AG87" s="75" t="str">
        <f>IFERROR(INDEX('Laika grafiks'!$54:$58,MATCH($D87,'Laika grafiks'!$A$54:$A$58,0),MATCH(AG$3,'Laika grafiks'!$3:$3,0)),"")</f>
        <v/>
      </c>
      <c r="AH87" s="75" t="str">
        <f>IFERROR(INDEX('Laika grafiks'!$54:$58,MATCH($D87,'Laika grafiks'!$A$54:$A$58,0),MATCH(AH$3,'Laika grafiks'!$3:$3,0)),"")</f>
        <v/>
      </c>
      <c r="AI87" s="75" t="str">
        <f>IFERROR(INDEX('Laika grafiks'!$54:$58,MATCH($D87,'Laika grafiks'!$A$54:$A$58,0),MATCH(AI$3,'Laika grafiks'!$3:$3,0)),"")</f>
        <v/>
      </c>
      <c r="AJ87" s="75" t="str">
        <f>IFERROR(INDEX('Laika grafiks'!$54:$58,MATCH($D87,'Laika grafiks'!$A$54:$A$58,0),MATCH(AJ$3,'Laika grafiks'!$3:$3,0)),"")</f>
        <v/>
      </c>
      <c r="AK87" s="75" t="str">
        <f>IFERROR(INDEX('Laika grafiks'!$54:$58,MATCH($D87,'Laika grafiks'!$A$54:$A$58,0),MATCH(AK$3,'Laika grafiks'!$3:$3,0)),"")</f>
        <v/>
      </c>
      <c r="AL87" s="75" t="str">
        <f>IFERROR(INDEX('Laika grafiks'!$54:$58,MATCH($D87,'Laika grafiks'!$A$54:$A$58,0),MATCH(AL$3,'Laika grafiks'!$3:$3,0)),"")</f>
        <v/>
      </c>
      <c r="AM87" s="75" t="str">
        <f>IFERROR(INDEX('Laika grafiks'!$54:$58,MATCH($D87,'Laika grafiks'!$A$54:$A$58,0),MATCH(AM$3,'Laika grafiks'!$3:$3,0)),"")</f>
        <v/>
      </c>
      <c r="AN87" s="75" t="str">
        <f>IFERROR(INDEX('Laika grafiks'!$54:$58,MATCH($D87,'Laika grafiks'!$A$54:$A$58,0),MATCH(AN$3,'Laika grafiks'!$3:$3,0)),"")</f>
        <v/>
      </c>
      <c r="AO87" s="75" t="str">
        <f>IFERROR(INDEX('Laika grafiks'!$54:$58,MATCH($D87,'Laika grafiks'!$A$54:$A$58,0),MATCH(AO$3,'Laika grafiks'!$3:$3,0)),"")</f>
        <v/>
      </c>
      <c r="AP87" s="75" t="str">
        <f>IFERROR(INDEX('Laika grafiks'!$54:$58,MATCH($D87,'Laika grafiks'!$A$54:$A$58,0),MATCH(AP$3,'Laika grafiks'!$3:$3,0)),"")</f>
        <v/>
      </c>
      <c r="AQ87" s="75" t="str">
        <f>IFERROR(INDEX('Laika grafiks'!$54:$58,MATCH($D87,'Laika grafiks'!$A$54:$A$58,0),MATCH(AQ$3,'Laika grafiks'!$3:$3,0)),"")</f>
        <v/>
      </c>
      <c r="AR87" s="75" t="str">
        <f>IFERROR(INDEX('Laika grafiks'!$54:$58,MATCH($D87,'Laika grafiks'!$A$54:$A$58,0),MATCH(AR$3,'Laika grafiks'!$3:$3,0)),"")</f>
        <v/>
      </c>
      <c r="AS87" s="75" t="str">
        <f>IFERROR(INDEX('Laika grafiks'!$54:$58,MATCH($D87,'Laika grafiks'!$A$54:$A$58,0),MATCH(AS$3,'Laika grafiks'!$3:$3,0)),"")</f>
        <v/>
      </c>
      <c r="AT87" s="75" t="str">
        <f>IFERROR(INDEX('Laika grafiks'!$54:$58,MATCH($D87,'Laika grafiks'!$A$54:$A$58,0),MATCH(AT$3,'Laika grafiks'!$3:$3,0)),"")</f>
        <v/>
      </c>
      <c r="AU87" s="75" t="str">
        <f>IFERROR(INDEX('Laika grafiks'!$54:$58,MATCH($D87,'Laika grafiks'!$A$54:$A$58,0),MATCH(AU$3,'Laika grafiks'!$3:$3,0)),"")</f>
        <v/>
      </c>
      <c r="AV87" s="75" t="str">
        <f>IFERROR(INDEX('Laika grafiks'!$54:$58,MATCH($D87,'Laika grafiks'!$A$54:$A$58,0),MATCH(AV$3,'Laika grafiks'!$3:$3,0)),"")</f>
        <v/>
      </c>
      <c r="AW87" s="75" t="str">
        <f>IFERROR(INDEX('Laika grafiks'!$54:$58,MATCH($D87,'Laika grafiks'!$A$54:$A$58,0),MATCH(AW$3,'Laika grafiks'!$3:$3,0)),"")</f>
        <v/>
      </c>
      <c r="AX87" s="75" t="str">
        <f>IFERROR(INDEX('Laika grafiks'!$54:$58,MATCH($D87,'Laika grafiks'!$A$54:$A$58,0),MATCH(AX$3,'Laika grafiks'!$3:$3,0)),"")</f>
        <v/>
      </c>
      <c r="AY87" s="75" t="str">
        <f>IFERROR(INDEX('Laika grafiks'!$54:$58,MATCH($D87,'Laika grafiks'!$A$54:$A$58,0),MATCH(AY$3,'Laika grafiks'!$3:$3,0)),"")</f>
        <v/>
      </c>
      <c r="AZ87" s="75" t="str">
        <f>IFERROR(INDEX('Laika grafiks'!$54:$58,MATCH($D87,'Laika grafiks'!$A$54:$A$58,0),MATCH(AZ$3,'Laika grafiks'!$3:$3,0)),"")</f>
        <v/>
      </c>
      <c r="BA87" s="75" t="str">
        <f>IFERROR(INDEX('Laika grafiks'!$54:$58,MATCH($D87,'Laika grafiks'!$A$54:$A$58,0),MATCH(BA$3,'Laika grafiks'!$3:$3,0)),"")</f>
        <v/>
      </c>
      <c r="BB87" s="75" t="str">
        <f>IFERROR(INDEX('Laika grafiks'!$54:$58,MATCH($D87,'Laika grafiks'!$A$54:$A$58,0),MATCH(BB$3,'Laika grafiks'!$3:$3,0)),"")</f>
        <v/>
      </c>
      <c r="BC87" s="75" t="str">
        <f>IFERROR(INDEX('Laika grafiks'!$54:$58,MATCH($D87,'Laika grafiks'!$A$54:$A$58,0),MATCH(BC$3,'Laika grafiks'!$3:$3,0)),"")</f>
        <v/>
      </c>
      <c r="BD87" s="75" t="str">
        <f>IFERROR(INDEX('Laika grafiks'!$54:$58,MATCH($D87,'Laika grafiks'!$A$54:$A$58,0),MATCH(BD$3,'Laika grafiks'!$3:$3,0)),"")</f>
        <v/>
      </c>
      <c r="BE87" s="75" t="str">
        <f>IFERROR(INDEX('Laika grafiks'!$54:$58,MATCH($D87,'Laika grafiks'!$A$54:$A$58,0),MATCH(BE$3,'Laika grafiks'!$3:$3,0)),"")</f>
        <v/>
      </c>
      <c r="BF87" s="75" t="str">
        <f>IFERROR(INDEX('Laika grafiks'!$54:$58,MATCH($D87,'Laika grafiks'!$A$54:$A$58,0),MATCH(BF$3,'Laika grafiks'!$3:$3,0)),"")</f>
        <v/>
      </c>
      <c r="BG87" s="75" t="str">
        <f>IFERROR(INDEX('Laika grafiks'!$54:$58,MATCH($D87,'Laika grafiks'!$A$54:$A$58,0),MATCH(BG$3,'Laika grafiks'!$3:$3,0)),"")</f>
        <v/>
      </c>
      <c r="BH87" s="75" t="str">
        <f>IFERROR(INDEX('Laika grafiks'!$54:$58,MATCH($D87,'Laika grafiks'!$A$54:$A$58,0),MATCH(BH$3,'Laika grafiks'!$3:$3,0)),"")</f>
        <v/>
      </c>
      <c r="BI87" s="75" t="str">
        <f>IFERROR(INDEX('Laika grafiks'!$54:$58,MATCH($D87,'Laika grafiks'!$A$54:$A$58,0),MATCH(BI$3,'Laika grafiks'!$3:$3,0)),"")</f>
        <v/>
      </c>
      <c r="BJ87" s="75" t="str">
        <f>IFERROR(INDEX('Laika grafiks'!$54:$58,MATCH($D87,'Laika grafiks'!$A$54:$A$58,0),MATCH(BJ$3,'Laika grafiks'!$3:$3,0)),"")</f>
        <v/>
      </c>
      <c r="BK87" s="75" t="str">
        <f>IFERROR(INDEX('Laika grafiks'!$54:$58,MATCH($D87,'Laika grafiks'!$A$54:$A$58,0),MATCH(BK$3,'Laika grafiks'!$3:$3,0)),"")</f>
        <v/>
      </c>
      <c r="BL87" s="75" t="str">
        <f>IFERROR(INDEX('Laika grafiks'!$54:$58,MATCH($D87,'Laika grafiks'!$A$54:$A$58,0),MATCH(BL$3,'Laika grafiks'!$3:$3,0)),"")</f>
        <v/>
      </c>
      <c r="BM87" s="75" t="str">
        <f>IFERROR(INDEX('Laika grafiks'!$54:$58,MATCH($D87,'Laika grafiks'!$A$54:$A$58,0),MATCH(BM$3,'Laika grafiks'!$3:$3,0)),"")</f>
        <v/>
      </c>
      <c r="BN87" s="75" t="str">
        <f>IFERROR(INDEX('Laika grafiks'!$54:$58,MATCH($D87,'Laika grafiks'!$A$54:$A$58,0),MATCH(BN$3,'Laika grafiks'!$3:$3,0)),"")</f>
        <v/>
      </c>
      <c r="BO87" s="75" t="str">
        <f>IFERROR(INDEX('Laika grafiks'!$54:$58,MATCH($D87,'Laika grafiks'!$A$54:$A$58,0),MATCH(BO$3,'Laika grafiks'!$3:$3,0)),"")</f>
        <v/>
      </c>
      <c r="BP87" s="75" t="str">
        <f>IFERROR(INDEX('Laika grafiks'!$54:$58,MATCH($D87,'Laika grafiks'!$A$54:$A$58,0),MATCH(BP$3,'Laika grafiks'!$3:$3,0)),"")</f>
        <v/>
      </c>
      <c r="BQ87" s="75" t="str">
        <f>IFERROR(INDEX('Laika grafiks'!$54:$58,MATCH($D87,'Laika grafiks'!$A$54:$A$58,0),MATCH(BQ$3,'Laika grafiks'!$3:$3,0)),"")</f>
        <v/>
      </c>
      <c r="BR87" s="75" t="str">
        <f>IFERROR(INDEX('Laika grafiks'!$54:$58,MATCH($D87,'Laika grafiks'!$A$54:$A$58,0),MATCH(BR$3,'Laika grafiks'!$3:$3,0)),"")</f>
        <v/>
      </c>
      <c r="BS87" s="75" t="str">
        <f>IFERROR(INDEX('Laika grafiks'!$54:$58,MATCH($D87,'Laika grafiks'!$A$54:$A$58,0),MATCH(BS$3,'Laika grafiks'!$3:$3,0)),"")</f>
        <v/>
      </c>
      <c r="BT87" s="75" t="str">
        <f>IFERROR(INDEX('Laika grafiks'!$54:$58,MATCH($D87,'Laika grafiks'!$A$54:$A$58,0),MATCH(BT$3,'Laika grafiks'!$3:$3,0)),"")</f>
        <v/>
      </c>
      <c r="BU87" s="75" t="str">
        <f>IFERROR(INDEX('Laika grafiks'!$54:$58,MATCH($D87,'Laika grafiks'!$A$54:$A$58,0),MATCH(BU$3,'Laika grafiks'!$3:$3,0)),"")</f>
        <v/>
      </c>
      <c r="BV87" s="75" t="str">
        <f>IFERROR(INDEX('Laika grafiks'!$54:$58,MATCH($D87,'Laika grafiks'!$A$54:$A$58,0),MATCH(BV$3,'Laika grafiks'!$3:$3,0)),"")</f>
        <v/>
      </c>
      <c r="BW87" s="75" t="str">
        <f>IFERROR(INDEX('Laika grafiks'!$54:$58,MATCH($D87,'Laika grafiks'!$A$54:$A$58,0),MATCH(BW$3,'Laika grafiks'!$3:$3,0)),"")</f>
        <v/>
      </c>
      <c r="BX87" s="75" t="str">
        <f>IFERROR(INDEX('Laika grafiks'!$54:$58,MATCH($D87,'Laika grafiks'!$A$54:$A$58,0),MATCH(BX$3,'Laika grafiks'!$3:$3,0)),"")</f>
        <v/>
      </c>
      <c r="BY87" s="75" t="str">
        <f>IFERROR(INDEX('Laika grafiks'!$54:$58,MATCH($D87,'Laika grafiks'!$A$54:$A$58,0),MATCH(BY$3,'Laika grafiks'!$3:$3,0)),"")</f>
        <v/>
      </c>
      <c r="BZ87" s="75" t="str">
        <f>IFERROR(INDEX('Laika grafiks'!$54:$58,MATCH($D87,'Laika grafiks'!$A$54:$A$58,0),MATCH(BZ$3,'Laika grafiks'!$3:$3,0)),"")</f>
        <v/>
      </c>
      <c r="CA87" s="75" t="str">
        <f>IFERROR(INDEX('Laika grafiks'!$54:$58,MATCH($D87,'Laika grafiks'!$A$54:$A$58,0),MATCH(CA$3,'Laika grafiks'!$3:$3,0)),"")</f>
        <v/>
      </c>
      <c r="CB87" s="75" t="str">
        <f>IFERROR(INDEX('Laika grafiks'!$54:$58,MATCH($D87,'Laika grafiks'!$A$54:$A$58,0),MATCH(CB$3,'Laika grafiks'!$3:$3,0)),"")</f>
        <v/>
      </c>
      <c r="CC87" s="75" t="str">
        <f>IFERROR(INDEX('Laika grafiks'!$54:$58,MATCH($D87,'Laika grafiks'!$A$54:$A$58,0),MATCH(CC$3,'Laika grafiks'!$3:$3,0)),"")</f>
        <v/>
      </c>
      <c r="CD87" s="75" t="str">
        <f>IFERROR(INDEX('Laika grafiks'!$54:$58,MATCH($D87,'Laika grafiks'!$A$54:$A$58,0),MATCH(CD$3,'Laika grafiks'!$3:$3,0)),"")</f>
        <v/>
      </c>
      <c r="CE87" s="75" t="str">
        <f>IFERROR(INDEX('Laika grafiks'!$54:$58,MATCH($D87,'Laika grafiks'!$A$54:$A$58,0),MATCH(CE$3,'Laika grafiks'!$3:$3,0)),"")</f>
        <v/>
      </c>
      <c r="CF87" s="75" t="str">
        <f>IFERROR(INDEX('Laika grafiks'!$54:$58,MATCH($D87,'Laika grafiks'!$A$54:$A$58,0),MATCH(CF$3,'Laika grafiks'!$3:$3,0)),"")</f>
        <v/>
      </c>
      <c r="CG87" s="75" t="str">
        <f>IFERROR(INDEX('Laika grafiks'!$54:$58,MATCH($D87,'Laika grafiks'!$A$54:$A$58,0),MATCH(CG$3,'Laika grafiks'!$3:$3,0)),"")</f>
        <v/>
      </c>
      <c r="CH87" s="75" t="str">
        <f>IFERROR(INDEX('Laika grafiks'!$54:$58,MATCH($D87,'Laika grafiks'!$A$54:$A$58,0),MATCH(CH$3,'Laika grafiks'!$3:$3,0)),"")</f>
        <v/>
      </c>
      <c r="CI87" s="75" t="str">
        <f>IFERROR(INDEX('Laika grafiks'!$54:$58,MATCH($D87,'Laika grafiks'!$A$54:$A$58,0),MATCH(CI$3,'Laika grafiks'!$3:$3,0)),"")</f>
        <v/>
      </c>
      <c r="CJ87" s="75" t="str">
        <f>IFERROR(INDEX('Laika grafiks'!$54:$58,MATCH($D87,'Laika grafiks'!$A$54:$A$58,0),MATCH(CJ$3,'Laika grafiks'!$3:$3,0)),"")</f>
        <v/>
      </c>
      <c r="CK87" s="75" t="str">
        <f>IFERROR(INDEX('Laika grafiks'!$54:$58,MATCH($D87,'Laika grafiks'!$A$54:$A$58,0),MATCH(CK$3,'Laika grafiks'!$3:$3,0)),"")</f>
        <v/>
      </c>
      <c r="CL87" s="75" t="str">
        <f>IFERROR(INDEX('Laika grafiks'!$54:$58,MATCH($D87,'Laika grafiks'!$A$54:$A$58,0),MATCH(CL$3,'Laika grafiks'!$3:$3,0)),"")</f>
        <v/>
      </c>
      <c r="CM87" s="75" t="str">
        <f>IFERROR(INDEX('Laika grafiks'!$54:$58,MATCH($D87,'Laika grafiks'!$A$54:$A$58,0),MATCH(CM$3,'Laika grafiks'!$3:$3,0)),"")</f>
        <v/>
      </c>
      <c r="CN87" s="75" t="str">
        <f>IFERROR(INDEX('Laika grafiks'!$54:$58,MATCH($D87,'Laika grafiks'!$A$54:$A$58,0),MATCH(CN$3,'Laika grafiks'!$3:$3,0)),"")</f>
        <v/>
      </c>
      <c r="CO87" s="75" t="str">
        <f>IFERROR(INDEX('Laika grafiks'!$54:$58,MATCH($D87,'Laika grafiks'!$A$54:$A$58,0),MATCH(CO$3,'Laika grafiks'!$3:$3,0)),"")</f>
        <v/>
      </c>
      <c r="CP87" s="75" t="str">
        <f>IFERROR(INDEX('Laika grafiks'!$54:$58,MATCH($D87,'Laika grafiks'!$A$54:$A$58,0),MATCH(CP$3,'Laika grafiks'!$3:$3,0)),"")</f>
        <v/>
      </c>
      <c r="CQ87" s="75" t="str">
        <f>IFERROR(INDEX('Laika grafiks'!$54:$58,MATCH($D87,'Laika grafiks'!$A$54:$A$58,0),MATCH(CQ$3,'Laika grafiks'!$3:$3,0)),"")</f>
        <v/>
      </c>
      <c r="CR87" s="75" t="str">
        <f>IFERROR(INDEX('Laika grafiks'!$54:$58,MATCH($D87,'Laika grafiks'!$A$54:$A$58,0),MATCH(CR$3,'Laika grafiks'!$3:$3,0)),"")</f>
        <v/>
      </c>
      <c r="CS87" s="75" t="str">
        <f>IFERROR(INDEX('Laika grafiks'!$54:$58,MATCH($D87,'Laika grafiks'!$A$54:$A$58,0),MATCH(CS$3,'Laika grafiks'!$3:$3,0)),"")</f>
        <v/>
      </c>
      <c r="CT87" s="75" t="str">
        <f>IFERROR(INDEX('Laika grafiks'!$54:$58,MATCH($D87,'Laika grafiks'!$A$54:$A$58,0),MATCH(CT$3,'Laika grafiks'!$3:$3,0)),"")</f>
        <v/>
      </c>
      <c r="CU87" s="75" t="str">
        <f>IFERROR(INDEX('Laika grafiks'!$54:$58,MATCH($D87,'Laika grafiks'!$A$54:$A$58,0),MATCH(CU$3,'Laika grafiks'!$3:$3,0)),"")</f>
        <v/>
      </c>
      <c r="CV87" s="75" t="str">
        <f>IFERROR(INDEX('Laika grafiks'!$54:$58,MATCH($D87,'Laika grafiks'!$A$54:$A$58,0),MATCH(CV$3,'Laika grafiks'!$3:$3,0)),"")</f>
        <v/>
      </c>
      <c r="CW87" s="75" t="str">
        <f>IFERROR(INDEX('Laika grafiks'!$54:$58,MATCH($D87,'Laika grafiks'!$A$54:$A$58,0),MATCH(CW$3,'Laika grafiks'!$3:$3,0)),"")</f>
        <v/>
      </c>
      <c r="CX87" s="75" t="str">
        <f>IFERROR(INDEX('Laika grafiks'!$54:$58,MATCH($D87,'Laika grafiks'!$A$54:$A$58,0),MATCH(CX$3,'Laika grafiks'!$3:$3,0)),"")</f>
        <v/>
      </c>
      <c r="CY87" s="75" t="str">
        <f>IFERROR(INDEX('Laika grafiks'!$54:$58,MATCH($D87,'Laika grafiks'!$A$54:$A$58,0),MATCH(CY$3,'Laika grafiks'!$3:$3,0)),"")</f>
        <v/>
      </c>
      <c r="CZ87" s="75" t="str">
        <f>IFERROR(INDEX('Laika grafiks'!$54:$58,MATCH($D87,'Laika grafiks'!$A$54:$A$58,0),MATCH(CZ$3,'Laika grafiks'!$3:$3,0)),"")</f>
        <v/>
      </c>
      <c r="DA87" s="75" t="str">
        <f>IFERROR(INDEX('Laika grafiks'!$54:$58,MATCH($D87,'Laika grafiks'!$A$54:$A$58,0),MATCH(DA$3,'Laika grafiks'!$3:$3,0)),"")</f>
        <v/>
      </c>
      <c r="DB87" s="75" t="str">
        <f>IFERROR(INDEX('Laika grafiks'!$54:$58,MATCH($D87,'Laika grafiks'!$A$54:$A$58,0),MATCH(DB$3,'Laika grafiks'!$3:$3,0)),"")</f>
        <v/>
      </c>
      <c r="DC87" s="75" t="str">
        <f>IFERROR(INDEX('Laika grafiks'!$54:$58,MATCH($D87,'Laika grafiks'!$A$54:$A$58,0),MATCH(DC$3,'Laika grafiks'!$3:$3,0)),"")</f>
        <v/>
      </c>
      <c r="DD87" s="75" t="str">
        <f>IFERROR(INDEX('Laika grafiks'!$54:$58,MATCH($D87,'Laika grafiks'!$A$54:$A$58,0),MATCH(DD$3,'Laika grafiks'!$3:$3,0)),"")</f>
        <v/>
      </c>
      <c r="DE87" s="75" t="str">
        <f>IFERROR(INDEX('Laika grafiks'!$54:$58,MATCH($D87,'Laika grafiks'!$A$54:$A$58,0),MATCH(DE$3,'Laika grafiks'!$3:$3,0)),"")</f>
        <v/>
      </c>
      <c r="DF87" s="75" t="str">
        <f>IFERROR(INDEX('Laika grafiks'!$54:$58,MATCH($D87,'Laika grafiks'!$A$54:$A$58,0),MATCH(DF$3,'Laika grafiks'!$3:$3,0)),"")</f>
        <v/>
      </c>
      <c r="DG87" s="75" t="str">
        <f>IFERROR(INDEX('Laika grafiks'!$54:$58,MATCH($D87,'Laika grafiks'!$A$54:$A$58,0),MATCH(DG$3,'Laika grafiks'!$3:$3,0)),"")</f>
        <v/>
      </c>
      <c r="DH87" s="75" t="str">
        <f>IFERROR(INDEX('Laika grafiks'!$54:$58,MATCH($D87,'Laika grafiks'!$A$54:$A$58,0),MATCH(DH$3,'Laika grafiks'!$3:$3,0)),"")</f>
        <v/>
      </c>
      <c r="DI87" s="75" t="str">
        <f>IFERROR(INDEX('Laika grafiks'!$54:$58,MATCH($D87,'Laika grafiks'!$A$54:$A$58,0),MATCH(DI$3,'Laika grafiks'!$3:$3,0)),"")</f>
        <v/>
      </c>
      <c r="DJ87" s="75" t="str">
        <f>IFERROR(INDEX('Laika grafiks'!$54:$58,MATCH($D87,'Laika grafiks'!$A$54:$A$58,0),MATCH(DJ$3,'Laika grafiks'!$3:$3,0)),"")</f>
        <v/>
      </c>
      <c r="DK87" s="75" t="str">
        <f>IFERROR(INDEX('Laika grafiks'!$54:$58,MATCH($D87,'Laika grafiks'!$A$54:$A$58,0),MATCH(DK$3,'Laika grafiks'!$3:$3,0)),"")</f>
        <v/>
      </c>
      <c r="DL87" s="75" t="str">
        <f>IFERROR(INDEX('Laika grafiks'!$54:$58,MATCH($D87,'Laika grafiks'!$A$54:$A$58,0),MATCH(DL$3,'Laika grafiks'!$3:$3,0)),"")</f>
        <v/>
      </c>
      <c r="DM87" s="75" t="str">
        <f>IFERROR(INDEX('Laika grafiks'!$54:$58,MATCH($D87,'Laika grafiks'!$A$54:$A$58,0),MATCH(DM$3,'Laika grafiks'!$3:$3,0)),"")</f>
        <v/>
      </c>
      <c r="DN87" s="75" t="str">
        <f>IFERROR(INDEX('Laika grafiks'!$54:$58,MATCH($D87,'Laika grafiks'!$A$54:$A$58,0),MATCH(DN$3,'Laika grafiks'!$3:$3,0)),"")</f>
        <v/>
      </c>
      <c r="DO87" s="75" t="str">
        <f>IFERROR(INDEX('Laika grafiks'!$54:$58,MATCH($D87,'Laika grafiks'!$A$54:$A$58,0),MATCH(DO$3,'Laika grafiks'!$3:$3,0)),"")</f>
        <v/>
      </c>
      <c r="DP87" s="75" t="str">
        <f>IFERROR(INDEX('Laika grafiks'!$54:$58,MATCH($D87,'Laika grafiks'!$A$54:$A$58,0),MATCH(DP$3,'Laika grafiks'!$3:$3,0)),"")</f>
        <v/>
      </c>
      <c r="DQ87" s="75" t="str">
        <f>IFERROR(INDEX('Laika grafiks'!$54:$58,MATCH($D87,'Laika grafiks'!$A$54:$A$58,0),MATCH(DQ$3,'Laika grafiks'!$3:$3,0)),"")</f>
        <v/>
      </c>
      <c r="DR87" s="75" t="str">
        <f>IFERROR(INDEX('Laika grafiks'!$54:$58,MATCH($D87,'Laika grafiks'!$A$54:$A$58,0),MATCH(DR$3,'Laika grafiks'!$3:$3,0)),"")</f>
        <v/>
      </c>
      <c r="DS87" s="75" t="str">
        <f>IFERROR(INDEX('Laika grafiks'!$54:$58,MATCH($D87,'Laika grafiks'!$A$54:$A$58,0),MATCH(DS$3,'Laika grafiks'!$3:$3,0)),"")</f>
        <v/>
      </c>
      <c r="DT87" s="75" t="str">
        <f>IFERROR(INDEX('Laika grafiks'!$54:$58,MATCH($D87,'Laika grafiks'!$A$54:$A$58,0),MATCH(DT$3,'Laika grafiks'!$3:$3,0)),"")</f>
        <v/>
      </c>
      <c r="DU87" s="75" t="str">
        <f>IFERROR(INDEX('Laika grafiks'!$54:$58,MATCH($D87,'Laika grafiks'!$A$54:$A$58,0),MATCH(DU$3,'Laika grafiks'!$3:$3,0)),"")</f>
        <v/>
      </c>
    </row>
    <row r="88" spans="1:125" x14ac:dyDescent="0.35">
      <c r="A88" s="65"/>
      <c r="B88" s="2"/>
      <c r="C88" s="2"/>
      <c r="D88" s="2"/>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75"/>
      <c r="CD88" s="75"/>
      <c r="CE88" s="75"/>
      <c r="CF88" s="75"/>
      <c r="CG88" s="75"/>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row>
    <row r="89" spans="1:125" x14ac:dyDescent="0.35">
      <c r="A89" s="38" t="str">
        <f>IFERROR(Kapitālieguldījumi!A39,"")</f>
        <v>Reālie kapitālieguldījumi, kopā</v>
      </c>
      <c r="B89" s="44" t="str">
        <f>IFERROR(Kapitālieguldījumi!B39,"")</f>
        <v>k € ceturksnī</v>
      </c>
      <c r="C89" s="2"/>
      <c r="D89" s="40">
        <f>IFERROR(Kapitālieguldījumi!D39,"")</f>
        <v>0</v>
      </c>
      <c r="E89" s="40">
        <f>IFERROR(Kapitālieguldījumi!E39,"")</f>
        <v>0</v>
      </c>
      <c r="F89" s="40">
        <f>IFERROR(Kapitālieguldījumi!F39,"")</f>
        <v>0</v>
      </c>
      <c r="G89" s="40">
        <f>IFERROR(Kapitālieguldījumi!G39,"")</f>
        <v>0</v>
      </c>
      <c r="H89" s="40">
        <f>IFERROR(Kapitālieguldījumi!H39,"")</f>
        <v>0</v>
      </c>
      <c r="I89" s="40">
        <f>IFERROR(Kapitālieguldījumi!I39,"")</f>
        <v>0</v>
      </c>
      <c r="J89" s="40">
        <f>IFERROR(Kapitālieguldījumi!J39,"")</f>
        <v>0</v>
      </c>
      <c r="K89" s="40">
        <f>IFERROR(Kapitālieguldījumi!K39,"")</f>
        <v>0</v>
      </c>
      <c r="L89" s="40">
        <f>IFERROR(Kapitālieguldījumi!L39,"")</f>
        <v>0</v>
      </c>
      <c r="M89" s="40">
        <f>IFERROR(Kapitālieguldījumi!M39,"")</f>
        <v>0</v>
      </c>
      <c r="N89" s="40">
        <f>IFERROR(Kapitālieguldījumi!N39,"")</f>
        <v>0</v>
      </c>
      <c r="O89" s="40">
        <f>IFERROR(Kapitālieguldījumi!O39,"")</f>
        <v>0</v>
      </c>
      <c r="P89" s="40">
        <f>IFERROR(Kapitālieguldījumi!P39,"")</f>
        <v>0</v>
      </c>
      <c r="Q89" s="40">
        <f>IFERROR(Kapitālieguldījumi!Q39,"")</f>
        <v>0</v>
      </c>
      <c r="R89" s="40">
        <f>IFERROR(Kapitālieguldījumi!R39,"")</f>
        <v>0</v>
      </c>
      <c r="S89" s="40">
        <f>IFERROR(Kapitālieguldījumi!S39,"")</f>
        <v>0</v>
      </c>
      <c r="T89" s="40">
        <f>IFERROR(Kapitālieguldījumi!T39,"")</f>
        <v>0</v>
      </c>
      <c r="U89" s="40">
        <f>IFERROR(Kapitālieguldījumi!U39,"")</f>
        <v>0</v>
      </c>
      <c r="V89" s="40">
        <f>IFERROR(Kapitālieguldījumi!V39,"")</f>
        <v>0</v>
      </c>
      <c r="W89" s="40">
        <f>IFERROR(Kapitālieguldījumi!W39,"")</f>
        <v>0</v>
      </c>
      <c r="X89" s="40">
        <f>IFERROR(Kapitālieguldījumi!X39,"")</f>
        <v>0</v>
      </c>
      <c r="Y89" s="40">
        <f>IFERROR(Kapitālieguldījumi!Y39,"")</f>
        <v>0</v>
      </c>
      <c r="Z89" s="40">
        <f>IFERROR(Kapitālieguldījumi!Z39,"")</f>
        <v>0</v>
      </c>
      <c r="AA89" s="40">
        <f>IFERROR(Kapitālieguldījumi!AA39,"")</f>
        <v>0</v>
      </c>
      <c r="AB89" s="40">
        <f>IFERROR(Kapitālieguldījumi!AB39,"")</f>
        <v>0</v>
      </c>
      <c r="AC89" s="40">
        <f>IFERROR(Kapitālieguldījumi!AC39,"")</f>
        <v>0</v>
      </c>
      <c r="AD89" s="40">
        <f>IFERROR(Kapitālieguldījumi!AD39,"")</f>
        <v>0</v>
      </c>
      <c r="AE89" s="40">
        <f>IFERROR(Kapitālieguldījumi!AE39,"")</f>
        <v>0</v>
      </c>
      <c r="AF89" s="40">
        <f>IFERROR(Kapitālieguldījumi!AF39,"")</f>
        <v>0</v>
      </c>
      <c r="AG89" s="40">
        <f>IFERROR(Kapitālieguldījumi!AG39,"")</f>
        <v>0</v>
      </c>
      <c r="AH89" s="40">
        <f>IFERROR(Kapitālieguldījumi!AH39,"")</f>
        <v>0</v>
      </c>
      <c r="AI89" s="40">
        <f>IFERROR(Kapitālieguldījumi!AI39,"")</f>
        <v>0</v>
      </c>
      <c r="AJ89" s="40">
        <f>IFERROR(Kapitālieguldījumi!AJ39,"")</f>
        <v>0</v>
      </c>
      <c r="AK89" s="40">
        <f>IFERROR(Kapitālieguldījumi!AK39,"")</f>
        <v>0</v>
      </c>
      <c r="AL89" s="40">
        <f>IFERROR(Kapitālieguldījumi!AL39,"")</f>
        <v>0</v>
      </c>
      <c r="AM89" s="40">
        <f>IFERROR(Kapitālieguldījumi!AM39,"")</f>
        <v>0</v>
      </c>
      <c r="AN89" s="40">
        <f>IFERROR(Kapitālieguldījumi!AN39,"")</f>
        <v>0</v>
      </c>
      <c r="AO89" s="40">
        <f>IFERROR(Kapitālieguldījumi!AO39,"")</f>
        <v>0</v>
      </c>
      <c r="AP89" s="40">
        <f>IFERROR(Kapitālieguldījumi!AP39,"")</f>
        <v>0</v>
      </c>
      <c r="AQ89" s="40">
        <f>IFERROR(Kapitālieguldījumi!AQ39,"")</f>
        <v>0</v>
      </c>
      <c r="AR89" s="40">
        <f>IFERROR(Kapitālieguldījumi!AR39,"")</f>
        <v>0</v>
      </c>
      <c r="AS89" s="40">
        <f>IFERROR(Kapitālieguldījumi!AS39,"")</f>
        <v>0</v>
      </c>
      <c r="AT89" s="40">
        <f>IFERROR(Kapitālieguldījumi!AT39,"")</f>
        <v>0</v>
      </c>
      <c r="AU89" s="40">
        <f>IFERROR(Kapitālieguldījumi!AU39,"")</f>
        <v>0</v>
      </c>
      <c r="AV89" s="40">
        <f>IFERROR(Kapitālieguldījumi!AV39,"")</f>
        <v>0</v>
      </c>
      <c r="AW89" s="40">
        <f>IFERROR(Kapitālieguldījumi!AW39,"")</f>
        <v>0</v>
      </c>
      <c r="AX89" s="40">
        <f>IFERROR(Kapitālieguldījumi!AX39,"")</f>
        <v>0</v>
      </c>
      <c r="AY89" s="40">
        <f>IFERROR(Kapitālieguldījumi!AY39,"")</f>
        <v>0</v>
      </c>
      <c r="AZ89" s="40">
        <f>IFERROR(Kapitālieguldījumi!AZ39,"")</f>
        <v>0</v>
      </c>
      <c r="BA89" s="40">
        <f>IFERROR(Kapitālieguldījumi!BA39,"")</f>
        <v>0</v>
      </c>
      <c r="BB89" s="40">
        <f>IFERROR(Kapitālieguldījumi!BB39,"")</f>
        <v>0</v>
      </c>
      <c r="BC89" s="40">
        <f>IFERROR(Kapitālieguldījumi!BC39,"")</f>
        <v>0</v>
      </c>
      <c r="BD89" s="40">
        <f>IFERROR(Kapitālieguldījumi!BD39,"")</f>
        <v>0</v>
      </c>
      <c r="BE89" s="40">
        <f>IFERROR(Kapitālieguldījumi!BE39,"")</f>
        <v>0</v>
      </c>
      <c r="BF89" s="40">
        <f>IFERROR(Kapitālieguldījumi!BF39,"")</f>
        <v>0</v>
      </c>
      <c r="BG89" s="40">
        <f>IFERROR(Kapitālieguldījumi!BG39,"")</f>
        <v>0</v>
      </c>
      <c r="BH89" s="40">
        <f>IFERROR(Kapitālieguldījumi!BH39,"")</f>
        <v>0</v>
      </c>
      <c r="BI89" s="40">
        <f>IFERROR(Kapitālieguldījumi!BI39,"")</f>
        <v>0</v>
      </c>
      <c r="BJ89" s="40">
        <f>IFERROR(Kapitālieguldījumi!BJ39,"")</f>
        <v>0</v>
      </c>
      <c r="BK89" s="40">
        <f>IFERROR(Kapitālieguldījumi!BK39,"")</f>
        <v>0</v>
      </c>
      <c r="BL89" s="40">
        <f>IFERROR(Kapitālieguldījumi!BL39,"")</f>
        <v>0</v>
      </c>
      <c r="BM89" s="40">
        <f>IFERROR(Kapitālieguldījumi!BM39,"")</f>
        <v>0</v>
      </c>
      <c r="BN89" s="40">
        <f>IFERROR(Kapitālieguldījumi!BN39,"")</f>
        <v>0</v>
      </c>
      <c r="BO89" s="40">
        <f>IFERROR(Kapitālieguldījumi!BO39,"")</f>
        <v>0</v>
      </c>
      <c r="BP89" s="40">
        <f>IFERROR(Kapitālieguldījumi!BP39,"")</f>
        <v>0</v>
      </c>
      <c r="BQ89" s="40">
        <f>IFERROR(Kapitālieguldījumi!BQ39,"")</f>
        <v>0</v>
      </c>
      <c r="BR89" s="40">
        <f>IFERROR(Kapitālieguldījumi!BR39,"")</f>
        <v>0</v>
      </c>
      <c r="BS89" s="40">
        <f>IFERROR(Kapitālieguldījumi!BS39,"")</f>
        <v>0</v>
      </c>
      <c r="BT89" s="40">
        <f>IFERROR(Kapitālieguldījumi!BT39,"")</f>
        <v>0</v>
      </c>
      <c r="BU89" s="40">
        <f>IFERROR(Kapitālieguldījumi!BU39,"")</f>
        <v>0</v>
      </c>
      <c r="BV89" s="40">
        <f>IFERROR(Kapitālieguldījumi!BV39,"")</f>
        <v>0</v>
      </c>
      <c r="BW89" s="40">
        <f>IFERROR(Kapitālieguldījumi!BW39,"")</f>
        <v>0</v>
      </c>
      <c r="BX89" s="40">
        <f>IFERROR(Kapitālieguldījumi!BX39,"")</f>
        <v>0</v>
      </c>
      <c r="BY89" s="40">
        <f>IFERROR(Kapitālieguldījumi!BY39,"")</f>
        <v>0</v>
      </c>
      <c r="BZ89" s="40">
        <f>IFERROR(Kapitālieguldījumi!BZ39,"")</f>
        <v>0</v>
      </c>
      <c r="CA89" s="40">
        <f>IFERROR(Kapitālieguldījumi!CA39,"")</f>
        <v>0</v>
      </c>
      <c r="CB89" s="40">
        <f>IFERROR(Kapitālieguldījumi!CB39,"")</f>
        <v>0</v>
      </c>
      <c r="CC89" s="40">
        <f>IFERROR(Kapitālieguldījumi!CC39,"")</f>
        <v>0</v>
      </c>
      <c r="CD89" s="40">
        <f>IFERROR(Kapitālieguldījumi!CD39,"")</f>
        <v>0</v>
      </c>
      <c r="CE89" s="40">
        <f>IFERROR(Kapitālieguldījumi!CE39,"")</f>
        <v>0</v>
      </c>
      <c r="CF89" s="40">
        <f>IFERROR(Kapitālieguldījumi!CF39,"")</f>
        <v>0</v>
      </c>
      <c r="CG89" s="40">
        <f>IFERROR(Kapitālieguldījumi!CG39,"")</f>
        <v>0</v>
      </c>
      <c r="CH89" s="40">
        <f>IFERROR(Kapitālieguldījumi!CH39,"")</f>
        <v>0</v>
      </c>
      <c r="CI89" s="40">
        <f>IFERROR(Kapitālieguldījumi!CI39,"")</f>
        <v>0</v>
      </c>
      <c r="CJ89" s="40">
        <f>IFERROR(Kapitālieguldījumi!CJ39,"")</f>
        <v>0</v>
      </c>
      <c r="CK89" s="40">
        <f>IFERROR(Kapitālieguldījumi!CK39,"")</f>
        <v>0</v>
      </c>
      <c r="CL89" s="40">
        <f>IFERROR(Kapitālieguldījumi!CL39,"")</f>
        <v>0</v>
      </c>
      <c r="CM89" s="40">
        <f>IFERROR(Kapitālieguldījumi!CM39,"")</f>
        <v>0</v>
      </c>
      <c r="CN89" s="40">
        <f>IFERROR(Kapitālieguldījumi!CN39,"")</f>
        <v>0</v>
      </c>
      <c r="CO89" s="40">
        <f>IFERROR(Kapitālieguldījumi!CO39,"")</f>
        <v>0</v>
      </c>
      <c r="CP89" s="40">
        <f>IFERROR(Kapitālieguldījumi!CP39,"")</f>
        <v>0</v>
      </c>
      <c r="CQ89" s="40">
        <f>IFERROR(Kapitālieguldījumi!CQ39,"")</f>
        <v>0</v>
      </c>
      <c r="CR89" s="40">
        <f>IFERROR(Kapitālieguldījumi!CR39,"")</f>
        <v>0</v>
      </c>
      <c r="CS89" s="40">
        <f>IFERROR(Kapitālieguldījumi!CS39,"")</f>
        <v>0</v>
      </c>
      <c r="CT89" s="40">
        <f>IFERROR(Kapitālieguldījumi!CT39,"")</f>
        <v>0</v>
      </c>
      <c r="CU89" s="40">
        <f>IFERROR(Kapitālieguldījumi!CU39,"")</f>
        <v>0</v>
      </c>
      <c r="CV89" s="40">
        <f>IFERROR(Kapitālieguldījumi!CV39,"")</f>
        <v>0</v>
      </c>
      <c r="CW89" s="40">
        <f>IFERROR(Kapitālieguldījumi!CW39,"")</f>
        <v>0</v>
      </c>
      <c r="CX89" s="40">
        <f>IFERROR(Kapitālieguldījumi!CX39,"")</f>
        <v>0</v>
      </c>
      <c r="CY89" s="40">
        <f>IFERROR(Kapitālieguldījumi!CY39,"")</f>
        <v>0</v>
      </c>
      <c r="CZ89" s="40">
        <f>IFERROR(Kapitālieguldījumi!CZ39,"")</f>
        <v>0</v>
      </c>
      <c r="DA89" s="40">
        <f>IFERROR(Kapitālieguldījumi!DA39,"")</f>
        <v>0</v>
      </c>
      <c r="DB89" s="40">
        <f>IFERROR(Kapitālieguldījumi!DB39,"")</f>
        <v>0</v>
      </c>
      <c r="DC89" s="40">
        <f>IFERROR(Kapitālieguldījumi!DC39,"")</f>
        <v>0</v>
      </c>
      <c r="DD89" s="40">
        <f>IFERROR(Kapitālieguldījumi!DD39,"")</f>
        <v>0</v>
      </c>
      <c r="DE89" s="40">
        <f>IFERROR(Kapitālieguldījumi!DE39,"")</f>
        <v>0</v>
      </c>
      <c r="DF89" s="40">
        <f>IFERROR(Kapitālieguldījumi!DF39,"")</f>
        <v>0</v>
      </c>
      <c r="DG89" s="40">
        <f>IFERROR(Kapitālieguldījumi!DG39,"")</f>
        <v>0</v>
      </c>
      <c r="DH89" s="40">
        <f>IFERROR(Kapitālieguldījumi!DH39,"")</f>
        <v>0</v>
      </c>
      <c r="DI89" s="40">
        <f>IFERROR(Kapitālieguldījumi!DI39,"")</f>
        <v>0</v>
      </c>
      <c r="DJ89" s="40">
        <f>IFERROR(Kapitālieguldījumi!DJ39,"")</f>
        <v>0</v>
      </c>
      <c r="DK89" s="40">
        <f>IFERROR(Kapitālieguldījumi!DK39,"")</f>
        <v>0</v>
      </c>
      <c r="DL89" s="40">
        <f>IFERROR(Kapitālieguldījumi!DL39,"")</f>
        <v>0</v>
      </c>
      <c r="DM89" s="40">
        <f>IFERROR(Kapitālieguldījumi!DM39,"")</f>
        <v>0</v>
      </c>
      <c r="DN89" s="40">
        <f>IFERROR(Kapitālieguldījumi!DN39,"")</f>
        <v>0</v>
      </c>
      <c r="DO89" s="40">
        <f>IFERROR(Kapitālieguldījumi!DO39,"")</f>
        <v>0</v>
      </c>
      <c r="DP89" s="40">
        <f>IFERROR(Kapitālieguldījumi!DP39,"")</f>
        <v>0</v>
      </c>
      <c r="DQ89" s="40">
        <f>IFERROR(Kapitālieguldījumi!DQ39,"")</f>
        <v>0</v>
      </c>
      <c r="DR89" s="40">
        <f>IFERROR(Kapitālieguldījumi!DR39,"")</f>
        <v>0</v>
      </c>
      <c r="DS89" s="40">
        <f>IFERROR(Kapitālieguldījumi!DS39,"")</f>
        <v>0</v>
      </c>
      <c r="DT89" s="40">
        <f>IFERROR(Kapitālieguldījumi!DT39,"")</f>
        <v>0</v>
      </c>
      <c r="DU89" s="40">
        <f>IFERROR(Kapitālieguldījumi!DU39,"")</f>
        <v>0</v>
      </c>
    </row>
    <row r="90" spans="1:125" x14ac:dyDescent="0.35">
      <c r="B90" s="2"/>
      <c r="C90" s="2"/>
    </row>
    <row r="91" spans="1:125" x14ac:dyDescent="0.35">
      <c r="A91" s="38" t="str">
        <f>IFERROR(Pieņēmumi!B193,"")</f>
        <v>Civiltiesiskās apdrošināšanas prēmija</v>
      </c>
      <c r="B91" s="44" t="str">
        <f>IFERROR(Pieņēmumi!C193,"")</f>
        <v>%</v>
      </c>
      <c r="C91" s="2"/>
      <c r="D91" s="82">
        <f>IFERROR(Pieņēmumi!E193,"")</f>
        <v>0</v>
      </c>
      <c r="E91" s="79">
        <f t="shared" ref="E91:T92" si="36">IFERROR(E$89*$D91,"")</f>
        <v>0</v>
      </c>
      <c r="F91" s="79">
        <f t="shared" si="36"/>
        <v>0</v>
      </c>
      <c r="G91" s="79">
        <f t="shared" si="36"/>
        <v>0</v>
      </c>
      <c r="H91" s="79">
        <f t="shared" si="36"/>
        <v>0</v>
      </c>
      <c r="I91" s="79">
        <f t="shared" si="36"/>
        <v>0</v>
      </c>
      <c r="J91" s="79">
        <f t="shared" si="36"/>
        <v>0</v>
      </c>
      <c r="K91" s="79">
        <f t="shared" si="36"/>
        <v>0</v>
      </c>
      <c r="L91" s="79">
        <f t="shared" si="36"/>
        <v>0</v>
      </c>
      <c r="M91" s="79">
        <f t="shared" si="36"/>
        <v>0</v>
      </c>
      <c r="N91" s="79">
        <f t="shared" si="36"/>
        <v>0</v>
      </c>
      <c r="O91" s="79">
        <f t="shared" si="36"/>
        <v>0</v>
      </c>
      <c r="P91" s="79">
        <f t="shared" si="36"/>
        <v>0</v>
      </c>
      <c r="Q91" s="79">
        <f t="shared" si="36"/>
        <v>0</v>
      </c>
      <c r="R91" s="79">
        <f t="shared" si="36"/>
        <v>0</v>
      </c>
      <c r="S91" s="79">
        <f t="shared" si="36"/>
        <v>0</v>
      </c>
      <c r="T91" s="79">
        <f t="shared" si="36"/>
        <v>0</v>
      </c>
      <c r="U91" s="79">
        <f t="shared" ref="U91:AJ92" si="37">IFERROR(U$89*$D91,"")</f>
        <v>0</v>
      </c>
      <c r="V91" s="79">
        <f t="shared" si="37"/>
        <v>0</v>
      </c>
      <c r="W91" s="79">
        <f t="shared" si="37"/>
        <v>0</v>
      </c>
      <c r="X91" s="79">
        <f t="shared" si="37"/>
        <v>0</v>
      </c>
      <c r="Y91" s="79">
        <f t="shared" si="37"/>
        <v>0</v>
      </c>
      <c r="Z91" s="79">
        <f t="shared" si="37"/>
        <v>0</v>
      </c>
      <c r="AA91" s="79">
        <f t="shared" si="37"/>
        <v>0</v>
      </c>
      <c r="AB91" s="79">
        <f t="shared" si="37"/>
        <v>0</v>
      </c>
      <c r="AC91" s="79">
        <f t="shared" si="37"/>
        <v>0</v>
      </c>
      <c r="AD91" s="79">
        <f t="shared" si="37"/>
        <v>0</v>
      </c>
      <c r="AE91" s="79">
        <f t="shared" si="37"/>
        <v>0</v>
      </c>
      <c r="AF91" s="79">
        <f t="shared" si="37"/>
        <v>0</v>
      </c>
      <c r="AG91" s="79">
        <f t="shared" si="37"/>
        <v>0</v>
      </c>
      <c r="AH91" s="79">
        <f t="shared" si="37"/>
        <v>0</v>
      </c>
      <c r="AI91" s="79">
        <f t="shared" si="37"/>
        <v>0</v>
      </c>
      <c r="AJ91" s="79">
        <f t="shared" si="37"/>
        <v>0</v>
      </c>
      <c r="AK91" s="79">
        <f t="shared" ref="AK91:AZ92" si="38">IFERROR(AK$89*$D91,"")</f>
        <v>0</v>
      </c>
      <c r="AL91" s="79">
        <f t="shared" si="38"/>
        <v>0</v>
      </c>
      <c r="AM91" s="79">
        <f t="shared" si="38"/>
        <v>0</v>
      </c>
      <c r="AN91" s="79">
        <f t="shared" si="38"/>
        <v>0</v>
      </c>
      <c r="AO91" s="79">
        <f t="shared" si="38"/>
        <v>0</v>
      </c>
      <c r="AP91" s="79">
        <f t="shared" si="38"/>
        <v>0</v>
      </c>
      <c r="AQ91" s="79">
        <f t="shared" si="38"/>
        <v>0</v>
      </c>
      <c r="AR91" s="79">
        <f t="shared" si="38"/>
        <v>0</v>
      </c>
      <c r="AS91" s="79">
        <f t="shared" si="38"/>
        <v>0</v>
      </c>
      <c r="AT91" s="79">
        <f t="shared" si="38"/>
        <v>0</v>
      </c>
      <c r="AU91" s="79">
        <f t="shared" si="38"/>
        <v>0</v>
      </c>
      <c r="AV91" s="79">
        <f t="shared" si="38"/>
        <v>0</v>
      </c>
      <c r="AW91" s="79">
        <f t="shared" si="38"/>
        <v>0</v>
      </c>
      <c r="AX91" s="79">
        <f t="shared" si="38"/>
        <v>0</v>
      </c>
      <c r="AY91" s="79">
        <f t="shared" si="38"/>
        <v>0</v>
      </c>
      <c r="AZ91" s="79">
        <f t="shared" si="38"/>
        <v>0</v>
      </c>
      <c r="BA91" s="79">
        <f t="shared" ref="BA91:BP92" si="39">IFERROR(BA$89*$D91,"")</f>
        <v>0</v>
      </c>
      <c r="BB91" s="79">
        <f t="shared" si="39"/>
        <v>0</v>
      </c>
      <c r="BC91" s="79">
        <f t="shared" si="39"/>
        <v>0</v>
      </c>
      <c r="BD91" s="79">
        <f t="shared" si="39"/>
        <v>0</v>
      </c>
      <c r="BE91" s="79">
        <f t="shared" si="39"/>
        <v>0</v>
      </c>
      <c r="BF91" s="79">
        <f t="shared" si="39"/>
        <v>0</v>
      </c>
      <c r="BG91" s="79">
        <f t="shared" si="39"/>
        <v>0</v>
      </c>
      <c r="BH91" s="79">
        <f t="shared" si="39"/>
        <v>0</v>
      </c>
      <c r="BI91" s="79">
        <f t="shared" si="39"/>
        <v>0</v>
      </c>
      <c r="BJ91" s="79">
        <f t="shared" si="39"/>
        <v>0</v>
      </c>
      <c r="BK91" s="79">
        <f t="shared" si="39"/>
        <v>0</v>
      </c>
      <c r="BL91" s="79">
        <f t="shared" si="39"/>
        <v>0</v>
      </c>
      <c r="BM91" s="79">
        <f t="shared" si="39"/>
        <v>0</v>
      </c>
      <c r="BN91" s="79">
        <f t="shared" si="39"/>
        <v>0</v>
      </c>
      <c r="BO91" s="79">
        <f t="shared" si="39"/>
        <v>0</v>
      </c>
      <c r="BP91" s="79">
        <f t="shared" si="39"/>
        <v>0</v>
      </c>
      <c r="BQ91" s="79">
        <f t="shared" ref="BQ91:CF92" si="40">IFERROR(BQ$89*$D91,"")</f>
        <v>0</v>
      </c>
      <c r="BR91" s="79">
        <f t="shared" si="40"/>
        <v>0</v>
      </c>
      <c r="BS91" s="79">
        <f t="shared" si="40"/>
        <v>0</v>
      </c>
      <c r="BT91" s="79">
        <f t="shared" si="40"/>
        <v>0</v>
      </c>
      <c r="BU91" s="79">
        <f t="shared" si="40"/>
        <v>0</v>
      </c>
      <c r="BV91" s="79">
        <f t="shared" si="40"/>
        <v>0</v>
      </c>
      <c r="BW91" s="79">
        <f t="shared" si="40"/>
        <v>0</v>
      </c>
      <c r="BX91" s="79">
        <f t="shared" si="40"/>
        <v>0</v>
      </c>
      <c r="BY91" s="79">
        <f t="shared" si="40"/>
        <v>0</v>
      </c>
      <c r="BZ91" s="79">
        <f t="shared" si="40"/>
        <v>0</v>
      </c>
      <c r="CA91" s="79">
        <f t="shared" si="40"/>
        <v>0</v>
      </c>
      <c r="CB91" s="79">
        <f t="shared" si="40"/>
        <v>0</v>
      </c>
      <c r="CC91" s="79">
        <f t="shared" si="40"/>
        <v>0</v>
      </c>
      <c r="CD91" s="79">
        <f t="shared" si="40"/>
        <v>0</v>
      </c>
      <c r="CE91" s="79">
        <f t="shared" si="40"/>
        <v>0</v>
      </c>
      <c r="CF91" s="79">
        <f t="shared" si="40"/>
        <v>0</v>
      </c>
      <c r="CG91" s="79">
        <f t="shared" ref="CG91:CV92" si="41">IFERROR(CG$89*$D91,"")</f>
        <v>0</v>
      </c>
      <c r="CH91" s="79">
        <f t="shared" si="41"/>
        <v>0</v>
      </c>
      <c r="CI91" s="79">
        <f t="shared" si="41"/>
        <v>0</v>
      </c>
      <c r="CJ91" s="79">
        <f t="shared" si="41"/>
        <v>0</v>
      </c>
      <c r="CK91" s="79">
        <f t="shared" si="41"/>
        <v>0</v>
      </c>
      <c r="CL91" s="79">
        <f t="shared" si="41"/>
        <v>0</v>
      </c>
      <c r="CM91" s="79">
        <f t="shared" si="41"/>
        <v>0</v>
      </c>
      <c r="CN91" s="79">
        <f t="shared" si="41"/>
        <v>0</v>
      </c>
      <c r="CO91" s="79">
        <f t="shared" si="41"/>
        <v>0</v>
      </c>
      <c r="CP91" s="79">
        <f t="shared" si="41"/>
        <v>0</v>
      </c>
      <c r="CQ91" s="79">
        <f t="shared" si="41"/>
        <v>0</v>
      </c>
      <c r="CR91" s="79">
        <f t="shared" si="41"/>
        <v>0</v>
      </c>
      <c r="CS91" s="79">
        <f t="shared" si="41"/>
        <v>0</v>
      </c>
      <c r="CT91" s="79">
        <f t="shared" si="41"/>
        <v>0</v>
      </c>
      <c r="CU91" s="79">
        <f t="shared" si="41"/>
        <v>0</v>
      </c>
      <c r="CV91" s="79">
        <f t="shared" si="41"/>
        <v>0</v>
      </c>
      <c r="CW91" s="79">
        <f t="shared" ref="CW91:DL92" si="42">IFERROR(CW$89*$D91,"")</f>
        <v>0</v>
      </c>
      <c r="CX91" s="79">
        <f t="shared" si="42"/>
        <v>0</v>
      </c>
      <c r="CY91" s="79">
        <f t="shared" si="42"/>
        <v>0</v>
      </c>
      <c r="CZ91" s="79">
        <f t="shared" si="42"/>
        <v>0</v>
      </c>
      <c r="DA91" s="79">
        <f t="shared" si="42"/>
        <v>0</v>
      </c>
      <c r="DB91" s="79">
        <f t="shared" si="42"/>
        <v>0</v>
      </c>
      <c r="DC91" s="79">
        <f t="shared" si="42"/>
        <v>0</v>
      </c>
      <c r="DD91" s="79">
        <f t="shared" si="42"/>
        <v>0</v>
      </c>
      <c r="DE91" s="79">
        <f t="shared" si="42"/>
        <v>0</v>
      </c>
      <c r="DF91" s="79">
        <f t="shared" si="42"/>
        <v>0</v>
      </c>
      <c r="DG91" s="79">
        <f t="shared" si="42"/>
        <v>0</v>
      </c>
      <c r="DH91" s="79">
        <f t="shared" si="42"/>
        <v>0</v>
      </c>
      <c r="DI91" s="79">
        <f t="shared" si="42"/>
        <v>0</v>
      </c>
      <c r="DJ91" s="79">
        <f t="shared" si="42"/>
        <v>0</v>
      </c>
      <c r="DK91" s="79">
        <f t="shared" si="42"/>
        <v>0</v>
      </c>
      <c r="DL91" s="79">
        <f t="shared" si="42"/>
        <v>0</v>
      </c>
      <c r="DM91" s="79">
        <f t="shared" ref="DK91:DU92" si="43">IFERROR(DM$89*$D91,"")</f>
        <v>0</v>
      </c>
      <c r="DN91" s="79">
        <f t="shared" si="43"/>
        <v>0</v>
      </c>
      <c r="DO91" s="79">
        <f t="shared" si="43"/>
        <v>0</v>
      </c>
      <c r="DP91" s="79">
        <f t="shared" si="43"/>
        <v>0</v>
      </c>
      <c r="DQ91" s="79">
        <f t="shared" si="43"/>
        <v>0</v>
      </c>
      <c r="DR91" s="79">
        <f t="shared" si="43"/>
        <v>0</v>
      </c>
      <c r="DS91" s="79">
        <f t="shared" si="43"/>
        <v>0</v>
      </c>
      <c r="DT91" s="79">
        <f t="shared" si="43"/>
        <v>0</v>
      </c>
      <c r="DU91" s="79">
        <f t="shared" si="43"/>
        <v>0</v>
      </c>
    </row>
    <row r="92" spans="1:125" x14ac:dyDescent="0.35">
      <c r="A92" s="38" t="str">
        <f>IFERROR(Pieņēmumi!B194,"")</f>
        <v>BŪVUZŅEMĒJA VISU RISKU (CAR) apdrošināšanas prēmija</v>
      </c>
      <c r="B92" s="44" t="str">
        <f>IFERROR(Pieņēmumi!C194,"")</f>
        <v>%</v>
      </c>
      <c r="C92" s="2"/>
      <c r="D92" s="82">
        <f>IFERROR(Pieņēmumi!E194,"")</f>
        <v>0</v>
      </c>
      <c r="E92" s="79">
        <f t="shared" si="36"/>
        <v>0</v>
      </c>
      <c r="F92" s="79">
        <f t="shared" si="36"/>
        <v>0</v>
      </c>
      <c r="G92" s="79">
        <f t="shared" si="36"/>
        <v>0</v>
      </c>
      <c r="H92" s="79">
        <f t="shared" si="36"/>
        <v>0</v>
      </c>
      <c r="I92" s="79">
        <f t="shared" si="36"/>
        <v>0</v>
      </c>
      <c r="J92" s="79">
        <f t="shared" si="36"/>
        <v>0</v>
      </c>
      <c r="K92" s="79">
        <f t="shared" si="36"/>
        <v>0</v>
      </c>
      <c r="L92" s="79">
        <f t="shared" si="36"/>
        <v>0</v>
      </c>
      <c r="M92" s="79">
        <f t="shared" si="36"/>
        <v>0</v>
      </c>
      <c r="N92" s="79">
        <f t="shared" si="36"/>
        <v>0</v>
      </c>
      <c r="O92" s="79">
        <f t="shared" si="36"/>
        <v>0</v>
      </c>
      <c r="P92" s="79">
        <f t="shared" si="36"/>
        <v>0</v>
      </c>
      <c r="Q92" s="79">
        <f t="shared" si="36"/>
        <v>0</v>
      </c>
      <c r="R92" s="79">
        <f t="shared" si="36"/>
        <v>0</v>
      </c>
      <c r="S92" s="79">
        <f t="shared" si="36"/>
        <v>0</v>
      </c>
      <c r="T92" s="79">
        <f t="shared" si="36"/>
        <v>0</v>
      </c>
      <c r="U92" s="79">
        <f t="shared" si="37"/>
        <v>0</v>
      </c>
      <c r="V92" s="79">
        <f t="shared" si="37"/>
        <v>0</v>
      </c>
      <c r="W92" s="79">
        <f t="shared" si="37"/>
        <v>0</v>
      </c>
      <c r="X92" s="79">
        <f t="shared" si="37"/>
        <v>0</v>
      </c>
      <c r="Y92" s="79">
        <f t="shared" si="37"/>
        <v>0</v>
      </c>
      <c r="Z92" s="79">
        <f t="shared" si="37"/>
        <v>0</v>
      </c>
      <c r="AA92" s="79">
        <f t="shared" si="37"/>
        <v>0</v>
      </c>
      <c r="AB92" s="79">
        <f t="shared" si="37"/>
        <v>0</v>
      </c>
      <c r="AC92" s="79">
        <f t="shared" si="37"/>
        <v>0</v>
      </c>
      <c r="AD92" s="79">
        <f t="shared" si="37"/>
        <v>0</v>
      </c>
      <c r="AE92" s="79">
        <f t="shared" si="37"/>
        <v>0</v>
      </c>
      <c r="AF92" s="79">
        <f t="shared" si="37"/>
        <v>0</v>
      </c>
      <c r="AG92" s="79">
        <f t="shared" si="37"/>
        <v>0</v>
      </c>
      <c r="AH92" s="79">
        <f t="shared" si="37"/>
        <v>0</v>
      </c>
      <c r="AI92" s="79">
        <f t="shared" si="37"/>
        <v>0</v>
      </c>
      <c r="AJ92" s="79">
        <f t="shared" si="37"/>
        <v>0</v>
      </c>
      <c r="AK92" s="79">
        <f t="shared" si="38"/>
        <v>0</v>
      </c>
      <c r="AL92" s="79">
        <f t="shared" si="38"/>
        <v>0</v>
      </c>
      <c r="AM92" s="79">
        <f t="shared" si="38"/>
        <v>0</v>
      </c>
      <c r="AN92" s="79">
        <f t="shared" si="38"/>
        <v>0</v>
      </c>
      <c r="AO92" s="79">
        <f t="shared" si="38"/>
        <v>0</v>
      </c>
      <c r="AP92" s="79">
        <f t="shared" si="38"/>
        <v>0</v>
      </c>
      <c r="AQ92" s="79">
        <f t="shared" si="38"/>
        <v>0</v>
      </c>
      <c r="AR92" s="79">
        <f t="shared" si="38"/>
        <v>0</v>
      </c>
      <c r="AS92" s="79">
        <f t="shared" si="38"/>
        <v>0</v>
      </c>
      <c r="AT92" s="79">
        <f t="shared" si="38"/>
        <v>0</v>
      </c>
      <c r="AU92" s="79">
        <f t="shared" si="38"/>
        <v>0</v>
      </c>
      <c r="AV92" s="79">
        <f t="shared" si="38"/>
        <v>0</v>
      </c>
      <c r="AW92" s="79">
        <f t="shared" si="38"/>
        <v>0</v>
      </c>
      <c r="AX92" s="79">
        <f t="shared" si="38"/>
        <v>0</v>
      </c>
      <c r="AY92" s="79">
        <f t="shared" si="38"/>
        <v>0</v>
      </c>
      <c r="AZ92" s="79">
        <f t="shared" si="38"/>
        <v>0</v>
      </c>
      <c r="BA92" s="79">
        <f t="shared" si="39"/>
        <v>0</v>
      </c>
      <c r="BB92" s="79">
        <f t="shared" si="39"/>
        <v>0</v>
      </c>
      <c r="BC92" s="79">
        <f t="shared" si="39"/>
        <v>0</v>
      </c>
      <c r="BD92" s="79">
        <f t="shared" si="39"/>
        <v>0</v>
      </c>
      <c r="BE92" s="79">
        <f t="shared" si="39"/>
        <v>0</v>
      </c>
      <c r="BF92" s="79">
        <f t="shared" si="39"/>
        <v>0</v>
      </c>
      <c r="BG92" s="79">
        <f t="shared" si="39"/>
        <v>0</v>
      </c>
      <c r="BH92" s="79">
        <f t="shared" si="39"/>
        <v>0</v>
      </c>
      <c r="BI92" s="79">
        <f t="shared" si="39"/>
        <v>0</v>
      </c>
      <c r="BJ92" s="79">
        <f t="shared" si="39"/>
        <v>0</v>
      </c>
      <c r="BK92" s="79">
        <f t="shared" si="39"/>
        <v>0</v>
      </c>
      <c r="BL92" s="79">
        <f t="shared" si="39"/>
        <v>0</v>
      </c>
      <c r="BM92" s="79">
        <f t="shared" si="39"/>
        <v>0</v>
      </c>
      <c r="BN92" s="79">
        <f t="shared" si="39"/>
        <v>0</v>
      </c>
      <c r="BO92" s="79">
        <f t="shared" si="39"/>
        <v>0</v>
      </c>
      <c r="BP92" s="79">
        <f t="shared" si="39"/>
        <v>0</v>
      </c>
      <c r="BQ92" s="79">
        <f t="shared" si="40"/>
        <v>0</v>
      </c>
      <c r="BR92" s="79">
        <f t="shared" si="40"/>
        <v>0</v>
      </c>
      <c r="BS92" s="79">
        <f t="shared" si="40"/>
        <v>0</v>
      </c>
      <c r="BT92" s="79">
        <f t="shared" si="40"/>
        <v>0</v>
      </c>
      <c r="BU92" s="79">
        <f t="shared" si="40"/>
        <v>0</v>
      </c>
      <c r="BV92" s="79">
        <f t="shared" si="40"/>
        <v>0</v>
      </c>
      <c r="BW92" s="79">
        <f t="shared" si="40"/>
        <v>0</v>
      </c>
      <c r="BX92" s="79">
        <f t="shared" si="40"/>
        <v>0</v>
      </c>
      <c r="BY92" s="79">
        <f t="shared" si="40"/>
        <v>0</v>
      </c>
      <c r="BZ92" s="79">
        <f t="shared" si="40"/>
        <v>0</v>
      </c>
      <c r="CA92" s="79">
        <f t="shared" si="40"/>
        <v>0</v>
      </c>
      <c r="CB92" s="79">
        <f t="shared" si="40"/>
        <v>0</v>
      </c>
      <c r="CC92" s="79">
        <f t="shared" si="40"/>
        <v>0</v>
      </c>
      <c r="CD92" s="79">
        <f t="shared" si="40"/>
        <v>0</v>
      </c>
      <c r="CE92" s="79">
        <f t="shared" si="40"/>
        <v>0</v>
      </c>
      <c r="CF92" s="79">
        <f t="shared" si="40"/>
        <v>0</v>
      </c>
      <c r="CG92" s="79">
        <f t="shared" si="41"/>
        <v>0</v>
      </c>
      <c r="CH92" s="79">
        <f t="shared" si="41"/>
        <v>0</v>
      </c>
      <c r="CI92" s="79">
        <f t="shared" si="41"/>
        <v>0</v>
      </c>
      <c r="CJ92" s="79">
        <f t="shared" si="41"/>
        <v>0</v>
      </c>
      <c r="CK92" s="79">
        <f t="shared" si="41"/>
        <v>0</v>
      </c>
      <c r="CL92" s="79">
        <f t="shared" si="41"/>
        <v>0</v>
      </c>
      <c r="CM92" s="79">
        <f t="shared" si="41"/>
        <v>0</v>
      </c>
      <c r="CN92" s="79">
        <f t="shared" si="41"/>
        <v>0</v>
      </c>
      <c r="CO92" s="79">
        <f t="shared" si="41"/>
        <v>0</v>
      </c>
      <c r="CP92" s="79">
        <f t="shared" si="41"/>
        <v>0</v>
      </c>
      <c r="CQ92" s="79">
        <f t="shared" si="41"/>
        <v>0</v>
      </c>
      <c r="CR92" s="79">
        <f t="shared" si="41"/>
        <v>0</v>
      </c>
      <c r="CS92" s="79">
        <f t="shared" si="41"/>
        <v>0</v>
      </c>
      <c r="CT92" s="79">
        <f t="shared" si="41"/>
        <v>0</v>
      </c>
      <c r="CU92" s="79">
        <f t="shared" si="41"/>
        <v>0</v>
      </c>
      <c r="CV92" s="79">
        <f t="shared" si="41"/>
        <v>0</v>
      </c>
      <c r="CW92" s="79">
        <f t="shared" si="42"/>
        <v>0</v>
      </c>
      <c r="CX92" s="79">
        <f t="shared" si="42"/>
        <v>0</v>
      </c>
      <c r="CY92" s="79">
        <f t="shared" si="42"/>
        <v>0</v>
      </c>
      <c r="CZ92" s="79">
        <f t="shared" si="42"/>
        <v>0</v>
      </c>
      <c r="DA92" s="79">
        <f t="shared" si="42"/>
        <v>0</v>
      </c>
      <c r="DB92" s="79">
        <f t="shared" si="42"/>
        <v>0</v>
      </c>
      <c r="DC92" s="79">
        <f t="shared" si="42"/>
        <v>0</v>
      </c>
      <c r="DD92" s="79">
        <f t="shared" si="42"/>
        <v>0</v>
      </c>
      <c r="DE92" s="79">
        <f t="shared" si="42"/>
        <v>0</v>
      </c>
      <c r="DF92" s="79">
        <f t="shared" si="42"/>
        <v>0</v>
      </c>
      <c r="DG92" s="79">
        <f t="shared" si="42"/>
        <v>0</v>
      </c>
      <c r="DH92" s="79">
        <f t="shared" si="42"/>
        <v>0</v>
      </c>
      <c r="DI92" s="79">
        <f t="shared" si="42"/>
        <v>0</v>
      </c>
      <c r="DJ92" s="79">
        <f t="shared" si="42"/>
        <v>0</v>
      </c>
      <c r="DK92" s="79">
        <f t="shared" si="43"/>
        <v>0</v>
      </c>
      <c r="DL92" s="79">
        <f t="shared" si="43"/>
        <v>0</v>
      </c>
      <c r="DM92" s="79">
        <f t="shared" si="43"/>
        <v>0</v>
      </c>
      <c r="DN92" s="79">
        <f t="shared" si="43"/>
        <v>0</v>
      </c>
      <c r="DO92" s="79">
        <f t="shared" si="43"/>
        <v>0</v>
      </c>
      <c r="DP92" s="79">
        <f t="shared" si="43"/>
        <v>0</v>
      </c>
      <c r="DQ92" s="79">
        <f t="shared" si="43"/>
        <v>0</v>
      </c>
      <c r="DR92" s="79">
        <f t="shared" si="43"/>
        <v>0</v>
      </c>
      <c r="DS92" s="79">
        <f t="shared" si="43"/>
        <v>0</v>
      </c>
      <c r="DT92" s="79">
        <f t="shared" si="43"/>
        <v>0</v>
      </c>
      <c r="DU92" s="79">
        <f t="shared" si="43"/>
        <v>0</v>
      </c>
    </row>
    <row r="93" spans="1:125" x14ac:dyDescent="0.35">
      <c r="A93" s="38" t="str">
        <f>IFERROR(Pieņēmumi!B195,"")</f>
        <v>Kapitālieguldījumu daļa, kurai nepieciešama IZPILDES GARANTIJA</v>
      </c>
      <c r="B93" s="44" t="str">
        <f>IFERROR(Pieņēmumi!C195,"")</f>
        <v>%</v>
      </c>
      <c r="C93" s="2"/>
      <c r="D93" s="82">
        <f>IFERROR(Pieņēmumi!E195,"")</f>
        <v>0</v>
      </c>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row>
    <row r="94" spans="1:125" x14ac:dyDescent="0.35">
      <c r="A94" s="38" t="str">
        <f>IFERROR(Pieņēmumi!B196,"")</f>
        <v>IZPILDES GARANTIJAS maksa</v>
      </c>
      <c r="B94" s="44" t="str">
        <f>IFERROR(Pieņēmumi!C196,"")</f>
        <v>%</v>
      </c>
      <c r="C94" s="2"/>
      <c r="D94" s="82">
        <f>IFERROR(Pieņēmumi!E196,"")</f>
        <v>0</v>
      </c>
      <c r="E94" s="79">
        <f t="shared" ref="E94:BP94" si="44">IFERROR(E$89*$D94*$D93,"")</f>
        <v>0</v>
      </c>
      <c r="F94" s="79">
        <f t="shared" si="44"/>
        <v>0</v>
      </c>
      <c r="G94" s="79">
        <f t="shared" si="44"/>
        <v>0</v>
      </c>
      <c r="H94" s="79">
        <f t="shared" si="44"/>
        <v>0</v>
      </c>
      <c r="I94" s="79">
        <f t="shared" si="44"/>
        <v>0</v>
      </c>
      <c r="J94" s="79">
        <f t="shared" si="44"/>
        <v>0</v>
      </c>
      <c r="K94" s="79">
        <f t="shared" si="44"/>
        <v>0</v>
      </c>
      <c r="L94" s="79">
        <f t="shared" si="44"/>
        <v>0</v>
      </c>
      <c r="M94" s="79">
        <f t="shared" si="44"/>
        <v>0</v>
      </c>
      <c r="N94" s="79">
        <f t="shared" si="44"/>
        <v>0</v>
      </c>
      <c r="O94" s="79">
        <f t="shared" si="44"/>
        <v>0</v>
      </c>
      <c r="P94" s="79">
        <f t="shared" si="44"/>
        <v>0</v>
      </c>
      <c r="Q94" s="79">
        <f t="shared" si="44"/>
        <v>0</v>
      </c>
      <c r="R94" s="79">
        <f t="shared" si="44"/>
        <v>0</v>
      </c>
      <c r="S94" s="79">
        <f t="shared" si="44"/>
        <v>0</v>
      </c>
      <c r="T94" s="79">
        <f t="shared" si="44"/>
        <v>0</v>
      </c>
      <c r="U94" s="79">
        <f t="shared" si="44"/>
        <v>0</v>
      </c>
      <c r="V94" s="79">
        <f t="shared" si="44"/>
        <v>0</v>
      </c>
      <c r="W94" s="79">
        <f t="shared" si="44"/>
        <v>0</v>
      </c>
      <c r="X94" s="79">
        <f t="shared" si="44"/>
        <v>0</v>
      </c>
      <c r="Y94" s="79">
        <f t="shared" si="44"/>
        <v>0</v>
      </c>
      <c r="Z94" s="79">
        <f t="shared" si="44"/>
        <v>0</v>
      </c>
      <c r="AA94" s="79">
        <f t="shared" si="44"/>
        <v>0</v>
      </c>
      <c r="AB94" s="79">
        <f t="shared" si="44"/>
        <v>0</v>
      </c>
      <c r="AC94" s="79">
        <f t="shared" si="44"/>
        <v>0</v>
      </c>
      <c r="AD94" s="79">
        <f t="shared" si="44"/>
        <v>0</v>
      </c>
      <c r="AE94" s="79">
        <f t="shared" si="44"/>
        <v>0</v>
      </c>
      <c r="AF94" s="79">
        <f t="shared" si="44"/>
        <v>0</v>
      </c>
      <c r="AG94" s="79">
        <f t="shared" si="44"/>
        <v>0</v>
      </c>
      <c r="AH94" s="79">
        <f t="shared" si="44"/>
        <v>0</v>
      </c>
      <c r="AI94" s="79">
        <f t="shared" si="44"/>
        <v>0</v>
      </c>
      <c r="AJ94" s="79">
        <f t="shared" si="44"/>
        <v>0</v>
      </c>
      <c r="AK94" s="79">
        <f t="shared" si="44"/>
        <v>0</v>
      </c>
      <c r="AL94" s="79">
        <f t="shared" si="44"/>
        <v>0</v>
      </c>
      <c r="AM94" s="79">
        <f t="shared" si="44"/>
        <v>0</v>
      </c>
      <c r="AN94" s="79">
        <f t="shared" si="44"/>
        <v>0</v>
      </c>
      <c r="AO94" s="79">
        <f t="shared" si="44"/>
        <v>0</v>
      </c>
      <c r="AP94" s="79">
        <f t="shared" si="44"/>
        <v>0</v>
      </c>
      <c r="AQ94" s="79">
        <f t="shared" si="44"/>
        <v>0</v>
      </c>
      <c r="AR94" s="79">
        <f t="shared" si="44"/>
        <v>0</v>
      </c>
      <c r="AS94" s="79">
        <f t="shared" si="44"/>
        <v>0</v>
      </c>
      <c r="AT94" s="79">
        <f t="shared" si="44"/>
        <v>0</v>
      </c>
      <c r="AU94" s="79">
        <f t="shared" si="44"/>
        <v>0</v>
      </c>
      <c r="AV94" s="79">
        <f t="shared" si="44"/>
        <v>0</v>
      </c>
      <c r="AW94" s="79">
        <f t="shared" si="44"/>
        <v>0</v>
      </c>
      <c r="AX94" s="79">
        <f t="shared" si="44"/>
        <v>0</v>
      </c>
      <c r="AY94" s="79">
        <f t="shared" si="44"/>
        <v>0</v>
      </c>
      <c r="AZ94" s="79">
        <f t="shared" si="44"/>
        <v>0</v>
      </c>
      <c r="BA94" s="79">
        <f t="shared" si="44"/>
        <v>0</v>
      </c>
      <c r="BB94" s="79">
        <f t="shared" si="44"/>
        <v>0</v>
      </c>
      <c r="BC94" s="79">
        <f t="shared" si="44"/>
        <v>0</v>
      </c>
      <c r="BD94" s="79">
        <f t="shared" si="44"/>
        <v>0</v>
      </c>
      <c r="BE94" s="79">
        <f t="shared" si="44"/>
        <v>0</v>
      </c>
      <c r="BF94" s="79">
        <f t="shared" si="44"/>
        <v>0</v>
      </c>
      <c r="BG94" s="79">
        <f t="shared" si="44"/>
        <v>0</v>
      </c>
      <c r="BH94" s="79">
        <f t="shared" si="44"/>
        <v>0</v>
      </c>
      <c r="BI94" s="79">
        <f t="shared" si="44"/>
        <v>0</v>
      </c>
      <c r="BJ94" s="79">
        <f t="shared" si="44"/>
        <v>0</v>
      </c>
      <c r="BK94" s="79">
        <f t="shared" si="44"/>
        <v>0</v>
      </c>
      <c r="BL94" s="79">
        <f t="shared" si="44"/>
        <v>0</v>
      </c>
      <c r="BM94" s="79">
        <f t="shared" si="44"/>
        <v>0</v>
      </c>
      <c r="BN94" s="79">
        <f t="shared" si="44"/>
        <v>0</v>
      </c>
      <c r="BO94" s="79">
        <f t="shared" si="44"/>
        <v>0</v>
      </c>
      <c r="BP94" s="79">
        <f t="shared" si="44"/>
        <v>0</v>
      </c>
      <c r="BQ94" s="79">
        <f t="shared" ref="BQ94:DU94" si="45">IFERROR(BQ$89*$D94*$D93,"")</f>
        <v>0</v>
      </c>
      <c r="BR94" s="79">
        <f t="shared" si="45"/>
        <v>0</v>
      </c>
      <c r="BS94" s="79">
        <f t="shared" si="45"/>
        <v>0</v>
      </c>
      <c r="BT94" s="79">
        <f t="shared" si="45"/>
        <v>0</v>
      </c>
      <c r="BU94" s="79">
        <f t="shared" si="45"/>
        <v>0</v>
      </c>
      <c r="BV94" s="79">
        <f t="shared" si="45"/>
        <v>0</v>
      </c>
      <c r="BW94" s="79">
        <f t="shared" si="45"/>
        <v>0</v>
      </c>
      <c r="BX94" s="79">
        <f t="shared" si="45"/>
        <v>0</v>
      </c>
      <c r="BY94" s="79">
        <f t="shared" si="45"/>
        <v>0</v>
      </c>
      <c r="BZ94" s="79">
        <f t="shared" si="45"/>
        <v>0</v>
      </c>
      <c r="CA94" s="79">
        <f t="shared" si="45"/>
        <v>0</v>
      </c>
      <c r="CB94" s="79">
        <f t="shared" si="45"/>
        <v>0</v>
      </c>
      <c r="CC94" s="79">
        <f t="shared" si="45"/>
        <v>0</v>
      </c>
      <c r="CD94" s="79">
        <f t="shared" si="45"/>
        <v>0</v>
      </c>
      <c r="CE94" s="79">
        <f t="shared" si="45"/>
        <v>0</v>
      </c>
      <c r="CF94" s="79">
        <f t="shared" si="45"/>
        <v>0</v>
      </c>
      <c r="CG94" s="79">
        <f t="shared" si="45"/>
        <v>0</v>
      </c>
      <c r="CH94" s="79">
        <f t="shared" si="45"/>
        <v>0</v>
      </c>
      <c r="CI94" s="79">
        <f t="shared" si="45"/>
        <v>0</v>
      </c>
      <c r="CJ94" s="79">
        <f t="shared" si="45"/>
        <v>0</v>
      </c>
      <c r="CK94" s="79">
        <f t="shared" si="45"/>
        <v>0</v>
      </c>
      <c r="CL94" s="79">
        <f t="shared" si="45"/>
        <v>0</v>
      </c>
      <c r="CM94" s="79">
        <f t="shared" si="45"/>
        <v>0</v>
      </c>
      <c r="CN94" s="79">
        <f t="shared" si="45"/>
        <v>0</v>
      </c>
      <c r="CO94" s="79">
        <f t="shared" si="45"/>
        <v>0</v>
      </c>
      <c r="CP94" s="79">
        <f t="shared" si="45"/>
        <v>0</v>
      </c>
      <c r="CQ94" s="79">
        <f t="shared" si="45"/>
        <v>0</v>
      </c>
      <c r="CR94" s="79">
        <f t="shared" si="45"/>
        <v>0</v>
      </c>
      <c r="CS94" s="79">
        <f t="shared" si="45"/>
        <v>0</v>
      </c>
      <c r="CT94" s="79">
        <f t="shared" si="45"/>
        <v>0</v>
      </c>
      <c r="CU94" s="79">
        <f t="shared" si="45"/>
        <v>0</v>
      </c>
      <c r="CV94" s="79">
        <f t="shared" si="45"/>
        <v>0</v>
      </c>
      <c r="CW94" s="79">
        <f t="shared" si="45"/>
        <v>0</v>
      </c>
      <c r="CX94" s="79">
        <f t="shared" si="45"/>
        <v>0</v>
      </c>
      <c r="CY94" s="79">
        <f t="shared" si="45"/>
        <v>0</v>
      </c>
      <c r="CZ94" s="79">
        <f t="shared" si="45"/>
        <v>0</v>
      </c>
      <c r="DA94" s="79">
        <f t="shared" si="45"/>
        <v>0</v>
      </c>
      <c r="DB94" s="79">
        <f t="shared" si="45"/>
        <v>0</v>
      </c>
      <c r="DC94" s="79">
        <f t="shared" si="45"/>
        <v>0</v>
      </c>
      <c r="DD94" s="79">
        <f t="shared" si="45"/>
        <v>0</v>
      </c>
      <c r="DE94" s="79">
        <f t="shared" si="45"/>
        <v>0</v>
      </c>
      <c r="DF94" s="79">
        <f t="shared" si="45"/>
        <v>0</v>
      </c>
      <c r="DG94" s="79">
        <f t="shared" si="45"/>
        <v>0</v>
      </c>
      <c r="DH94" s="79">
        <f t="shared" si="45"/>
        <v>0</v>
      </c>
      <c r="DI94" s="79">
        <f t="shared" si="45"/>
        <v>0</v>
      </c>
      <c r="DJ94" s="79">
        <f t="shared" si="45"/>
        <v>0</v>
      </c>
      <c r="DK94" s="79">
        <f t="shared" si="45"/>
        <v>0</v>
      </c>
      <c r="DL94" s="79">
        <f t="shared" si="45"/>
        <v>0</v>
      </c>
      <c r="DM94" s="79">
        <f t="shared" si="45"/>
        <v>0</v>
      </c>
      <c r="DN94" s="79">
        <f t="shared" si="45"/>
        <v>0</v>
      </c>
      <c r="DO94" s="79">
        <f t="shared" si="45"/>
        <v>0</v>
      </c>
      <c r="DP94" s="79">
        <f t="shared" si="45"/>
        <v>0</v>
      </c>
      <c r="DQ94" s="79">
        <f t="shared" si="45"/>
        <v>0</v>
      </c>
      <c r="DR94" s="79">
        <f t="shared" si="45"/>
        <v>0</v>
      </c>
      <c r="DS94" s="79">
        <f t="shared" si="45"/>
        <v>0</v>
      </c>
      <c r="DT94" s="79">
        <f t="shared" si="45"/>
        <v>0</v>
      </c>
      <c r="DU94" s="79">
        <f t="shared" si="45"/>
        <v>0</v>
      </c>
    </row>
    <row r="95" spans="1:125" x14ac:dyDescent="0.35">
      <c r="A95" s="38" t="str">
        <f>IFERROR(Pieņēmumi!B197,"")</f>
        <v>Visu risku apdrošināšanas prēmija uzturēšanas periodā</v>
      </c>
      <c r="B95" s="44" t="str">
        <f>IFERROR(Pieņēmumi!C197,"")</f>
        <v>%</v>
      </c>
      <c r="C95" s="2"/>
      <c r="D95" s="82">
        <f>IFERROR(Pieņēmumi!E197,"")</f>
        <v>0</v>
      </c>
      <c r="E95" s="79">
        <f t="shared" ref="E95:BP95" si="46">IFERROR($D89*$D95*E15,"")</f>
        <v>0</v>
      </c>
      <c r="F95" s="79">
        <f t="shared" si="46"/>
        <v>0</v>
      </c>
      <c r="G95" s="79">
        <f t="shared" si="46"/>
        <v>0</v>
      </c>
      <c r="H95" s="79">
        <f t="shared" si="46"/>
        <v>0</v>
      </c>
      <c r="I95" s="79">
        <f t="shared" si="46"/>
        <v>0</v>
      </c>
      <c r="J95" s="79">
        <f t="shared" si="46"/>
        <v>0</v>
      </c>
      <c r="K95" s="79">
        <f t="shared" si="46"/>
        <v>0</v>
      </c>
      <c r="L95" s="79">
        <f t="shared" si="46"/>
        <v>0</v>
      </c>
      <c r="M95" s="79">
        <f t="shared" si="46"/>
        <v>0</v>
      </c>
      <c r="N95" s="79">
        <f t="shared" si="46"/>
        <v>0</v>
      </c>
      <c r="O95" s="79">
        <f t="shared" si="46"/>
        <v>0</v>
      </c>
      <c r="P95" s="79">
        <f t="shared" si="46"/>
        <v>0</v>
      </c>
      <c r="Q95" s="79">
        <f t="shared" si="46"/>
        <v>0</v>
      </c>
      <c r="R95" s="79">
        <f t="shared" si="46"/>
        <v>0</v>
      </c>
      <c r="S95" s="79">
        <f t="shared" si="46"/>
        <v>0</v>
      </c>
      <c r="T95" s="79">
        <f t="shared" si="46"/>
        <v>0</v>
      </c>
      <c r="U95" s="79">
        <f t="shared" si="46"/>
        <v>0</v>
      </c>
      <c r="V95" s="79">
        <f t="shared" si="46"/>
        <v>0</v>
      </c>
      <c r="W95" s="79">
        <f t="shared" si="46"/>
        <v>0</v>
      </c>
      <c r="X95" s="79">
        <f t="shared" si="46"/>
        <v>0</v>
      </c>
      <c r="Y95" s="79">
        <f t="shared" si="46"/>
        <v>0</v>
      </c>
      <c r="Z95" s="79">
        <f t="shared" si="46"/>
        <v>0</v>
      </c>
      <c r="AA95" s="79">
        <f t="shared" si="46"/>
        <v>0</v>
      </c>
      <c r="AB95" s="79">
        <f t="shared" si="46"/>
        <v>0</v>
      </c>
      <c r="AC95" s="79">
        <f t="shared" si="46"/>
        <v>0</v>
      </c>
      <c r="AD95" s="79">
        <f t="shared" si="46"/>
        <v>0</v>
      </c>
      <c r="AE95" s="79">
        <f t="shared" si="46"/>
        <v>0</v>
      </c>
      <c r="AF95" s="79">
        <f t="shared" si="46"/>
        <v>0</v>
      </c>
      <c r="AG95" s="79">
        <f t="shared" si="46"/>
        <v>0</v>
      </c>
      <c r="AH95" s="79">
        <f t="shared" si="46"/>
        <v>0</v>
      </c>
      <c r="AI95" s="79">
        <f t="shared" si="46"/>
        <v>0</v>
      </c>
      <c r="AJ95" s="79">
        <f t="shared" si="46"/>
        <v>0</v>
      </c>
      <c r="AK95" s="79">
        <f t="shared" si="46"/>
        <v>0</v>
      </c>
      <c r="AL95" s="79">
        <f t="shared" si="46"/>
        <v>0</v>
      </c>
      <c r="AM95" s="79">
        <f t="shared" si="46"/>
        <v>0</v>
      </c>
      <c r="AN95" s="79">
        <f t="shared" si="46"/>
        <v>0</v>
      </c>
      <c r="AO95" s="79">
        <f t="shared" si="46"/>
        <v>0</v>
      </c>
      <c r="AP95" s="79">
        <f t="shared" si="46"/>
        <v>0</v>
      </c>
      <c r="AQ95" s="79">
        <f t="shared" si="46"/>
        <v>0</v>
      </c>
      <c r="AR95" s="79">
        <f t="shared" si="46"/>
        <v>0</v>
      </c>
      <c r="AS95" s="79">
        <f t="shared" si="46"/>
        <v>0</v>
      </c>
      <c r="AT95" s="79">
        <f t="shared" si="46"/>
        <v>0</v>
      </c>
      <c r="AU95" s="79">
        <f t="shared" si="46"/>
        <v>0</v>
      </c>
      <c r="AV95" s="79">
        <f t="shared" si="46"/>
        <v>0</v>
      </c>
      <c r="AW95" s="79">
        <f t="shared" si="46"/>
        <v>0</v>
      </c>
      <c r="AX95" s="79">
        <f t="shared" si="46"/>
        <v>0</v>
      </c>
      <c r="AY95" s="79">
        <f t="shared" si="46"/>
        <v>0</v>
      </c>
      <c r="AZ95" s="79">
        <f t="shared" si="46"/>
        <v>0</v>
      </c>
      <c r="BA95" s="79">
        <f t="shared" si="46"/>
        <v>0</v>
      </c>
      <c r="BB95" s="79">
        <f t="shared" si="46"/>
        <v>0</v>
      </c>
      <c r="BC95" s="79">
        <f t="shared" si="46"/>
        <v>0</v>
      </c>
      <c r="BD95" s="79">
        <f t="shared" si="46"/>
        <v>0</v>
      </c>
      <c r="BE95" s="79">
        <f t="shared" si="46"/>
        <v>0</v>
      </c>
      <c r="BF95" s="79">
        <f t="shared" si="46"/>
        <v>0</v>
      </c>
      <c r="BG95" s="79">
        <f t="shared" si="46"/>
        <v>0</v>
      </c>
      <c r="BH95" s="79">
        <f t="shared" si="46"/>
        <v>0</v>
      </c>
      <c r="BI95" s="79">
        <f t="shared" si="46"/>
        <v>0</v>
      </c>
      <c r="BJ95" s="79">
        <f t="shared" si="46"/>
        <v>0</v>
      </c>
      <c r="BK95" s="79">
        <f t="shared" si="46"/>
        <v>0</v>
      </c>
      <c r="BL95" s="79">
        <f t="shared" si="46"/>
        <v>0</v>
      </c>
      <c r="BM95" s="79">
        <f t="shared" si="46"/>
        <v>0</v>
      </c>
      <c r="BN95" s="79">
        <f t="shared" si="46"/>
        <v>0</v>
      </c>
      <c r="BO95" s="79">
        <f t="shared" si="46"/>
        <v>0</v>
      </c>
      <c r="BP95" s="79">
        <f t="shared" si="46"/>
        <v>0</v>
      </c>
      <c r="BQ95" s="79">
        <f t="shared" ref="BQ95:DU95" si="47">IFERROR($D89*$D95*BQ15,"")</f>
        <v>0</v>
      </c>
      <c r="BR95" s="79">
        <f t="shared" si="47"/>
        <v>0</v>
      </c>
      <c r="BS95" s="79">
        <f t="shared" si="47"/>
        <v>0</v>
      </c>
      <c r="BT95" s="79">
        <f t="shared" si="47"/>
        <v>0</v>
      </c>
      <c r="BU95" s="79">
        <f t="shared" si="47"/>
        <v>0</v>
      </c>
      <c r="BV95" s="79">
        <f t="shared" si="47"/>
        <v>0</v>
      </c>
      <c r="BW95" s="79">
        <f t="shared" si="47"/>
        <v>0</v>
      </c>
      <c r="BX95" s="79">
        <f t="shared" si="47"/>
        <v>0</v>
      </c>
      <c r="BY95" s="79">
        <f t="shared" si="47"/>
        <v>0</v>
      </c>
      <c r="BZ95" s="79">
        <f t="shared" si="47"/>
        <v>0</v>
      </c>
      <c r="CA95" s="79">
        <f t="shared" si="47"/>
        <v>0</v>
      </c>
      <c r="CB95" s="79">
        <f t="shared" si="47"/>
        <v>0</v>
      </c>
      <c r="CC95" s="79">
        <f t="shared" si="47"/>
        <v>0</v>
      </c>
      <c r="CD95" s="79">
        <f t="shared" si="47"/>
        <v>0</v>
      </c>
      <c r="CE95" s="79">
        <f t="shared" si="47"/>
        <v>0</v>
      </c>
      <c r="CF95" s="79">
        <f t="shared" si="47"/>
        <v>0</v>
      </c>
      <c r="CG95" s="79">
        <f t="shared" si="47"/>
        <v>0</v>
      </c>
      <c r="CH95" s="79">
        <f t="shared" si="47"/>
        <v>0</v>
      </c>
      <c r="CI95" s="79">
        <f t="shared" si="47"/>
        <v>0</v>
      </c>
      <c r="CJ95" s="79">
        <f t="shared" si="47"/>
        <v>0</v>
      </c>
      <c r="CK95" s="79">
        <f t="shared" si="47"/>
        <v>0</v>
      </c>
      <c r="CL95" s="79">
        <f t="shared" si="47"/>
        <v>0</v>
      </c>
      <c r="CM95" s="79">
        <f t="shared" si="47"/>
        <v>0</v>
      </c>
      <c r="CN95" s="79">
        <f t="shared" si="47"/>
        <v>0</v>
      </c>
      <c r="CO95" s="79">
        <f t="shared" si="47"/>
        <v>0</v>
      </c>
      <c r="CP95" s="79">
        <f t="shared" si="47"/>
        <v>0</v>
      </c>
      <c r="CQ95" s="79">
        <f t="shared" si="47"/>
        <v>0</v>
      </c>
      <c r="CR95" s="79">
        <f t="shared" si="47"/>
        <v>0</v>
      </c>
      <c r="CS95" s="79">
        <f t="shared" si="47"/>
        <v>0</v>
      </c>
      <c r="CT95" s="79">
        <f t="shared" si="47"/>
        <v>0</v>
      </c>
      <c r="CU95" s="79">
        <f t="shared" si="47"/>
        <v>0</v>
      </c>
      <c r="CV95" s="79">
        <f t="shared" si="47"/>
        <v>0</v>
      </c>
      <c r="CW95" s="79">
        <f t="shared" si="47"/>
        <v>0</v>
      </c>
      <c r="CX95" s="79">
        <f t="shared" si="47"/>
        <v>0</v>
      </c>
      <c r="CY95" s="79">
        <f t="shared" si="47"/>
        <v>0</v>
      </c>
      <c r="CZ95" s="79">
        <f t="shared" si="47"/>
        <v>0</v>
      </c>
      <c r="DA95" s="79">
        <f t="shared" si="47"/>
        <v>0</v>
      </c>
      <c r="DB95" s="79">
        <f t="shared" si="47"/>
        <v>0</v>
      </c>
      <c r="DC95" s="79">
        <f t="shared" si="47"/>
        <v>0</v>
      </c>
      <c r="DD95" s="79">
        <f t="shared" si="47"/>
        <v>0</v>
      </c>
      <c r="DE95" s="79">
        <f t="shared" si="47"/>
        <v>0</v>
      </c>
      <c r="DF95" s="79">
        <f t="shared" si="47"/>
        <v>0</v>
      </c>
      <c r="DG95" s="79">
        <f t="shared" si="47"/>
        <v>0</v>
      </c>
      <c r="DH95" s="79">
        <f t="shared" si="47"/>
        <v>0</v>
      </c>
      <c r="DI95" s="79">
        <f t="shared" si="47"/>
        <v>0</v>
      </c>
      <c r="DJ95" s="79">
        <f t="shared" si="47"/>
        <v>0</v>
      </c>
      <c r="DK95" s="79">
        <f t="shared" si="47"/>
        <v>0</v>
      </c>
      <c r="DL95" s="79">
        <f t="shared" si="47"/>
        <v>0</v>
      </c>
      <c r="DM95" s="79">
        <f t="shared" si="47"/>
        <v>0</v>
      </c>
      <c r="DN95" s="79">
        <f t="shared" si="47"/>
        <v>0</v>
      </c>
      <c r="DO95" s="79">
        <f t="shared" si="47"/>
        <v>0</v>
      </c>
      <c r="DP95" s="79">
        <f t="shared" si="47"/>
        <v>0</v>
      </c>
      <c r="DQ95" s="79">
        <f t="shared" si="47"/>
        <v>0</v>
      </c>
      <c r="DR95" s="79">
        <f t="shared" si="47"/>
        <v>0</v>
      </c>
      <c r="DS95" s="79">
        <f t="shared" si="47"/>
        <v>0</v>
      </c>
      <c r="DT95" s="79">
        <f t="shared" si="47"/>
        <v>0</v>
      </c>
      <c r="DU95" s="79">
        <f t="shared" si="47"/>
        <v>0</v>
      </c>
    </row>
    <row r="97" spans="1:125" x14ac:dyDescent="0.35">
      <c r="A97" s="25" t="s">
        <v>447</v>
      </c>
      <c r="B97" s="78" t="s">
        <v>200</v>
      </c>
      <c r="C97" s="25"/>
      <c r="D97" s="26">
        <f>IFERROR(SUM(E97:DU97),"")</f>
        <v>0</v>
      </c>
      <c r="E97" s="26">
        <f t="shared" ref="E97:BP97" si="48">IFERROR(SUM(E91:E95),"")</f>
        <v>0</v>
      </c>
      <c r="F97" s="26">
        <f t="shared" si="48"/>
        <v>0</v>
      </c>
      <c r="G97" s="26">
        <f t="shared" si="48"/>
        <v>0</v>
      </c>
      <c r="H97" s="26">
        <f t="shared" si="48"/>
        <v>0</v>
      </c>
      <c r="I97" s="26">
        <f t="shared" si="48"/>
        <v>0</v>
      </c>
      <c r="J97" s="26">
        <f t="shared" si="48"/>
        <v>0</v>
      </c>
      <c r="K97" s="26">
        <f t="shared" si="48"/>
        <v>0</v>
      </c>
      <c r="L97" s="26">
        <f t="shared" si="48"/>
        <v>0</v>
      </c>
      <c r="M97" s="26">
        <f t="shared" si="48"/>
        <v>0</v>
      </c>
      <c r="N97" s="26">
        <f t="shared" si="48"/>
        <v>0</v>
      </c>
      <c r="O97" s="26">
        <f t="shared" si="48"/>
        <v>0</v>
      </c>
      <c r="P97" s="26">
        <f t="shared" si="48"/>
        <v>0</v>
      </c>
      <c r="Q97" s="26">
        <f t="shared" si="48"/>
        <v>0</v>
      </c>
      <c r="R97" s="26">
        <f t="shared" si="48"/>
        <v>0</v>
      </c>
      <c r="S97" s="26">
        <f t="shared" si="48"/>
        <v>0</v>
      </c>
      <c r="T97" s="26">
        <f t="shared" si="48"/>
        <v>0</v>
      </c>
      <c r="U97" s="26">
        <f t="shared" si="48"/>
        <v>0</v>
      </c>
      <c r="V97" s="26">
        <f t="shared" si="48"/>
        <v>0</v>
      </c>
      <c r="W97" s="26">
        <f t="shared" si="48"/>
        <v>0</v>
      </c>
      <c r="X97" s="26">
        <f t="shared" si="48"/>
        <v>0</v>
      </c>
      <c r="Y97" s="26">
        <f t="shared" si="48"/>
        <v>0</v>
      </c>
      <c r="Z97" s="26">
        <f t="shared" si="48"/>
        <v>0</v>
      </c>
      <c r="AA97" s="26">
        <f t="shared" si="48"/>
        <v>0</v>
      </c>
      <c r="AB97" s="26">
        <f t="shared" si="48"/>
        <v>0</v>
      </c>
      <c r="AC97" s="26">
        <f t="shared" si="48"/>
        <v>0</v>
      </c>
      <c r="AD97" s="26">
        <f t="shared" si="48"/>
        <v>0</v>
      </c>
      <c r="AE97" s="26">
        <f t="shared" si="48"/>
        <v>0</v>
      </c>
      <c r="AF97" s="26">
        <f t="shared" si="48"/>
        <v>0</v>
      </c>
      <c r="AG97" s="26">
        <f t="shared" si="48"/>
        <v>0</v>
      </c>
      <c r="AH97" s="26">
        <f t="shared" si="48"/>
        <v>0</v>
      </c>
      <c r="AI97" s="26">
        <f t="shared" si="48"/>
        <v>0</v>
      </c>
      <c r="AJ97" s="26">
        <f t="shared" si="48"/>
        <v>0</v>
      </c>
      <c r="AK97" s="26">
        <f t="shared" si="48"/>
        <v>0</v>
      </c>
      <c r="AL97" s="26">
        <f t="shared" si="48"/>
        <v>0</v>
      </c>
      <c r="AM97" s="26">
        <f t="shared" si="48"/>
        <v>0</v>
      </c>
      <c r="AN97" s="26">
        <f t="shared" si="48"/>
        <v>0</v>
      </c>
      <c r="AO97" s="26">
        <f t="shared" si="48"/>
        <v>0</v>
      </c>
      <c r="AP97" s="26">
        <f t="shared" si="48"/>
        <v>0</v>
      </c>
      <c r="AQ97" s="26">
        <f t="shared" si="48"/>
        <v>0</v>
      </c>
      <c r="AR97" s="26">
        <f t="shared" si="48"/>
        <v>0</v>
      </c>
      <c r="AS97" s="26">
        <f t="shared" si="48"/>
        <v>0</v>
      </c>
      <c r="AT97" s="26">
        <f t="shared" si="48"/>
        <v>0</v>
      </c>
      <c r="AU97" s="26">
        <f t="shared" si="48"/>
        <v>0</v>
      </c>
      <c r="AV97" s="26">
        <f t="shared" si="48"/>
        <v>0</v>
      </c>
      <c r="AW97" s="26">
        <f t="shared" si="48"/>
        <v>0</v>
      </c>
      <c r="AX97" s="26">
        <f t="shared" si="48"/>
        <v>0</v>
      </c>
      <c r="AY97" s="26">
        <f t="shared" si="48"/>
        <v>0</v>
      </c>
      <c r="AZ97" s="26">
        <f t="shared" si="48"/>
        <v>0</v>
      </c>
      <c r="BA97" s="26">
        <f t="shared" si="48"/>
        <v>0</v>
      </c>
      <c r="BB97" s="26">
        <f t="shared" si="48"/>
        <v>0</v>
      </c>
      <c r="BC97" s="26">
        <f t="shared" si="48"/>
        <v>0</v>
      </c>
      <c r="BD97" s="26">
        <f t="shared" si="48"/>
        <v>0</v>
      </c>
      <c r="BE97" s="26">
        <f t="shared" si="48"/>
        <v>0</v>
      </c>
      <c r="BF97" s="26">
        <f t="shared" si="48"/>
        <v>0</v>
      </c>
      <c r="BG97" s="26">
        <f t="shared" si="48"/>
        <v>0</v>
      </c>
      <c r="BH97" s="26">
        <f t="shared" si="48"/>
        <v>0</v>
      </c>
      <c r="BI97" s="26">
        <f t="shared" si="48"/>
        <v>0</v>
      </c>
      <c r="BJ97" s="26">
        <f t="shared" si="48"/>
        <v>0</v>
      </c>
      <c r="BK97" s="26">
        <f t="shared" si="48"/>
        <v>0</v>
      </c>
      <c r="BL97" s="26">
        <f t="shared" si="48"/>
        <v>0</v>
      </c>
      <c r="BM97" s="26">
        <f t="shared" si="48"/>
        <v>0</v>
      </c>
      <c r="BN97" s="26">
        <f t="shared" si="48"/>
        <v>0</v>
      </c>
      <c r="BO97" s="26">
        <f t="shared" si="48"/>
        <v>0</v>
      </c>
      <c r="BP97" s="26">
        <f t="shared" si="48"/>
        <v>0</v>
      </c>
      <c r="BQ97" s="26">
        <f t="shared" ref="BQ97:DU97" si="49">IFERROR(SUM(BQ91:BQ95),"")</f>
        <v>0</v>
      </c>
      <c r="BR97" s="26">
        <f t="shared" si="49"/>
        <v>0</v>
      </c>
      <c r="BS97" s="26">
        <f t="shared" si="49"/>
        <v>0</v>
      </c>
      <c r="BT97" s="26">
        <f t="shared" si="49"/>
        <v>0</v>
      </c>
      <c r="BU97" s="26">
        <f t="shared" si="49"/>
        <v>0</v>
      </c>
      <c r="BV97" s="26">
        <f t="shared" si="49"/>
        <v>0</v>
      </c>
      <c r="BW97" s="26">
        <f t="shared" si="49"/>
        <v>0</v>
      </c>
      <c r="BX97" s="26">
        <f t="shared" si="49"/>
        <v>0</v>
      </c>
      <c r="BY97" s="26">
        <f t="shared" si="49"/>
        <v>0</v>
      </c>
      <c r="BZ97" s="26">
        <f t="shared" si="49"/>
        <v>0</v>
      </c>
      <c r="CA97" s="26">
        <f t="shared" si="49"/>
        <v>0</v>
      </c>
      <c r="CB97" s="26">
        <f t="shared" si="49"/>
        <v>0</v>
      </c>
      <c r="CC97" s="26">
        <f t="shared" si="49"/>
        <v>0</v>
      </c>
      <c r="CD97" s="26">
        <f t="shared" si="49"/>
        <v>0</v>
      </c>
      <c r="CE97" s="26">
        <f t="shared" si="49"/>
        <v>0</v>
      </c>
      <c r="CF97" s="26">
        <f t="shared" si="49"/>
        <v>0</v>
      </c>
      <c r="CG97" s="26">
        <f t="shared" si="49"/>
        <v>0</v>
      </c>
      <c r="CH97" s="26">
        <f t="shared" si="49"/>
        <v>0</v>
      </c>
      <c r="CI97" s="26">
        <f t="shared" si="49"/>
        <v>0</v>
      </c>
      <c r="CJ97" s="26">
        <f t="shared" si="49"/>
        <v>0</v>
      </c>
      <c r="CK97" s="26">
        <f t="shared" si="49"/>
        <v>0</v>
      </c>
      <c r="CL97" s="26">
        <f t="shared" si="49"/>
        <v>0</v>
      </c>
      <c r="CM97" s="26">
        <f t="shared" si="49"/>
        <v>0</v>
      </c>
      <c r="CN97" s="26">
        <f t="shared" si="49"/>
        <v>0</v>
      </c>
      <c r="CO97" s="26">
        <f t="shared" si="49"/>
        <v>0</v>
      </c>
      <c r="CP97" s="26">
        <f t="shared" si="49"/>
        <v>0</v>
      </c>
      <c r="CQ97" s="26">
        <f t="shared" si="49"/>
        <v>0</v>
      </c>
      <c r="CR97" s="26">
        <f t="shared" si="49"/>
        <v>0</v>
      </c>
      <c r="CS97" s="26">
        <f t="shared" si="49"/>
        <v>0</v>
      </c>
      <c r="CT97" s="26">
        <f t="shared" si="49"/>
        <v>0</v>
      </c>
      <c r="CU97" s="26">
        <f t="shared" si="49"/>
        <v>0</v>
      </c>
      <c r="CV97" s="26">
        <f t="shared" si="49"/>
        <v>0</v>
      </c>
      <c r="CW97" s="26">
        <f t="shared" si="49"/>
        <v>0</v>
      </c>
      <c r="CX97" s="26">
        <f t="shared" si="49"/>
        <v>0</v>
      </c>
      <c r="CY97" s="26">
        <f t="shared" si="49"/>
        <v>0</v>
      </c>
      <c r="CZ97" s="26">
        <f t="shared" si="49"/>
        <v>0</v>
      </c>
      <c r="DA97" s="26">
        <f t="shared" si="49"/>
        <v>0</v>
      </c>
      <c r="DB97" s="26">
        <f t="shared" si="49"/>
        <v>0</v>
      </c>
      <c r="DC97" s="26">
        <f t="shared" si="49"/>
        <v>0</v>
      </c>
      <c r="DD97" s="26">
        <f t="shared" si="49"/>
        <v>0</v>
      </c>
      <c r="DE97" s="26">
        <f t="shared" si="49"/>
        <v>0</v>
      </c>
      <c r="DF97" s="26">
        <f t="shared" si="49"/>
        <v>0</v>
      </c>
      <c r="DG97" s="26">
        <f t="shared" si="49"/>
        <v>0</v>
      </c>
      <c r="DH97" s="26">
        <f t="shared" si="49"/>
        <v>0</v>
      </c>
      <c r="DI97" s="26">
        <f t="shared" si="49"/>
        <v>0</v>
      </c>
      <c r="DJ97" s="26">
        <f t="shared" si="49"/>
        <v>0</v>
      </c>
      <c r="DK97" s="26">
        <f t="shared" si="49"/>
        <v>0</v>
      </c>
      <c r="DL97" s="26">
        <f t="shared" si="49"/>
        <v>0</v>
      </c>
      <c r="DM97" s="26">
        <f t="shared" si="49"/>
        <v>0</v>
      </c>
      <c r="DN97" s="26">
        <f t="shared" si="49"/>
        <v>0</v>
      </c>
      <c r="DO97" s="26">
        <f t="shared" si="49"/>
        <v>0</v>
      </c>
      <c r="DP97" s="26">
        <f t="shared" si="49"/>
        <v>0</v>
      </c>
      <c r="DQ97" s="26">
        <f t="shared" si="49"/>
        <v>0</v>
      </c>
      <c r="DR97" s="26">
        <f t="shared" si="49"/>
        <v>0</v>
      </c>
      <c r="DS97" s="26">
        <f t="shared" si="49"/>
        <v>0</v>
      </c>
      <c r="DT97" s="26">
        <f t="shared" si="49"/>
        <v>0</v>
      </c>
      <c r="DU97" s="26">
        <f t="shared" si="49"/>
        <v>0</v>
      </c>
    </row>
    <row r="98" spans="1:125" x14ac:dyDescent="0.35">
      <c r="A98" s="25"/>
      <c r="B98" s="25"/>
      <c r="C98" s="25"/>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row>
    <row r="99" spans="1:125" x14ac:dyDescent="0.35">
      <c r="A99" s="25" t="s">
        <v>448</v>
      </c>
      <c r="B99" s="78" t="s">
        <v>200</v>
      </c>
      <c r="C99" s="25"/>
      <c r="D99" s="26">
        <f>IFERROR(SUM(E99:DU99),"")</f>
        <v>0</v>
      </c>
      <c r="E99" s="26" t="str">
        <f t="shared" ref="E99:BP99" si="50">IFERROR(E87*E97,"")</f>
        <v/>
      </c>
      <c r="F99" s="26" t="str">
        <f t="shared" si="50"/>
        <v/>
      </c>
      <c r="G99" s="26" t="str">
        <f t="shared" si="50"/>
        <v/>
      </c>
      <c r="H99" s="26" t="str">
        <f t="shared" si="50"/>
        <v/>
      </c>
      <c r="I99" s="26" t="str">
        <f t="shared" si="50"/>
        <v/>
      </c>
      <c r="J99" s="26" t="str">
        <f t="shared" si="50"/>
        <v/>
      </c>
      <c r="K99" s="26" t="str">
        <f t="shared" si="50"/>
        <v/>
      </c>
      <c r="L99" s="26" t="str">
        <f t="shared" si="50"/>
        <v/>
      </c>
      <c r="M99" s="26" t="str">
        <f t="shared" si="50"/>
        <v/>
      </c>
      <c r="N99" s="26" t="str">
        <f t="shared" si="50"/>
        <v/>
      </c>
      <c r="O99" s="26" t="str">
        <f t="shared" si="50"/>
        <v/>
      </c>
      <c r="P99" s="26" t="str">
        <f t="shared" si="50"/>
        <v/>
      </c>
      <c r="Q99" s="26" t="str">
        <f t="shared" si="50"/>
        <v/>
      </c>
      <c r="R99" s="26" t="str">
        <f t="shared" si="50"/>
        <v/>
      </c>
      <c r="S99" s="26" t="str">
        <f t="shared" si="50"/>
        <v/>
      </c>
      <c r="T99" s="26" t="str">
        <f t="shared" si="50"/>
        <v/>
      </c>
      <c r="U99" s="26" t="str">
        <f t="shared" si="50"/>
        <v/>
      </c>
      <c r="V99" s="26" t="str">
        <f t="shared" si="50"/>
        <v/>
      </c>
      <c r="W99" s="26" t="str">
        <f t="shared" si="50"/>
        <v/>
      </c>
      <c r="X99" s="26" t="str">
        <f t="shared" si="50"/>
        <v/>
      </c>
      <c r="Y99" s="26" t="str">
        <f t="shared" si="50"/>
        <v/>
      </c>
      <c r="Z99" s="26" t="str">
        <f t="shared" si="50"/>
        <v/>
      </c>
      <c r="AA99" s="26" t="str">
        <f t="shared" si="50"/>
        <v/>
      </c>
      <c r="AB99" s="26" t="str">
        <f t="shared" si="50"/>
        <v/>
      </c>
      <c r="AC99" s="26" t="str">
        <f t="shared" si="50"/>
        <v/>
      </c>
      <c r="AD99" s="26" t="str">
        <f t="shared" si="50"/>
        <v/>
      </c>
      <c r="AE99" s="26" t="str">
        <f t="shared" si="50"/>
        <v/>
      </c>
      <c r="AF99" s="26" t="str">
        <f t="shared" si="50"/>
        <v/>
      </c>
      <c r="AG99" s="26" t="str">
        <f t="shared" si="50"/>
        <v/>
      </c>
      <c r="AH99" s="26" t="str">
        <f t="shared" si="50"/>
        <v/>
      </c>
      <c r="AI99" s="26" t="str">
        <f t="shared" si="50"/>
        <v/>
      </c>
      <c r="AJ99" s="26" t="str">
        <f t="shared" si="50"/>
        <v/>
      </c>
      <c r="AK99" s="26" t="str">
        <f t="shared" si="50"/>
        <v/>
      </c>
      <c r="AL99" s="26" t="str">
        <f t="shared" si="50"/>
        <v/>
      </c>
      <c r="AM99" s="26" t="str">
        <f t="shared" si="50"/>
        <v/>
      </c>
      <c r="AN99" s="26" t="str">
        <f t="shared" si="50"/>
        <v/>
      </c>
      <c r="AO99" s="26" t="str">
        <f t="shared" si="50"/>
        <v/>
      </c>
      <c r="AP99" s="26" t="str">
        <f t="shared" si="50"/>
        <v/>
      </c>
      <c r="AQ99" s="26" t="str">
        <f t="shared" si="50"/>
        <v/>
      </c>
      <c r="AR99" s="26" t="str">
        <f t="shared" si="50"/>
        <v/>
      </c>
      <c r="AS99" s="26" t="str">
        <f t="shared" si="50"/>
        <v/>
      </c>
      <c r="AT99" s="26" t="str">
        <f t="shared" si="50"/>
        <v/>
      </c>
      <c r="AU99" s="26" t="str">
        <f t="shared" si="50"/>
        <v/>
      </c>
      <c r="AV99" s="26" t="str">
        <f t="shared" si="50"/>
        <v/>
      </c>
      <c r="AW99" s="26" t="str">
        <f t="shared" si="50"/>
        <v/>
      </c>
      <c r="AX99" s="26" t="str">
        <f t="shared" si="50"/>
        <v/>
      </c>
      <c r="AY99" s="26" t="str">
        <f t="shared" si="50"/>
        <v/>
      </c>
      <c r="AZ99" s="26" t="str">
        <f t="shared" si="50"/>
        <v/>
      </c>
      <c r="BA99" s="26" t="str">
        <f t="shared" si="50"/>
        <v/>
      </c>
      <c r="BB99" s="26" t="str">
        <f t="shared" si="50"/>
        <v/>
      </c>
      <c r="BC99" s="26" t="str">
        <f t="shared" si="50"/>
        <v/>
      </c>
      <c r="BD99" s="26" t="str">
        <f t="shared" si="50"/>
        <v/>
      </c>
      <c r="BE99" s="26" t="str">
        <f t="shared" si="50"/>
        <v/>
      </c>
      <c r="BF99" s="26" t="str">
        <f t="shared" si="50"/>
        <v/>
      </c>
      <c r="BG99" s="26" t="str">
        <f t="shared" si="50"/>
        <v/>
      </c>
      <c r="BH99" s="26" t="str">
        <f t="shared" si="50"/>
        <v/>
      </c>
      <c r="BI99" s="26" t="str">
        <f t="shared" si="50"/>
        <v/>
      </c>
      <c r="BJ99" s="26" t="str">
        <f t="shared" si="50"/>
        <v/>
      </c>
      <c r="BK99" s="26" t="str">
        <f t="shared" si="50"/>
        <v/>
      </c>
      <c r="BL99" s="26" t="str">
        <f t="shared" si="50"/>
        <v/>
      </c>
      <c r="BM99" s="26" t="str">
        <f t="shared" si="50"/>
        <v/>
      </c>
      <c r="BN99" s="26" t="str">
        <f t="shared" si="50"/>
        <v/>
      </c>
      <c r="BO99" s="26" t="str">
        <f t="shared" si="50"/>
        <v/>
      </c>
      <c r="BP99" s="26" t="str">
        <f t="shared" si="50"/>
        <v/>
      </c>
      <c r="BQ99" s="26" t="str">
        <f t="shared" ref="BQ99:DU99" si="51">IFERROR(BQ87*BQ97,"")</f>
        <v/>
      </c>
      <c r="BR99" s="26" t="str">
        <f t="shared" si="51"/>
        <v/>
      </c>
      <c r="BS99" s="26" t="str">
        <f t="shared" si="51"/>
        <v/>
      </c>
      <c r="BT99" s="26" t="str">
        <f t="shared" si="51"/>
        <v/>
      </c>
      <c r="BU99" s="26" t="str">
        <f t="shared" si="51"/>
        <v/>
      </c>
      <c r="BV99" s="26" t="str">
        <f t="shared" si="51"/>
        <v/>
      </c>
      <c r="BW99" s="26" t="str">
        <f t="shared" si="51"/>
        <v/>
      </c>
      <c r="BX99" s="26" t="str">
        <f t="shared" si="51"/>
        <v/>
      </c>
      <c r="BY99" s="26" t="str">
        <f t="shared" si="51"/>
        <v/>
      </c>
      <c r="BZ99" s="26" t="str">
        <f t="shared" si="51"/>
        <v/>
      </c>
      <c r="CA99" s="26" t="str">
        <f t="shared" si="51"/>
        <v/>
      </c>
      <c r="CB99" s="26" t="str">
        <f t="shared" si="51"/>
        <v/>
      </c>
      <c r="CC99" s="26" t="str">
        <f t="shared" si="51"/>
        <v/>
      </c>
      <c r="CD99" s="26" t="str">
        <f t="shared" si="51"/>
        <v/>
      </c>
      <c r="CE99" s="26" t="str">
        <f t="shared" si="51"/>
        <v/>
      </c>
      <c r="CF99" s="26" t="str">
        <f t="shared" si="51"/>
        <v/>
      </c>
      <c r="CG99" s="26" t="str">
        <f t="shared" si="51"/>
        <v/>
      </c>
      <c r="CH99" s="26" t="str">
        <f t="shared" si="51"/>
        <v/>
      </c>
      <c r="CI99" s="26" t="str">
        <f t="shared" si="51"/>
        <v/>
      </c>
      <c r="CJ99" s="26" t="str">
        <f t="shared" si="51"/>
        <v/>
      </c>
      <c r="CK99" s="26" t="str">
        <f t="shared" si="51"/>
        <v/>
      </c>
      <c r="CL99" s="26" t="str">
        <f t="shared" si="51"/>
        <v/>
      </c>
      <c r="CM99" s="26" t="str">
        <f t="shared" si="51"/>
        <v/>
      </c>
      <c r="CN99" s="26" t="str">
        <f t="shared" si="51"/>
        <v/>
      </c>
      <c r="CO99" s="26" t="str">
        <f t="shared" si="51"/>
        <v/>
      </c>
      <c r="CP99" s="26" t="str">
        <f t="shared" si="51"/>
        <v/>
      </c>
      <c r="CQ99" s="26" t="str">
        <f t="shared" si="51"/>
        <v/>
      </c>
      <c r="CR99" s="26" t="str">
        <f t="shared" si="51"/>
        <v/>
      </c>
      <c r="CS99" s="26" t="str">
        <f t="shared" si="51"/>
        <v/>
      </c>
      <c r="CT99" s="26" t="str">
        <f t="shared" si="51"/>
        <v/>
      </c>
      <c r="CU99" s="26" t="str">
        <f t="shared" si="51"/>
        <v/>
      </c>
      <c r="CV99" s="26" t="str">
        <f t="shared" si="51"/>
        <v/>
      </c>
      <c r="CW99" s="26" t="str">
        <f t="shared" si="51"/>
        <v/>
      </c>
      <c r="CX99" s="26" t="str">
        <f t="shared" si="51"/>
        <v/>
      </c>
      <c r="CY99" s="26" t="str">
        <f t="shared" si="51"/>
        <v/>
      </c>
      <c r="CZ99" s="26" t="str">
        <f t="shared" si="51"/>
        <v/>
      </c>
      <c r="DA99" s="26" t="str">
        <f t="shared" si="51"/>
        <v/>
      </c>
      <c r="DB99" s="26" t="str">
        <f t="shared" si="51"/>
        <v/>
      </c>
      <c r="DC99" s="26" t="str">
        <f t="shared" si="51"/>
        <v/>
      </c>
      <c r="DD99" s="26" t="str">
        <f t="shared" si="51"/>
        <v/>
      </c>
      <c r="DE99" s="26" t="str">
        <f t="shared" si="51"/>
        <v/>
      </c>
      <c r="DF99" s="26" t="str">
        <f t="shared" si="51"/>
        <v/>
      </c>
      <c r="DG99" s="26" t="str">
        <f t="shared" si="51"/>
        <v/>
      </c>
      <c r="DH99" s="26" t="str">
        <f t="shared" si="51"/>
        <v/>
      </c>
      <c r="DI99" s="26" t="str">
        <f t="shared" si="51"/>
        <v/>
      </c>
      <c r="DJ99" s="26" t="str">
        <f t="shared" si="51"/>
        <v/>
      </c>
      <c r="DK99" s="26" t="str">
        <f t="shared" si="51"/>
        <v/>
      </c>
      <c r="DL99" s="26" t="str">
        <f t="shared" si="51"/>
        <v/>
      </c>
      <c r="DM99" s="26" t="str">
        <f t="shared" si="51"/>
        <v/>
      </c>
      <c r="DN99" s="26" t="str">
        <f t="shared" si="51"/>
        <v/>
      </c>
      <c r="DO99" s="26" t="str">
        <f t="shared" si="51"/>
        <v/>
      </c>
      <c r="DP99" s="26" t="str">
        <f t="shared" si="51"/>
        <v/>
      </c>
      <c r="DQ99" s="26" t="str">
        <f t="shared" si="51"/>
        <v/>
      </c>
      <c r="DR99" s="26" t="str">
        <f t="shared" si="51"/>
        <v/>
      </c>
      <c r="DS99" s="26" t="str">
        <f t="shared" si="51"/>
        <v/>
      </c>
      <c r="DT99" s="26" t="str">
        <f t="shared" si="51"/>
        <v/>
      </c>
      <c r="DU99" s="26" t="str">
        <f t="shared" si="51"/>
        <v/>
      </c>
    </row>
    <row r="101" spans="1:125"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x14ac:dyDescent="0.35">
      <c r="A102" s="16" t="s">
        <v>449</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row>
    <row r="103" spans="1:125" x14ac:dyDescent="0.35">
      <c r="A103" s="64"/>
      <c r="B103" s="64"/>
      <c r="C103" s="64"/>
      <c r="D103" s="64"/>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row>
    <row r="104" spans="1:125" ht="31.5" x14ac:dyDescent="0.35">
      <c r="A104" s="145" t="str">
        <f>IFERROR(Riski!A2,"")</f>
        <v>Riska numurs un nosaukums</v>
      </c>
      <c r="B104" s="354" t="str">
        <f>IFERROR(Riski!C2,"")</f>
        <v>Riska varbūtība</v>
      </c>
      <c r="C104" s="354" t="str">
        <f>IFERROR(Riski!D2,"")</f>
        <v>Riska ietekme</v>
      </c>
      <c r="D104" s="354" t="str">
        <f>IFERROR(Riski!E2,"")</f>
        <v>Riska vērtība</v>
      </c>
      <c r="E104" s="354" t="str">
        <f>IFERROR(Riski!H2,"")</f>
        <v>Riska pārdale privātajam partnerim, %</v>
      </c>
      <c r="F104" s="146" t="s">
        <v>450</v>
      </c>
      <c r="G104" s="146" t="s">
        <v>451</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x14ac:dyDescent="0.35">
      <c r="A105" s="145" t="str">
        <f>IFERROR(Riski!A3,"")</f>
        <v>Būvniecības fāze</v>
      </c>
      <c r="B105" s="147"/>
      <c r="C105" s="148"/>
      <c r="D105" s="148"/>
      <c r="E105" s="148"/>
      <c r="F105" s="3"/>
      <c r="G105" s="3"/>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x14ac:dyDescent="0.35">
      <c r="A106" s="38">
        <f>IFERROR(Riski!A4,"")</f>
        <v>0</v>
      </c>
      <c r="B106" s="40">
        <f>IFERROR(Riski!C4,"")</f>
        <v>0</v>
      </c>
      <c r="C106" s="40">
        <f>IFERROR(Riski!D4,"")</f>
        <v>0</v>
      </c>
      <c r="D106" s="40">
        <f>IFERROR(Riski!E4,"")</f>
        <v>0</v>
      </c>
      <c r="E106" s="82">
        <f>IFERROR(Riski!H4,"")</f>
        <v>0</v>
      </c>
      <c r="F106" s="61">
        <f>IFERROR(Riski!G4,"")</f>
        <v>0</v>
      </c>
      <c r="G106" s="61">
        <f t="shared" ref="G106:G114" si="52">IFERROR(F106*E106,"")</f>
        <v>0</v>
      </c>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row>
    <row r="107" spans="1:125" x14ac:dyDescent="0.35">
      <c r="A107" s="38">
        <f>IFERROR(Riski!A5,"")</f>
        <v>0</v>
      </c>
      <c r="B107" s="40">
        <f>IFERROR(Riski!C5,"")</f>
        <v>0</v>
      </c>
      <c r="C107" s="40">
        <f>IFERROR(Riski!D5,"")</f>
        <v>0</v>
      </c>
      <c r="D107" s="40">
        <f>IFERROR(Riski!E5,"")</f>
        <v>0</v>
      </c>
      <c r="E107" s="82">
        <f>IFERROR(Riski!H5,"")</f>
        <v>0</v>
      </c>
      <c r="F107" s="61">
        <f>IFERROR(Riski!G5,"")</f>
        <v>0</v>
      </c>
      <c r="G107" s="61">
        <f t="shared" si="52"/>
        <v>0</v>
      </c>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x14ac:dyDescent="0.35">
      <c r="A108" s="38">
        <f>IFERROR(Riski!A6,"")</f>
        <v>0</v>
      </c>
      <c r="B108" s="40">
        <f>IFERROR(Riski!C6,"")</f>
        <v>0</v>
      </c>
      <c r="C108" s="40">
        <f>IFERROR(Riski!D6,"")</f>
        <v>0</v>
      </c>
      <c r="D108" s="40">
        <f>IFERROR(Riski!E6,"")</f>
        <v>0</v>
      </c>
      <c r="E108" s="82">
        <f>IFERROR(Riski!H6,"")</f>
        <v>0</v>
      </c>
      <c r="F108" s="61">
        <f>IFERROR(Riski!G6,"")</f>
        <v>0</v>
      </c>
      <c r="G108" s="61">
        <f t="shared" si="52"/>
        <v>0</v>
      </c>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x14ac:dyDescent="0.35">
      <c r="A109" s="38">
        <f>IFERROR(Riski!A7,"")</f>
        <v>0</v>
      </c>
      <c r="B109" s="40">
        <f>IFERROR(Riski!C7,"")</f>
        <v>0</v>
      </c>
      <c r="C109" s="40">
        <f>IFERROR(Riski!D7,"")</f>
        <v>0</v>
      </c>
      <c r="D109" s="40">
        <f>IFERROR(Riski!E7,"")</f>
        <v>0</v>
      </c>
      <c r="E109" s="82">
        <f>IFERROR(Riski!H7,"")</f>
        <v>0</v>
      </c>
      <c r="F109" s="61">
        <f>IFERROR(Riski!G7,"")</f>
        <v>0</v>
      </c>
      <c r="G109" s="61">
        <f t="shared" si="52"/>
        <v>0</v>
      </c>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row>
    <row r="110" spans="1:125" x14ac:dyDescent="0.35">
      <c r="A110" s="38">
        <f>IFERROR(Riski!A8,"")</f>
        <v>0</v>
      </c>
      <c r="B110" s="40">
        <f>IFERROR(Riski!C8,"")</f>
        <v>0</v>
      </c>
      <c r="C110" s="40">
        <f>IFERROR(Riski!D8,"")</f>
        <v>0</v>
      </c>
      <c r="D110" s="40">
        <f>IFERROR(Riski!E8,"")</f>
        <v>0</v>
      </c>
      <c r="E110" s="82">
        <f>IFERROR(Riski!H8,"")</f>
        <v>0</v>
      </c>
      <c r="F110" s="61">
        <f>IFERROR(Riski!G8,"")</f>
        <v>0</v>
      </c>
      <c r="G110" s="61">
        <f t="shared" si="52"/>
        <v>0</v>
      </c>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x14ac:dyDescent="0.35">
      <c r="A111" s="38">
        <f>IFERROR(Riski!A9,"")</f>
        <v>0</v>
      </c>
      <c r="B111" s="40">
        <f>IFERROR(Riski!C9,"")</f>
        <v>0</v>
      </c>
      <c r="C111" s="40">
        <f>IFERROR(Riski!D9,"")</f>
        <v>0</v>
      </c>
      <c r="D111" s="40">
        <f>IFERROR(Riski!E9,"")</f>
        <v>0</v>
      </c>
      <c r="E111" s="82">
        <f>IFERROR(Riski!H9,"")</f>
        <v>0</v>
      </c>
      <c r="F111" s="61">
        <f>IFERROR(Riski!G9,"")</f>
        <v>0</v>
      </c>
      <c r="G111" s="61">
        <f t="shared" si="52"/>
        <v>0</v>
      </c>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row>
    <row r="112" spans="1:125" x14ac:dyDescent="0.35">
      <c r="A112" s="38">
        <f>IFERROR(Riski!A10,"")</f>
        <v>0</v>
      </c>
      <c r="B112" s="40">
        <f>IFERROR(Riski!C10,"")</f>
        <v>0</v>
      </c>
      <c r="C112" s="40">
        <f>IFERROR(Riski!D10,"")</f>
        <v>0</v>
      </c>
      <c r="D112" s="40">
        <f>IFERROR(Riski!E10,"")</f>
        <v>0</v>
      </c>
      <c r="E112" s="82">
        <f>IFERROR(Riski!H10,"")</f>
        <v>0</v>
      </c>
      <c r="F112" s="61">
        <f>IFERROR(Riski!G10,"")</f>
        <v>0</v>
      </c>
      <c r="G112" s="61">
        <f t="shared" si="52"/>
        <v>0</v>
      </c>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x14ac:dyDescent="0.35">
      <c r="A113" s="38">
        <f>IFERROR(Riski!A11,"")</f>
        <v>0</v>
      </c>
      <c r="B113" s="40">
        <f>IFERROR(Riski!C11,"")</f>
        <v>0</v>
      </c>
      <c r="C113" s="40">
        <f>IFERROR(Riski!D11,"")</f>
        <v>0</v>
      </c>
      <c r="D113" s="40">
        <f>IFERROR(Riski!E11,"")</f>
        <v>0</v>
      </c>
      <c r="E113" s="82">
        <f>IFERROR(Riski!H11,"")</f>
        <v>0</v>
      </c>
      <c r="F113" s="61">
        <f>IFERROR(Riski!G11,"")</f>
        <v>0</v>
      </c>
      <c r="G113" s="61">
        <f t="shared" si="52"/>
        <v>0</v>
      </c>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row>
    <row r="114" spans="1:125" x14ac:dyDescent="0.35">
      <c r="A114" s="38">
        <f>IFERROR(Riski!A12,"")</f>
        <v>0</v>
      </c>
      <c r="B114" s="40">
        <f>IFERROR(Riski!C12,"")</f>
        <v>0</v>
      </c>
      <c r="C114" s="40">
        <f>IFERROR(Riski!D12,"")</f>
        <v>0</v>
      </c>
      <c r="D114" s="40">
        <f>IFERROR(Riski!E12,"")</f>
        <v>0</v>
      </c>
      <c r="E114" s="82">
        <f>IFERROR(Riski!H12,"")</f>
        <v>0</v>
      </c>
      <c r="F114" s="61">
        <f>IFERROR(Riski!G11,"")</f>
        <v>0</v>
      </c>
      <c r="G114" s="61">
        <f t="shared" si="52"/>
        <v>0</v>
      </c>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row>
    <row r="115" spans="1:125" x14ac:dyDescent="0.35">
      <c r="A115" s="66"/>
      <c r="B115" s="67"/>
      <c r="C115" s="149"/>
      <c r="D115" s="149"/>
      <c r="E115" s="149"/>
      <c r="F115" s="61"/>
      <c r="G115" s="61"/>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x14ac:dyDescent="0.35">
      <c r="A116" s="25" t="s">
        <v>452</v>
      </c>
      <c r="B116" s="78" t="s">
        <v>200</v>
      </c>
      <c r="C116" s="25"/>
      <c r="D116" s="25"/>
      <c r="E116" s="25"/>
      <c r="F116" s="26">
        <f>IFERROR(SUM(F106:F114),"")</f>
        <v>0</v>
      </c>
      <c r="G116" s="26">
        <f>IFERROR(SUM(G106:G114),"")</f>
        <v>0</v>
      </c>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7" spans="1:125"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row>
    <row r="118" spans="1:125" x14ac:dyDescent="0.35">
      <c r="A118" s="145" t="str">
        <f>IFERROR(Riski!A13,"")</f>
        <v>Uzturēšanas fāze</v>
      </c>
      <c r="B118" s="40"/>
      <c r="C118" s="82"/>
      <c r="D118" s="82"/>
      <c r="E118" s="82"/>
      <c r="F118" s="61"/>
      <c r="G118" s="61"/>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x14ac:dyDescent="0.35">
      <c r="A119" s="38">
        <f>IFERROR(Riski!A14,"")</f>
        <v>0</v>
      </c>
      <c r="B119" s="40">
        <f>IFERROR(Riski!C14,"")</f>
        <v>0</v>
      </c>
      <c r="C119" s="40">
        <f>IFERROR(Riski!D14,"")</f>
        <v>0</v>
      </c>
      <c r="D119" s="40">
        <f>IFERROR(Riski!E14,"")</f>
        <v>0</v>
      </c>
      <c r="E119" s="82">
        <f>IFERROR(Riski!H14,"")</f>
        <v>0</v>
      </c>
      <c r="F119" s="61">
        <f>IFERROR(Riski!G14,"")</f>
        <v>0</v>
      </c>
      <c r="G119" s="61">
        <f t="shared" ref="G119:G135" si="53">IFERROR(F119*E119,"")</f>
        <v>0</v>
      </c>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x14ac:dyDescent="0.35">
      <c r="A120" s="38">
        <f>IFERROR(Riski!A15,"")</f>
        <v>0</v>
      </c>
      <c r="B120" s="40">
        <f>IFERROR(Riski!C15,"")</f>
        <v>0</v>
      </c>
      <c r="C120" s="40">
        <f>IFERROR(Riski!D15,"")</f>
        <v>0</v>
      </c>
      <c r="D120" s="40">
        <f>IFERROR(Riski!E15,"")</f>
        <v>0</v>
      </c>
      <c r="E120" s="82">
        <f>IFERROR(Riski!H15,"")</f>
        <v>0</v>
      </c>
      <c r="F120" s="61">
        <f>IFERROR(Riski!G15,"")</f>
        <v>0</v>
      </c>
      <c r="G120" s="61">
        <f t="shared" si="53"/>
        <v>0</v>
      </c>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row>
    <row r="121" spans="1:125" x14ac:dyDescent="0.35">
      <c r="A121" s="38">
        <f>IFERROR(Riski!A16,"")</f>
        <v>0</v>
      </c>
      <c r="B121" s="40">
        <f>IFERROR(Riski!C16,"")</f>
        <v>0</v>
      </c>
      <c r="C121" s="40">
        <f>IFERROR(Riski!D16,"")</f>
        <v>0</v>
      </c>
      <c r="D121" s="40">
        <f>IFERROR(Riski!E16,"")</f>
        <v>0</v>
      </c>
      <c r="E121" s="82">
        <f>IFERROR(Riski!H16,"")</f>
        <v>0</v>
      </c>
      <c r="F121" s="61">
        <f>IFERROR(Riski!G16,"")</f>
        <v>0</v>
      </c>
      <c r="G121" s="61">
        <f t="shared" si="53"/>
        <v>0</v>
      </c>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row>
    <row r="122" spans="1:125" x14ac:dyDescent="0.35">
      <c r="A122" s="38">
        <f>IFERROR(Riski!A17,"")</f>
        <v>0</v>
      </c>
      <c r="B122" s="40">
        <f>IFERROR(Riski!C17,"")</f>
        <v>0</v>
      </c>
      <c r="C122" s="40">
        <f>IFERROR(Riski!D17,"")</f>
        <v>0</v>
      </c>
      <c r="D122" s="40">
        <f>IFERROR(Riski!E17,"")</f>
        <v>0</v>
      </c>
      <c r="E122" s="82">
        <f>IFERROR(Riski!H17,"")</f>
        <v>0</v>
      </c>
      <c r="F122" s="61">
        <f>IFERROR(Riski!G17,"")</f>
        <v>0</v>
      </c>
      <c r="G122" s="61">
        <f t="shared" si="53"/>
        <v>0</v>
      </c>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x14ac:dyDescent="0.35">
      <c r="A123" s="38">
        <f>IFERROR(Riski!A18,"")</f>
        <v>0</v>
      </c>
      <c r="B123" s="40">
        <f>IFERROR(Riski!C18,"")</f>
        <v>0</v>
      </c>
      <c r="C123" s="40">
        <f>IFERROR(Riski!D18,"")</f>
        <v>0</v>
      </c>
      <c r="D123" s="40">
        <f>IFERROR(Riski!E18,"")</f>
        <v>0</v>
      </c>
      <c r="E123" s="82">
        <f>IFERROR(Riski!H18,"")</f>
        <v>0</v>
      </c>
      <c r="F123" s="61">
        <f>IFERROR(Riski!G18,"")</f>
        <v>0</v>
      </c>
      <c r="G123" s="61">
        <f t="shared" si="53"/>
        <v>0</v>
      </c>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row>
    <row r="124" spans="1:125" x14ac:dyDescent="0.35">
      <c r="A124" s="38">
        <f>IFERROR(Riski!A19,"")</f>
        <v>0</v>
      </c>
      <c r="B124" s="40">
        <f>IFERROR(Riski!C19,"")</f>
        <v>0</v>
      </c>
      <c r="C124" s="40">
        <f>IFERROR(Riski!D19,"")</f>
        <v>0</v>
      </c>
      <c r="D124" s="40">
        <f>IFERROR(Riski!E19,"")</f>
        <v>0</v>
      </c>
      <c r="E124" s="82">
        <f>IFERROR(Riski!H19,"")</f>
        <v>0</v>
      </c>
      <c r="F124" s="61">
        <f>IFERROR(Riski!G19,"")</f>
        <v>0</v>
      </c>
      <c r="G124" s="61">
        <f t="shared" si="53"/>
        <v>0</v>
      </c>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x14ac:dyDescent="0.35">
      <c r="A125" s="38">
        <f>IFERROR(Riski!A20,"")</f>
        <v>0</v>
      </c>
      <c r="B125" s="40">
        <f>IFERROR(Riski!C20,"")</f>
        <v>0</v>
      </c>
      <c r="C125" s="40">
        <f>IFERROR(Riski!D20,"")</f>
        <v>0</v>
      </c>
      <c r="D125" s="40">
        <f>IFERROR(Riski!E20,"")</f>
        <v>0</v>
      </c>
      <c r="E125" s="82">
        <f>IFERROR(Riski!H20,"")</f>
        <v>0</v>
      </c>
      <c r="F125" s="61">
        <f>IFERROR(Riski!G20,"")</f>
        <v>0</v>
      </c>
      <c r="G125" s="61">
        <f t="shared" si="53"/>
        <v>0</v>
      </c>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row>
    <row r="126" spans="1:125" x14ac:dyDescent="0.35">
      <c r="A126" s="38">
        <f>IFERROR(Riski!A21,"")</f>
        <v>0</v>
      </c>
      <c r="B126" s="40">
        <f>IFERROR(Riski!C21,"")</f>
        <v>0</v>
      </c>
      <c r="C126" s="40">
        <f>IFERROR(Riski!D21,"")</f>
        <v>0</v>
      </c>
      <c r="D126" s="40">
        <f>IFERROR(Riski!E21,"")</f>
        <v>0</v>
      </c>
      <c r="E126" s="82">
        <f>IFERROR(Riski!H21,"")</f>
        <v>0</v>
      </c>
      <c r="F126" s="61">
        <f>IFERROR(Riski!G21,"")</f>
        <v>0</v>
      </c>
      <c r="G126" s="61">
        <f t="shared" si="53"/>
        <v>0</v>
      </c>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x14ac:dyDescent="0.35">
      <c r="A127" s="38">
        <f>IFERROR(Riski!A22,"")</f>
        <v>0</v>
      </c>
      <c r="B127" s="40">
        <f>IFERROR(Riski!C22,"")</f>
        <v>0</v>
      </c>
      <c r="C127" s="40">
        <f>IFERROR(Riski!D22,"")</f>
        <v>0</v>
      </c>
      <c r="D127" s="40">
        <f>IFERROR(Riski!E22,"")</f>
        <v>0</v>
      </c>
      <c r="E127" s="82">
        <f>IFERROR(Riski!H22,"")</f>
        <v>0</v>
      </c>
      <c r="F127" s="61">
        <f>IFERROR(Riski!G22,"")</f>
        <v>0</v>
      </c>
      <c r="G127" s="61">
        <f t="shared" si="53"/>
        <v>0</v>
      </c>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x14ac:dyDescent="0.35">
      <c r="A128" s="38">
        <f>IFERROR(Riski!A23,"")</f>
        <v>0</v>
      </c>
      <c r="B128" s="40">
        <f>IFERROR(Riski!C23,"")</f>
        <v>0</v>
      </c>
      <c r="C128" s="40">
        <f>IFERROR(Riski!D23,"")</f>
        <v>0</v>
      </c>
      <c r="D128" s="40">
        <f>IFERROR(Riski!E23,"")</f>
        <v>0</v>
      </c>
      <c r="E128" s="82">
        <f>IFERROR(Riski!H23,"")</f>
        <v>0</v>
      </c>
      <c r="F128" s="61">
        <f>IFERROR(Riski!G23,"")</f>
        <v>0</v>
      </c>
      <c r="G128" s="61">
        <f t="shared" si="53"/>
        <v>0</v>
      </c>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x14ac:dyDescent="0.35">
      <c r="A129" s="38">
        <f>IFERROR(Riski!A24,"")</f>
        <v>0</v>
      </c>
      <c r="B129" s="40">
        <f>IFERROR(Riski!C24,"")</f>
        <v>0</v>
      </c>
      <c r="C129" s="40">
        <f>IFERROR(Riski!D24,"")</f>
        <v>0</v>
      </c>
      <c r="D129" s="40">
        <f>IFERROR(Riski!E24,"")</f>
        <v>0</v>
      </c>
      <c r="E129" s="82">
        <f>IFERROR(Riski!H24,"")</f>
        <v>0</v>
      </c>
      <c r="F129" s="61">
        <f>IFERROR(Riski!G24,"")</f>
        <v>0</v>
      </c>
      <c r="G129" s="61">
        <f t="shared" si="53"/>
        <v>0</v>
      </c>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row>
    <row r="130" spans="1:125" x14ac:dyDescent="0.35">
      <c r="A130" s="38">
        <f>IFERROR(Riski!A25,"")</f>
        <v>0</v>
      </c>
      <c r="B130" s="40">
        <f>IFERROR(Riski!C25,"")</f>
        <v>0</v>
      </c>
      <c r="C130" s="40">
        <f>IFERROR(Riski!D25,"")</f>
        <v>0</v>
      </c>
      <c r="D130" s="40">
        <f>IFERROR(Riski!E25,"")</f>
        <v>0</v>
      </c>
      <c r="E130" s="82">
        <f>IFERROR(Riski!H25,"")</f>
        <v>0</v>
      </c>
      <c r="F130" s="61">
        <f>IFERROR(Riski!G25,"")</f>
        <v>0</v>
      </c>
      <c r="G130" s="61">
        <f t="shared" si="53"/>
        <v>0</v>
      </c>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x14ac:dyDescent="0.35">
      <c r="A131" s="38">
        <f>IFERROR(Riski!A26,"")</f>
        <v>0</v>
      </c>
      <c r="B131" s="40">
        <f>IFERROR(Riski!C26,"")</f>
        <v>0</v>
      </c>
      <c r="C131" s="40">
        <f>IFERROR(Riski!D26,"")</f>
        <v>0</v>
      </c>
      <c r="D131" s="40">
        <f>IFERROR(Riski!E26,"")</f>
        <v>0</v>
      </c>
      <c r="E131" s="82">
        <f>IFERROR(Riski!H26,"")</f>
        <v>0</v>
      </c>
      <c r="F131" s="61">
        <f>IFERROR(Riski!G26,"")</f>
        <v>0</v>
      </c>
      <c r="G131" s="61">
        <f t="shared" si="53"/>
        <v>0</v>
      </c>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row>
    <row r="132" spans="1:125" x14ac:dyDescent="0.35">
      <c r="A132" s="38">
        <f>IFERROR(Riski!A27,"")</f>
        <v>0</v>
      </c>
      <c r="B132" s="40">
        <f>IFERROR(Riski!C27,"")</f>
        <v>0</v>
      </c>
      <c r="C132" s="40">
        <f>IFERROR(Riski!D27,"")</f>
        <v>0</v>
      </c>
      <c r="D132" s="40">
        <f>IFERROR(Riski!E27,"")</f>
        <v>0</v>
      </c>
      <c r="E132" s="82">
        <f>IFERROR(Riski!H27,"")</f>
        <v>0</v>
      </c>
      <c r="F132" s="61">
        <f>IFERROR(Riski!G27,"")</f>
        <v>0</v>
      </c>
      <c r="G132" s="61">
        <f t="shared" si="53"/>
        <v>0</v>
      </c>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x14ac:dyDescent="0.35">
      <c r="A133" s="38">
        <f>IFERROR(Riski!A28,"")</f>
        <v>0</v>
      </c>
      <c r="B133" s="40">
        <f>IFERROR(Riski!C28,"")</f>
        <v>0</v>
      </c>
      <c r="C133" s="40">
        <f>IFERROR(Riski!D28,"")</f>
        <v>0</v>
      </c>
      <c r="D133" s="40">
        <f>IFERROR(Riski!E28,"")</f>
        <v>0</v>
      </c>
      <c r="E133" s="82">
        <f>IFERROR(Riski!H28,"")</f>
        <v>0</v>
      </c>
      <c r="F133" s="61">
        <f>IFERROR(Riski!G28,"")</f>
        <v>0</v>
      </c>
      <c r="G133" s="61">
        <f t="shared" si="53"/>
        <v>0</v>
      </c>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row>
    <row r="134" spans="1:125" x14ac:dyDescent="0.35">
      <c r="A134" s="38">
        <f>IFERROR(Riski!A29,"")</f>
        <v>0</v>
      </c>
      <c r="B134" s="40">
        <f>IFERROR(Riski!C29,"")</f>
        <v>0</v>
      </c>
      <c r="C134" s="40">
        <f>IFERROR(Riski!D29,"")</f>
        <v>0</v>
      </c>
      <c r="D134" s="40">
        <f>IFERROR(Riski!E29,"")</f>
        <v>0</v>
      </c>
      <c r="E134" s="82">
        <f>IFERROR(Riski!H29,"")</f>
        <v>0</v>
      </c>
      <c r="F134" s="61">
        <f>IFERROR(Riski!G29,"")</f>
        <v>0</v>
      </c>
      <c r="G134" s="61">
        <f t="shared" si="53"/>
        <v>0</v>
      </c>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x14ac:dyDescent="0.35">
      <c r="A135" s="38">
        <f>IFERROR(Riski!A30,"")</f>
        <v>0</v>
      </c>
      <c r="B135" s="40">
        <f>IFERROR(Riski!C30,"")</f>
        <v>0</v>
      </c>
      <c r="C135" s="40">
        <f>IFERROR(Riski!D30,"")</f>
        <v>0</v>
      </c>
      <c r="D135" s="40">
        <f>IFERROR(Riski!E30,"")</f>
        <v>0</v>
      </c>
      <c r="E135" s="82">
        <f>IFERROR(Riski!H30,"")</f>
        <v>0</v>
      </c>
      <c r="F135" s="61">
        <f>IFERROR(Riski!G30,"")</f>
        <v>0</v>
      </c>
      <c r="G135" s="61">
        <f t="shared" si="53"/>
        <v>0</v>
      </c>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row>
    <row r="136" spans="1:125"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row>
    <row r="137" spans="1:125" x14ac:dyDescent="0.35">
      <c r="A137" s="25" t="s">
        <v>453</v>
      </c>
      <c r="B137" s="78" t="s">
        <v>200</v>
      </c>
      <c r="C137" s="25"/>
      <c r="D137" s="25"/>
      <c r="E137" s="25"/>
      <c r="F137" s="26">
        <f>IFERROR(SUM(F119:F135),"")</f>
        <v>0</v>
      </c>
      <c r="G137" s="26">
        <f>IFERROR(SUM(G119:G135),"")</f>
        <v>0</v>
      </c>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row>
    <row r="138" spans="1:125"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row>
    <row r="139" spans="1:125" x14ac:dyDescent="0.35">
      <c r="A139" s="25" t="s">
        <v>454</v>
      </c>
      <c r="B139" s="78" t="s">
        <v>200</v>
      </c>
      <c r="C139" s="25"/>
      <c r="D139" s="25"/>
      <c r="E139" s="25"/>
      <c r="F139" s="26">
        <f>IFERROR(F116+F137,"")</f>
        <v>0</v>
      </c>
      <c r="G139" s="26">
        <f>IFERROR(G116+G137,"")</f>
        <v>0</v>
      </c>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row>
    <row r="140" spans="1:125"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row>
    <row r="141" spans="1:125" x14ac:dyDescent="0.35">
      <c r="A141" s="55" t="str">
        <f>IFERROR(Kapitālieguldījumi!A39,"")</f>
        <v>Reālie kapitālieguldījumi, kopā</v>
      </c>
      <c r="B141" s="55" t="str">
        <f>IFERROR(Kapitālieguldījumi!B39,"")</f>
        <v>k € ceturksnī</v>
      </c>
      <c r="C141" s="2"/>
      <c r="D141" s="40">
        <f>IFERROR(Kapitālieguldījumi!D39,"")</f>
        <v>0</v>
      </c>
      <c r="E141" s="40">
        <f>IFERROR(Kapitālieguldījumi!E39,"")</f>
        <v>0</v>
      </c>
      <c r="F141" s="40">
        <f>IFERROR(Kapitālieguldījumi!F39,"")</f>
        <v>0</v>
      </c>
      <c r="G141" s="40">
        <f>IFERROR(Kapitālieguldījumi!G39,"")</f>
        <v>0</v>
      </c>
      <c r="H141" s="40">
        <f>IFERROR(Kapitālieguldījumi!H39,"")</f>
        <v>0</v>
      </c>
      <c r="I141" s="40">
        <f>IFERROR(Kapitālieguldījumi!I39,"")</f>
        <v>0</v>
      </c>
      <c r="J141" s="40">
        <f>IFERROR(Kapitālieguldījumi!J39,"")</f>
        <v>0</v>
      </c>
      <c r="K141" s="40">
        <f>IFERROR(Kapitālieguldījumi!K39,"")</f>
        <v>0</v>
      </c>
      <c r="L141" s="40">
        <f>IFERROR(Kapitālieguldījumi!L39,"")</f>
        <v>0</v>
      </c>
      <c r="M141" s="40">
        <f>IFERROR(Kapitālieguldījumi!M39,"")</f>
        <v>0</v>
      </c>
      <c r="N141" s="40">
        <f>IFERROR(Kapitālieguldījumi!N39,"")</f>
        <v>0</v>
      </c>
      <c r="O141" s="40">
        <f>IFERROR(Kapitālieguldījumi!O39,"")</f>
        <v>0</v>
      </c>
      <c r="P141" s="40">
        <f>IFERROR(Kapitālieguldījumi!P39,"")</f>
        <v>0</v>
      </c>
      <c r="Q141" s="40">
        <f>IFERROR(Kapitālieguldījumi!Q39,"")</f>
        <v>0</v>
      </c>
      <c r="R141" s="40">
        <f>IFERROR(Kapitālieguldījumi!R39,"")</f>
        <v>0</v>
      </c>
      <c r="S141" s="40">
        <f>IFERROR(Kapitālieguldījumi!S39,"")</f>
        <v>0</v>
      </c>
      <c r="T141" s="40">
        <f>IFERROR(Kapitālieguldījumi!T39,"")</f>
        <v>0</v>
      </c>
      <c r="U141" s="40">
        <f>IFERROR(Kapitālieguldījumi!U39,"")</f>
        <v>0</v>
      </c>
      <c r="V141" s="40">
        <f>IFERROR(Kapitālieguldījumi!V39,"")</f>
        <v>0</v>
      </c>
      <c r="W141" s="40">
        <f>IFERROR(Kapitālieguldījumi!W39,"")</f>
        <v>0</v>
      </c>
      <c r="X141" s="40">
        <f>IFERROR(Kapitālieguldījumi!X39,"")</f>
        <v>0</v>
      </c>
      <c r="Y141" s="40">
        <f>IFERROR(Kapitālieguldījumi!Y39,"")</f>
        <v>0</v>
      </c>
      <c r="Z141" s="40">
        <f>IFERROR(Kapitālieguldījumi!Z39,"")</f>
        <v>0</v>
      </c>
      <c r="AA141" s="40">
        <f>IFERROR(Kapitālieguldījumi!AA39,"")</f>
        <v>0</v>
      </c>
      <c r="AB141" s="40">
        <f>IFERROR(Kapitālieguldījumi!AB39,"")</f>
        <v>0</v>
      </c>
      <c r="AC141" s="40">
        <f>IFERROR(Kapitālieguldījumi!AC39,"")</f>
        <v>0</v>
      </c>
      <c r="AD141" s="40">
        <f>IFERROR(Kapitālieguldījumi!AD39,"")</f>
        <v>0</v>
      </c>
      <c r="AE141" s="40">
        <f>IFERROR(Kapitālieguldījumi!AE39,"")</f>
        <v>0</v>
      </c>
      <c r="AF141" s="40">
        <f>IFERROR(Kapitālieguldījumi!AF39,"")</f>
        <v>0</v>
      </c>
      <c r="AG141" s="40">
        <f>IFERROR(Kapitālieguldījumi!AG39,"")</f>
        <v>0</v>
      </c>
      <c r="AH141" s="40">
        <f>IFERROR(Kapitālieguldījumi!AH39,"")</f>
        <v>0</v>
      </c>
      <c r="AI141" s="40">
        <f>IFERROR(Kapitālieguldījumi!AI39,"")</f>
        <v>0</v>
      </c>
      <c r="AJ141" s="40">
        <f>IFERROR(Kapitālieguldījumi!AJ39,"")</f>
        <v>0</v>
      </c>
      <c r="AK141" s="40">
        <f>IFERROR(Kapitālieguldījumi!AK39,"")</f>
        <v>0</v>
      </c>
      <c r="AL141" s="40">
        <f>IFERROR(Kapitālieguldījumi!AL39,"")</f>
        <v>0</v>
      </c>
      <c r="AM141" s="40">
        <f>IFERROR(Kapitālieguldījumi!AM39,"")</f>
        <v>0</v>
      </c>
      <c r="AN141" s="40">
        <f>IFERROR(Kapitālieguldījumi!AN39,"")</f>
        <v>0</v>
      </c>
      <c r="AO141" s="40">
        <f>IFERROR(Kapitālieguldījumi!AO39,"")</f>
        <v>0</v>
      </c>
      <c r="AP141" s="40">
        <f>IFERROR(Kapitālieguldījumi!AP39,"")</f>
        <v>0</v>
      </c>
      <c r="AQ141" s="40">
        <f>IFERROR(Kapitālieguldījumi!AQ39,"")</f>
        <v>0</v>
      </c>
      <c r="AR141" s="40">
        <f>IFERROR(Kapitālieguldījumi!AR39,"")</f>
        <v>0</v>
      </c>
      <c r="AS141" s="40">
        <f>IFERROR(Kapitālieguldījumi!AS39,"")</f>
        <v>0</v>
      </c>
      <c r="AT141" s="40">
        <f>IFERROR(Kapitālieguldījumi!AT39,"")</f>
        <v>0</v>
      </c>
      <c r="AU141" s="40">
        <f>IFERROR(Kapitālieguldījumi!AU39,"")</f>
        <v>0</v>
      </c>
      <c r="AV141" s="40">
        <f>IFERROR(Kapitālieguldījumi!AV39,"")</f>
        <v>0</v>
      </c>
      <c r="AW141" s="40">
        <f>IFERROR(Kapitālieguldījumi!AW39,"")</f>
        <v>0</v>
      </c>
      <c r="AX141" s="40">
        <f>IFERROR(Kapitālieguldījumi!AX39,"")</f>
        <v>0</v>
      </c>
      <c r="AY141" s="40">
        <f>IFERROR(Kapitālieguldījumi!AY39,"")</f>
        <v>0</v>
      </c>
      <c r="AZ141" s="40">
        <f>IFERROR(Kapitālieguldījumi!AZ39,"")</f>
        <v>0</v>
      </c>
      <c r="BA141" s="40">
        <f>IFERROR(Kapitālieguldījumi!BA39,"")</f>
        <v>0</v>
      </c>
      <c r="BB141" s="40">
        <f>IFERROR(Kapitālieguldījumi!BB39,"")</f>
        <v>0</v>
      </c>
      <c r="BC141" s="40">
        <f>IFERROR(Kapitālieguldījumi!BC39,"")</f>
        <v>0</v>
      </c>
      <c r="BD141" s="40">
        <f>IFERROR(Kapitālieguldījumi!BD39,"")</f>
        <v>0</v>
      </c>
      <c r="BE141" s="40">
        <f>IFERROR(Kapitālieguldījumi!BE39,"")</f>
        <v>0</v>
      </c>
      <c r="BF141" s="40">
        <f>IFERROR(Kapitālieguldījumi!BF39,"")</f>
        <v>0</v>
      </c>
      <c r="BG141" s="40">
        <f>IFERROR(Kapitālieguldījumi!BG39,"")</f>
        <v>0</v>
      </c>
      <c r="BH141" s="40">
        <f>IFERROR(Kapitālieguldījumi!BH39,"")</f>
        <v>0</v>
      </c>
      <c r="BI141" s="40">
        <f>IFERROR(Kapitālieguldījumi!BI39,"")</f>
        <v>0</v>
      </c>
      <c r="BJ141" s="40">
        <f>IFERROR(Kapitālieguldījumi!BJ39,"")</f>
        <v>0</v>
      </c>
      <c r="BK141" s="40">
        <f>IFERROR(Kapitālieguldījumi!BK39,"")</f>
        <v>0</v>
      </c>
      <c r="BL141" s="40">
        <f>IFERROR(Kapitālieguldījumi!BL39,"")</f>
        <v>0</v>
      </c>
      <c r="BM141" s="40">
        <f>IFERROR(Kapitālieguldījumi!BM39,"")</f>
        <v>0</v>
      </c>
      <c r="BN141" s="40">
        <f>IFERROR(Kapitālieguldījumi!BN39,"")</f>
        <v>0</v>
      </c>
      <c r="BO141" s="40">
        <f>IFERROR(Kapitālieguldījumi!BO39,"")</f>
        <v>0</v>
      </c>
      <c r="BP141" s="40">
        <f>IFERROR(Kapitālieguldījumi!BP39,"")</f>
        <v>0</v>
      </c>
      <c r="BQ141" s="40">
        <f>IFERROR(Kapitālieguldījumi!BQ39,"")</f>
        <v>0</v>
      </c>
      <c r="BR141" s="40">
        <f>IFERROR(Kapitālieguldījumi!BR39,"")</f>
        <v>0</v>
      </c>
      <c r="BS141" s="40">
        <f>IFERROR(Kapitālieguldījumi!BS39,"")</f>
        <v>0</v>
      </c>
      <c r="BT141" s="40">
        <f>IFERROR(Kapitālieguldījumi!BT39,"")</f>
        <v>0</v>
      </c>
      <c r="BU141" s="40">
        <f>IFERROR(Kapitālieguldījumi!BU39,"")</f>
        <v>0</v>
      </c>
      <c r="BV141" s="40">
        <f>IFERROR(Kapitālieguldījumi!BV39,"")</f>
        <v>0</v>
      </c>
      <c r="BW141" s="40">
        <f>IFERROR(Kapitālieguldījumi!BW39,"")</f>
        <v>0</v>
      </c>
      <c r="BX141" s="40">
        <f>IFERROR(Kapitālieguldījumi!BX39,"")</f>
        <v>0</v>
      </c>
      <c r="BY141" s="40">
        <f>IFERROR(Kapitālieguldījumi!BY39,"")</f>
        <v>0</v>
      </c>
      <c r="BZ141" s="40">
        <f>IFERROR(Kapitālieguldījumi!BZ39,"")</f>
        <v>0</v>
      </c>
      <c r="CA141" s="40">
        <f>IFERROR(Kapitālieguldījumi!CA39,"")</f>
        <v>0</v>
      </c>
      <c r="CB141" s="40">
        <f>IFERROR(Kapitālieguldījumi!CB39,"")</f>
        <v>0</v>
      </c>
      <c r="CC141" s="40">
        <f>IFERROR(Kapitālieguldījumi!CC39,"")</f>
        <v>0</v>
      </c>
      <c r="CD141" s="40">
        <f>IFERROR(Kapitālieguldījumi!CD39,"")</f>
        <v>0</v>
      </c>
      <c r="CE141" s="40">
        <f>IFERROR(Kapitālieguldījumi!CE39,"")</f>
        <v>0</v>
      </c>
      <c r="CF141" s="40">
        <f>IFERROR(Kapitālieguldījumi!CF39,"")</f>
        <v>0</v>
      </c>
      <c r="CG141" s="40">
        <f>IFERROR(Kapitālieguldījumi!CG39,"")</f>
        <v>0</v>
      </c>
      <c r="CH141" s="40">
        <f>IFERROR(Kapitālieguldījumi!CH39,"")</f>
        <v>0</v>
      </c>
      <c r="CI141" s="40">
        <f>IFERROR(Kapitālieguldījumi!CI39,"")</f>
        <v>0</v>
      </c>
      <c r="CJ141" s="40">
        <f>IFERROR(Kapitālieguldījumi!CJ39,"")</f>
        <v>0</v>
      </c>
      <c r="CK141" s="40">
        <f>IFERROR(Kapitālieguldījumi!CK39,"")</f>
        <v>0</v>
      </c>
      <c r="CL141" s="40">
        <f>IFERROR(Kapitālieguldījumi!CL39,"")</f>
        <v>0</v>
      </c>
      <c r="CM141" s="40">
        <f>IFERROR(Kapitālieguldījumi!CM39,"")</f>
        <v>0</v>
      </c>
      <c r="CN141" s="40">
        <f>IFERROR(Kapitālieguldījumi!CN39,"")</f>
        <v>0</v>
      </c>
      <c r="CO141" s="40">
        <f>IFERROR(Kapitālieguldījumi!CO39,"")</f>
        <v>0</v>
      </c>
      <c r="CP141" s="40">
        <f>IFERROR(Kapitālieguldījumi!CP39,"")</f>
        <v>0</v>
      </c>
      <c r="CQ141" s="40">
        <f>IFERROR(Kapitālieguldījumi!CQ39,"")</f>
        <v>0</v>
      </c>
      <c r="CR141" s="40">
        <f>IFERROR(Kapitālieguldījumi!CR39,"")</f>
        <v>0</v>
      </c>
      <c r="CS141" s="40">
        <f>IFERROR(Kapitālieguldījumi!CS39,"")</f>
        <v>0</v>
      </c>
      <c r="CT141" s="40">
        <f>IFERROR(Kapitālieguldījumi!CT39,"")</f>
        <v>0</v>
      </c>
      <c r="CU141" s="40">
        <f>IFERROR(Kapitālieguldījumi!CU39,"")</f>
        <v>0</v>
      </c>
      <c r="CV141" s="40">
        <f>IFERROR(Kapitālieguldījumi!CV39,"")</f>
        <v>0</v>
      </c>
      <c r="CW141" s="40">
        <f>IFERROR(Kapitālieguldījumi!CW39,"")</f>
        <v>0</v>
      </c>
      <c r="CX141" s="40">
        <f>IFERROR(Kapitālieguldījumi!CX39,"")</f>
        <v>0</v>
      </c>
      <c r="CY141" s="40">
        <f>IFERROR(Kapitālieguldījumi!CY39,"")</f>
        <v>0</v>
      </c>
      <c r="CZ141" s="40">
        <f>IFERROR(Kapitālieguldījumi!CZ39,"")</f>
        <v>0</v>
      </c>
      <c r="DA141" s="40">
        <f>IFERROR(Kapitālieguldījumi!DA39,"")</f>
        <v>0</v>
      </c>
      <c r="DB141" s="40">
        <f>IFERROR(Kapitālieguldījumi!DB39,"")</f>
        <v>0</v>
      </c>
      <c r="DC141" s="40">
        <f>IFERROR(Kapitālieguldījumi!DC39,"")</f>
        <v>0</v>
      </c>
      <c r="DD141" s="40">
        <f>IFERROR(Kapitālieguldījumi!DD39,"")</f>
        <v>0</v>
      </c>
      <c r="DE141" s="40">
        <f>IFERROR(Kapitālieguldījumi!DE39,"")</f>
        <v>0</v>
      </c>
      <c r="DF141" s="40">
        <f>IFERROR(Kapitālieguldījumi!DF39,"")</f>
        <v>0</v>
      </c>
      <c r="DG141" s="40">
        <f>IFERROR(Kapitālieguldījumi!DG39,"")</f>
        <v>0</v>
      </c>
      <c r="DH141" s="40">
        <f>IFERROR(Kapitālieguldījumi!DH39,"")</f>
        <v>0</v>
      </c>
      <c r="DI141" s="40">
        <f>IFERROR(Kapitālieguldījumi!DI39,"")</f>
        <v>0</v>
      </c>
      <c r="DJ141" s="40">
        <f>IFERROR(Kapitālieguldījumi!DJ39,"")</f>
        <v>0</v>
      </c>
      <c r="DK141" s="40">
        <f>IFERROR(Kapitālieguldījumi!DK39,"")</f>
        <v>0</v>
      </c>
      <c r="DL141" s="40">
        <f>IFERROR(Kapitālieguldījumi!DL39,"")</f>
        <v>0</v>
      </c>
      <c r="DM141" s="40">
        <f>IFERROR(Kapitālieguldījumi!DM39,"")</f>
        <v>0</v>
      </c>
      <c r="DN141" s="40">
        <f>IFERROR(Kapitālieguldījumi!DN39,"")</f>
        <v>0</v>
      </c>
      <c r="DO141" s="40">
        <f>IFERROR(Kapitālieguldījumi!DO39,"")</f>
        <v>0</v>
      </c>
      <c r="DP141" s="40">
        <f>IFERROR(Kapitālieguldījumi!DP39,"")</f>
        <v>0</v>
      </c>
      <c r="DQ141" s="40">
        <f>IFERROR(Kapitālieguldījumi!DQ39,"")</f>
        <v>0</v>
      </c>
      <c r="DR141" s="40">
        <f>IFERROR(Kapitālieguldījumi!DR39,"")</f>
        <v>0</v>
      </c>
      <c r="DS141" s="40">
        <f>IFERROR(Kapitālieguldījumi!DS39,"")</f>
        <v>0</v>
      </c>
      <c r="DT141" s="40">
        <f>IFERROR(Kapitālieguldījumi!DT39,"")</f>
        <v>0</v>
      </c>
      <c r="DU141" s="40">
        <f>IFERROR(Kapitālieguldījumi!DU39,"")</f>
        <v>0</v>
      </c>
    </row>
    <row r="142" spans="1:125" x14ac:dyDescent="0.35">
      <c r="A142" s="58"/>
      <c r="B142" s="58"/>
      <c r="C142" s="2"/>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67"/>
      <c r="AW142" s="67"/>
      <c r="AX142" s="67"/>
      <c r="AY142" s="67"/>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c r="BV142" s="67"/>
      <c r="BW142" s="67"/>
      <c r="BX142" s="67"/>
      <c r="BY142" s="67"/>
      <c r="BZ142" s="67"/>
      <c r="CA142" s="67"/>
      <c r="CB142" s="67"/>
      <c r="CC142" s="67"/>
      <c r="CD142" s="67"/>
      <c r="CE142" s="67"/>
      <c r="CF142" s="67"/>
      <c r="CG142" s="67"/>
      <c r="CH142" s="67"/>
      <c r="CI142" s="67"/>
      <c r="CJ142" s="67"/>
      <c r="CK142" s="67"/>
      <c r="CL142" s="67"/>
      <c r="CM142" s="67"/>
      <c r="CN142" s="67"/>
      <c r="CO142" s="67"/>
      <c r="CP142" s="67"/>
      <c r="CQ142" s="67"/>
      <c r="CR142" s="67"/>
      <c r="CS142" s="67"/>
      <c r="CT142" s="67"/>
      <c r="CU142" s="67"/>
      <c r="CV142" s="67"/>
      <c r="CW142" s="67"/>
      <c r="CX142" s="67"/>
      <c r="CY142" s="67"/>
      <c r="CZ142" s="67"/>
      <c r="DA142" s="67"/>
      <c r="DB142" s="67"/>
      <c r="DC142" s="67"/>
      <c r="DD142" s="67"/>
      <c r="DE142" s="67"/>
      <c r="DF142" s="67"/>
      <c r="DG142" s="67"/>
      <c r="DH142" s="67"/>
      <c r="DI142" s="67"/>
      <c r="DJ142" s="67"/>
      <c r="DK142" s="67"/>
      <c r="DL142" s="67"/>
      <c r="DM142" s="67"/>
      <c r="DN142" s="67"/>
      <c r="DO142" s="67"/>
      <c r="DP142" s="67"/>
      <c r="DQ142" s="67"/>
      <c r="DR142" s="67"/>
      <c r="DS142" s="67"/>
      <c r="DT142" s="67"/>
      <c r="DU142" s="67"/>
    </row>
    <row r="143" spans="1:125" x14ac:dyDescent="0.35">
      <c r="A143" s="25" t="s">
        <v>455</v>
      </c>
      <c r="B143" s="78" t="s">
        <v>200</v>
      </c>
      <c r="C143" s="25" t="b">
        <f>IFERROR(D143=SUM(E143:DU143),"")</f>
        <v>1</v>
      </c>
      <c r="D143" s="150">
        <f>IFERROR(G116,"")</f>
        <v>0</v>
      </c>
      <c r="E143" s="130" t="str">
        <f t="shared" ref="E143:BP143" si="54">IFERROR($D143*E141/$D141,"")</f>
        <v/>
      </c>
      <c r="F143" s="130" t="str">
        <f t="shared" si="54"/>
        <v/>
      </c>
      <c r="G143" s="130" t="str">
        <f t="shared" si="54"/>
        <v/>
      </c>
      <c r="H143" s="130" t="str">
        <f t="shared" si="54"/>
        <v/>
      </c>
      <c r="I143" s="130" t="str">
        <f t="shared" si="54"/>
        <v/>
      </c>
      <c r="J143" s="130" t="str">
        <f t="shared" si="54"/>
        <v/>
      </c>
      <c r="K143" s="130" t="str">
        <f t="shared" si="54"/>
        <v/>
      </c>
      <c r="L143" s="130" t="str">
        <f t="shared" si="54"/>
        <v/>
      </c>
      <c r="M143" s="130" t="str">
        <f t="shared" si="54"/>
        <v/>
      </c>
      <c r="N143" s="130" t="str">
        <f t="shared" si="54"/>
        <v/>
      </c>
      <c r="O143" s="130" t="str">
        <f t="shared" si="54"/>
        <v/>
      </c>
      <c r="P143" s="130" t="str">
        <f t="shared" si="54"/>
        <v/>
      </c>
      <c r="Q143" s="130" t="str">
        <f t="shared" si="54"/>
        <v/>
      </c>
      <c r="R143" s="130" t="str">
        <f t="shared" si="54"/>
        <v/>
      </c>
      <c r="S143" s="130" t="str">
        <f t="shared" si="54"/>
        <v/>
      </c>
      <c r="T143" s="130" t="str">
        <f t="shared" si="54"/>
        <v/>
      </c>
      <c r="U143" s="130" t="str">
        <f t="shared" si="54"/>
        <v/>
      </c>
      <c r="V143" s="130" t="str">
        <f t="shared" si="54"/>
        <v/>
      </c>
      <c r="W143" s="130" t="str">
        <f t="shared" si="54"/>
        <v/>
      </c>
      <c r="X143" s="130" t="str">
        <f t="shared" si="54"/>
        <v/>
      </c>
      <c r="Y143" s="130" t="str">
        <f t="shared" si="54"/>
        <v/>
      </c>
      <c r="Z143" s="130" t="str">
        <f t="shared" si="54"/>
        <v/>
      </c>
      <c r="AA143" s="130" t="str">
        <f t="shared" si="54"/>
        <v/>
      </c>
      <c r="AB143" s="130" t="str">
        <f t="shared" si="54"/>
        <v/>
      </c>
      <c r="AC143" s="130" t="str">
        <f t="shared" si="54"/>
        <v/>
      </c>
      <c r="AD143" s="130" t="str">
        <f t="shared" si="54"/>
        <v/>
      </c>
      <c r="AE143" s="130" t="str">
        <f t="shared" si="54"/>
        <v/>
      </c>
      <c r="AF143" s="130" t="str">
        <f t="shared" si="54"/>
        <v/>
      </c>
      <c r="AG143" s="130" t="str">
        <f t="shared" si="54"/>
        <v/>
      </c>
      <c r="AH143" s="130" t="str">
        <f t="shared" si="54"/>
        <v/>
      </c>
      <c r="AI143" s="130" t="str">
        <f t="shared" si="54"/>
        <v/>
      </c>
      <c r="AJ143" s="130" t="str">
        <f t="shared" si="54"/>
        <v/>
      </c>
      <c r="AK143" s="130" t="str">
        <f t="shared" si="54"/>
        <v/>
      </c>
      <c r="AL143" s="130" t="str">
        <f t="shared" si="54"/>
        <v/>
      </c>
      <c r="AM143" s="130" t="str">
        <f t="shared" si="54"/>
        <v/>
      </c>
      <c r="AN143" s="130" t="str">
        <f t="shared" si="54"/>
        <v/>
      </c>
      <c r="AO143" s="130" t="str">
        <f t="shared" si="54"/>
        <v/>
      </c>
      <c r="AP143" s="130" t="str">
        <f t="shared" si="54"/>
        <v/>
      </c>
      <c r="AQ143" s="130" t="str">
        <f t="shared" si="54"/>
        <v/>
      </c>
      <c r="AR143" s="130" t="str">
        <f t="shared" si="54"/>
        <v/>
      </c>
      <c r="AS143" s="130" t="str">
        <f t="shared" si="54"/>
        <v/>
      </c>
      <c r="AT143" s="130" t="str">
        <f t="shared" si="54"/>
        <v/>
      </c>
      <c r="AU143" s="130" t="str">
        <f t="shared" si="54"/>
        <v/>
      </c>
      <c r="AV143" s="130" t="str">
        <f t="shared" si="54"/>
        <v/>
      </c>
      <c r="AW143" s="130" t="str">
        <f t="shared" si="54"/>
        <v/>
      </c>
      <c r="AX143" s="130" t="str">
        <f t="shared" si="54"/>
        <v/>
      </c>
      <c r="AY143" s="130" t="str">
        <f t="shared" si="54"/>
        <v/>
      </c>
      <c r="AZ143" s="130" t="str">
        <f t="shared" si="54"/>
        <v/>
      </c>
      <c r="BA143" s="130" t="str">
        <f t="shared" si="54"/>
        <v/>
      </c>
      <c r="BB143" s="130" t="str">
        <f t="shared" si="54"/>
        <v/>
      </c>
      <c r="BC143" s="130" t="str">
        <f t="shared" si="54"/>
        <v/>
      </c>
      <c r="BD143" s="130" t="str">
        <f t="shared" si="54"/>
        <v/>
      </c>
      <c r="BE143" s="130" t="str">
        <f t="shared" si="54"/>
        <v/>
      </c>
      <c r="BF143" s="130" t="str">
        <f t="shared" si="54"/>
        <v/>
      </c>
      <c r="BG143" s="130" t="str">
        <f t="shared" si="54"/>
        <v/>
      </c>
      <c r="BH143" s="130" t="str">
        <f t="shared" si="54"/>
        <v/>
      </c>
      <c r="BI143" s="130" t="str">
        <f t="shared" si="54"/>
        <v/>
      </c>
      <c r="BJ143" s="130" t="str">
        <f t="shared" si="54"/>
        <v/>
      </c>
      <c r="BK143" s="130" t="str">
        <f t="shared" si="54"/>
        <v/>
      </c>
      <c r="BL143" s="130" t="str">
        <f t="shared" si="54"/>
        <v/>
      </c>
      <c r="BM143" s="130" t="str">
        <f t="shared" si="54"/>
        <v/>
      </c>
      <c r="BN143" s="130" t="str">
        <f t="shared" si="54"/>
        <v/>
      </c>
      <c r="BO143" s="130" t="str">
        <f t="shared" si="54"/>
        <v/>
      </c>
      <c r="BP143" s="130" t="str">
        <f t="shared" si="54"/>
        <v/>
      </c>
      <c r="BQ143" s="130" t="str">
        <f t="shared" ref="BQ143:DU143" si="55">IFERROR($D143*BQ141/$D141,"")</f>
        <v/>
      </c>
      <c r="BR143" s="130" t="str">
        <f t="shared" si="55"/>
        <v/>
      </c>
      <c r="BS143" s="130" t="str">
        <f t="shared" si="55"/>
        <v/>
      </c>
      <c r="BT143" s="130" t="str">
        <f t="shared" si="55"/>
        <v/>
      </c>
      <c r="BU143" s="130" t="str">
        <f t="shared" si="55"/>
        <v/>
      </c>
      <c r="BV143" s="130" t="str">
        <f t="shared" si="55"/>
        <v/>
      </c>
      <c r="BW143" s="130" t="str">
        <f t="shared" si="55"/>
        <v/>
      </c>
      <c r="BX143" s="130" t="str">
        <f t="shared" si="55"/>
        <v/>
      </c>
      <c r="BY143" s="130" t="str">
        <f t="shared" si="55"/>
        <v/>
      </c>
      <c r="BZ143" s="130" t="str">
        <f t="shared" si="55"/>
        <v/>
      </c>
      <c r="CA143" s="130" t="str">
        <f t="shared" si="55"/>
        <v/>
      </c>
      <c r="CB143" s="130" t="str">
        <f t="shared" si="55"/>
        <v/>
      </c>
      <c r="CC143" s="130" t="str">
        <f t="shared" si="55"/>
        <v/>
      </c>
      <c r="CD143" s="130" t="str">
        <f t="shared" si="55"/>
        <v/>
      </c>
      <c r="CE143" s="130" t="str">
        <f t="shared" si="55"/>
        <v/>
      </c>
      <c r="CF143" s="130" t="str">
        <f t="shared" si="55"/>
        <v/>
      </c>
      <c r="CG143" s="130" t="str">
        <f t="shared" si="55"/>
        <v/>
      </c>
      <c r="CH143" s="130" t="str">
        <f t="shared" si="55"/>
        <v/>
      </c>
      <c r="CI143" s="130" t="str">
        <f t="shared" si="55"/>
        <v/>
      </c>
      <c r="CJ143" s="130" t="str">
        <f t="shared" si="55"/>
        <v/>
      </c>
      <c r="CK143" s="130" t="str">
        <f t="shared" si="55"/>
        <v/>
      </c>
      <c r="CL143" s="130" t="str">
        <f t="shared" si="55"/>
        <v/>
      </c>
      <c r="CM143" s="130" t="str">
        <f t="shared" si="55"/>
        <v/>
      </c>
      <c r="CN143" s="130" t="str">
        <f t="shared" si="55"/>
        <v/>
      </c>
      <c r="CO143" s="130" t="str">
        <f t="shared" si="55"/>
        <v/>
      </c>
      <c r="CP143" s="130" t="str">
        <f t="shared" si="55"/>
        <v/>
      </c>
      <c r="CQ143" s="130" t="str">
        <f t="shared" si="55"/>
        <v/>
      </c>
      <c r="CR143" s="130" t="str">
        <f t="shared" si="55"/>
        <v/>
      </c>
      <c r="CS143" s="130" t="str">
        <f t="shared" si="55"/>
        <v/>
      </c>
      <c r="CT143" s="130" t="str">
        <f t="shared" si="55"/>
        <v/>
      </c>
      <c r="CU143" s="130" t="str">
        <f t="shared" si="55"/>
        <v/>
      </c>
      <c r="CV143" s="130" t="str">
        <f t="shared" si="55"/>
        <v/>
      </c>
      <c r="CW143" s="130" t="str">
        <f t="shared" si="55"/>
        <v/>
      </c>
      <c r="CX143" s="130" t="str">
        <f t="shared" si="55"/>
        <v/>
      </c>
      <c r="CY143" s="130" t="str">
        <f t="shared" si="55"/>
        <v/>
      </c>
      <c r="CZ143" s="130" t="str">
        <f t="shared" si="55"/>
        <v/>
      </c>
      <c r="DA143" s="130" t="str">
        <f t="shared" si="55"/>
        <v/>
      </c>
      <c r="DB143" s="130" t="str">
        <f t="shared" si="55"/>
        <v/>
      </c>
      <c r="DC143" s="130" t="str">
        <f t="shared" si="55"/>
        <v/>
      </c>
      <c r="DD143" s="130" t="str">
        <f t="shared" si="55"/>
        <v/>
      </c>
      <c r="DE143" s="130" t="str">
        <f t="shared" si="55"/>
        <v/>
      </c>
      <c r="DF143" s="130" t="str">
        <f t="shared" si="55"/>
        <v/>
      </c>
      <c r="DG143" s="130" t="str">
        <f t="shared" si="55"/>
        <v/>
      </c>
      <c r="DH143" s="130" t="str">
        <f t="shared" si="55"/>
        <v/>
      </c>
      <c r="DI143" s="130" t="str">
        <f t="shared" si="55"/>
        <v/>
      </c>
      <c r="DJ143" s="130" t="str">
        <f t="shared" si="55"/>
        <v/>
      </c>
      <c r="DK143" s="130" t="str">
        <f t="shared" si="55"/>
        <v/>
      </c>
      <c r="DL143" s="130" t="str">
        <f t="shared" si="55"/>
        <v/>
      </c>
      <c r="DM143" s="130" t="str">
        <f t="shared" si="55"/>
        <v/>
      </c>
      <c r="DN143" s="130" t="str">
        <f t="shared" si="55"/>
        <v/>
      </c>
      <c r="DO143" s="130" t="str">
        <f t="shared" si="55"/>
        <v/>
      </c>
      <c r="DP143" s="130" t="str">
        <f t="shared" si="55"/>
        <v/>
      </c>
      <c r="DQ143" s="130" t="str">
        <f t="shared" si="55"/>
        <v/>
      </c>
      <c r="DR143" s="130" t="str">
        <f t="shared" si="55"/>
        <v/>
      </c>
      <c r="DS143" s="130" t="str">
        <f t="shared" si="55"/>
        <v/>
      </c>
      <c r="DT143" s="130" t="str">
        <f t="shared" si="55"/>
        <v/>
      </c>
      <c r="DU143" s="130" t="str">
        <f t="shared" si="55"/>
        <v/>
      </c>
    </row>
    <row r="144" spans="1:125"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row>
    <row r="145" spans="1:125" x14ac:dyDescent="0.35">
      <c r="A145" s="55" t="str">
        <f>IFERROR(Pieņēmumi!B125,"")</f>
        <v>Indekss kapitālieguldījumu izmaksām</v>
      </c>
      <c r="B145" s="2"/>
      <c r="C145" s="2"/>
      <c r="D145" s="55">
        <f>IFERROR(Pieņēmumi!E125,"")</f>
        <v>0</v>
      </c>
      <c r="E145" s="75" t="str">
        <f>IFERROR(INDEX('Laika grafiks'!$54:$58,MATCH($D145,'Laika grafiks'!$A$54:$A$58,0),MATCH(E$3,'Laika grafiks'!$3:$3,0)),"")</f>
        <v/>
      </c>
      <c r="F145" s="75" t="str">
        <f>IFERROR(INDEX('Laika grafiks'!$54:$58,MATCH($D145,'Laika grafiks'!$A$54:$A$58,0),MATCH(F$3,'Laika grafiks'!$3:$3,0)),"")</f>
        <v/>
      </c>
      <c r="G145" s="75" t="str">
        <f>IFERROR(INDEX('Laika grafiks'!$54:$58,MATCH($D145,'Laika grafiks'!$A$54:$A$58,0),MATCH(G$3,'Laika grafiks'!$3:$3,0)),"")</f>
        <v/>
      </c>
      <c r="H145" s="75" t="str">
        <f>IFERROR(INDEX('Laika grafiks'!$54:$58,MATCH($D145,'Laika grafiks'!$A$54:$A$58,0),MATCH(H$3,'Laika grafiks'!$3:$3,0)),"")</f>
        <v/>
      </c>
      <c r="I145" s="75" t="str">
        <f>IFERROR(INDEX('Laika grafiks'!$54:$58,MATCH($D145,'Laika grafiks'!$A$54:$A$58,0),MATCH(I$3,'Laika grafiks'!$3:$3,0)),"")</f>
        <v/>
      </c>
      <c r="J145" s="75" t="str">
        <f>IFERROR(INDEX('Laika grafiks'!$54:$58,MATCH($D145,'Laika grafiks'!$A$54:$A$58,0),MATCH(J$3,'Laika grafiks'!$3:$3,0)),"")</f>
        <v/>
      </c>
      <c r="K145" s="75" t="str">
        <f>IFERROR(INDEX('Laika grafiks'!$54:$58,MATCH($D145,'Laika grafiks'!$A$54:$A$58,0),MATCH(K$3,'Laika grafiks'!$3:$3,0)),"")</f>
        <v/>
      </c>
      <c r="L145" s="75" t="str">
        <f>IFERROR(INDEX('Laika grafiks'!$54:$58,MATCH($D145,'Laika grafiks'!$A$54:$A$58,0),MATCH(L$3,'Laika grafiks'!$3:$3,0)),"")</f>
        <v/>
      </c>
      <c r="M145" s="75" t="str">
        <f>IFERROR(INDEX('Laika grafiks'!$54:$58,MATCH($D145,'Laika grafiks'!$A$54:$A$58,0),MATCH(M$3,'Laika grafiks'!$3:$3,0)),"")</f>
        <v/>
      </c>
      <c r="N145" s="75" t="str">
        <f>IFERROR(INDEX('Laika grafiks'!$54:$58,MATCH($D145,'Laika grafiks'!$A$54:$A$58,0),MATCH(N$3,'Laika grafiks'!$3:$3,0)),"")</f>
        <v/>
      </c>
      <c r="O145" s="75" t="str">
        <f>IFERROR(INDEX('Laika grafiks'!$54:$58,MATCH($D145,'Laika grafiks'!$A$54:$A$58,0),MATCH(O$3,'Laika grafiks'!$3:$3,0)),"")</f>
        <v/>
      </c>
      <c r="P145" s="75" t="str">
        <f>IFERROR(INDEX('Laika grafiks'!$54:$58,MATCH($D145,'Laika grafiks'!$A$54:$A$58,0),MATCH(P$3,'Laika grafiks'!$3:$3,0)),"")</f>
        <v/>
      </c>
      <c r="Q145" s="75" t="str">
        <f>IFERROR(INDEX('Laika grafiks'!$54:$58,MATCH($D145,'Laika grafiks'!$A$54:$A$58,0),MATCH(Q$3,'Laika grafiks'!$3:$3,0)),"")</f>
        <v/>
      </c>
      <c r="R145" s="75" t="str">
        <f>IFERROR(INDEX('Laika grafiks'!$54:$58,MATCH($D145,'Laika grafiks'!$A$54:$A$58,0),MATCH(R$3,'Laika grafiks'!$3:$3,0)),"")</f>
        <v/>
      </c>
      <c r="S145" s="75" t="str">
        <f>IFERROR(INDEX('Laika grafiks'!$54:$58,MATCH($D145,'Laika grafiks'!$A$54:$A$58,0),MATCH(S$3,'Laika grafiks'!$3:$3,0)),"")</f>
        <v/>
      </c>
      <c r="T145" s="75" t="str">
        <f>IFERROR(INDEX('Laika grafiks'!$54:$58,MATCH($D145,'Laika grafiks'!$A$54:$A$58,0),MATCH(T$3,'Laika grafiks'!$3:$3,0)),"")</f>
        <v/>
      </c>
      <c r="U145" s="75" t="str">
        <f>IFERROR(INDEX('Laika grafiks'!$54:$58,MATCH($D145,'Laika grafiks'!$A$54:$A$58,0),MATCH(U$3,'Laika grafiks'!$3:$3,0)),"")</f>
        <v/>
      </c>
      <c r="V145" s="75" t="str">
        <f>IFERROR(INDEX('Laika grafiks'!$54:$58,MATCH($D145,'Laika grafiks'!$A$54:$A$58,0),MATCH(V$3,'Laika grafiks'!$3:$3,0)),"")</f>
        <v/>
      </c>
      <c r="W145" s="75" t="str">
        <f>IFERROR(INDEX('Laika grafiks'!$54:$58,MATCH($D145,'Laika grafiks'!$A$54:$A$58,0),MATCH(W$3,'Laika grafiks'!$3:$3,0)),"")</f>
        <v/>
      </c>
      <c r="X145" s="75" t="str">
        <f>IFERROR(INDEX('Laika grafiks'!$54:$58,MATCH($D145,'Laika grafiks'!$A$54:$A$58,0),MATCH(X$3,'Laika grafiks'!$3:$3,0)),"")</f>
        <v/>
      </c>
      <c r="Y145" s="75" t="str">
        <f>IFERROR(INDEX('Laika grafiks'!$54:$58,MATCH($D145,'Laika grafiks'!$A$54:$A$58,0),MATCH(Y$3,'Laika grafiks'!$3:$3,0)),"")</f>
        <v/>
      </c>
      <c r="Z145" s="75" t="str">
        <f>IFERROR(INDEX('Laika grafiks'!$54:$58,MATCH($D145,'Laika grafiks'!$A$54:$A$58,0),MATCH(Z$3,'Laika grafiks'!$3:$3,0)),"")</f>
        <v/>
      </c>
      <c r="AA145" s="75" t="str">
        <f>IFERROR(INDEX('Laika grafiks'!$54:$58,MATCH($D145,'Laika grafiks'!$A$54:$A$58,0),MATCH(AA$3,'Laika grafiks'!$3:$3,0)),"")</f>
        <v/>
      </c>
      <c r="AB145" s="75" t="str">
        <f>IFERROR(INDEX('Laika grafiks'!$54:$58,MATCH($D145,'Laika grafiks'!$A$54:$A$58,0),MATCH(AB$3,'Laika grafiks'!$3:$3,0)),"")</f>
        <v/>
      </c>
      <c r="AC145" s="75" t="str">
        <f>IFERROR(INDEX('Laika grafiks'!$54:$58,MATCH($D145,'Laika grafiks'!$A$54:$A$58,0),MATCH(AC$3,'Laika grafiks'!$3:$3,0)),"")</f>
        <v/>
      </c>
      <c r="AD145" s="75" t="str">
        <f>IFERROR(INDEX('Laika grafiks'!$54:$58,MATCH($D145,'Laika grafiks'!$A$54:$A$58,0),MATCH(AD$3,'Laika grafiks'!$3:$3,0)),"")</f>
        <v/>
      </c>
      <c r="AE145" s="75" t="str">
        <f>IFERROR(INDEX('Laika grafiks'!$54:$58,MATCH($D145,'Laika grafiks'!$A$54:$A$58,0),MATCH(AE$3,'Laika grafiks'!$3:$3,0)),"")</f>
        <v/>
      </c>
      <c r="AF145" s="75" t="str">
        <f>IFERROR(INDEX('Laika grafiks'!$54:$58,MATCH($D145,'Laika grafiks'!$A$54:$A$58,0),MATCH(AF$3,'Laika grafiks'!$3:$3,0)),"")</f>
        <v/>
      </c>
      <c r="AG145" s="75" t="str">
        <f>IFERROR(INDEX('Laika grafiks'!$54:$58,MATCH($D145,'Laika grafiks'!$A$54:$A$58,0),MATCH(AG$3,'Laika grafiks'!$3:$3,0)),"")</f>
        <v/>
      </c>
      <c r="AH145" s="75" t="str">
        <f>IFERROR(INDEX('Laika grafiks'!$54:$58,MATCH($D145,'Laika grafiks'!$A$54:$A$58,0),MATCH(AH$3,'Laika grafiks'!$3:$3,0)),"")</f>
        <v/>
      </c>
      <c r="AI145" s="75" t="str">
        <f>IFERROR(INDEX('Laika grafiks'!$54:$58,MATCH($D145,'Laika grafiks'!$A$54:$A$58,0),MATCH(AI$3,'Laika grafiks'!$3:$3,0)),"")</f>
        <v/>
      </c>
      <c r="AJ145" s="75" t="str">
        <f>IFERROR(INDEX('Laika grafiks'!$54:$58,MATCH($D145,'Laika grafiks'!$A$54:$A$58,0),MATCH(AJ$3,'Laika grafiks'!$3:$3,0)),"")</f>
        <v/>
      </c>
      <c r="AK145" s="75" t="str">
        <f>IFERROR(INDEX('Laika grafiks'!$54:$58,MATCH($D145,'Laika grafiks'!$A$54:$A$58,0),MATCH(AK$3,'Laika grafiks'!$3:$3,0)),"")</f>
        <v/>
      </c>
      <c r="AL145" s="75" t="str">
        <f>IFERROR(INDEX('Laika grafiks'!$54:$58,MATCH($D145,'Laika grafiks'!$A$54:$A$58,0),MATCH(AL$3,'Laika grafiks'!$3:$3,0)),"")</f>
        <v/>
      </c>
      <c r="AM145" s="75" t="str">
        <f>IFERROR(INDEX('Laika grafiks'!$54:$58,MATCH($D145,'Laika grafiks'!$A$54:$A$58,0),MATCH(AM$3,'Laika grafiks'!$3:$3,0)),"")</f>
        <v/>
      </c>
      <c r="AN145" s="75" t="str">
        <f>IFERROR(INDEX('Laika grafiks'!$54:$58,MATCH($D145,'Laika grafiks'!$A$54:$A$58,0),MATCH(AN$3,'Laika grafiks'!$3:$3,0)),"")</f>
        <v/>
      </c>
      <c r="AO145" s="75" t="str">
        <f>IFERROR(INDEX('Laika grafiks'!$54:$58,MATCH($D145,'Laika grafiks'!$A$54:$A$58,0),MATCH(AO$3,'Laika grafiks'!$3:$3,0)),"")</f>
        <v/>
      </c>
      <c r="AP145" s="75" t="str">
        <f>IFERROR(INDEX('Laika grafiks'!$54:$58,MATCH($D145,'Laika grafiks'!$A$54:$A$58,0),MATCH(AP$3,'Laika grafiks'!$3:$3,0)),"")</f>
        <v/>
      </c>
      <c r="AQ145" s="75" t="str">
        <f>IFERROR(INDEX('Laika grafiks'!$54:$58,MATCH($D145,'Laika grafiks'!$A$54:$A$58,0),MATCH(AQ$3,'Laika grafiks'!$3:$3,0)),"")</f>
        <v/>
      </c>
      <c r="AR145" s="75" t="str">
        <f>IFERROR(INDEX('Laika grafiks'!$54:$58,MATCH($D145,'Laika grafiks'!$A$54:$A$58,0),MATCH(AR$3,'Laika grafiks'!$3:$3,0)),"")</f>
        <v/>
      </c>
      <c r="AS145" s="75" t="str">
        <f>IFERROR(INDEX('Laika grafiks'!$54:$58,MATCH($D145,'Laika grafiks'!$A$54:$A$58,0),MATCH(AS$3,'Laika grafiks'!$3:$3,0)),"")</f>
        <v/>
      </c>
      <c r="AT145" s="75" t="str">
        <f>IFERROR(INDEX('Laika grafiks'!$54:$58,MATCH($D145,'Laika grafiks'!$A$54:$A$58,0),MATCH(AT$3,'Laika grafiks'!$3:$3,0)),"")</f>
        <v/>
      </c>
      <c r="AU145" s="75" t="str">
        <f>IFERROR(INDEX('Laika grafiks'!$54:$58,MATCH($D145,'Laika grafiks'!$A$54:$A$58,0),MATCH(AU$3,'Laika grafiks'!$3:$3,0)),"")</f>
        <v/>
      </c>
      <c r="AV145" s="75" t="str">
        <f>IFERROR(INDEX('Laika grafiks'!$54:$58,MATCH($D145,'Laika grafiks'!$A$54:$A$58,0),MATCH(AV$3,'Laika grafiks'!$3:$3,0)),"")</f>
        <v/>
      </c>
      <c r="AW145" s="75" t="str">
        <f>IFERROR(INDEX('Laika grafiks'!$54:$58,MATCH($D145,'Laika grafiks'!$A$54:$A$58,0),MATCH(AW$3,'Laika grafiks'!$3:$3,0)),"")</f>
        <v/>
      </c>
      <c r="AX145" s="75" t="str">
        <f>IFERROR(INDEX('Laika grafiks'!$54:$58,MATCH($D145,'Laika grafiks'!$A$54:$A$58,0),MATCH(AX$3,'Laika grafiks'!$3:$3,0)),"")</f>
        <v/>
      </c>
      <c r="AY145" s="75" t="str">
        <f>IFERROR(INDEX('Laika grafiks'!$54:$58,MATCH($D145,'Laika grafiks'!$A$54:$A$58,0),MATCH(AY$3,'Laika grafiks'!$3:$3,0)),"")</f>
        <v/>
      </c>
      <c r="AZ145" s="75" t="str">
        <f>IFERROR(INDEX('Laika grafiks'!$54:$58,MATCH($D145,'Laika grafiks'!$A$54:$A$58,0),MATCH(AZ$3,'Laika grafiks'!$3:$3,0)),"")</f>
        <v/>
      </c>
      <c r="BA145" s="75" t="str">
        <f>IFERROR(INDEX('Laika grafiks'!$54:$58,MATCH($D145,'Laika grafiks'!$A$54:$A$58,0),MATCH(BA$3,'Laika grafiks'!$3:$3,0)),"")</f>
        <v/>
      </c>
      <c r="BB145" s="75" t="str">
        <f>IFERROR(INDEX('Laika grafiks'!$54:$58,MATCH($D145,'Laika grafiks'!$A$54:$A$58,0),MATCH(BB$3,'Laika grafiks'!$3:$3,0)),"")</f>
        <v/>
      </c>
      <c r="BC145" s="75" t="str">
        <f>IFERROR(INDEX('Laika grafiks'!$54:$58,MATCH($D145,'Laika grafiks'!$A$54:$A$58,0),MATCH(BC$3,'Laika grafiks'!$3:$3,0)),"")</f>
        <v/>
      </c>
      <c r="BD145" s="75" t="str">
        <f>IFERROR(INDEX('Laika grafiks'!$54:$58,MATCH($D145,'Laika grafiks'!$A$54:$A$58,0),MATCH(BD$3,'Laika grafiks'!$3:$3,0)),"")</f>
        <v/>
      </c>
      <c r="BE145" s="75" t="str">
        <f>IFERROR(INDEX('Laika grafiks'!$54:$58,MATCH($D145,'Laika grafiks'!$A$54:$A$58,0),MATCH(BE$3,'Laika grafiks'!$3:$3,0)),"")</f>
        <v/>
      </c>
      <c r="BF145" s="75" t="str">
        <f>IFERROR(INDEX('Laika grafiks'!$54:$58,MATCH($D145,'Laika grafiks'!$A$54:$A$58,0),MATCH(BF$3,'Laika grafiks'!$3:$3,0)),"")</f>
        <v/>
      </c>
      <c r="BG145" s="75" t="str">
        <f>IFERROR(INDEX('Laika grafiks'!$54:$58,MATCH($D145,'Laika grafiks'!$A$54:$A$58,0),MATCH(BG$3,'Laika grafiks'!$3:$3,0)),"")</f>
        <v/>
      </c>
      <c r="BH145" s="75" t="str">
        <f>IFERROR(INDEX('Laika grafiks'!$54:$58,MATCH($D145,'Laika grafiks'!$A$54:$A$58,0),MATCH(BH$3,'Laika grafiks'!$3:$3,0)),"")</f>
        <v/>
      </c>
      <c r="BI145" s="75" t="str">
        <f>IFERROR(INDEX('Laika grafiks'!$54:$58,MATCH($D145,'Laika grafiks'!$A$54:$A$58,0),MATCH(BI$3,'Laika grafiks'!$3:$3,0)),"")</f>
        <v/>
      </c>
      <c r="BJ145" s="75" t="str">
        <f>IFERROR(INDEX('Laika grafiks'!$54:$58,MATCH($D145,'Laika grafiks'!$A$54:$A$58,0),MATCH(BJ$3,'Laika grafiks'!$3:$3,0)),"")</f>
        <v/>
      </c>
      <c r="BK145" s="75" t="str">
        <f>IFERROR(INDEX('Laika grafiks'!$54:$58,MATCH($D145,'Laika grafiks'!$A$54:$A$58,0),MATCH(BK$3,'Laika grafiks'!$3:$3,0)),"")</f>
        <v/>
      </c>
      <c r="BL145" s="75" t="str">
        <f>IFERROR(INDEX('Laika grafiks'!$54:$58,MATCH($D145,'Laika grafiks'!$A$54:$A$58,0),MATCH(BL$3,'Laika grafiks'!$3:$3,0)),"")</f>
        <v/>
      </c>
      <c r="BM145" s="75" t="str">
        <f>IFERROR(INDEX('Laika grafiks'!$54:$58,MATCH($D145,'Laika grafiks'!$A$54:$A$58,0),MATCH(BM$3,'Laika grafiks'!$3:$3,0)),"")</f>
        <v/>
      </c>
      <c r="BN145" s="75" t="str">
        <f>IFERROR(INDEX('Laika grafiks'!$54:$58,MATCH($D145,'Laika grafiks'!$A$54:$A$58,0),MATCH(BN$3,'Laika grafiks'!$3:$3,0)),"")</f>
        <v/>
      </c>
      <c r="BO145" s="75" t="str">
        <f>IFERROR(INDEX('Laika grafiks'!$54:$58,MATCH($D145,'Laika grafiks'!$A$54:$A$58,0),MATCH(BO$3,'Laika grafiks'!$3:$3,0)),"")</f>
        <v/>
      </c>
      <c r="BP145" s="75" t="str">
        <f>IFERROR(INDEX('Laika grafiks'!$54:$58,MATCH($D145,'Laika grafiks'!$A$54:$A$58,0),MATCH(BP$3,'Laika grafiks'!$3:$3,0)),"")</f>
        <v/>
      </c>
      <c r="BQ145" s="75" t="str">
        <f>IFERROR(INDEX('Laika grafiks'!$54:$58,MATCH($D145,'Laika grafiks'!$A$54:$A$58,0),MATCH(BQ$3,'Laika grafiks'!$3:$3,0)),"")</f>
        <v/>
      </c>
      <c r="BR145" s="75" t="str">
        <f>IFERROR(INDEX('Laika grafiks'!$54:$58,MATCH($D145,'Laika grafiks'!$A$54:$A$58,0),MATCH(BR$3,'Laika grafiks'!$3:$3,0)),"")</f>
        <v/>
      </c>
      <c r="BS145" s="75" t="str">
        <f>IFERROR(INDEX('Laika grafiks'!$54:$58,MATCH($D145,'Laika grafiks'!$A$54:$A$58,0),MATCH(BS$3,'Laika grafiks'!$3:$3,0)),"")</f>
        <v/>
      </c>
      <c r="BT145" s="75" t="str">
        <f>IFERROR(INDEX('Laika grafiks'!$54:$58,MATCH($D145,'Laika grafiks'!$A$54:$A$58,0),MATCH(BT$3,'Laika grafiks'!$3:$3,0)),"")</f>
        <v/>
      </c>
      <c r="BU145" s="75" t="str">
        <f>IFERROR(INDEX('Laika grafiks'!$54:$58,MATCH($D145,'Laika grafiks'!$A$54:$A$58,0),MATCH(BU$3,'Laika grafiks'!$3:$3,0)),"")</f>
        <v/>
      </c>
      <c r="BV145" s="75" t="str">
        <f>IFERROR(INDEX('Laika grafiks'!$54:$58,MATCH($D145,'Laika grafiks'!$A$54:$A$58,0),MATCH(BV$3,'Laika grafiks'!$3:$3,0)),"")</f>
        <v/>
      </c>
      <c r="BW145" s="75" t="str">
        <f>IFERROR(INDEX('Laika grafiks'!$54:$58,MATCH($D145,'Laika grafiks'!$A$54:$A$58,0),MATCH(BW$3,'Laika grafiks'!$3:$3,0)),"")</f>
        <v/>
      </c>
      <c r="BX145" s="75" t="str">
        <f>IFERROR(INDEX('Laika grafiks'!$54:$58,MATCH($D145,'Laika grafiks'!$A$54:$A$58,0),MATCH(BX$3,'Laika grafiks'!$3:$3,0)),"")</f>
        <v/>
      </c>
      <c r="BY145" s="75" t="str">
        <f>IFERROR(INDEX('Laika grafiks'!$54:$58,MATCH($D145,'Laika grafiks'!$A$54:$A$58,0),MATCH(BY$3,'Laika grafiks'!$3:$3,0)),"")</f>
        <v/>
      </c>
      <c r="BZ145" s="75" t="str">
        <f>IFERROR(INDEX('Laika grafiks'!$54:$58,MATCH($D145,'Laika grafiks'!$A$54:$A$58,0),MATCH(BZ$3,'Laika grafiks'!$3:$3,0)),"")</f>
        <v/>
      </c>
      <c r="CA145" s="75" t="str">
        <f>IFERROR(INDEX('Laika grafiks'!$54:$58,MATCH($D145,'Laika grafiks'!$A$54:$A$58,0),MATCH(CA$3,'Laika grafiks'!$3:$3,0)),"")</f>
        <v/>
      </c>
      <c r="CB145" s="75" t="str">
        <f>IFERROR(INDEX('Laika grafiks'!$54:$58,MATCH($D145,'Laika grafiks'!$A$54:$A$58,0),MATCH(CB$3,'Laika grafiks'!$3:$3,0)),"")</f>
        <v/>
      </c>
      <c r="CC145" s="75" t="str">
        <f>IFERROR(INDEX('Laika grafiks'!$54:$58,MATCH($D145,'Laika grafiks'!$A$54:$A$58,0),MATCH(CC$3,'Laika grafiks'!$3:$3,0)),"")</f>
        <v/>
      </c>
      <c r="CD145" s="75" t="str">
        <f>IFERROR(INDEX('Laika grafiks'!$54:$58,MATCH($D145,'Laika grafiks'!$A$54:$A$58,0),MATCH(CD$3,'Laika grafiks'!$3:$3,0)),"")</f>
        <v/>
      </c>
      <c r="CE145" s="75" t="str">
        <f>IFERROR(INDEX('Laika grafiks'!$54:$58,MATCH($D145,'Laika grafiks'!$A$54:$A$58,0),MATCH(CE$3,'Laika grafiks'!$3:$3,0)),"")</f>
        <v/>
      </c>
      <c r="CF145" s="75" t="str">
        <f>IFERROR(INDEX('Laika grafiks'!$54:$58,MATCH($D145,'Laika grafiks'!$A$54:$A$58,0),MATCH(CF$3,'Laika grafiks'!$3:$3,0)),"")</f>
        <v/>
      </c>
      <c r="CG145" s="75" t="str">
        <f>IFERROR(INDEX('Laika grafiks'!$54:$58,MATCH($D145,'Laika grafiks'!$A$54:$A$58,0),MATCH(CG$3,'Laika grafiks'!$3:$3,0)),"")</f>
        <v/>
      </c>
      <c r="CH145" s="75" t="str">
        <f>IFERROR(INDEX('Laika grafiks'!$54:$58,MATCH($D145,'Laika grafiks'!$A$54:$A$58,0),MATCH(CH$3,'Laika grafiks'!$3:$3,0)),"")</f>
        <v/>
      </c>
      <c r="CI145" s="75" t="str">
        <f>IFERROR(INDEX('Laika grafiks'!$54:$58,MATCH($D145,'Laika grafiks'!$A$54:$A$58,0),MATCH(CI$3,'Laika grafiks'!$3:$3,0)),"")</f>
        <v/>
      </c>
      <c r="CJ145" s="75" t="str">
        <f>IFERROR(INDEX('Laika grafiks'!$54:$58,MATCH($D145,'Laika grafiks'!$A$54:$A$58,0),MATCH(CJ$3,'Laika grafiks'!$3:$3,0)),"")</f>
        <v/>
      </c>
      <c r="CK145" s="75" t="str">
        <f>IFERROR(INDEX('Laika grafiks'!$54:$58,MATCH($D145,'Laika grafiks'!$A$54:$A$58,0),MATCH(CK$3,'Laika grafiks'!$3:$3,0)),"")</f>
        <v/>
      </c>
      <c r="CL145" s="75" t="str">
        <f>IFERROR(INDEX('Laika grafiks'!$54:$58,MATCH($D145,'Laika grafiks'!$A$54:$A$58,0),MATCH(CL$3,'Laika grafiks'!$3:$3,0)),"")</f>
        <v/>
      </c>
      <c r="CM145" s="75" t="str">
        <f>IFERROR(INDEX('Laika grafiks'!$54:$58,MATCH($D145,'Laika grafiks'!$A$54:$A$58,0),MATCH(CM$3,'Laika grafiks'!$3:$3,0)),"")</f>
        <v/>
      </c>
      <c r="CN145" s="75" t="str">
        <f>IFERROR(INDEX('Laika grafiks'!$54:$58,MATCH($D145,'Laika grafiks'!$A$54:$A$58,0),MATCH(CN$3,'Laika grafiks'!$3:$3,0)),"")</f>
        <v/>
      </c>
      <c r="CO145" s="75" t="str">
        <f>IFERROR(INDEX('Laika grafiks'!$54:$58,MATCH($D145,'Laika grafiks'!$A$54:$A$58,0),MATCH(CO$3,'Laika grafiks'!$3:$3,0)),"")</f>
        <v/>
      </c>
      <c r="CP145" s="75" t="str">
        <f>IFERROR(INDEX('Laika grafiks'!$54:$58,MATCH($D145,'Laika grafiks'!$A$54:$A$58,0),MATCH(CP$3,'Laika grafiks'!$3:$3,0)),"")</f>
        <v/>
      </c>
      <c r="CQ145" s="75" t="str">
        <f>IFERROR(INDEX('Laika grafiks'!$54:$58,MATCH($D145,'Laika grafiks'!$A$54:$A$58,0),MATCH(CQ$3,'Laika grafiks'!$3:$3,0)),"")</f>
        <v/>
      </c>
      <c r="CR145" s="75" t="str">
        <f>IFERROR(INDEX('Laika grafiks'!$54:$58,MATCH($D145,'Laika grafiks'!$A$54:$A$58,0),MATCH(CR$3,'Laika grafiks'!$3:$3,0)),"")</f>
        <v/>
      </c>
      <c r="CS145" s="75" t="str">
        <f>IFERROR(INDEX('Laika grafiks'!$54:$58,MATCH($D145,'Laika grafiks'!$A$54:$A$58,0),MATCH(CS$3,'Laika grafiks'!$3:$3,0)),"")</f>
        <v/>
      </c>
      <c r="CT145" s="75" t="str">
        <f>IFERROR(INDEX('Laika grafiks'!$54:$58,MATCH($D145,'Laika grafiks'!$A$54:$A$58,0),MATCH(CT$3,'Laika grafiks'!$3:$3,0)),"")</f>
        <v/>
      </c>
      <c r="CU145" s="75" t="str">
        <f>IFERROR(INDEX('Laika grafiks'!$54:$58,MATCH($D145,'Laika grafiks'!$A$54:$A$58,0),MATCH(CU$3,'Laika grafiks'!$3:$3,0)),"")</f>
        <v/>
      </c>
      <c r="CV145" s="75" t="str">
        <f>IFERROR(INDEX('Laika grafiks'!$54:$58,MATCH($D145,'Laika grafiks'!$A$54:$A$58,0),MATCH(CV$3,'Laika grafiks'!$3:$3,0)),"")</f>
        <v/>
      </c>
      <c r="CW145" s="75" t="str">
        <f>IFERROR(INDEX('Laika grafiks'!$54:$58,MATCH($D145,'Laika grafiks'!$A$54:$A$58,0),MATCH(CW$3,'Laika grafiks'!$3:$3,0)),"")</f>
        <v/>
      </c>
      <c r="CX145" s="75" t="str">
        <f>IFERROR(INDEX('Laika grafiks'!$54:$58,MATCH($D145,'Laika grafiks'!$A$54:$A$58,0),MATCH(CX$3,'Laika grafiks'!$3:$3,0)),"")</f>
        <v/>
      </c>
      <c r="CY145" s="75" t="str">
        <f>IFERROR(INDEX('Laika grafiks'!$54:$58,MATCH($D145,'Laika grafiks'!$A$54:$A$58,0),MATCH(CY$3,'Laika grafiks'!$3:$3,0)),"")</f>
        <v/>
      </c>
      <c r="CZ145" s="75" t="str">
        <f>IFERROR(INDEX('Laika grafiks'!$54:$58,MATCH($D145,'Laika grafiks'!$A$54:$A$58,0),MATCH(CZ$3,'Laika grafiks'!$3:$3,0)),"")</f>
        <v/>
      </c>
      <c r="DA145" s="75" t="str">
        <f>IFERROR(INDEX('Laika grafiks'!$54:$58,MATCH($D145,'Laika grafiks'!$A$54:$A$58,0),MATCH(DA$3,'Laika grafiks'!$3:$3,0)),"")</f>
        <v/>
      </c>
      <c r="DB145" s="75" t="str">
        <f>IFERROR(INDEX('Laika grafiks'!$54:$58,MATCH($D145,'Laika grafiks'!$A$54:$A$58,0),MATCH(DB$3,'Laika grafiks'!$3:$3,0)),"")</f>
        <v/>
      </c>
      <c r="DC145" s="75" t="str">
        <f>IFERROR(INDEX('Laika grafiks'!$54:$58,MATCH($D145,'Laika grafiks'!$A$54:$A$58,0),MATCH(DC$3,'Laika grafiks'!$3:$3,0)),"")</f>
        <v/>
      </c>
      <c r="DD145" s="75" t="str">
        <f>IFERROR(INDEX('Laika grafiks'!$54:$58,MATCH($D145,'Laika grafiks'!$A$54:$A$58,0),MATCH(DD$3,'Laika grafiks'!$3:$3,0)),"")</f>
        <v/>
      </c>
      <c r="DE145" s="75" t="str">
        <f>IFERROR(INDEX('Laika grafiks'!$54:$58,MATCH($D145,'Laika grafiks'!$A$54:$A$58,0),MATCH(DE$3,'Laika grafiks'!$3:$3,0)),"")</f>
        <v/>
      </c>
      <c r="DF145" s="75" t="str">
        <f>IFERROR(INDEX('Laika grafiks'!$54:$58,MATCH($D145,'Laika grafiks'!$A$54:$A$58,0),MATCH(DF$3,'Laika grafiks'!$3:$3,0)),"")</f>
        <v/>
      </c>
      <c r="DG145" s="75" t="str">
        <f>IFERROR(INDEX('Laika grafiks'!$54:$58,MATCH($D145,'Laika grafiks'!$A$54:$A$58,0),MATCH(DG$3,'Laika grafiks'!$3:$3,0)),"")</f>
        <v/>
      </c>
      <c r="DH145" s="75" t="str">
        <f>IFERROR(INDEX('Laika grafiks'!$54:$58,MATCH($D145,'Laika grafiks'!$A$54:$A$58,0),MATCH(DH$3,'Laika grafiks'!$3:$3,0)),"")</f>
        <v/>
      </c>
      <c r="DI145" s="75" t="str">
        <f>IFERROR(INDEX('Laika grafiks'!$54:$58,MATCH($D145,'Laika grafiks'!$A$54:$A$58,0),MATCH(DI$3,'Laika grafiks'!$3:$3,0)),"")</f>
        <v/>
      </c>
      <c r="DJ145" s="75" t="str">
        <f>IFERROR(INDEX('Laika grafiks'!$54:$58,MATCH($D145,'Laika grafiks'!$A$54:$A$58,0),MATCH(DJ$3,'Laika grafiks'!$3:$3,0)),"")</f>
        <v/>
      </c>
      <c r="DK145" s="75" t="str">
        <f>IFERROR(INDEX('Laika grafiks'!$54:$58,MATCH($D145,'Laika grafiks'!$A$54:$A$58,0),MATCH(DK$3,'Laika grafiks'!$3:$3,0)),"")</f>
        <v/>
      </c>
      <c r="DL145" s="75" t="str">
        <f>IFERROR(INDEX('Laika grafiks'!$54:$58,MATCH($D145,'Laika grafiks'!$A$54:$A$58,0),MATCH(DL$3,'Laika grafiks'!$3:$3,0)),"")</f>
        <v/>
      </c>
      <c r="DM145" s="75" t="str">
        <f>IFERROR(INDEX('Laika grafiks'!$54:$58,MATCH($D145,'Laika grafiks'!$A$54:$A$58,0),MATCH(DM$3,'Laika grafiks'!$3:$3,0)),"")</f>
        <v/>
      </c>
      <c r="DN145" s="75" t="str">
        <f>IFERROR(INDEX('Laika grafiks'!$54:$58,MATCH($D145,'Laika grafiks'!$A$54:$A$58,0),MATCH(DN$3,'Laika grafiks'!$3:$3,0)),"")</f>
        <v/>
      </c>
      <c r="DO145" s="75" t="str">
        <f>IFERROR(INDEX('Laika grafiks'!$54:$58,MATCH($D145,'Laika grafiks'!$A$54:$A$58,0),MATCH(DO$3,'Laika grafiks'!$3:$3,0)),"")</f>
        <v/>
      </c>
      <c r="DP145" s="75" t="str">
        <f>IFERROR(INDEX('Laika grafiks'!$54:$58,MATCH($D145,'Laika grafiks'!$A$54:$A$58,0),MATCH(DP$3,'Laika grafiks'!$3:$3,0)),"")</f>
        <v/>
      </c>
      <c r="DQ145" s="75" t="str">
        <f>IFERROR(INDEX('Laika grafiks'!$54:$58,MATCH($D145,'Laika grafiks'!$A$54:$A$58,0),MATCH(DQ$3,'Laika grafiks'!$3:$3,0)),"")</f>
        <v/>
      </c>
      <c r="DR145" s="75" t="str">
        <f>IFERROR(INDEX('Laika grafiks'!$54:$58,MATCH($D145,'Laika grafiks'!$A$54:$A$58,0),MATCH(DR$3,'Laika grafiks'!$3:$3,0)),"")</f>
        <v/>
      </c>
      <c r="DS145" s="75" t="str">
        <f>IFERROR(INDEX('Laika grafiks'!$54:$58,MATCH($D145,'Laika grafiks'!$A$54:$A$58,0),MATCH(DS$3,'Laika grafiks'!$3:$3,0)),"")</f>
        <v/>
      </c>
      <c r="DT145" s="75" t="str">
        <f>IFERROR(INDEX('Laika grafiks'!$54:$58,MATCH($D145,'Laika grafiks'!$A$54:$A$58,0),MATCH(DT$3,'Laika grafiks'!$3:$3,0)),"")</f>
        <v/>
      </c>
      <c r="DU145" s="75" t="str">
        <f>IFERROR(INDEX('Laika grafiks'!$54:$58,MATCH($D145,'Laika grafiks'!$A$54:$A$58,0),MATCH(DU$3,'Laika grafiks'!$3:$3,0)),"")</f>
        <v/>
      </c>
    </row>
    <row r="146" spans="1:125"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row>
    <row r="147" spans="1:125" x14ac:dyDescent="0.35">
      <c r="A147" s="25" t="s">
        <v>456</v>
      </c>
      <c r="B147" s="78" t="s">
        <v>200</v>
      </c>
      <c r="C147" s="25"/>
      <c r="D147" s="130">
        <f>IFERROR(SUM(E147:DU147),"")</f>
        <v>0</v>
      </c>
      <c r="E147" s="130" t="str">
        <f t="shared" ref="E147:BP147" si="56">IFERROR(E143*E145,"")</f>
        <v/>
      </c>
      <c r="F147" s="130" t="str">
        <f t="shared" si="56"/>
        <v/>
      </c>
      <c r="G147" s="130" t="str">
        <f t="shared" si="56"/>
        <v/>
      </c>
      <c r="H147" s="130" t="str">
        <f t="shared" si="56"/>
        <v/>
      </c>
      <c r="I147" s="130" t="str">
        <f t="shared" si="56"/>
        <v/>
      </c>
      <c r="J147" s="130" t="str">
        <f t="shared" si="56"/>
        <v/>
      </c>
      <c r="K147" s="130" t="str">
        <f t="shared" si="56"/>
        <v/>
      </c>
      <c r="L147" s="130" t="str">
        <f t="shared" si="56"/>
        <v/>
      </c>
      <c r="M147" s="130" t="str">
        <f t="shared" si="56"/>
        <v/>
      </c>
      <c r="N147" s="130" t="str">
        <f t="shared" si="56"/>
        <v/>
      </c>
      <c r="O147" s="130" t="str">
        <f t="shared" si="56"/>
        <v/>
      </c>
      <c r="P147" s="130" t="str">
        <f t="shared" si="56"/>
        <v/>
      </c>
      <c r="Q147" s="130" t="str">
        <f t="shared" si="56"/>
        <v/>
      </c>
      <c r="R147" s="130" t="str">
        <f t="shared" si="56"/>
        <v/>
      </c>
      <c r="S147" s="130" t="str">
        <f t="shared" si="56"/>
        <v/>
      </c>
      <c r="T147" s="130" t="str">
        <f t="shared" si="56"/>
        <v/>
      </c>
      <c r="U147" s="130" t="str">
        <f t="shared" si="56"/>
        <v/>
      </c>
      <c r="V147" s="130" t="str">
        <f t="shared" si="56"/>
        <v/>
      </c>
      <c r="W147" s="130" t="str">
        <f t="shared" si="56"/>
        <v/>
      </c>
      <c r="X147" s="130" t="str">
        <f t="shared" si="56"/>
        <v/>
      </c>
      <c r="Y147" s="130" t="str">
        <f t="shared" si="56"/>
        <v/>
      </c>
      <c r="Z147" s="130" t="str">
        <f t="shared" si="56"/>
        <v/>
      </c>
      <c r="AA147" s="130" t="str">
        <f t="shared" si="56"/>
        <v/>
      </c>
      <c r="AB147" s="130" t="str">
        <f t="shared" si="56"/>
        <v/>
      </c>
      <c r="AC147" s="130" t="str">
        <f t="shared" si="56"/>
        <v/>
      </c>
      <c r="AD147" s="130" t="str">
        <f t="shared" si="56"/>
        <v/>
      </c>
      <c r="AE147" s="130" t="str">
        <f t="shared" si="56"/>
        <v/>
      </c>
      <c r="AF147" s="130" t="str">
        <f t="shared" si="56"/>
        <v/>
      </c>
      <c r="AG147" s="130" t="str">
        <f t="shared" si="56"/>
        <v/>
      </c>
      <c r="AH147" s="130" t="str">
        <f t="shared" si="56"/>
        <v/>
      </c>
      <c r="AI147" s="130" t="str">
        <f t="shared" si="56"/>
        <v/>
      </c>
      <c r="AJ147" s="130" t="str">
        <f t="shared" si="56"/>
        <v/>
      </c>
      <c r="AK147" s="130" t="str">
        <f t="shared" si="56"/>
        <v/>
      </c>
      <c r="AL147" s="130" t="str">
        <f t="shared" si="56"/>
        <v/>
      </c>
      <c r="AM147" s="130" t="str">
        <f t="shared" si="56"/>
        <v/>
      </c>
      <c r="AN147" s="130" t="str">
        <f t="shared" si="56"/>
        <v/>
      </c>
      <c r="AO147" s="130" t="str">
        <f t="shared" si="56"/>
        <v/>
      </c>
      <c r="AP147" s="130" t="str">
        <f t="shared" si="56"/>
        <v/>
      </c>
      <c r="AQ147" s="130" t="str">
        <f t="shared" si="56"/>
        <v/>
      </c>
      <c r="AR147" s="130" t="str">
        <f t="shared" si="56"/>
        <v/>
      </c>
      <c r="AS147" s="130" t="str">
        <f t="shared" si="56"/>
        <v/>
      </c>
      <c r="AT147" s="130" t="str">
        <f t="shared" si="56"/>
        <v/>
      </c>
      <c r="AU147" s="130" t="str">
        <f t="shared" si="56"/>
        <v/>
      </c>
      <c r="AV147" s="130" t="str">
        <f t="shared" si="56"/>
        <v/>
      </c>
      <c r="AW147" s="130" t="str">
        <f t="shared" si="56"/>
        <v/>
      </c>
      <c r="AX147" s="130" t="str">
        <f t="shared" si="56"/>
        <v/>
      </c>
      <c r="AY147" s="130" t="str">
        <f t="shared" si="56"/>
        <v/>
      </c>
      <c r="AZ147" s="130" t="str">
        <f t="shared" si="56"/>
        <v/>
      </c>
      <c r="BA147" s="130" t="str">
        <f t="shared" si="56"/>
        <v/>
      </c>
      <c r="BB147" s="130" t="str">
        <f t="shared" si="56"/>
        <v/>
      </c>
      <c r="BC147" s="130" t="str">
        <f t="shared" si="56"/>
        <v/>
      </c>
      <c r="BD147" s="130" t="str">
        <f t="shared" si="56"/>
        <v/>
      </c>
      <c r="BE147" s="130" t="str">
        <f t="shared" si="56"/>
        <v/>
      </c>
      <c r="BF147" s="130" t="str">
        <f t="shared" si="56"/>
        <v/>
      </c>
      <c r="BG147" s="130" t="str">
        <f t="shared" si="56"/>
        <v/>
      </c>
      <c r="BH147" s="130" t="str">
        <f t="shared" si="56"/>
        <v/>
      </c>
      <c r="BI147" s="130" t="str">
        <f t="shared" si="56"/>
        <v/>
      </c>
      <c r="BJ147" s="130" t="str">
        <f t="shared" si="56"/>
        <v/>
      </c>
      <c r="BK147" s="130" t="str">
        <f t="shared" si="56"/>
        <v/>
      </c>
      <c r="BL147" s="130" t="str">
        <f t="shared" si="56"/>
        <v/>
      </c>
      <c r="BM147" s="130" t="str">
        <f t="shared" si="56"/>
        <v/>
      </c>
      <c r="BN147" s="130" t="str">
        <f t="shared" si="56"/>
        <v/>
      </c>
      <c r="BO147" s="130" t="str">
        <f t="shared" si="56"/>
        <v/>
      </c>
      <c r="BP147" s="130" t="str">
        <f t="shared" si="56"/>
        <v/>
      </c>
      <c r="BQ147" s="130" t="str">
        <f t="shared" ref="BQ147:DU147" si="57">IFERROR(BQ143*BQ145,"")</f>
        <v/>
      </c>
      <c r="BR147" s="130" t="str">
        <f t="shared" si="57"/>
        <v/>
      </c>
      <c r="BS147" s="130" t="str">
        <f t="shared" si="57"/>
        <v/>
      </c>
      <c r="BT147" s="130" t="str">
        <f t="shared" si="57"/>
        <v/>
      </c>
      <c r="BU147" s="130" t="str">
        <f t="shared" si="57"/>
        <v/>
      </c>
      <c r="BV147" s="130" t="str">
        <f t="shared" si="57"/>
        <v/>
      </c>
      <c r="BW147" s="130" t="str">
        <f t="shared" si="57"/>
        <v/>
      </c>
      <c r="BX147" s="130" t="str">
        <f t="shared" si="57"/>
        <v/>
      </c>
      <c r="BY147" s="130" t="str">
        <f t="shared" si="57"/>
        <v/>
      </c>
      <c r="BZ147" s="130" t="str">
        <f t="shared" si="57"/>
        <v/>
      </c>
      <c r="CA147" s="130" t="str">
        <f t="shared" si="57"/>
        <v/>
      </c>
      <c r="CB147" s="130" t="str">
        <f t="shared" si="57"/>
        <v/>
      </c>
      <c r="CC147" s="130" t="str">
        <f t="shared" si="57"/>
        <v/>
      </c>
      <c r="CD147" s="130" t="str">
        <f t="shared" si="57"/>
        <v/>
      </c>
      <c r="CE147" s="130" t="str">
        <f t="shared" si="57"/>
        <v/>
      </c>
      <c r="CF147" s="130" t="str">
        <f t="shared" si="57"/>
        <v/>
      </c>
      <c r="CG147" s="130" t="str">
        <f t="shared" si="57"/>
        <v/>
      </c>
      <c r="CH147" s="130" t="str">
        <f t="shared" si="57"/>
        <v/>
      </c>
      <c r="CI147" s="130" t="str">
        <f t="shared" si="57"/>
        <v/>
      </c>
      <c r="CJ147" s="130" t="str">
        <f t="shared" si="57"/>
        <v/>
      </c>
      <c r="CK147" s="130" t="str">
        <f t="shared" si="57"/>
        <v/>
      </c>
      <c r="CL147" s="130" t="str">
        <f t="shared" si="57"/>
        <v/>
      </c>
      <c r="CM147" s="130" t="str">
        <f t="shared" si="57"/>
        <v/>
      </c>
      <c r="CN147" s="130" t="str">
        <f t="shared" si="57"/>
        <v/>
      </c>
      <c r="CO147" s="130" t="str">
        <f t="shared" si="57"/>
        <v/>
      </c>
      <c r="CP147" s="130" t="str">
        <f t="shared" si="57"/>
        <v/>
      </c>
      <c r="CQ147" s="130" t="str">
        <f t="shared" si="57"/>
        <v/>
      </c>
      <c r="CR147" s="130" t="str">
        <f t="shared" si="57"/>
        <v/>
      </c>
      <c r="CS147" s="130" t="str">
        <f t="shared" si="57"/>
        <v/>
      </c>
      <c r="CT147" s="130" t="str">
        <f t="shared" si="57"/>
        <v/>
      </c>
      <c r="CU147" s="130" t="str">
        <f t="shared" si="57"/>
        <v/>
      </c>
      <c r="CV147" s="130" t="str">
        <f t="shared" si="57"/>
        <v/>
      </c>
      <c r="CW147" s="130" t="str">
        <f t="shared" si="57"/>
        <v/>
      </c>
      <c r="CX147" s="130" t="str">
        <f t="shared" si="57"/>
        <v/>
      </c>
      <c r="CY147" s="130" t="str">
        <f t="shared" si="57"/>
        <v/>
      </c>
      <c r="CZ147" s="130" t="str">
        <f t="shared" si="57"/>
        <v/>
      </c>
      <c r="DA147" s="130" t="str">
        <f t="shared" si="57"/>
        <v/>
      </c>
      <c r="DB147" s="130" t="str">
        <f t="shared" si="57"/>
        <v/>
      </c>
      <c r="DC147" s="130" t="str">
        <f t="shared" si="57"/>
        <v/>
      </c>
      <c r="DD147" s="130" t="str">
        <f t="shared" si="57"/>
        <v/>
      </c>
      <c r="DE147" s="130" t="str">
        <f t="shared" si="57"/>
        <v/>
      </c>
      <c r="DF147" s="130" t="str">
        <f t="shared" si="57"/>
        <v/>
      </c>
      <c r="DG147" s="130" t="str">
        <f t="shared" si="57"/>
        <v/>
      </c>
      <c r="DH147" s="130" t="str">
        <f t="shared" si="57"/>
        <v/>
      </c>
      <c r="DI147" s="130" t="str">
        <f t="shared" si="57"/>
        <v/>
      </c>
      <c r="DJ147" s="130" t="str">
        <f t="shared" si="57"/>
        <v/>
      </c>
      <c r="DK147" s="130" t="str">
        <f t="shared" si="57"/>
        <v/>
      </c>
      <c r="DL147" s="130" t="str">
        <f t="shared" si="57"/>
        <v/>
      </c>
      <c r="DM147" s="130" t="str">
        <f t="shared" si="57"/>
        <v/>
      </c>
      <c r="DN147" s="130" t="str">
        <f t="shared" si="57"/>
        <v/>
      </c>
      <c r="DO147" s="130" t="str">
        <f t="shared" si="57"/>
        <v/>
      </c>
      <c r="DP147" s="130" t="str">
        <f t="shared" si="57"/>
        <v/>
      </c>
      <c r="DQ147" s="130" t="str">
        <f t="shared" si="57"/>
        <v/>
      </c>
      <c r="DR147" s="130" t="str">
        <f t="shared" si="57"/>
        <v/>
      </c>
      <c r="DS147" s="130" t="str">
        <f t="shared" si="57"/>
        <v/>
      </c>
      <c r="DT147" s="130" t="str">
        <f t="shared" si="57"/>
        <v/>
      </c>
      <c r="DU147" s="130" t="str">
        <f t="shared" si="57"/>
        <v/>
      </c>
    </row>
    <row r="148" spans="1:125"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row>
    <row r="149" spans="1:125" x14ac:dyDescent="0.35">
      <c r="A149" s="38" t="str">
        <f>IFERROR(A32,"")</f>
        <v>Reālās regulārās uzturēšanas izmaksas, kopā</v>
      </c>
      <c r="B149" s="38" t="str">
        <f>IFERROR(B32,"")</f>
        <v>k €</v>
      </c>
      <c r="C149" s="2"/>
      <c r="D149" s="63">
        <f t="shared" ref="D149:BO149" si="58">IFERROR(D32,"")</f>
        <v>0</v>
      </c>
      <c r="E149" s="63">
        <f t="shared" si="58"/>
        <v>0</v>
      </c>
      <c r="F149" s="63">
        <f t="shared" si="58"/>
        <v>0</v>
      </c>
      <c r="G149" s="63">
        <f t="shared" si="58"/>
        <v>0</v>
      </c>
      <c r="H149" s="63">
        <f t="shared" si="58"/>
        <v>0</v>
      </c>
      <c r="I149" s="63">
        <f t="shared" si="58"/>
        <v>0</v>
      </c>
      <c r="J149" s="63">
        <f t="shared" si="58"/>
        <v>0</v>
      </c>
      <c r="K149" s="63">
        <f t="shared" si="58"/>
        <v>0</v>
      </c>
      <c r="L149" s="63">
        <f t="shared" si="58"/>
        <v>0</v>
      </c>
      <c r="M149" s="63">
        <f t="shared" si="58"/>
        <v>0</v>
      </c>
      <c r="N149" s="63">
        <f t="shared" si="58"/>
        <v>0</v>
      </c>
      <c r="O149" s="63">
        <f t="shared" si="58"/>
        <v>0</v>
      </c>
      <c r="P149" s="63">
        <f t="shared" si="58"/>
        <v>0</v>
      </c>
      <c r="Q149" s="63">
        <f t="shared" si="58"/>
        <v>0</v>
      </c>
      <c r="R149" s="63">
        <f t="shared" si="58"/>
        <v>0</v>
      </c>
      <c r="S149" s="63">
        <f t="shared" si="58"/>
        <v>0</v>
      </c>
      <c r="T149" s="63">
        <f t="shared" si="58"/>
        <v>0</v>
      </c>
      <c r="U149" s="63">
        <f t="shared" si="58"/>
        <v>0</v>
      </c>
      <c r="V149" s="63">
        <f t="shared" si="58"/>
        <v>0</v>
      </c>
      <c r="W149" s="63">
        <f t="shared" si="58"/>
        <v>0</v>
      </c>
      <c r="X149" s="63">
        <f t="shared" si="58"/>
        <v>0</v>
      </c>
      <c r="Y149" s="63">
        <f t="shared" si="58"/>
        <v>0</v>
      </c>
      <c r="Z149" s="63">
        <f t="shared" si="58"/>
        <v>0</v>
      </c>
      <c r="AA149" s="63">
        <f t="shared" si="58"/>
        <v>0</v>
      </c>
      <c r="AB149" s="63">
        <f t="shared" si="58"/>
        <v>0</v>
      </c>
      <c r="AC149" s="63">
        <f t="shared" si="58"/>
        <v>0</v>
      </c>
      <c r="AD149" s="63">
        <f t="shared" si="58"/>
        <v>0</v>
      </c>
      <c r="AE149" s="63">
        <f t="shared" si="58"/>
        <v>0</v>
      </c>
      <c r="AF149" s="63">
        <f t="shared" si="58"/>
        <v>0</v>
      </c>
      <c r="AG149" s="63">
        <f t="shared" si="58"/>
        <v>0</v>
      </c>
      <c r="AH149" s="63">
        <f t="shared" si="58"/>
        <v>0</v>
      </c>
      <c r="AI149" s="63">
        <f t="shared" si="58"/>
        <v>0</v>
      </c>
      <c r="AJ149" s="63">
        <f t="shared" si="58"/>
        <v>0</v>
      </c>
      <c r="AK149" s="63">
        <f t="shared" si="58"/>
        <v>0</v>
      </c>
      <c r="AL149" s="63">
        <f t="shared" si="58"/>
        <v>0</v>
      </c>
      <c r="AM149" s="63">
        <f t="shared" si="58"/>
        <v>0</v>
      </c>
      <c r="AN149" s="63">
        <f t="shared" si="58"/>
        <v>0</v>
      </c>
      <c r="AO149" s="63">
        <f t="shared" si="58"/>
        <v>0</v>
      </c>
      <c r="AP149" s="63">
        <f t="shared" si="58"/>
        <v>0</v>
      </c>
      <c r="AQ149" s="63">
        <f t="shared" si="58"/>
        <v>0</v>
      </c>
      <c r="AR149" s="63">
        <f t="shared" si="58"/>
        <v>0</v>
      </c>
      <c r="AS149" s="63">
        <f t="shared" si="58"/>
        <v>0</v>
      </c>
      <c r="AT149" s="63">
        <f t="shared" si="58"/>
        <v>0</v>
      </c>
      <c r="AU149" s="63">
        <f t="shared" si="58"/>
        <v>0</v>
      </c>
      <c r="AV149" s="63">
        <f t="shared" si="58"/>
        <v>0</v>
      </c>
      <c r="AW149" s="63">
        <f t="shared" si="58"/>
        <v>0</v>
      </c>
      <c r="AX149" s="63">
        <f t="shared" si="58"/>
        <v>0</v>
      </c>
      <c r="AY149" s="63">
        <f t="shared" si="58"/>
        <v>0</v>
      </c>
      <c r="AZ149" s="63">
        <f t="shared" si="58"/>
        <v>0</v>
      </c>
      <c r="BA149" s="63">
        <f t="shared" si="58"/>
        <v>0</v>
      </c>
      <c r="BB149" s="63">
        <f t="shared" si="58"/>
        <v>0</v>
      </c>
      <c r="BC149" s="63">
        <f t="shared" si="58"/>
        <v>0</v>
      </c>
      <c r="BD149" s="63">
        <f t="shared" si="58"/>
        <v>0</v>
      </c>
      <c r="BE149" s="63">
        <f t="shared" si="58"/>
        <v>0</v>
      </c>
      <c r="BF149" s="63">
        <f t="shared" si="58"/>
        <v>0</v>
      </c>
      <c r="BG149" s="63">
        <f t="shared" si="58"/>
        <v>0</v>
      </c>
      <c r="BH149" s="63">
        <f t="shared" si="58"/>
        <v>0</v>
      </c>
      <c r="BI149" s="63">
        <f t="shared" si="58"/>
        <v>0</v>
      </c>
      <c r="BJ149" s="63">
        <f t="shared" si="58"/>
        <v>0</v>
      </c>
      <c r="BK149" s="63">
        <f t="shared" si="58"/>
        <v>0</v>
      </c>
      <c r="BL149" s="63">
        <f t="shared" si="58"/>
        <v>0</v>
      </c>
      <c r="BM149" s="63">
        <f t="shared" si="58"/>
        <v>0</v>
      </c>
      <c r="BN149" s="63">
        <f t="shared" si="58"/>
        <v>0</v>
      </c>
      <c r="BO149" s="63">
        <f t="shared" si="58"/>
        <v>0</v>
      </c>
      <c r="BP149" s="63">
        <f t="shared" ref="BP149:DU149" si="59">IFERROR(BP32,"")</f>
        <v>0</v>
      </c>
      <c r="BQ149" s="63">
        <f t="shared" si="59"/>
        <v>0</v>
      </c>
      <c r="BR149" s="63">
        <f t="shared" si="59"/>
        <v>0</v>
      </c>
      <c r="BS149" s="63">
        <f t="shared" si="59"/>
        <v>0</v>
      </c>
      <c r="BT149" s="63">
        <f t="shared" si="59"/>
        <v>0</v>
      </c>
      <c r="BU149" s="63">
        <f t="shared" si="59"/>
        <v>0</v>
      </c>
      <c r="BV149" s="63">
        <f t="shared" si="59"/>
        <v>0</v>
      </c>
      <c r="BW149" s="63">
        <f t="shared" si="59"/>
        <v>0</v>
      </c>
      <c r="BX149" s="63">
        <f t="shared" si="59"/>
        <v>0</v>
      </c>
      <c r="BY149" s="63">
        <f t="shared" si="59"/>
        <v>0</v>
      </c>
      <c r="BZ149" s="63">
        <f t="shared" si="59"/>
        <v>0</v>
      </c>
      <c r="CA149" s="63">
        <f t="shared" si="59"/>
        <v>0</v>
      </c>
      <c r="CB149" s="63">
        <f t="shared" si="59"/>
        <v>0</v>
      </c>
      <c r="CC149" s="63">
        <f t="shared" si="59"/>
        <v>0</v>
      </c>
      <c r="CD149" s="63">
        <f t="shared" si="59"/>
        <v>0</v>
      </c>
      <c r="CE149" s="63">
        <f t="shared" si="59"/>
        <v>0</v>
      </c>
      <c r="CF149" s="63">
        <f t="shared" si="59"/>
        <v>0</v>
      </c>
      <c r="CG149" s="63">
        <f t="shared" si="59"/>
        <v>0</v>
      </c>
      <c r="CH149" s="63">
        <f t="shared" si="59"/>
        <v>0</v>
      </c>
      <c r="CI149" s="63">
        <f t="shared" si="59"/>
        <v>0</v>
      </c>
      <c r="CJ149" s="63">
        <f t="shared" si="59"/>
        <v>0</v>
      </c>
      <c r="CK149" s="63">
        <f t="shared" si="59"/>
        <v>0</v>
      </c>
      <c r="CL149" s="63">
        <f t="shared" si="59"/>
        <v>0</v>
      </c>
      <c r="CM149" s="63">
        <f t="shared" si="59"/>
        <v>0</v>
      </c>
      <c r="CN149" s="63">
        <f t="shared" si="59"/>
        <v>0</v>
      </c>
      <c r="CO149" s="63">
        <f t="shared" si="59"/>
        <v>0</v>
      </c>
      <c r="CP149" s="63">
        <f t="shared" si="59"/>
        <v>0</v>
      </c>
      <c r="CQ149" s="63">
        <f t="shared" si="59"/>
        <v>0</v>
      </c>
      <c r="CR149" s="63">
        <f t="shared" si="59"/>
        <v>0</v>
      </c>
      <c r="CS149" s="63">
        <f t="shared" si="59"/>
        <v>0</v>
      </c>
      <c r="CT149" s="63">
        <f t="shared" si="59"/>
        <v>0</v>
      </c>
      <c r="CU149" s="63">
        <f t="shared" si="59"/>
        <v>0</v>
      </c>
      <c r="CV149" s="63">
        <f t="shared" si="59"/>
        <v>0</v>
      </c>
      <c r="CW149" s="63">
        <f t="shared" si="59"/>
        <v>0</v>
      </c>
      <c r="CX149" s="63">
        <f t="shared" si="59"/>
        <v>0</v>
      </c>
      <c r="CY149" s="63">
        <f t="shared" si="59"/>
        <v>0</v>
      </c>
      <c r="CZ149" s="63">
        <f t="shared" si="59"/>
        <v>0</v>
      </c>
      <c r="DA149" s="63">
        <f t="shared" si="59"/>
        <v>0</v>
      </c>
      <c r="DB149" s="63">
        <f t="shared" si="59"/>
        <v>0</v>
      </c>
      <c r="DC149" s="63">
        <f t="shared" si="59"/>
        <v>0</v>
      </c>
      <c r="DD149" s="63">
        <f t="shared" si="59"/>
        <v>0</v>
      </c>
      <c r="DE149" s="63">
        <f t="shared" si="59"/>
        <v>0</v>
      </c>
      <c r="DF149" s="63">
        <f t="shared" si="59"/>
        <v>0</v>
      </c>
      <c r="DG149" s="63">
        <f t="shared" si="59"/>
        <v>0</v>
      </c>
      <c r="DH149" s="63">
        <f t="shared" si="59"/>
        <v>0</v>
      </c>
      <c r="DI149" s="63">
        <f t="shared" si="59"/>
        <v>0</v>
      </c>
      <c r="DJ149" s="63">
        <f t="shared" si="59"/>
        <v>0</v>
      </c>
      <c r="DK149" s="63">
        <f t="shared" si="59"/>
        <v>0</v>
      </c>
      <c r="DL149" s="63">
        <f t="shared" si="59"/>
        <v>0</v>
      </c>
      <c r="DM149" s="63">
        <f t="shared" si="59"/>
        <v>0</v>
      </c>
      <c r="DN149" s="63">
        <f t="shared" si="59"/>
        <v>0</v>
      </c>
      <c r="DO149" s="63">
        <f t="shared" si="59"/>
        <v>0</v>
      </c>
      <c r="DP149" s="63">
        <f t="shared" si="59"/>
        <v>0</v>
      </c>
      <c r="DQ149" s="63">
        <f t="shared" si="59"/>
        <v>0</v>
      </c>
      <c r="DR149" s="63">
        <f t="shared" si="59"/>
        <v>0</v>
      </c>
      <c r="DS149" s="63">
        <f t="shared" si="59"/>
        <v>0</v>
      </c>
      <c r="DT149" s="63">
        <f t="shared" si="59"/>
        <v>0</v>
      </c>
      <c r="DU149" s="63">
        <f t="shared" si="59"/>
        <v>0</v>
      </c>
    </row>
    <row r="150" spans="1:125" x14ac:dyDescent="0.35">
      <c r="A150" s="38" t="str">
        <f>IFERROR(A58,"")</f>
        <v>Reālās periodiskās uzturēšanas izmaksas, kopā</v>
      </c>
      <c r="B150" s="38" t="str">
        <f>IFERROR(B58,"")</f>
        <v>k €</v>
      </c>
      <c r="C150" s="2"/>
      <c r="D150" s="63">
        <f t="shared" ref="D150:BO150" si="60">IFERROR(D58,"")</f>
        <v>0</v>
      </c>
      <c r="E150" s="63">
        <f t="shared" si="60"/>
        <v>0</v>
      </c>
      <c r="F150" s="63">
        <f t="shared" si="60"/>
        <v>0</v>
      </c>
      <c r="G150" s="63">
        <f t="shared" si="60"/>
        <v>0</v>
      </c>
      <c r="H150" s="63">
        <f t="shared" si="60"/>
        <v>0</v>
      </c>
      <c r="I150" s="63">
        <f t="shared" si="60"/>
        <v>0</v>
      </c>
      <c r="J150" s="63">
        <f t="shared" si="60"/>
        <v>0</v>
      </c>
      <c r="K150" s="63">
        <f t="shared" si="60"/>
        <v>0</v>
      </c>
      <c r="L150" s="63">
        <f t="shared" si="60"/>
        <v>0</v>
      </c>
      <c r="M150" s="63">
        <f t="shared" si="60"/>
        <v>0</v>
      </c>
      <c r="N150" s="63">
        <f t="shared" si="60"/>
        <v>0</v>
      </c>
      <c r="O150" s="63">
        <f t="shared" si="60"/>
        <v>0</v>
      </c>
      <c r="P150" s="63">
        <f t="shared" si="60"/>
        <v>0</v>
      </c>
      <c r="Q150" s="63">
        <f t="shared" si="60"/>
        <v>0</v>
      </c>
      <c r="R150" s="63">
        <f t="shared" si="60"/>
        <v>0</v>
      </c>
      <c r="S150" s="63">
        <f t="shared" si="60"/>
        <v>0</v>
      </c>
      <c r="T150" s="63">
        <f t="shared" si="60"/>
        <v>0</v>
      </c>
      <c r="U150" s="63">
        <f t="shared" si="60"/>
        <v>0</v>
      </c>
      <c r="V150" s="63">
        <f t="shared" si="60"/>
        <v>0</v>
      </c>
      <c r="W150" s="63">
        <f t="shared" si="60"/>
        <v>0</v>
      </c>
      <c r="X150" s="63">
        <f t="shared" si="60"/>
        <v>0</v>
      </c>
      <c r="Y150" s="63">
        <f t="shared" si="60"/>
        <v>0</v>
      </c>
      <c r="Z150" s="63">
        <f t="shared" si="60"/>
        <v>0</v>
      </c>
      <c r="AA150" s="63">
        <f t="shared" si="60"/>
        <v>0</v>
      </c>
      <c r="AB150" s="63">
        <f t="shared" si="60"/>
        <v>0</v>
      </c>
      <c r="AC150" s="63">
        <f t="shared" si="60"/>
        <v>0</v>
      </c>
      <c r="AD150" s="63">
        <f t="shared" si="60"/>
        <v>0</v>
      </c>
      <c r="AE150" s="63">
        <f t="shared" si="60"/>
        <v>0</v>
      </c>
      <c r="AF150" s="63">
        <f t="shared" si="60"/>
        <v>0</v>
      </c>
      <c r="AG150" s="63">
        <f t="shared" si="60"/>
        <v>0</v>
      </c>
      <c r="AH150" s="63">
        <f t="shared" si="60"/>
        <v>0</v>
      </c>
      <c r="AI150" s="63">
        <f t="shared" si="60"/>
        <v>0</v>
      </c>
      <c r="AJ150" s="63">
        <f t="shared" si="60"/>
        <v>0</v>
      </c>
      <c r="AK150" s="63">
        <f t="shared" si="60"/>
        <v>0</v>
      </c>
      <c r="AL150" s="63">
        <f t="shared" si="60"/>
        <v>0</v>
      </c>
      <c r="AM150" s="63">
        <f t="shared" si="60"/>
        <v>0</v>
      </c>
      <c r="AN150" s="63">
        <f t="shared" si="60"/>
        <v>0</v>
      </c>
      <c r="AO150" s="63">
        <f t="shared" si="60"/>
        <v>0</v>
      </c>
      <c r="AP150" s="63">
        <f t="shared" si="60"/>
        <v>0</v>
      </c>
      <c r="AQ150" s="63">
        <f t="shared" si="60"/>
        <v>0</v>
      </c>
      <c r="AR150" s="63">
        <f t="shared" si="60"/>
        <v>0</v>
      </c>
      <c r="AS150" s="63">
        <f t="shared" si="60"/>
        <v>0</v>
      </c>
      <c r="AT150" s="63">
        <f t="shared" si="60"/>
        <v>0</v>
      </c>
      <c r="AU150" s="63">
        <f t="shared" si="60"/>
        <v>0</v>
      </c>
      <c r="AV150" s="63">
        <f t="shared" si="60"/>
        <v>0</v>
      </c>
      <c r="AW150" s="63">
        <f t="shared" si="60"/>
        <v>0</v>
      </c>
      <c r="AX150" s="63">
        <f t="shared" si="60"/>
        <v>0</v>
      </c>
      <c r="AY150" s="63">
        <f t="shared" si="60"/>
        <v>0</v>
      </c>
      <c r="AZ150" s="63">
        <f t="shared" si="60"/>
        <v>0</v>
      </c>
      <c r="BA150" s="63">
        <f t="shared" si="60"/>
        <v>0</v>
      </c>
      <c r="BB150" s="63">
        <f t="shared" si="60"/>
        <v>0</v>
      </c>
      <c r="BC150" s="63">
        <f t="shared" si="60"/>
        <v>0</v>
      </c>
      <c r="BD150" s="63">
        <f t="shared" si="60"/>
        <v>0</v>
      </c>
      <c r="BE150" s="63">
        <f t="shared" si="60"/>
        <v>0</v>
      </c>
      <c r="BF150" s="63">
        <f t="shared" si="60"/>
        <v>0</v>
      </c>
      <c r="BG150" s="63">
        <f t="shared" si="60"/>
        <v>0</v>
      </c>
      <c r="BH150" s="63">
        <f t="shared" si="60"/>
        <v>0</v>
      </c>
      <c r="BI150" s="63">
        <f t="shared" si="60"/>
        <v>0</v>
      </c>
      <c r="BJ150" s="63">
        <f t="shared" si="60"/>
        <v>0</v>
      </c>
      <c r="BK150" s="63">
        <f t="shared" si="60"/>
        <v>0</v>
      </c>
      <c r="BL150" s="63">
        <f t="shared" si="60"/>
        <v>0</v>
      </c>
      <c r="BM150" s="63">
        <f t="shared" si="60"/>
        <v>0</v>
      </c>
      <c r="BN150" s="63">
        <f t="shared" si="60"/>
        <v>0</v>
      </c>
      <c r="BO150" s="63">
        <f t="shared" si="60"/>
        <v>0</v>
      </c>
      <c r="BP150" s="63">
        <f t="shared" ref="BP150:DU150" si="61">IFERROR(BP58,"")</f>
        <v>0</v>
      </c>
      <c r="BQ150" s="63">
        <f t="shared" si="61"/>
        <v>0</v>
      </c>
      <c r="BR150" s="63">
        <f t="shared" si="61"/>
        <v>0</v>
      </c>
      <c r="BS150" s="63">
        <f t="shared" si="61"/>
        <v>0</v>
      </c>
      <c r="BT150" s="63">
        <f t="shared" si="61"/>
        <v>0</v>
      </c>
      <c r="BU150" s="63">
        <f t="shared" si="61"/>
        <v>0</v>
      </c>
      <c r="BV150" s="63">
        <f t="shared" si="61"/>
        <v>0</v>
      </c>
      <c r="BW150" s="63">
        <f t="shared" si="61"/>
        <v>0</v>
      </c>
      <c r="BX150" s="63">
        <f t="shared" si="61"/>
        <v>0</v>
      </c>
      <c r="BY150" s="63">
        <f t="shared" si="61"/>
        <v>0</v>
      </c>
      <c r="BZ150" s="63">
        <f t="shared" si="61"/>
        <v>0</v>
      </c>
      <c r="CA150" s="63">
        <f t="shared" si="61"/>
        <v>0</v>
      </c>
      <c r="CB150" s="63">
        <f t="shared" si="61"/>
        <v>0</v>
      </c>
      <c r="CC150" s="63">
        <f t="shared" si="61"/>
        <v>0</v>
      </c>
      <c r="CD150" s="63">
        <f t="shared" si="61"/>
        <v>0</v>
      </c>
      <c r="CE150" s="63">
        <f t="shared" si="61"/>
        <v>0</v>
      </c>
      <c r="CF150" s="63">
        <f t="shared" si="61"/>
        <v>0</v>
      </c>
      <c r="CG150" s="63">
        <f t="shared" si="61"/>
        <v>0</v>
      </c>
      <c r="CH150" s="63">
        <f t="shared" si="61"/>
        <v>0</v>
      </c>
      <c r="CI150" s="63">
        <f t="shared" si="61"/>
        <v>0</v>
      </c>
      <c r="CJ150" s="63">
        <f t="shared" si="61"/>
        <v>0</v>
      </c>
      <c r="CK150" s="63">
        <f t="shared" si="61"/>
        <v>0</v>
      </c>
      <c r="CL150" s="63">
        <f t="shared" si="61"/>
        <v>0</v>
      </c>
      <c r="CM150" s="63">
        <f t="shared" si="61"/>
        <v>0</v>
      </c>
      <c r="CN150" s="63">
        <f t="shared" si="61"/>
        <v>0</v>
      </c>
      <c r="CO150" s="63">
        <f t="shared" si="61"/>
        <v>0</v>
      </c>
      <c r="CP150" s="63">
        <f t="shared" si="61"/>
        <v>0</v>
      </c>
      <c r="CQ150" s="63">
        <f t="shared" si="61"/>
        <v>0</v>
      </c>
      <c r="CR150" s="63">
        <f t="shared" si="61"/>
        <v>0</v>
      </c>
      <c r="CS150" s="63">
        <f t="shared" si="61"/>
        <v>0</v>
      </c>
      <c r="CT150" s="63">
        <f t="shared" si="61"/>
        <v>0</v>
      </c>
      <c r="CU150" s="63">
        <f t="shared" si="61"/>
        <v>0</v>
      </c>
      <c r="CV150" s="63">
        <f t="shared" si="61"/>
        <v>0</v>
      </c>
      <c r="CW150" s="63">
        <f t="shared" si="61"/>
        <v>0</v>
      </c>
      <c r="CX150" s="63">
        <f t="shared" si="61"/>
        <v>0</v>
      </c>
      <c r="CY150" s="63">
        <f t="shared" si="61"/>
        <v>0</v>
      </c>
      <c r="CZ150" s="63">
        <f t="shared" si="61"/>
        <v>0</v>
      </c>
      <c r="DA150" s="63">
        <f t="shared" si="61"/>
        <v>0</v>
      </c>
      <c r="DB150" s="63">
        <f t="shared" si="61"/>
        <v>0</v>
      </c>
      <c r="DC150" s="63">
        <f t="shared" si="61"/>
        <v>0</v>
      </c>
      <c r="DD150" s="63">
        <f t="shared" si="61"/>
        <v>0</v>
      </c>
      <c r="DE150" s="63">
        <f t="shared" si="61"/>
        <v>0</v>
      </c>
      <c r="DF150" s="63">
        <f t="shared" si="61"/>
        <v>0</v>
      </c>
      <c r="DG150" s="63">
        <f t="shared" si="61"/>
        <v>0</v>
      </c>
      <c r="DH150" s="63">
        <f t="shared" si="61"/>
        <v>0</v>
      </c>
      <c r="DI150" s="63">
        <f t="shared" si="61"/>
        <v>0</v>
      </c>
      <c r="DJ150" s="63">
        <f t="shared" si="61"/>
        <v>0</v>
      </c>
      <c r="DK150" s="63">
        <f t="shared" si="61"/>
        <v>0</v>
      </c>
      <c r="DL150" s="63">
        <f t="shared" si="61"/>
        <v>0</v>
      </c>
      <c r="DM150" s="63">
        <f t="shared" si="61"/>
        <v>0</v>
      </c>
      <c r="DN150" s="63">
        <f t="shared" si="61"/>
        <v>0</v>
      </c>
      <c r="DO150" s="63">
        <f t="shared" si="61"/>
        <v>0</v>
      </c>
      <c r="DP150" s="63">
        <f t="shared" si="61"/>
        <v>0</v>
      </c>
      <c r="DQ150" s="63">
        <f t="shared" si="61"/>
        <v>0</v>
      </c>
      <c r="DR150" s="63">
        <f t="shared" si="61"/>
        <v>0</v>
      </c>
      <c r="DS150" s="63">
        <f t="shared" si="61"/>
        <v>0</v>
      </c>
      <c r="DT150" s="63">
        <f t="shared" si="61"/>
        <v>0</v>
      </c>
      <c r="DU150" s="63">
        <f t="shared" si="61"/>
        <v>0</v>
      </c>
    </row>
    <row r="151" spans="1:125" x14ac:dyDescent="0.35">
      <c r="A151" s="2" t="s">
        <v>457</v>
      </c>
      <c r="B151" s="53" t="s">
        <v>200</v>
      </c>
      <c r="C151" s="2"/>
      <c r="D151" s="79">
        <f>IFERROR(SUM(E151:DU151),"")</f>
        <v>0</v>
      </c>
      <c r="E151" s="79">
        <f t="shared" ref="E151:BP151" si="62">IFERROR(IF(E149&lt;&gt;0,E81,0),"")</f>
        <v>0</v>
      </c>
      <c r="F151" s="79">
        <f t="shared" si="62"/>
        <v>0</v>
      </c>
      <c r="G151" s="79">
        <f t="shared" si="62"/>
        <v>0</v>
      </c>
      <c r="H151" s="79">
        <f t="shared" si="62"/>
        <v>0</v>
      </c>
      <c r="I151" s="79">
        <f t="shared" si="62"/>
        <v>0</v>
      </c>
      <c r="J151" s="79">
        <f t="shared" si="62"/>
        <v>0</v>
      </c>
      <c r="K151" s="79">
        <f t="shared" si="62"/>
        <v>0</v>
      </c>
      <c r="L151" s="79">
        <f t="shared" si="62"/>
        <v>0</v>
      </c>
      <c r="M151" s="79">
        <f t="shared" si="62"/>
        <v>0</v>
      </c>
      <c r="N151" s="79">
        <f t="shared" si="62"/>
        <v>0</v>
      </c>
      <c r="O151" s="79">
        <f t="shared" si="62"/>
        <v>0</v>
      </c>
      <c r="P151" s="79">
        <f t="shared" si="62"/>
        <v>0</v>
      </c>
      <c r="Q151" s="79">
        <f t="shared" si="62"/>
        <v>0</v>
      </c>
      <c r="R151" s="79">
        <f t="shared" si="62"/>
        <v>0</v>
      </c>
      <c r="S151" s="79">
        <f t="shared" si="62"/>
        <v>0</v>
      </c>
      <c r="T151" s="79">
        <f t="shared" si="62"/>
        <v>0</v>
      </c>
      <c r="U151" s="79">
        <f t="shared" si="62"/>
        <v>0</v>
      </c>
      <c r="V151" s="79">
        <f t="shared" si="62"/>
        <v>0</v>
      </c>
      <c r="W151" s="79">
        <f t="shared" si="62"/>
        <v>0</v>
      </c>
      <c r="X151" s="79">
        <f t="shared" si="62"/>
        <v>0</v>
      </c>
      <c r="Y151" s="79">
        <f t="shared" si="62"/>
        <v>0</v>
      </c>
      <c r="Z151" s="79">
        <f t="shared" si="62"/>
        <v>0</v>
      </c>
      <c r="AA151" s="79">
        <f t="shared" si="62"/>
        <v>0</v>
      </c>
      <c r="AB151" s="79">
        <f t="shared" si="62"/>
        <v>0</v>
      </c>
      <c r="AC151" s="79">
        <f t="shared" si="62"/>
        <v>0</v>
      </c>
      <c r="AD151" s="79">
        <f t="shared" si="62"/>
        <v>0</v>
      </c>
      <c r="AE151" s="79">
        <f t="shared" si="62"/>
        <v>0</v>
      </c>
      <c r="AF151" s="79">
        <f t="shared" si="62"/>
        <v>0</v>
      </c>
      <c r="AG151" s="79">
        <f t="shared" si="62"/>
        <v>0</v>
      </c>
      <c r="AH151" s="79">
        <f t="shared" si="62"/>
        <v>0</v>
      </c>
      <c r="AI151" s="79">
        <f t="shared" si="62"/>
        <v>0</v>
      </c>
      <c r="AJ151" s="79">
        <f t="shared" si="62"/>
        <v>0</v>
      </c>
      <c r="AK151" s="79">
        <f t="shared" si="62"/>
        <v>0</v>
      </c>
      <c r="AL151" s="79">
        <f t="shared" si="62"/>
        <v>0</v>
      </c>
      <c r="AM151" s="79">
        <f t="shared" si="62"/>
        <v>0</v>
      </c>
      <c r="AN151" s="79">
        <f t="shared" si="62"/>
        <v>0</v>
      </c>
      <c r="AO151" s="79">
        <f t="shared" si="62"/>
        <v>0</v>
      </c>
      <c r="AP151" s="79">
        <f t="shared" si="62"/>
        <v>0</v>
      </c>
      <c r="AQ151" s="79">
        <f t="shared" si="62"/>
        <v>0</v>
      </c>
      <c r="AR151" s="79">
        <f t="shared" si="62"/>
        <v>0</v>
      </c>
      <c r="AS151" s="79">
        <f t="shared" si="62"/>
        <v>0</v>
      </c>
      <c r="AT151" s="79">
        <f t="shared" si="62"/>
        <v>0</v>
      </c>
      <c r="AU151" s="79">
        <f t="shared" si="62"/>
        <v>0</v>
      </c>
      <c r="AV151" s="79">
        <f t="shared" si="62"/>
        <v>0</v>
      </c>
      <c r="AW151" s="79">
        <f t="shared" si="62"/>
        <v>0</v>
      </c>
      <c r="AX151" s="79">
        <f t="shared" si="62"/>
        <v>0</v>
      </c>
      <c r="AY151" s="79">
        <f t="shared" si="62"/>
        <v>0</v>
      </c>
      <c r="AZ151" s="79">
        <f t="shared" si="62"/>
        <v>0</v>
      </c>
      <c r="BA151" s="79">
        <f t="shared" si="62"/>
        <v>0</v>
      </c>
      <c r="BB151" s="79">
        <f t="shared" si="62"/>
        <v>0</v>
      </c>
      <c r="BC151" s="79">
        <f t="shared" si="62"/>
        <v>0</v>
      </c>
      <c r="BD151" s="79">
        <f t="shared" si="62"/>
        <v>0</v>
      </c>
      <c r="BE151" s="79">
        <f t="shared" si="62"/>
        <v>0</v>
      </c>
      <c r="BF151" s="79">
        <f t="shared" si="62"/>
        <v>0</v>
      </c>
      <c r="BG151" s="79">
        <f t="shared" si="62"/>
        <v>0</v>
      </c>
      <c r="BH151" s="79">
        <f t="shared" si="62"/>
        <v>0</v>
      </c>
      <c r="BI151" s="79">
        <f t="shared" si="62"/>
        <v>0</v>
      </c>
      <c r="BJ151" s="79">
        <f t="shared" si="62"/>
        <v>0</v>
      </c>
      <c r="BK151" s="79">
        <f t="shared" si="62"/>
        <v>0</v>
      </c>
      <c r="BL151" s="79">
        <f t="shared" si="62"/>
        <v>0</v>
      </c>
      <c r="BM151" s="79">
        <f t="shared" si="62"/>
        <v>0</v>
      </c>
      <c r="BN151" s="79">
        <f t="shared" si="62"/>
        <v>0</v>
      </c>
      <c r="BO151" s="79">
        <f t="shared" si="62"/>
        <v>0</v>
      </c>
      <c r="BP151" s="79">
        <f t="shared" si="62"/>
        <v>0</v>
      </c>
      <c r="BQ151" s="79">
        <f t="shared" ref="BQ151:DU151" si="63">IFERROR(IF(BQ149&lt;&gt;0,BQ81,0),"")</f>
        <v>0</v>
      </c>
      <c r="BR151" s="79">
        <f t="shared" si="63"/>
        <v>0</v>
      </c>
      <c r="BS151" s="79">
        <f t="shared" si="63"/>
        <v>0</v>
      </c>
      <c r="BT151" s="79">
        <f t="shared" si="63"/>
        <v>0</v>
      </c>
      <c r="BU151" s="79">
        <f t="shared" si="63"/>
        <v>0</v>
      </c>
      <c r="BV151" s="79">
        <f t="shared" si="63"/>
        <v>0</v>
      </c>
      <c r="BW151" s="79">
        <f t="shared" si="63"/>
        <v>0</v>
      </c>
      <c r="BX151" s="79">
        <f t="shared" si="63"/>
        <v>0</v>
      </c>
      <c r="BY151" s="79">
        <f t="shared" si="63"/>
        <v>0</v>
      </c>
      <c r="BZ151" s="79">
        <f t="shared" si="63"/>
        <v>0</v>
      </c>
      <c r="CA151" s="79">
        <f t="shared" si="63"/>
        <v>0</v>
      </c>
      <c r="CB151" s="79">
        <f t="shared" si="63"/>
        <v>0</v>
      </c>
      <c r="CC151" s="79">
        <f t="shared" si="63"/>
        <v>0</v>
      </c>
      <c r="CD151" s="79">
        <f t="shared" si="63"/>
        <v>0</v>
      </c>
      <c r="CE151" s="79">
        <f t="shared" si="63"/>
        <v>0</v>
      </c>
      <c r="CF151" s="79">
        <f t="shared" si="63"/>
        <v>0</v>
      </c>
      <c r="CG151" s="79">
        <f t="shared" si="63"/>
        <v>0</v>
      </c>
      <c r="CH151" s="79">
        <f t="shared" si="63"/>
        <v>0</v>
      </c>
      <c r="CI151" s="79">
        <f t="shared" si="63"/>
        <v>0</v>
      </c>
      <c r="CJ151" s="79">
        <f t="shared" si="63"/>
        <v>0</v>
      </c>
      <c r="CK151" s="79">
        <f t="shared" si="63"/>
        <v>0</v>
      </c>
      <c r="CL151" s="79">
        <f t="shared" si="63"/>
        <v>0</v>
      </c>
      <c r="CM151" s="79">
        <f t="shared" si="63"/>
        <v>0</v>
      </c>
      <c r="CN151" s="79">
        <f t="shared" si="63"/>
        <v>0</v>
      </c>
      <c r="CO151" s="79">
        <f t="shared" si="63"/>
        <v>0</v>
      </c>
      <c r="CP151" s="79">
        <f t="shared" si="63"/>
        <v>0</v>
      </c>
      <c r="CQ151" s="79">
        <f t="shared" si="63"/>
        <v>0</v>
      </c>
      <c r="CR151" s="79">
        <f t="shared" si="63"/>
        <v>0</v>
      </c>
      <c r="CS151" s="79">
        <f t="shared" si="63"/>
        <v>0</v>
      </c>
      <c r="CT151" s="79">
        <f t="shared" si="63"/>
        <v>0</v>
      </c>
      <c r="CU151" s="79">
        <f t="shared" si="63"/>
        <v>0</v>
      </c>
      <c r="CV151" s="79">
        <f t="shared" si="63"/>
        <v>0</v>
      </c>
      <c r="CW151" s="79">
        <f t="shared" si="63"/>
        <v>0</v>
      </c>
      <c r="CX151" s="79">
        <f t="shared" si="63"/>
        <v>0</v>
      </c>
      <c r="CY151" s="79">
        <f t="shared" si="63"/>
        <v>0</v>
      </c>
      <c r="CZ151" s="79">
        <f t="shared" si="63"/>
        <v>0</v>
      </c>
      <c r="DA151" s="79">
        <f t="shared" si="63"/>
        <v>0</v>
      </c>
      <c r="DB151" s="79">
        <f t="shared" si="63"/>
        <v>0</v>
      </c>
      <c r="DC151" s="79">
        <f t="shared" si="63"/>
        <v>0</v>
      </c>
      <c r="DD151" s="79">
        <f t="shared" si="63"/>
        <v>0</v>
      </c>
      <c r="DE151" s="79">
        <f t="shared" si="63"/>
        <v>0</v>
      </c>
      <c r="DF151" s="79">
        <f t="shared" si="63"/>
        <v>0</v>
      </c>
      <c r="DG151" s="79">
        <f t="shared" si="63"/>
        <v>0</v>
      </c>
      <c r="DH151" s="79">
        <f t="shared" si="63"/>
        <v>0</v>
      </c>
      <c r="DI151" s="79">
        <f t="shared" si="63"/>
        <v>0</v>
      </c>
      <c r="DJ151" s="79">
        <f t="shared" si="63"/>
        <v>0</v>
      </c>
      <c r="DK151" s="79">
        <f t="shared" si="63"/>
        <v>0</v>
      </c>
      <c r="DL151" s="79">
        <f t="shared" si="63"/>
        <v>0</v>
      </c>
      <c r="DM151" s="79">
        <f t="shared" si="63"/>
        <v>0</v>
      </c>
      <c r="DN151" s="79">
        <f t="shared" si="63"/>
        <v>0</v>
      </c>
      <c r="DO151" s="79">
        <f t="shared" si="63"/>
        <v>0</v>
      </c>
      <c r="DP151" s="79">
        <f t="shared" si="63"/>
        <v>0</v>
      </c>
      <c r="DQ151" s="79">
        <f t="shared" si="63"/>
        <v>0</v>
      </c>
      <c r="DR151" s="79">
        <f t="shared" si="63"/>
        <v>0</v>
      </c>
      <c r="DS151" s="79">
        <f t="shared" si="63"/>
        <v>0</v>
      </c>
      <c r="DT151" s="79">
        <f t="shared" si="63"/>
        <v>0</v>
      </c>
      <c r="DU151" s="79">
        <f t="shared" si="63"/>
        <v>0</v>
      </c>
    </row>
    <row r="152" spans="1:125"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row>
    <row r="153" spans="1:125" x14ac:dyDescent="0.35">
      <c r="A153" s="2" t="s">
        <v>458</v>
      </c>
      <c r="B153" s="53" t="s">
        <v>200</v>
      </c>
      <c r="C153" s="2" t="b">
        <f>IFERROR(SUM(D149:D151)=D153,"")</f>
        <v>1</v>
      </c>
      <c r="D153" s="79">
        <f>IFERROR(SUM(E153:DU153),"")</f>
        <v>0</v>
      </c>
      <c r="E153" s="79">
        <f t="shared" ref="E153:BP153" si="64">IFERROR(SUM(E149:E151),"")</f>
        <v>0</v>
      </c>
      <c r="F153" s="79">
        <f t="shared" si="64"/>
        <v>0</v>
      </c>
      <c r="G153" s="79">
        <f t="shared" si="64"/>
        <v>0</v>
      </c>
      <c r="H153" s="79">
        <f t="shared" si="64"/>
        <v>0</v>
      </c>
      <c r="I153" s="79">
        <f t="shared" si="64"/>
        <v>0</v>
      </c>
      <c r="J153" s="79">
        <f t="shared" si="64"/>
        <v>0</v>
      </c>
      <c r="K153" s="79">
        <f t="shared" si="64"/>
        <v>0</v>
      </c>
      <c r="L153" s="79">
        <f t="shared" si="64"/>
        <v>0</v>
      </c>
      <c r="M153" s="79">
        <f t="shared" si="64"/>
        <v>0</v>
      </c>
      <c r="N153" s="79">
        <f t="shared" si="64"/>
        <v>0</v>
      </c>
      <c r="O153" s="79">
        <f t="shared" si="64"/>
        <v>0</v>
      </c>
      <c r="P153" s="79">
        <f t="shared" si="64"/>
        <v>0</v>
      </c>
      <c r="Q153" s="79">
        <f t="shared" si="64"/>
        <v>0</v>
      </c>
      <c r="R153" s="79">
        <f t="shared" si="64"/>
        <v>0</v>
      </c>
      <c r="S153" s="79">
        <f t="shared" si="64"/>
        <v>0</v>
      </c>
      <c r="T153" s="79">
        <f t="shared" si="64"/>
        <v>0</v>
      </c>
      <c r="U153" s="79">
        <f t="shared" si="64"/>
        <v>0</v>
      </c>
      <c r="V153" s="79">
        <f t="shared" si="64"/>
        <v>0</v>
      </c>
      <c r="W153" s="79">
        <f t="shared" si="64"/>
        <v>0</v>
      </c>
      <c r="X153" s="79">
        <f t="shared" si="64"/>
        <v>0</v>
      </c>
      <c r="Y153" s="79">
        <f t="shared" si="64"/>
        <v>0</v>
      </c>
      <c r="Z153" s="79">
        <f t="shared" si="64"/>
        <v>0</v>
      </c>
      <c r="AA153" s="79">
        <f t="shared" si="64"/>
        <v>0</v>
      </c>
      <c r="AB153" s="79">
        <f t="shared" si="64"/>
        <v>0</v>
      </c>
      <c r="AC153" s="79">
        <f t="shared" si="64"/>
        <v>0</v>
      </c>
      <c r="AD153" s="79">
        <f t="shared" si="64"/>
        <v>0</v>
      </c>
      <c r="AE153" s="79">
        <f t="shared" si="64"/>
        <v>0</v>
      </c>
      <c r="AF153" s="79">
        <f t="shared" si="64"/>
        <v>0</v>
      </c>
      <c r="AG153" s="79">
        <f t="shared" si="64"/>
        <v>0</v>
      </c>
      <c r="AH153" s="79">
        <f t="shared" si="64"/>
        <v>0</v>
      </c>
      <c r="AI153" s="79">
        <f t="shared" si="64"/>
        <v>0</v>
      </c>
      <c r="AJ153" s="79">
        <f t="shared" si="64"/>
        <v>0</v>
      </c>
      <c r="AK153" s="79">
        <f t="shared" si="64"/>
        <v>0</v>
      </c>
      <c r="AL153" s="79">
        <f t="shared" si="64"/>
        <v>0</v>
      </c>
      <c r="AM153" s="79">
        <f t="shared" si="64"/>
        <v>0</v>
      </c>
      <c r="AN153" s="79">
        <f t="shared" si="64"/>
        <v>0</v>
      </c>
      <c r="AO153" s="79">
        <f t="shared" si="64"/>
        <v>0</v>
      </c>
      <c r="AP153" s="79">
        <f t="shared" si="64"/>
        <v>0</v>
      </c>
      <c r="AQ153" s="79">
        <f t="shared" si="64"/>
        <v>0</v>
      </c>
      <c r="AR153" s="79">
        <f t="shared" si="64"/>
        <v>0</v>
      </c>
      <c r="AS153" s="79">
        <f t="shared" si="64"/>
        <v>0</v>
      </c>
      <c r="AT153" s="79">
        <f t="shared" si="64"/>
        <v>0</v>
      </c>
      <c r="AU153" s="79">
        <f t="shared" si="64"/>
        <v>0</v>
      </c>
      <c r="AV153" s="79">
        <f t="shared" si="64"/>
        <v>0</v>
      </c>
      <c r="AW153" s="79">
        <f t="shared" si="64"/>
        <v>0</v>
      </c>
      <c r="AX153" s="79">
        <f t="shared" si="64"/>
        <v>0</v>
      </c>
      <c r="AY153" s="79">
        <f t="shared" si="64"/>
        <v>0</v>
      </c>
      <c r="AZ153" s="79">
        <f t="shared" si="64"/>
        <v>0</v>
      </c>
      <c r="BA153" s="79">
        <f t="shared" si="64"/>
        <v>0</v>
      </c>
      <c r="BB153" s="79">
        <f t="shared" si="64"/>
        <v>0</v>
      </c>
      <c r="BC153" s="79">
        <f t="shared" si="64"/>
        <v>0</v>
      </c>
      <c r="BD153" s="79">
        <f t="shared" si="64"/>
        <v>0</v>
      </c>
      <c r="BE153" s="79">
        <f t="shared" si="64"/>
        <v>0</v>
      </c>
      <c r="BF153" s="79">
        <f t="shared" si="64"/>
        <v>0</v>
      </c>
      <c r="BG153" s="79">
        <f t="shared" si="64"/>
        <v>0</v>
      </c>
      <c r="BH153" s="79">
        <f t="shared" si="64"/>
        <v>0</v>
      </c>
      <c r="BI153" s="79">
        <f t="shared" si="64"/>
        <v>0</v>
      </c>
      <c r="BJ153" s="79">
        <f t="shared" si="64"/>
        <v>0</v>
      </c>
      <c r="BK153" s="79">
        <f t="shared" si="64"/>
        <v>0</v>
      </c>
      <c r="BL153" s="79">
        <f t="shared" si="64"/>
        <v>0</v>
      </c>
      <c r="BM153" s="79">
        <f t="shared" si="64"/>
        <v>0</v>
      </c>
      <c r="BN153" s="79">
        <f t="shared" si="64"/>
        <v>0</v>
      </c>
      <c r="BO153" s="79">
        <f t="shared" si="64"/>
        <v>0</v>
      </c>
      <c r="BP153" s="79">
        <f t="shared" si="64"/>
        <v>0</v>
      </c>
      <c r="BQ153" s="79">
        <f t="shared" ref="BQ153:DU153" si="65">IFERROR(SUM(BQ149:BQ151),"")</f>
        <v>0</v>
      </c>
      <c r="BR153" s="79">
        <f t="shared" si="65"/>
        <v>0</v>
      </c>
      <c r="BS153" s="79">
        <f t="shared" si="65"/>
        <v>0</v>
      </c>
      <c r="BT153" s="79">
        <f t="shared" si="65"/>
        <v>0</v>
      </c>
      <c r="BU153" s="79">
        <f t="shared" si="65"/>
        <v>0</v>
      </c>
      <c r="BV153" s="79">
        <f t="shared" si="65"/>
        <v>0</v>
      </c>
      <c r="BW153" s="79">
        <f t="shared" si="65"/>
        <v>0</v>
      </c>
      <c r="BX153" s="79">
        <f t="shared" si="65"/>
        <v>0</v>
      </c>
      <c r="BY153" s="79">
        <f t="shared" si="65"/>
        <v>0</v>
      </c>
      <c r="BZ153" s="79">
        <f t="shared" si="65"/>
        <v>0</v>
      </c>
      <c r="CA153" s="79">
        <f t="shared" si="65"/>
        <v>0</v>
      </c>
      <c r="CB153" s="79">
        <f t="shared" si="65"/>
        <v>0</v>
      </c>
      <c r="CC153" s="79">
        <f t="shared" si="65"/>
        <v>0</v>
      </c>
      <c r="CD153" s="79">
        <f t="shared" si="65"/>
        <v>0</v>
      </c>
      <c r="CE153" s="79">
        <f t="shared" si="65"/>
        <v>0</v>
      </c>
      <c r="CF153" s="79">
        <f t="shared" si="65"/>
        <v>0</v>
      </c>
      <c r="CG153" s="79">
        <f t="shared" si="65"/>
        <v>0</v>
      </c>
      <c r="CH153" s="79">
        <f t="shared" si="65"/>
        <v>0</v>
      </c>
      <c r="CI153" s="79">
        <f t="shared" si="65"/>
        <v>0</v>
      </c>
      <c r="CJ153" s="79">
        <f t="shared" si="65"/>
        <v>0</v>
      </c>
      <c r="CK153" s="79">
        <f t="shared" si="65"/>
        <v>0</v>
      </c>
      <c r="CL153" s="79">
        <f t="shared" si="65"/>
        <v>0</v>
      </c>
      <c r="CM153" s="79">
        <f t="shared" si="65"/>
        <v>0</v>
      </c>
      <c r="CN153" s="79">
        <f t="shared" si="65"/>
        <v>0</v>
      </c>
      <c r="CO153" s="79">
        <f t="shared" si="65"/>
        <v>0</v>
      </c>
      <c r="CP153" s="79">
        <f t="shared" si="65"/>
        <v>0</v>
      </c>
      <c r="CQ153" s="79">
        <f t="shared" si="65"/>
        <v>0</v>
      </c>
      <c r="CR153" s="79">
        <f t="shared" si="65"/>
        <v>0</v>
      </c>
      <c r="CS153" s="79">
        <f t="shared" si="65"/>
        <v>0</v>
      </c>
      <c r="CT153" s="79">
        <f t="shared" si="65"/>
        <v>0</v>
      </c>
      <c r="CU153" s="79">
        <f t="shared" si="65"/>
        <v>0</v>
      </c>
      <c r="CV153" s="79">
        <f t="shared" si="65"/>
        <v>0</v>
      </c>
      <c r="CW153" s="79">
        <f t="shared" si="65"/>
        <v>0</v>
      </c>
      <c r="CX153" s="79">
        <f t="shared" si="65"/>
        <v>0</v>
      </c>
      <c r="CY153" s="79">
        <f t="shared" si="65"/>
        <v>0</v>
      </c>
      <c r="CZ153" s="79">
        <f t="shared" si="65"/>
        <v>0</v>
      </c>
      <c r="DA153" s="79">
        <f t="shared" si="65"/>
        <v>0</v>
      </c>
      <c r="DB153" s="79">
        <f t="shared" si="65"/>
        <v>0</v>
      </c>
      <c r="DC153" s="79">
        <f t="shared" si="65"/>
        <v>0</v>
      </c>
      <c r="DD153" s="79">
        <f t="shared" si="65"/>
        <v>0</v>
      </c>
      <c r="DE153" s="79">
        <f t="shared" si="65"/>
        <v>0</v>
      </c>
      <c r="DF153" s="79">
        <f t="shared" si="65"/>
        <v>0</v>
      </c>
      <c r="DG153" s="79">
        <f t="shared" si="65"/>
        <v>0</v>
      </c>
      <c r="DH153" s="79">
        <f t="shared" si="65"/>
        <v>0</v>
      </c>
      <c r="DI153" s="79">
        <f t="shared" si="65"/>
        <v>0</v>
      </c>
      <c r="DJ153" s="79">
        <f t="shared" si="65"/>
        <v>0</v>
      </c>
      <c r="DK153" s="79">
        <f t="shared" si="65"/>
        <v>0</v>
      </c>
      <c r="DL153" s="79">
        <f t="shared" si="65"/>
        <v>0</v>
      </c>
      <c r="DM153" s="79">
        <f t="shared" si="65"/>
        <v>0</v>
      </c>
      <c r="DN153" s="79">
        <f t="shared" si="65"/>
        <v>0</v>
      </c>
      <c r="DO153" s="79">
        <f t="shared" si="65"/>
        <v>0</v>
      </c>
      <c r="DP153" s="79">
        <f t="shared" si="65"/>
        <v>0</v>
      </c>
      <c r="DQ153" s="79">
        <f t="shared" si="65"/>
        <v>0</v>
      </c>
      <c r="DR153" s="79">
        <f t="shared" si="65"/>
        <v>0</v>
      </c>
      <c r="DS153" s="79">
        <f t="shared" si="65"/>
        <v>0</v>
      </c>
      <c r="DT153" s="79">
        <f t="shared" si="65"/>
        <v>0</v>
      </c>
      <c r="DU153" s="79">
        <f t="shared" si="65"/>
        <v>0</v>
      </c>
    </row>
    <row r="154" spans="1:125"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row>
    <row r="155" spans="1:125" x14ac:dyDescent="0.35">
      <c r="A155" s="55" t="str">
        <f>IFERROR(Pieņēmumi!B154,"")</f>
        <v>Indekss regulārajām uzturēšanas izmaksām</v>
      </c>
      <c r="B155" s="2"/>
      <c r="C155" s="2"/>
      <c r="D155" s="55">
        <f>IFERROR(Pieņēmumi!E154,"")</f>
        <v>0</v>
      </c>
      <c r="E155" s="75" t="str">
        <f>IFERROR(INDEX('Laika grafiks'!$54:$58,MATCH($D155,'Laika grafiks'!$A$54:$A$58,0),MATCH(E$3,'Laika grafiks'!$3:$3,0)),"")</f>
        <v/>
      </c>
      <c r="F155" s="75" t="str">
        <f>IFERROR(INDEX('Laika grafiks'!$54:$58,MATCH($D155,'Laika grafiks'!$A$54:$A$58,0),MATCH(F$3,'Laika grafiks'!$3:$3,0)),"")</f>
        <v/>
      </c>
      <c r="G155" s="75" t="str">
        <f>IFERROR(INDEX('Laika grafiks'!$54:$58,MATCH($D155,'Laika grafiks'!$A$54:$A$58,0),MATCH(G$3,'Laika grafiks'!$3:$3,0)),"")</f>
        <v/>
      </c>
      <c r="H155" s="75" t="str">
        <f>IFERROR(INDEX('Laika grafiks'!$54:$58,MATCH($D155,'Laika grafiks'!$A$54:$A$58,0),MATCH(H$3,'Laika grafiks'!$3:$3,0)),"")</f>
        <v/>
      </c>
      <c r="I155" s="75" t="str">
        <f>IFERROR(INDEX('Laika grafiks'!$54:$58,MATCH($D155,'Laika grafiks'!$A$54:$A$58,0),MATCH(I$3,'Laika grafiks'!$3:$3,0)),"")</f>
        <v/>
      </c>
      <c r="J155" s="75" t="str">
        <f>IFERROR(INDEX('Laika grafiks'!$54:$58,MATCH($D155,'Laika grafiks'!$A$54:$A$58,0),MATCH(J$3,'Laika grafiks'!$3:$3,0)),"")</f>
        <v/>
      </c>
      <c r="K155" s="75" t="str">
        <f>IFERROR(INDEX('Laika grafiks'!$54:$58,MATCH($D155,'Laika grafiks'!$A$54:$A$58,0),MATCH(K$3,'Laika grafiks'!$3:$3,0)),"")</f>
        <v/>
      </c>
      <c r="L155" s="75" t="str">
        <f>IFERROR(INDEX('Laika grafiks'!$54:$58,MATCH($D155,'Laika grafiks'!$A$54:$A$58,0),MATCH(L$3,'Laika grafiks'!$3:$3,0)),"")</f>
        <v/>
      </c>
      <c r="M155" s="75" t="str">
        <f>IFERROR(INDEX('Laika grafiks'!$54:$58,MATCH($D155,'Laika grafiks'!$A$54:$A$58,0),MATCH(M$3,'Laika grafiks'!$3:$3,0)),"")</f>
        <v/>
      </c>
      <c r="N155" s="75" t="str">
        <f>IFERROR(INDEX('Laika grafiks'!$54:$58,MATCH($D155,'Laika grafiks'!$A$54:$A$58,0),MATCH(N$3,'Laika grafiks'!$3:$3,0)),"")</f>
        <v/>
      </c>
      <c r="O155" s="75" t="str">
        <f>IFERROR(INDEX('Laika grafiks'!$54:$58,MATCH($D155,'Laika grafiks'!$A$54:$A$58,0),MATCH(O$3,'Laika grafiks'!$3:$3,0)),"")</f>
        <v/>
      </c>
      <c r="P155" s="75" t="str">
        <f>IFERROR(INDEX('Laika grafiks'!$54:$58,MATCH($D155,'Laika grafiks'!$A$54:$A$58,0),MATCH(P$3,'Laika grafiks'!$3:$3,0)),"")</f>
        <v/>
      </c>
      <c r="Q155" s="75" t="str">
        <f>IFERROR(INDEX('Laika grafiks'!$54:$58,MATCH($D155,'Laika grafiks'!$A$54:$A$58,0),MATCH(Q$3,'Laika grafiks'!$3:$3,0)),"")</f>
        <v/>
      </c>
      <c r="R155" s="75" t="str">
        <f>IFERROR(INDEX('Laika grafiks'!$54:$58,MATCH($D155,'Laika grafiks'!$A$54:$A$58,0),MATCH(R$3,'Laika grafiks'!$3:$3,0)),"")</f>
        <v/>
      </c>
      <c r="S155" s="75" t="str">
        <f>IFERROR(INDEX('Laika grafiks'!$54:$58,MATCH($D155,'Laika grafiks'!$A$54:$A$58,0),MATCH(S$3,'Laika grafiks'!$3:$3,0)),"")</f>
        <v/>
      </c>
      <c r="T155" s="75" t="str">
        <f>IFERROR(INDEX('Laika grafiks'!$54:$58,MATCH($D155,'Laika grafiks'!$A$54:$A$58,0),MATCH(T$3,'Laika grafiks'!$3:$3,0)),"")</f>
        <v/>
      </c>
      <c r="U155" s="75" t="str">
        <f>IFERROR(INDEX('Laika grafiks'!$54:$58,MATCH($D155,'Laika grafiks'!$A$54:$A$58,0),MATCH(U$3,'Laika grafiks'!$3:$3,0)),"")</f>
        <v/>
      </c>
      <c r="V155" s="75" t="str">
        <f>IFERROR(INDEX('Laika grafiks'!$54:$58,MATCH($D155,'Laika grafiks'!$A$54:$A$58,0),MATCH(V$3,'Laika grafiks'!$3:$3,0)),"")</f>
        <v/>
      </c>
      <c r="W155" s="75" t="str">
        <f>IFERROR(INDEX('Laika grafiks'!$54:$58,MATCH($D155,'Laika grafiks'!$A$54:$A$58,0),MATCH(W$3,'Laika grafiks'!$3:$3,0)),"")</f>
        <v/>
      </c>
      <c r="X155" s="75" t="str">
        <f>IFERROR(INDEX('Laika grafiks'!$54:$58,MATCH($D155,'Laika grafiks'!$A$54:$A$58,0),MATCH(X$3,'Laika grafiks'!$3:$3,0)),"")</f>
        <v/>
      </c>
      <c r="Y155" s="75" t="str">
        <f>IFERROR(INDEX('Laika grafiks'!$54:$58,MATCH($D155,'Laika grafiks'!$A$54:$A$58,0),MATCH(Y$3,'Laika grafiks'!$3:$3,0)),"")</f>
        <v/>
      </c>
      <c r="Z155" s="75" t="str">
        <f>IFERROR(INDEX('Laika grafiks'!$54:$58,MATCH($D155,'Laika grafiks'!$A$54:$A$58,0),MATCH(Z$3,'Laika grafiks'!$3:$3,0)),"")</f>
        <v/>
      </c>
      <c r="AA155" s="75" t="str">
        <f>IFERROR(INDEX('Laika grafiks'!$54:$58,MATCH($D155,'Laika grafiks'!$A$54:$A$58,0),MATCH(AA$3,'Laika grafiks'!$3:$3,0)),"")</f>
        <v/>
      </c>
      <c r="AB155" s="75" t="str">
        <f>IFERROR(INDEX('Laika grafiks'!$54:$58,MATCH($D155,'Laika grafiks'!$A$54:$A$58,0),MATCH(AB$3,'Laika grafiks'!$3:$3,0)),"")</f>
        <v/>
      </c>
      <c r="AC155" s="75" t="str">
        <f>IFERROR(INDEX('Laika grafiks'!$54:$58,MATCH($D155,'Laika grafiks'!$A$54:$A$58,0),MATCH(AC$3,'Laika grafiks'!$3:$3,0)),"")</f>
        <v/>
      </c>
      <c r="AD155" s="75" t="str">
        <f>IFERROR(INDEX('Laika grafiks'!$54:$58,MATCH($D155,'Laika grafiks'!$A$54:$A$58,0),MATCH(AD$3,'Laika grafiks'!$3:$3,0)),"")</f>
        <v/>
      </c>
      <c r="AE155" s="75" t="str">
        <f>IFERROR(INDEX('Laika grafiks'!$54:$58,MATCH($D155,'Laika grafiks'!$A$54:$A$58,0),MATCH(AE$3,'Laika grafiks'!$3:$3,0)),"")</f>
        <v/>
      </c>
      <c r="AF155" s="75" t="str">
        <f>IFERROR(INDEX('Laika grafiks'!$54:$58,MATCH($D155,'Laika grafiks'!$A$54:$A$58,0),MATCH(AF$3,'Laika grafiks'!$3:$3,0)),"")</f>
        <v/>
      </c>
      <c r="AG155" s="75" t="str">
        <f>IFERROR(INDEX('Laika grafiks'!$54:$58,MATCH($D155,'Laika grafiks'!$A$54:$A$58,0),MATCH(AG$3,'Laika grafiks'!$3:$3,0)),"")</f>
        <v/>
      </c>
      <c r="AH155" s="75" t="str">
        <f>IFERROR(INDEX('Laika grafiks'!$54:$58,MATCH($D155,'Laika grafiks'!$A$54:$A$58,0),MATCH(AH$3,'Laika grafiks'!$3:$3,0)),"")</f>
        <v/>
      </c>
      <c r="AI155" s="75" t="str">
        <f>IFERROR(INDEX('Laika grafiks'!$54:$58,MATCH($D155,'Laika grafiks'!$A$54:$A$58,0),MATCH(AI$3,'Laika grafiks'!$3:$3,0)),"")</f>
        <v/>
      </c>
      <c r="AJ155" s="75" t="str">
        <f>IFERROR(INDEX('Laika grafiks'!$54:$58,MATCH($D155,'Laika grafiks'!$A$54:$A$58,0),MATCH(AJ$3,'Laika grafiks'!$3:$3,0)),"")</f>
        <v/>
      </c>
      <c r="AK155" s="75" t="str">
        <f>IFERROR(INDEX('Laika grafiks'!$54:$58,MATCH($D155,'Laika grafiks'!$A$54:$A$58,0),MATCH(AK$3,'Laika grafiks'!$3:$3,0)),"")</f>
        <v/>
      </c>
      <c r="AL155" s="75" t="str">
        <f>IFERROR(INDEX('Laika grafiks'!$54:$58,MATCH($D155,'Laika grafiks'!$A$54:$A$58,0),MATCH(AL$3,'Laika grafiks'!$3:$3,0)),"")</f>
        <v/>
      </c>
      <c r="AM155" s="75" t="str">
        <f>IFERROR(INDEX('Laika grafiks'!$54:$58,MATCH($D155,'Laika grafiks'!$A$54:$A$58,0),MATCH(AM$3,'Laika grafiks'!$3:$3,0)),"")</f>
        <v/>
      </c>
      <c r="AN155" s="75" t="str">
        <f>IFERROR(INDEX('Laika grafiks'!$54:$58,MATCH($D155,'Laika grafiks'!$A$54:$A$58,0),MATCH(AN$3,'Laika grafiks'!$3:$3,0)),"")</f>
        <v/>
      </c>
      <c r="AO155" s="75" t="str">
        <f>IFERROR(INDEX('Laika grafiks'!$54:$58,MATCH($D155,'Laika grafiks'!$A$54:$A$58,0),MATCH(AO$3,'Laika grafiks'!$3:$3,0)),"")</f>
        <v/>
      </c>
      <c r="AP155" s="75" t="str">
        <f>IFERROR(INDEX('Laika grafiks'!$54:$58,MATCH($D155,'Laika grafiks'!$A$54:$A$58,0),MATCH(AP$3,'Laika grafiks'!$3:$3,0)),"")</f>
        <v/>
      </c>
      <c r="AQ155" s="75" t="str">
        <f>IFERROR(INDEX('Laika grafiks'!$54:$58,MATCH($D155,'Laika grafiks'!$A$54:$A$58,0),MATCH(AQ$3,'Laika grafiks'!$3:$3,0)),"")</f>
        <v/>
      </c>
      <c r="AR155" s="75" t="str">
        <f>IFERROR(INDEX('Laika grafiks'!$54:$58,MATCH($D155,'Laika grafiks'!$A$54:$A$58,0),MATCH(AR$3,'Laika grafiks'!$3:$3,0)),"")</f>
        <v/>
      </c>
      <c r="AS155" s="75" t="str">
        <f>IFERROR(INDEX('Laika grafiks'!$54:$58,MATCH($D155,'Laika grafiks'!$A$54:$A$58,0),MATCH(AS$3,'Laika grafiks'!$3:$3,0)),"")</f>
        <v/>
      </c>
      <c r="AT155" s="75" t="str">
        <f>IFERROR(INDEX('Laika grafiks'!$54:$58,MATCH($D155,'Laika grafiks'!$A$54:$A$58,0),MATCH(AT$3,'Laika grafiks'!$3:$3,0)),"")</f>
        <v/>
      </c>
      <c r="AU155" s="75" t="str">
        <f>IFERROR(INDEX('Laika grafiks'!$54:$58,MATCH($D155,'Laika grafiks'!$A$54:$A$58,0),MATCH(AU$3,'Laika grafiks'!$3:$3,0)),"")</f>
        <v/>
      </c>
      <c r="AV155" s="75" t="str">
        <f>IFERROR(INDEX('Laika grafiks'!$54:$58,MATCH($D155,'Laika grafiks'!$A$54:$A$58,0),MATCH(AV$3,'Laika grafiks'!$3:$3,0)),"")</f>
        <v/>
      </c>
      <c r="AW155" s="75" t="str">
        <f>IFERROR(INDEX('Laika grafiks'!$54:$58,MATCH($D155,'Laika grafiks'!$A$54:$A$58,0),MATCH(AW$3,'Laika grafiks'!$3:$3,0)),"")</f>
        <v/>
      </c>
      <c r="AX155" s="75" t="str">
        <f>IFERROR(INDEX('Laika grafiks'!$54:$58,MATCH($D155,'Laika grafiks'!$A$54:$A$58,0),MATCH(AX$3,'Laika grafiks'!$3:$3,0)),"")</f>
        <v/>
      </c>
      <c r="AY155" s="75" t="str">
        <f>IFERROR(INDEX('Laika grafiks'!$54:$58,MATCH($D155,'Laika grafiks'!$A$54:$A$58,0),MATCH(AY$3,'Laika grafiks'!$3:$3,0)),"")</f>
        <v/>
      </c>
      <c r="AZ155" s="75" t="str">
        <f>IFERROR(INDEX('Laika grafiks'!$54:$58,MATCH($D155,'Laika grafiks'!$A$54:$A$58,0),MATCH(AZ$3,'Laika grafiks'!$3:$3,0)),"")</f>
        <v/>
      </c>
      <c r="BA155" s="75" t="str">
        <f>IFERROR(INDEX('Laika grafiks'!$54:$58,MATCH($D155,'Laika grafiks'!$A$54:$A$58,0),MATCH(BA$3,'Laika grafiks'!$3:$3,0)),"")</f>
        <v/>
      </c>
      <c r="BB155" s="75" t="str">
        <f>IFERROR(INDEX('Laika grafiks'!$54:$58,MATCH($D155,'Laika grafiks'!$A$54:$A$58,0),MATCH(BB$3,'Laika grafiks'!$3:$3,0)),"")</f>
        <v/>
      </c>
      <c r="BC155" s="75" t="str">
        <f>IFERROR(INDEX('Laika grafiks'!$54:$58,MATCH($D155,'Laika grafiks'!$A$54:$A$58,0),MATCH(BC$3,'Laika grafiks'!$3:$3,0)),"")</f>
        <v/>
      </c>
      <c r="BD155" s="75" t="str">
        <f>IFERROR(INDEX('Laika grafiks'!$54:$58,MATCH($D155,'Laika grafiks'!$A$54:$A$58,0),MATCH(BD$3,'Laika grafiks'!$3:$3,0)),"")</f>
        <v/>
      </c>
      <c r="BE155" s="75" t="str">
        <f>IFERROR(INDEX('Laika grafiks'!$54:$58,MATCH($D155,'Laika grafiks'!$A$54:$A$58,0),MATCH(BE$3,'Laika grafiks'!$3:$3,0)),"")</f>
        <v/>
      </c>
      <c r="BF155" s="75" t="str">
        <f>IFERROR(INDEX('Laika grafiks'!$54:$58,MATCH($D155,'Laika grafiks'!$A$54:$A$58,0),MATCH(BF$3,'Laika grafiks'!$3:$3,0)),"")</f>
        <v/>
      </c>
      <c r="BG155" s="75" t="str">
        <f>IFERROR(INDEX('Laika grafiks'!$54:$58,MATCH($D155,'Laika grafiks'!$A$54:$A$58,0),MATCH(BG$3,'Laika grafiks'!$3:$3,0)),"")</f>
        <v/>
      </c>
      <c r="BH155" s="75" t="str">
        <f>IFERROR(INDEX('Laika grafiks'!$54:$58,MATCH($D155,'Laika grafiks'!$A$54:$A$58,0),MATCH(BH$3,'Laika grafiks'!$3:$3,0)),"")</f>
        <v/>
      </c>
      <c r="BI155" s="75" t="str">
        <f>IFERROR(INDEX('Laika grafiks'!$54:$58,MATCH($D155,'Laika grafiks'!$A$54:$A$58,0),MATCH(BI$3,'Laika grafiks'!$3:$3,0)),"")</f>
        <v/>
      </c>
      <c r="BJ155" s="75" t="str">
        <f>IFERROR(INDEX('Laika grafiks'!$54:$58,MATCH($D155,'Laika grafiks'!$A$54:$A$58,0),MATCH(BJ$3,'Laika grafiks'!$3:$3,0)),"")</f>
        <v/>
      </c>
      <c r="BK155" s="75" t="str">
        <f>IFERROR(INDEX('Laika grafiks'!$54:$58,MATCH($D155,'Laika grafiks'!$A$54:$A$58,0),MATCH(BK$3,'Laika grafiks'!$3:$3,0)),"")</f>
        <v/>
      </c>
      <c r="BL155" s="75" t="str">
        <f>IFERROR(INDEX('Laika grafiks'!$54:$58,MATCH($D155,'Laika grafiks'!$A$54:$A$58,0),MATCH(BL$3,'Laika grafiks'!$3:$3,0)),"")</f>
        <v/>
      </c>
      <c r="BM155" s="75" t="str">
        <f>IFERROR(INDEX('Laika grafiks'!$54:$58,MATCH($D155,'Laika grafiks'!$A$54:$A$58,0),MATCH(BM$3,'Laika grafiks'!$3:$3,0)),"")</f>
        <v/>
      </c>
      <c r="BN155" s="75" t="str">
        <f>IFERROR(INDEX('Laika grafiks'!$54:$58,MATCH($D155,'Laika grafiks'!$A$54:$A$58,0),MATCH(BN$3,'Laika grafiks'!$3:$3,0)),"")</f>
        <v/>
      </c>
      <c r="BO155" s="75" t="str">
        <f>IFERROR(INDEX('Laika grafiks'!$54:$58,MATCH($D155,'Laika grafiks'!$A$54:$A$58,0),MATCH(BO$3,'Laika grafiks'!$3:$3,0)),"")</f>
        <v/>
      </c>
      <c r="BP155" s="75" t="str">
        <f>IFERROR(INDEX('Laika grafiks'!$54:$58,MATCH($D155,'Laika grafiks'!$A$54:$A$58,0),MATCH(BP$3,'Laika grafiks'!$3:$3,0)),"")</f>
        <v/>
      </c>
      <c r="BQ155" s="75" t="str">
        <f>IFERROR(INDEX('Laika grafiks'!$54:$58,MATCH($D155,'Laika grafiks'!$A$54:$A$58,0),MATCH(BQ$3,'Laika grafiks'!$3:$3,0)),"")</f>
        <v/>
      </c>
      <c r="BR155" s="75" t="str">
        <f>IFERROR(INDEX('Laika grafiks'!$54:$58,MATCH($D155,'Laika grafiks'!$A$54:$A$58,0),MATCH(BR$3,'Laika grafiks'!$3:$3,0)),"")</f>
        <v/>
      </c>
      <c r="BS155" s="75" t="str">
        <f>IFERROR(INDEX('Laika grafiks'!$54:$58,MATCH($D155,'Laika grafiks'!$A$54:$A$58,0),MATCH(BS$3,'Laika grafiks'!$3:$3,0)),"")</f>
        <v/>
      </c>
      <c r="BT155" s="75" t="str">
        <f>IFERROR(INDEX('Laika grafiks'!$54:$58,MATCH($D155,'Laika grafiks'!$A$54:$A$58,0),MATCH(BT$3,'Laika grafiks'!$3:$3,0)),"")</f>
        <v/>
      </c>
      <c r="BU155" s="75" t="str">
        <f>IFERROR(INDEX('Laika grafiks'!$54:$58,MATCH($D155,'Laika grafiks'!$A$54:$A$58,0),MATCH(BU$3,'Laika grafiks'!$3:$3,0)),"")</f>
        <v/>
      </c>
      <c r="BV155" s="75" t="str">
        <f>IFERROR(INDEX('Laika grafiks'!$54:$58,MATCH($D155,'Laika grafiks'!$A$54:$A$58,0),MATCH(BV$3,'Laika grafiks'!$3:$3,0)),"")</f>
        <v/>
      </c>
      <c r="BW155" s="75" t="str">
        <f>IFERROR(INDEX('Laika grafiks'!$54:$58,MATCH($D155,'Laika grafiks'!$A$54:$A$58,0),MATCH(BW$3,'Laika grafiks'!$3:$3,0)),"")</f>
        <v/>
      </c>
      <c r="BX155" s="75" t="str">
        <f>IFERROR(INDEX('Laika grafiks'!$54:$58,MATCH($D155,'Laika grafiks'!$A$54:$A$58,0),MATCH(BX$3,'Laika grafiks'!$3:$3,0)),"")</f>
        <v/>
      </c>
      <c r="BY155" s="75" t="str">
        <f>IFERROR(INDEX('Laika grafiks'!$54:$58,MATCH($D155,'Laika grafiks'!$A$54:$A$58,0),MATCH(BY$3,'Laika grafiks'!$3:$3,0)),"")</f>
        <v/>
      </c>
      <c r="BZ155" s="75" t="str">
        <f>IFERROR(INDEX('Laika grafiks'!$54:$58,MATCH($D155,'Laika grafiks'!$A$54:$A$58,0),MATCH(BZ$3,'Laika grafiks'!$3:$3,0)),"")</f>
        <v/>
      </c>
      <c r="CA155" s="75" t="str">
        <f>IFERROR(INDEX('Laika grafiks'!$54:$58,MATCH($D155,'Laika grafiks'!$A$54:$A$58,0),MATCH(CA$3,'Laika grafiks'!$3:$3,0)),"")</f>
        <v/>
      </c>
      <c r="CB155" s="75" t="str">
        <f>IFERROR(INDEX('Laika grafiks'!$54:$58,MATCH($D155,'Laika grafiks'!$A$54:$A$58,0),MATCH(CB$3,'Laika grafiks'!$3:$3,0)),"")</f>
        <v/>
      </c>
      <c r="CC155" s="75" t="str">
        <f>IFERROR(INDEX('Laika grafiks'!$54:$58,MATCH($D155,'Laika grafiks'!$A$54:$A$58,0),MATCH(CC$3,'Laika grafiks'!$3:$3,0)),"")</f>
        <v/>
      </c>
      <c r="CD155" s="75" t="str">
        <f>IFERROR(INDEX('Laika grafiks'!$54:$58,MATCH($D155,'Laika grafiks'!$A$54:$A$58,0),MATCH(CD$3,'Laika grafiks'!$3:$3,0)),"")</f>
        <v/>
      </c>
      <c r="CE155" s="75" t="str">
        <f>IFERROR(INDEX('Laika grafiks'!$54:$58,MATCH($D155,'Laika grafiks'!$A$54:$A$58,0),MATCH(CE$3,'Laika grafiks'!$3:$3,0)),"")</f>
        <v/>
      </c>
      <c r="CF155" s="75" t="str">
        <f>IFERROR(INDEX('Laika grafiks'!$54:$58,MATCH($D155,'Laika grafiks'!$A$54:$A$58,0),MATCH(CF$3,'Laika grafiks'!$3:$3,0)),"")</f>
        <v/>
      </c>
      <c r="CG155" s="75" t="str">
        <f>IFERROR(INDEX('Laika grafiks'!$54:$58,MATCH($D155,'Laika grafiks'!$A$54:$A$58,0),MATCH(CG$3,'Laika grafiks'!$3:$3,0)),"")</f>
        <v/>
      </c>
      <c r="CH155" s="75" t="str">
        <f>IFERROR(INDEX('Laika grafiks'!$54:$58,MATCH($D155,'Laika grafiks'!$A$54:$A$58,0),MATCH(CH$3,'Laika grafiks'!$3:$3,0)),"")</f>
        <v/>
      </c>
      <c r="CI155" s="75" t="str">
        <f>IFERROR(INDEX('Laika grafiks'!$54:$58,MATCH($D155,'Laika grafiks'!$A$54:$A$58,0),MATCH(CI$3,'Laika grafiks'!$3:$3,0)),"")</f>
        <v/>
      </c>
      <c r="CJ155" s="75" t="str">
        <f>IFERROR(INDEX('Laika grafiks'!$54:$58,MATCH($D155,'Laika grafiks'!$A$54:$A$58,0),MATCH(CJ$3,'Laika grafiks'!$3:$3,0)),"")</f>
        <v/>
      </c>
      <c r="CK155" s="75" t="str">
        <f>IFERROR(INDEX('Laika grafiks'!$54:$58,MATCH($D155,'Laika grafiks'!$A$54:$A$58,0),MATCH(CK$3,'Laika grafiks'!$3:$3,0)),"")</f>
        <v/>
      </c>
      <c r="CL155" s="75" t="str">
        <f>IFERROR(INDEX('Laika grafiks'!$54:$58,MATCH($D155,'Laika grafiks'!$A$54:$A$58,0),MATCH(CL$3,'Laika grafiks'!$3:$3,0)),"")</f>
        <v/>
      </c>
      <c r="CM155" s="75" t="str">
        <f>IFERROR(INDEX('Laika grafiks'!$54:$58,MATCH($D155,'Laika grafiks'!$A$54:$A$58,0),MATCH(CM$3,'Laika grafiks'!$3:$3,0)),"")</f>
        <v/>
      </c>
      <c r="CN155" s="75" t="str">
        <f>IFERROR(INDEX('Laika grafiks'!$54:$58,MATCH($D155,'Laika grafiks'!$A$54:$A$58,0),MATCH(CN$3,'Laika grafiks'!$3:$3,0)),"")</f>
        <v/>
      </c>
      <c r="CO155" s="75" t="str">
        <f>IFERROR(INDEX('Laika grafiks'!$54:$58,MATCH($D155,'Laika grafiks'!$A$54:$A$58,0),MATCH(CO$3,'Laika grafiks'!$3:$3,0)),"")</f>
        <v/>
      </c>
      <c r="CP155" s="75" t="str">
        <f>IFERROR(INDEX('Laika grafiks'!$54:$58,MATCH($D155,'Laika grafiks'!$A$54:$A$58,0),MATCH(CP$3,'Laika grafiks'!$3:$3,0)),"")</f>
        <v/>
      </c>
      <c r="CQ155" s="75" t="str">
        <f>IFERROR(INDEX('Laika grafiks'!$54:$58,MATCH($D155,'Laika grafiks'!$A$54:$A$58,0),MATCH(CQ$3,'Laika grafiks'!$3:$3,0)),"")</f>
        <v/>
      </c>
      <c r="CR155" s="75" t="str">
        <f>IFERROR(INDEX('Laika grafiks'!$54:$58,MATCH($D155,'Laika grafiks'!$A$54:$A$58,0),MATCH(CR$3,'Laika grafiks'!$3:$3,0)),"")</f>
        <v/>
      </c>
      <c r="CS155" s="75" t="str">
        <f>IFERROR(INDEX('Laika grafiks'!$54:$58,MATCH($D155,'Laika grafiks'!$A$54:$A$58,0),MATCH(CS$3,'Laika grafiks'!$3:$3,0)),"")</f>
        <v/>
      </c>
      <c r="CT155" s="75" t="str">
        <f>IFERROR(INDEX('Laika grafiks'!$54:$58,MATCH($D155,'Laika grafiks'!$A$54:$A$58,0),MATCH(CT$3,'Laika grafiks'!$3:$3,0)),"")</f>
        <v/>
      </c>
      <c r="CU155" s="75" t="str">
        <f>IFERROR(INDEX('Laika grafiks'!$54:$58,MATCH($D155,'Laika grafiks'!$A$54:$A$58,0),MATCH(CU$3,'Laika grafiks'!$3:$3,0)),"")</f>
        <v/>
      </c>
      <c r="CV155" s="75" t="str">
        <f>IFERROR(INDEX('Laika grafiks'!$54:$58,MATCH($D155,'Laika grafiks'!$A$54:$A$58,0),MATCH(CV$3,'Laika grafiks'!$3:$3,0)),"")</f>
        <v/>
      </c>
      <c r="CW155" s="75" t="str">
        <f>IFERROR(INDEX('Laika grafiks'!$54:$58,MATCH($D155,'Laika grafiks'!$A$54:$A$58,0),MATCH(CW$3,'Laika grafiks'!$3:$3,0)),"")</f>
        <v/>
      </c>
      <c r="CX155" s="75" t="str">
        <f>IFERROR(INDEX('Laika grafiks'!$54:$58,MATCH($D155,'Laika grafiks'!$A$54:$A$58,0),MATCH(CX$3,'Laika grafiks'!$3:$3,0)),"")</f>
        <v/>
      </c>
      <c r="CY155" s="75" t="str">
        <f>IFERROR(INDEX('Laika grafiks'!$54:$58,MATCH($D155,'Laika grafiks'!$A$54:$A$58,0),MATCH(CY$3,'Laika grafiks'!$3:$3,0)),"")</f>
        <v/>
      </c>
      <c r="CZ155" s="75" t="str">
        <f>IFERROR(INDEX('Laika grafiks'!$54:$58,MATCH($D155,'Laika grafiks'!$A$54:$A$58,0),MATCH(CZ$3,'Laika grafiks'!$3:$3,0)),"")</f>
        <v/>
      </c>
      <c r="DA155" s="75" t="str">
        <f>IFERROR(INDEX('Laika grafiks'!$54:$58,MATCH($D155,'Laika grafiks'!$A$54:$A$58,0),MATCH(DA$3,'Laika grafiks'!$3:$3,0)),"")</f>
        <v/>
      </c>
      <c r="DB155" s="75" t="str">
        <f>IFERROR(INDEX('Laika grafiks'!$54:$58,MATCH($D155,'Laika grafiks'!$A$54:$A$58,0),MATCH(DB$3,'Laika grafiks'!$3:$3,0)),"")</f>
        <v/>
      </c>
      <c r="DC155" s="75" t="str">
        <f>IFERROR(INDEX('Laika grafiks'!$54:$58,MATCH($D155,'Laika grafiks'!$A$54:$A$58,0),MATCH(DC$3,'Laika grafiks'!$3:$3,0)),"")</f>
        <v/>
      </c>
      <c r="DD155" s="75" t="str">
        <f>IFERROR(INDEX('Laika grafiks'!$54:$58,MATCH($D155,'Laika grafiks'!$A$54:$A$58,0),MATCH(DD$3,'Laika grafiks'!$3:$3,0)),"")</f>
        <v/>
      </c>
      <c r="DE155" s="75" t="str">
        <f>IFERROR(INDEX('Laika grafiks'!$54:$58,MATCH($D155,'Laika grafiks'!$A$54:$A$58,0),MATCH(DE$3,'Laika grafiks'!$3:$3,0)),"")</f>
        <v/>
      </c>
      <c r="DF155" s="75" t="str">
        <f>IFERROR(INDEX('Laika grafiks'!$54:$58,MATCH($D155,'Laika grafiks'!$A$54:$A$58,0),MATCH(DF$3,'Laika grafiks'!$3:$3,0)),"")</f>
        <v/>
      </c>
      <c r="DG155" s="75" t="str">
        <f>IFERROR(INDEX('Laika grafiks'!$54:$58,MATCH($D155,'Laika grafiks'!$A$54:$A$58,0),MATCH(DG$3,'Laika grafiks'!$3:$3,0)),"")</f>
        <v/>
      </c>
      <c r="DH155" s="75" t="str">
        <f>IFERROR(INDEX('Laika grafiks'!$54:$58,MATCH($D155,'Laika grafiks'!$A$54:$A$58,0),MATCH(DH$3,'Laika grafiks'!$3:$3,0)),"")</f>
        <v/>
      </c>
      <c r="DI155" s="75" t="str">
        <f>IFERROR(INDEX('Laika grafiks'!$54:$58,MATCH($D155,'Laika grafiks'!$A$54:$A$58,0),MATCH(DI$3,'Laika grafiks'!$3:$3,0)),"")</f>
        <v/>
      </c>
      <c r="DJ155" s="75" t="str">
        <f>IFERROR(INDEX('Laika grafiks'!$54:$58,MATCH($D155,'Laika grafiks'!$A$54:$A$58,0),MATCH(DJ$3,'Laika grafiks'!$3:$3,0)),"")</f>
        <v/>
      </c>
      <c r="DK155" s="75" t="str">
        <f>IFERROR(INDEX('Laika grafiks'!$54:$58,MATCH($D155,'Laika grafiks'!$A$54:$A$58,0),MATCH(DK$3,'Laika grafiks'!$3:$3,0)),"")</f>
        <v/>
      </c>
      <c r="DL155" s="75" t="str">
        <f>IFERROR(INDEX('Laika grafiks'!$54:$58,MATCH($D155,'Laika grafiks'!$A$54:$A$58,0),MATCH(DL$3,'Laika grafiks'!$3:$3,0)),"")</f>
        <v/>
      </c>
      <c r="DM155" s="75" t="str">
        <f>IFERROR(INDEX('Laika grafiks'!$54:$58,MATCH($D155,'Laika grafiks'!$A$54:$A$58,0),MATCH(DM$3,'Laika grafiks'!$3:$3,0)),"")</f>
        <v/>
      </c>
      <c r="DN155" s="75" t="str">
        <f>IFERROR(INDEX('Laika grafiks'!$54:$58,MATCH($D155,'Laika grafiks'!$A$54:$A$58,0),MATCH(DN$3,'Laika grafiks'!$3:$3,0)),"")</f>
        <v/>
      </c>
      <c r="DO155" s="75" t="str">
        <f>IFERROR(INDEX('Laika grafiks'!$54:$58,MATCH($D155,'Laika grafiks'!$A$54:$A$58,0),MATCH(DO$3,'Laika grafiks'!$3:$3,0)),"")</f>
        <v/>
      </c>
      <c r="DP155" s="75" t="str">
        <f>IFERROR(INDEX('Laika grafiks'!$54:$58,MATCH($D155,'Laika grafiks'!$A$54:$A$58,0),MATCH(DP$3,'Laika grafiks'!$3:$3,0)),"")</f>
        <v/>
      </c>
      <c r="DQ155" s="75" t="str">
        <f>IFERROR(INDEX('Laika grafiks'!$54:$58,MATCH($D155,'Laika grafiks'!$A$54:$A$58,0),MATCH(DQ$3,'Laika grafiks'!$3:$3,0)),"")</f>
        <v/>
      </c>
      <c r="DR155" s="75" t="str">
        <f>IFERROR(INDEX('Laika grafiks'!$54:$58,MATCH($D155,'Laika grafiks'!$A$54:$A$58,0),MATCH(DR$3,'Laika grafiks'!$3:$3,0)),"")</f>
        <v/>
      </c>
      <c r="DS155" s="75" t="str">
        <f>IFERROR(INDEX('Laika grafiks'!$54:$58,MATCH($D155,'Laika grafiks'!$A$54:$A$58,0),MATCH(DS$3,'Laika grafiks'!$3:$3,0)),"")</f>
        <v/>
      </c>
      <c r="DT155" s="75" t="str">
        <f>IFERROR(INDEX('Laika grafiks'!$54:$58,MATCH($D155,'Laika grafiks'!$A$54:$A$58,0),MATCH(DT$3,'Laika grafiks'!$3:$3,0)),"")</f>
        <v/>
      </c>
      <c r="DU155" s="75" t="str">
        <f>IFERROR(INDEX('Laika grafiks'!$54:$58,MATCH($D155,'Laika grafiks'!$A$54:$A$58,0),MATCH(DU$3,'Laika grafiks'!$3:$3,0)),"")</f>
        <v/>
      </c>
    </row>
    <row r="156" spans="1:125" x14ac:dyDescent="0.35">
      <c r="A156" s="55" t="str">
        <f>IFERROR(Pieņēmumi!B171,"")</f>
        <v>Indekss periodiskajām uzturēšanas izmaksām</v>
      </c>
      <c r="B156" s="2"/>
      <c r="C156" s="2"/>
      <c r="D156" s="55">
        <f>IFERROR(Pieņēmumi!E171,"")</f>
        <v>0</v>
      </c>
      <c r="E156" s="75" t="str">
        <f>IFERROR(INDEX('Laika grafiks'!$54:$58,MATCH($D156,'Laika grafiks'!$A$54:$A$58,0),MATCH(E$3,'Laika grafiks'!$3:$3,0)),"")</f>
        <v/>
      </c>
      <c r="F156" s="75" t="str">
        <f>IFERROR(INDEX('Laika grafiks'!$54:$58,MATCH($D156,'Laika grafiks'!$A$54:$A$58,0),MATCH(F$3,'Laika grafiks'!$3:$3,0)),"")</f>
        <v/>
      </c>
      <c r="G156" s="75" t="str">
        <f>IFERROR(INDEX('Laika grafiks'!$54:$58,MATCH($D156,'Laika grafiks'!$A$54:$A$58,0),MATCH(G$3,'Laika grafiks'!$3:$3,0)),"")</f>
        <v/>
      </c>
      <c r="H156" s="75" t="str">
        <f>IFERROR(INDEX('Laika grafiks'!$54:$58,MATCH($D156,'Laika grafiks'!$A$54:$A$58,0),MATCH(H$3,'Laika grafiks'!$3:$3,0)),"")</f>
        <v/>
      </c>
      <c r="I156" s="75" t="str">
        <f>IFERROR(INDEX('Laika grafiks'!$54:$58,MATCH($D156,'Laika grafiks'!$A$54:$A$58,0),MATCH(I$3,'Laika grafiks'!$3:$3,0)),"")</f>
        <v/>
      </c>
      <c r="J156" s="75" t="str">
        <f>IFERROR(INDEX('Laika grafiks'!$54:$58,MATCH($D156,'Laika grafiks'!$A$54:$A$58,0),MATCH(J$3,'Laika grafiks'!$3:$3,0)),"")</f>
        <v/>
      </c>
      <c r="K156" s="75" t="str">
        <f>IFERROR(INDEX('Laika grafiks'!$54:$58,MATCH($D156,'Laika grafiks'!$A$54:$A$58,0),MATCH(K$3,'Laika grafiks'!$3:$3,0)),"")</f>
        <v/>
      </c>
      <c r="L156" s="75" t="str">
        <f>IFERROR(INDEX('Laika grafiks'!$54:$58,MATCH($D156,'Laika grafiks'!$A$54:$A$58,0),MATCH(L$3,'Laika grafiks'!$3:$3,0)),"")</f>
        <v/>
      </c>
      <c r="M156" s="75" t="str">
        <f>IFERROR(INDEX('Laika grafiks'!$54:$58,MATCH($D156,'Laika grafiks'!$A$54:$A$58,0),MATCH(M$3,'Laika grafiks'!$3:$3,0)),"")</f>
        <v/>
      </c>
      <c r="N156" s="75" t="str">
        <f>IFERROR(INDEX('Laika grafiks'!$54:$58,MATCH($D156,'Laika grafiks'!$A$54:$A$58,0),MATCH(N$3,'Laika grafiks'!$3:$3,0)),"")</f>
        <v/>
      </c>
      <c r="O156" s="75" t="str">
        <f>IFERROR(INDEX('Laika grafiks'!$54:$58,MATCH($D156,'Laika grafiks'!$A$54:$A$58,0),MATCH(O$3,'Laika grafiks'!$3:$3,0)),"")</f>
        <v/>
      </c>
      <c r="P156" s="75" t="str">
        <f>IFERROR(INDEX('Laika grafiks'!$54:$58,MATCH($D156,'Laika grafiks'!$A$54:$A$58,0),MATCH(P$3,'Laika grafiks'!$3:$3,0)),"")</f>
        <v/>
      </c>
      <c r="Q156" s="75" t="str">
        <f>IFERROR(INDEX('Laika grafiks'!$54:$58,MATCH($D156,'Laika grafiks'!$A$54:$A$58,0),MATCH(Q$3,'Laika grafiks'!$3:$3,0)),"")</f>
        <v/>
      </c>
      <c r="R156" s="75" t="str">
        <f>IFERROR(INDEX('Laika grafiks'!$54:$58,MATCH($D156,'Laika grafiks'!$A$54:$A$58,0),MATCH(R$3,'Laika grafiks'!$3:$3,0)),"")</f>
        <v/>
      </c>
      <c r="S156" s="75" t="str">
        <f>IFERROR(INDEX('Laika grafiks'!$54:$58,MATCH($D156,'Laika grafiks'!$A$54:$A$58,0),MATCH(S$3,'Laika grafiks'!$3:$3,0)),"")</f>
        <v/>
      </c>
      <c r="T156" s="75" t="str">
        <f>IFERROR(INDEX('Laika grafiks'!$54:$58,MATCH($D156,'Laika grafiks'!$A$54:$A$58,0),MATCH(T$3,'Laika grafiks'!$3:$3,0)),"")</f>
        <v/>
      </c>
      <c r="U156" s="75" t="str">
        <f>IFERROR(INDEX('Laika grafiks'!$54:$58,MATCH($D156,'Laika grafiks'!$A$54:$A$58,0),MATCH(U$3,'Laika grafiks'!$3:$3,0)),"")</f>
        <v/>
      </c>
      <c r="V156" s="75" t="str">
        <f>IFERROR(INDEX('Laika grafiks'!$54:$58,MATCH($D156,'Laika grafiks'!$A$54:$A$58,0),MATCH(V$3,'Laika grafiks'!$3:$3,0)),"")</f>
        <v/>
      </c>
      <c r="W156" s="75" t="str">
        <f>IFERROR(INDEX('Laika grafiks'!$54:$58,MATCH($D156,'Laika grafiks'!$A$54:$A$58,0),MATCH(W$3,'Laika grafiks'!$3:$3,0)),"")</f>
        <v/>
      </c>
      <c r="X156" s="75" t="str">
        <f>IFERROR(INDEX('Laika grafiks'!$54:$58,MATCH($D156,'Laika grafiks'!$A$54:$A$58,0),MATCH(X$3,'Laika grafiks'!$3:$3,0)),"")</f>
        <v/>
      </c>
      <c r="Y156" s="75" t="str">
        <f>IFERROR(INDEX('Laika grafiks'!$54:$58,MATCH($D156,'Laika grafiks'!$A$54:$A$58,0),MATCH(Y$3,'Laika grafiks'!$3:$3,0)),"")</f>
        <v/>
      </c>
      <c r="Z156" s="75" t="str">
        <f>IFERROR(INDEX('Laika grafiks'!$54:$58,MATCH($D156,'Laika grafiks'!$A$54:$A$58,0),MATCH(Z$3,'Laika grafiks'!$3:$3,0)),"")</f>
        <v/>
      </c>
      <c r="AA156" s="75" t="str">
        <f>IFERROR(INDEX('Laika grafiks'!$54:$58,MATCH($D156,'Laika grafiks'!$A$54:$A$58,0),MATCH(AA$3,'Laika grafiks'!$3:$3,0)),"")</f>
        <v/>
      </c>
      <c r="AB156" s="75" t="str">
        <f>IFERROR(INDEX('Laika grafiks'!$54:$58,MATCH($D156,'Laika grafiks'!$A$54:$A$58,0),MATCH(AB$3,'Laika grafiks'!$3:$3,0)),"")</f>
        <v/>
      </c>
      <c r="AC156" s="75" t="str">
        <f>IFERROR(INDEX('Laika grafiks'!$54:$58,MATCH($D156,'Laika grafiks'!$A$54:$A$58,0),MATCH(AC$3,'Laika grafiks'!$3:$3,0)),"")</f>
        <v/>
      </c>
      <c r="AD156" s="75" t="str">
        <f>IFERROR(INDEX('Laika grafiks'!$54:$58,MATCH($D156,'Laika grafiks'!$A$54:$A$58,0),MATCH(AD$3,'Laika grafiks'!$3:$3,0)),"")</f>
        <v/>
      </c>
      <c r="AE156" s="75" t="str">
        <f>IFERROR(INDEX('Laika grafiks'!$54:$58,MATCH($D156,'Laika grafiks'!$A$54:$A$58,0),MATCH(AE$3,'Laika grafiks'!$3:$3,0)),"")</f>
        <v/>
      </c>
      <c r="AF156" s="75" t="str">
        <f>IFERROR(INDEX('Laika grafiks'!$54:$58,MATCH($D156,'Laika grafiks'!$A$54:$A$58,0),MATCH(AF$3,'Laika grafiks'!$3:$3,0)),"")</f>
        <v/>
      </c>
      <c r="AG156" s="75" t="str">
        <f>IFERROR(INDEX('Laika grafiks'!$54:$58,MATCH($D156,'Laika grafiks'!$A$54:$A$58,0),MATCH(AG$3,'Laika grafiks'!$3:$3,0)),"")</f>
        <v/>
      </c>
      <c r="AH156" s="75" t="str">
        <f>IFERROR(INDEX('Laika grafiks'!$54:$58,MATCH($D156,'Laika grafiks'!$A$54:$A$58,0),MATCH(AH$3,'Laika grafiks'!$3:$3,0)),"")</f>
        <v/>
      </c>
      <c r="AI156" s="75" t="str">
        <f>IFERROR(INDEX('Laika grafiks'!$54:$58,MATCH($D156,'Laika grafiks'!$A$54:$A$58,0),MATCH(AI$3,'Laika grafiks'!$3:$3,0)),"")</f>
        <v/>
      </c>
      <c r="AJ156" s="75" t="str">
        <f>IFERROR(INDEX('Laika grafiks'!$54:$58,MATCH($D156,'Laika grafiks'!$A$54:$A$58,0),MATCH(AJ$3,'Laika grafiks'!$3:$3,0)),"")</f>
        <v/>
      </c>
      <c r="AK156" s="75" t="str">
        <f>IFERROR(INDEX('Laika grafiks'!$54:$58,MATCH($D156,'Laika grafiks'!$A$54:$A$58,0),MATCH(AK$3,'Laika grafiks'!$3:$3,0)),"")</f>
        <v/>
      </c>
      <c r="AL156" s="75" t="str">
        <f>IFERROR(INDEX('Laika grafiks'!$54:$58,MATCH($D156,'Laika grafiks'!$A$54:$A$58,0),MATCH(AL$3,'Laika grafiks'!$3:$3,0)),"")</f>
        <v/>
      </c>
      <c r="AM156" s="75" t="str">
        <f>IFERROR(INDEX('Laika grafiks'!$54:$58,MATCH($D156,'Laika grafiks'!$A$54:$A$58,0),MATCH(AM$3,'Laika grafiks'!$3:$3,0)),"")</f>
        <v/>
      </c>
      <c r="AN156" s="75" t="str">
        <f>IFERROR(INDEX('Laika grafiks'!$54:$58,MATCH($D156,'Laika grafiks'!$A$54:$A$58,0),MATCH(AN$3,'Laika grafiks'!$3:$3,0)),"")</f>
        <v/>
      </c>
      <c r="AO156" s="75" t="str">
        <f>IFERROR(INDEX('Laika grafiks'!$54:$58,MATCH($D156,'Laika grafiks'!$A$54:$A$58,0),MATCH(AO$3,'Laika grafiks'!$3:$3,0)),"")</f>
        <v/>
      </c>
      <c r="AP156" s="75" t="str">
        <f>IFERROR(INDEX('Laika grafiks'!$54:$58,MATCH($D156,'Laika grafiks'!$A$54:$A$58,0),MATCH(AP$3,'Laika grafiks'!$3:$3,0)),"")</f>
        <v/>
      </c>
      <c r="AQ156" s="75" t="str">
        <f>IFERROR(INDEX('Laika grafiks'!$54:$58,MATCH($D156,'Laika grafiks'!$A$54:$A$58,0),MATCH(AQ$3,'Laika grafiks'!$3:$3,0)),"")</f>
        <v/>
      </c>
      <c r="AR156" s="75" t="str">
        <f>IFERROR(INDEX('Laika grafiks'!$54:$58,MATCH($D156,'Laika grafiks'!$A$54:$A$58,0),MATCH(AR$3,'Laika grafiks'!$3:$3,0)),"")</f>
        <v/>
      </c>
      <c r="AS156" s="75" t="str">
        <f>IFERROR(INDEX('Laika grafiks'!$54:$58,MATCH($D156,'Laika grafiks'!$A$54:$A$58,0),MATCH(AS$3,'Laika grafiks'!$3:$3,0)),"")</f>
        <v/>
      </c>
      <c r="AT156" s="75" t="str">
        <f>IFERROR(INDEX('Laika grafiks'!$54:$58,MATCH($D156,'Laika grafiks'!$A$54:$A$58,0),MATCH(AT$3,'Laika grafiks'!$3:$3,0)),"")</f>
        <v/>
      </c>
      <c r="AU156" s="75" t="str">
        <f>IFERROR(INDEX('Laika grafiks'!$54:$58,MATCH($D156,'Laika grafiks'!$A$54:$A$58,0),MATCH(AU$3,'Laika grafiks'!$3:$3,0)),"")</f>
        <v/>
      </c>
      <c r="AV156" s="75" t="str">
        <f>IFERROR(INDEX('Laika grafiks'!$54:$58,MATCH($D156,'Laika grafiks'!$A$54:$A$58,0),MATCH(AV$3,'Laika grafiks'!$3:$3,0)),"")</f>
        <v/>
      </c>
      <c r="AW156" s="75" t="str">
        <f>IFERROR(INDEX('Laika grafiks'!$54:$58,MATCH($D156,'Laika grafiks'!$A$54:$A$58,0),MATCH(AW$3,'Laika grafiks'!$3:$3,0)),"")</f>
        <v/>
      </c>
      <c r="AX156" s="75" t="str">
        <f>IFERROR(INDEX('Laika grafiks'!$54:$58,MATCH($D156,'Laika grafiks'!$A$54:$A$58,0),MATCH(AX$3,'Laika grafiks'!$3:$3,0)),"")</f>
        <v/>
      </c>
      <c r="AY156" s="75" t="str">
        <f>IFERROR(INDEX('Laika grafiks'!$54:$58,MATCH($D156,'Laika grafiks'!$A$54:$A$58,0),MATCH(AY$3,'Laika grafiks'!$3:$3,0)),"")</f>
        <v/>
      </c>
      <c r="AZ156" s="75" t="str">
        <f>IFERROR(INDEX('Laika grafiks'!$54:$58,MATCH($D156,'Laika grafiks'!$A$54:$A$58,0),MATCH(AZ$3,'Laika grafiks'!$3:$3,0)),"")</f>
        <v/>
      </c>
      <c r="BA156" s="75" t="str">
        <f>IFERROR(INDEX('Laika grafiks'!$54:$58,MATCH($D156,'Laika grafiks'!$A$54:$A$58,0),MATCH(BA$3,'Laika grafiks'!$3:$3,0)),"")</f>
        <v/>
      </c>
      <c r="BB156" s="75" t="str">
        <f>IFERROR(INDEX('Laika grafiks'!$54:$58,MATCH($D156,'Laika grafiks'!$A$54:$A$58,0),MATCH(BB$3,'Laika grafiks'!$3:$3,0)),"")</f>
        <v/>
      </c>
      <c r="BC156" s="75" t="str">
        <f>IFERROR(INDEX('Laika grafiks'!$54:$58,MATCH($D156,'Laika grafiks'!$A$54:$A$58,0),MATCH(BC$3,'Laika grafiks'!$3:$3,0)),"")</f>
        <v/>
      </c>
      <c r="BD156" s="75" t="str">
        <f>IFERROR(INDEX('Laika grafiks'!$54:$58,MATCH($D156,'Laika grafiks'!$A$54:$A$58,0),MATCH(BD$3,'Laika grafiks'!$3:$3,0)),"")</f>
        <v/>
      </c>
      <c r="BE156" s="75" t="str">
        <f>IFERROR(INDEX('Laika grafiks'!$54:$58,MATCH($D156,'Laika grafiks'!$A$54:$A$58,0),MATCH(BE$3,'Laika grafiks'!$3:$3,0)),"")</f>
        <v/>
      </c>
      <c r="BF156" s="75" t="str">
        <f>IFERROR(INDEX('Laika grafiks'!$54:$58,MATCH($D156,'Laika grafiks'!$A$54:$A$58,0),MATCH(BF$3,'Laika grafiks'!$3:$3,0)),"")</f>
        <v/>
      </c>
      <c r="BG156" s="75" t="str">
        <f>IFERROR(INDEX('Laika grafiks'!$54:$58,MATCH($D156,'Laika grafiks'!$A$54:$A$58,0),MATCH(BG$3,'Laika grafiks'!$3:$3,0)),"")</f>
        <v/>
      </c>
      <c r="BH156" s="75" t="str">
        <f>IFERROR(INDEX('Laika grafiks'!$54:$58,MATCH($D156,'Laika grafiks'!$A$54:$A$58,0),MATCH(BH$3,'Laika grafiks'!$3:$3,0)),"")</f>
        <v/>
      </c>
      <c r="BI156" s="75" t="str">
        <f>IFERROR(INDEX('Laika grafiks'!$54:$58,MATCH($D156,'Laika grafiks'!$A$54:$A$58,0),MATCH(BI$3,'Laika grafiks'!$3:$3,0)),"")</f>
        <v/>
      </c>
      <c r="BJ156" s="75" t="str">
        <f>IFERROR(INDEX('Laika grafiks'!$54:$58,MATCH($D156,'Laika grafiks'!$A$54:$A$58,0),MATCH(BJ$3,'Laika grafiks'!$3:$3,0)),"")</f>
        <v/>
      </c>
      <c r="BK156" s="75" t="str">
        <f>IFERROR(INDEX('Laika grafiks'!$54:$58,MATCH($D156,'Laika grafiks'!$A$54:$A$58,0),MATCH(BK$3,'Laika grafiks'!$3:$3,0)),"")</f>
        <v/>
      </c>
      <c r="BL156" s="75" t="str">
        <f>IFERROR(INDEX('Laika grafiks'!$54:$58,MATCH($D156,'Laika grafiks'!$A$54:$A$58,0),MATCH(BL$3,'Laika grafiks'!$3:$3,0)),"")</f>
        <v/>
      </c>
      <c r="BM156" s="75" t="str">
        <f>IFERROR(INDEX('Laika grafiks'!$54:$58,MATCH($D156,'Laika grafiks'!$A$54:$A$58,0),MATCH(BM$3,'Laika grafiks'!$3:$3,0)),"")</f>
        <v/>
      </c>
      <c r="BN156" s="75" t="str">
        <f>IFERROR(INDEX('Laika grafiks'!$54:$58,MATCH($D156,'Laika grafiks'!$A$54:$A$58,0),MATCH(BN$3,'Laika grafiks'!$3:$3,0)),"")</f>
        <v/>
      </c>
      <c r="BO156" s="75" t="str">
        <f>IFERROR(INDEX('Laika grafiks'!$54:$58,MATCH($D156,'Laika grafiks'!$A$54:$A$58,0),MATCH(BO$3,'Laika grafiks'!$3:$3,0)),"")</f>
        <v/>
      </c>
      <c r="BP156" s="75" t="str">
        <f>IFERROR(INDEX('Laika grafiks'!$54:$58,MATCH($D156,'Laika grafiks'!$A$54:$A$58,0),MATCH(BP$3,'Laika grafiks'!$3:$3,0)),"")</f>
        <v/>
      </c>
      <c r="BQ156" s="75" t="str">
        <f>IFERROR(INDEX('Laika grafiks'!$54:$58,MATCH($D156,'Laika grafiks'!$A$54:$A$58,0),MATCH(BQ$3,'Laika grafiks'!$3:$3,0)),"")</f>
        <v/>
      </c>
      <c r="BR156" s="75" t="str">
        <f>IFERROR(INDEX('Laika grafiks'!$54:$58,MATCH($D156,'Laika grafiks'!$A$54:$A$58,0),MATCH(BR$3,'Laika grafiks'!$3:$3,0)),"")</f>
        <v/>
      </c>
      <c r="BS156" s="75" t="str">
        <f>IFERROR(INDEX('Laika grafiks'!$54:$58,MATCH($D156,'Laika grafiks'!$A$54:$A$58,0),MATCH(BS$3,'Laika grafiks'!$3:$3,0)),"")</f>
        <v/>
      </c>
      <c r="BT156" s="75" t="str">
        <f>IFERROR(INDEX('Laika grafiks'!$54:$58,MATCH($D156,'Laika grafiks'!$A$54:$A$58,0),MATCH(BT$3,'Laika grafiks'!$3:$3,0)),"")</f>
        <v/>
      </c>
      <c r="BU156" s="75" t="str">
        <f>IFERROR(INDEX('Laika grafiks'!$54:$58,MATCH($D156,'Laika grafiks'!$A$54:$A$58,0),MATCH(BU$3,'Laika grafiks'!$3:$3,0)),"")</f>
        <v/>
      </c>
      <c r="BV156" s="75" t="str">
        <f>IFERROR(INDEX('Laika grafiks'!$54:$58,MATCH($D156,'Laika grafiks'!$A$54:$A$58,0),MATCH(BV$3,'Laika grafiks'!$3:$3,0)),"")</f>
        <v/>
      </c>
      <c r="BW156" s="75" t="str">
        <f>IFERROR(INDEX('Laika grafiks'!$54:$58,MATCH($D156,'Laika grafiks'!$A$54:$A$58,0),MATCH(BW$3,'Laika grafiks'!$3:$3,0)),"")</f>
        <v/>
      </c>
      <c r="BX156" s="75" t="str">
        <f>IFERROR(INDEX('Laika grafiks'!$54:$58,MATCH($D156,'Laika grafiks'!$A$54:$A$58,0),MATCH(BX$3,'Laika grafiks'!$3:$3,0)),"")</f>
        <v/>
      </c>
      <c r="BY156" s="75" t="str">
        <f>IFERROR(INDEX('Laika grafiks'!$54:$58,MATCH($D156,'Laika grafiks'!$A$54:$A$58,0),MATCH(BY$3,'Laika grafiks'!$3:$3,0)),"")</f>
        <v/>
      </c>
      <c r="BZ156" s="75" t="str">
        <f>IFERROR(INDEX('Laika grafiks'!$54:$58,MATCH($D156,'Laika grafiks'!$A$54:$A$58,0),MATCH(BZ$3,'Laika grafiks'!$3:$3,0)),"")</f>
        <v/>
      </c>
      <c r="CA156" s="75" t="str">
        <f>IFERROR(INDEX('Laika grafiks'!$54:$58,MATCH($D156,'Laika grafiks'!$A$54:$A$58,0),MATCH(CA$3,'Laika grafiks'!$3:$3,0)),"")</f>
        <v/>
      </c>
      <c r="CB156" s="75" t="str">
        <f>IFERROR(INDEX('Laika grafiks'!$54:$58,MATCH($D156,'Laika grafiks'!$A$54:$A$58,0),MATCH(CB$3,'Laika grafiks'!$3:$3,0)),"")</f>
        <v/>
      </c>
      <c r="CC156" s="75" t="str">
        <f>IFERROR(INDEX('Laika grafiks'!$54:$58,MATCH($D156,'Laika grafiks'!$A$54:$A$58,0),MATCH(CC$3,'Laika grafiks'!$3:$3,0)),"")</f>
        <v/>
      </c>
      <c r="CD156" s="75" t="str">
        <f>IFERROR(INDEX('Laika grafiks'!$54:$58,MATCH($D156,'Laika grafiks'!$A$54:$A$58,0),MATCH(CD$3,'Laika grafiks'!$3:$3,0)),"")</f>
        <v/>
      </c>
      <c r="CE156" s="75" t="str">
        <f>IFERROR(INDEX('Laika grafiks'!$54:$58,MATCH($D156,'Laika grafiks'!$A$54:$A$58,0),MATCH(CE$3,'Laika grafiks'!$3:$3,0)),"")</f>
        <v/>
      </c>
      <c r="CF156" s="75" t="str">
        <f>IFERROR(INDEX('Laika grafiks'!$54:$58,MATCH($D156,'Laika grafiks'!$A$54:$A$58,0),MATCH(CF$3,'Laika grafiks'!$3:$3,0)),"")</f>
        <v/>
      </c>
      <c r="CG156" s="75" t="str">
        <f>IFERROR(INDEX('Laika grafiks'!$54:$58,MATCH($D156,'Laika grafiks'!$A$54:$A$58,0),MATCH(CG$3,'Laika grafiks'!$3:$3,0)),"")</f>
        <v/>
      </c>
      <c r="CH156" s="75" t="str">
        <f>IFERROR(INDEX('Laika grafiks'!$54:$58,MATCH($D156,'Laika grafiks'!$A$54:$A$58,0),MATCH(CH$3,'Laika grafiks'!$3:$3,0)),"")</f>
        <v/>
      </c>
      <c r="CI156" s="75" t="str">
        <f>IFERROR(INDEX('Laika grafiks'!$54:$58,MATCH($D156,'Laika grafiks'!$A$54:$A$58,0),MATCH(CI$3,'Laika grafiks'!$3:$3,0)),"")</f>
        <v/>
      </c>
      <c r="CJ156" s="75" t="str">
        <f>IFERROR(INDEX('Laika grafiks'!$54:$58,MATCH($D156,'Laika grafiks'!$A$54:$A$58,0),MATCH(CJ$3,'Laika grafiks'!$3:$3,0)),"")</f>
        <v/>
      </c>
      <c r="CK156" s="75" t="str">
        <f>IFERROR(INDEX('Laika grafiks'!$54:$58,MATCH($D156,'Laika grafiks'!$A$54:$A$58,0),MATCH(CK$3,'Laika grafiks'!$3:$3,0)),"")</f>
        <v/>
      </c>
      <c r="CL156" s="75" t="str">
        <f>IFERROR(INDEX('Laika grafiks'!$54:$58,MATCH($D156,'Laika grafiks'!$A$54:$A$58,0),MATCH(CL$3,'Laika grafiks'!$3:$3,0)),"")</f>
        <v/>
      </c>
      <c r="CM156" s="75" t="str">
        <f>IFERROR(INDEX('Laika grafiks'!$54:$58,MATCH($D156,'Laika grafiks'!$A$54:$A$58,0),MATCH(CM$3,'Laika grafiks'!$3:$3,0)),"")</f>
        <v/>
      </c>
      <c r="CN156" s="75" t="str">
        <f>IFERROR(INDEX('Laika grafiks'!$54:$58,MATCH($D156,'Laika grafiks'!$A$54:$A$58,0),MATCH(CN$3,'Laika grafiks'!$3:$3,0)),"")</f>
        <v/>
      </c>
      <c r="CO156" s="75" t="str">
        <f>IFERROR(INDEX('Laika grafiks'!$54:$58,MATCH($D156,'Laika grafiks'!$A$54:$A$58,0),MATCH(CO$3,'Laika grafiks'!$3:$3,0)),"")</f>
        <v/>
      </c>
      <c r="CP156" s="75" t="str">
        <f>IFERROR(INDEX('Laika grafiks'!$54:$58,MATCH($D156,'Laika grafiks'!$A$54:$A$58,0),MATCH(CP$3,'Laika grafiks'!$3:$3,0)),"")</f>
        <v/>
      </c>
      <c r="CQ156" s="75" t="str">
        <f>IFERROR(INDEX('Laika grafiks'!$54:$58,MATCH($D156,'Laika grafiks'!$A$54:$A$58,0),MATCH(CQ$3,'Laika grafiks'!$3:$3,0)),"")</f>
        <v/>
      </c>
      <c r="CR156" s="75" t="str">
        <f>IFERROR(INDEX('Laika grafiks'!$54:$58,MATCH($D156,'Laika grafiks'!$A$54:$A$58,0),MATCH(CR$3,'Laika grafiks'!$3:$3,0)),"")</f>
        <v/>
      </c>
      <c r="CS156" s="75" t="str">
        <f>IFERROR(INDEX('Laika grafiks'!$54:$58,MATCH($D156,'Laika grafiks'!$A$54:$A$58,0),MATCH(CS$3,'Laika grafiks'!$3:$3,0)),"")</f>
        <v/>
      </c>
      <c r="CT156" s="75" t="str">
        <f>IFERROR(INDEX('Laika grafiks'!$54:$58,MATCH($D156,'Laika grafiks'!$A$54:$A$58,0),MATCH(CT$3,'Laika grafiks'!$3:$3,0)),"")</f>
        <v/>
      </c>
      <c r="CU156" s="75" t="str">
        <f>IFERROR(INDEX('Laika grafiks'!$54:$58,MATCH($D156,'Laika grafiks'!$A$54:$A$58,0),MATCH(CU$3,'Laika grafiks'!$3:$3,0)),"")</f>
        <v/>
      </c>
      <c r="CV156" s="75" t="str">
        <f>IFERROR(INDEX('Laika grafiks'!$54:$58,MATCH($D156,'Laika grafiks'!$A$54:$A$58,0),MATCH(CV$3,'Laika grafiks'!$3:$3,0)),"")</f>
        <v/>
      </c>
      <c r="CW156" s="75" t="str">
        <f>IFERROR(INDEX('Laika grafiks'!$54:$58,MATCH($D156,'Laika grafiks'!$A$54:$A$58,0),MATCH(CW$3,'Laika grafiks'!$3:$3,0)),"")</f>
        <v/>
      </c>
      <c r="CX156" s="75" t="str">
        <f>IFERROR(INDEX('Laika grafiks'!$54:$58,MATCH($D156,'Laika grafiks'!$A$54:$A$58,0),MATCH(CX$3,'Laika grafiks'!$3:$3,0)),"")</f>
        <v/>
      </c>
      <c r="CY156" s="75" t="str">
        <f>IFERROR(INDEX('Laika grafiks'!$54:$58,MATCH($D156,'Laika grafiks'!$A$54:$A$58,0),MATCH(CY$3,'Laika grafiks'!$3:$3,0)),"")</f>
        <v/>
      </c>
      <c r="CZ156" s="75" t="str">
        <f>IFERROR(INDEX('Laika grafiks'!$54:$58,MATCH($D156,'Laika grafiks'!$A$54:$A$58,0),MATCH(CZ$3,'Laika grafiks'!$3:$3,0)),"")</f>
        <v/>
      </c>
      <c r="DA156" s="75" t="str">
        <f>IFERROR(INDEX('Laika grafiks'!$54:$58,MATCH($D156,'Laika grafiks'!$A$54:$A$58,0),MATCH(DA$3,'Laika grafiks'!$3:$3,0)),"")</f>
        <v/>
      </c>
      <c r="DB156" s="75" t="str">
        <f>IFERROR(INDEX('Laika grafiks'!$54:$58,MATCH($D156,'Laika grafiks'!$A$54:$A$58,0),MATCH(DB$3,'Laika grafiks'!$3:$3,0)),"")</f>
        <v/>
      </c>
      <c r="DC156" s="75" t="str">
        <f>IFERROR(INDEX('Laika grafiks'!$54:$58,MATCH($D156,'Laika grafiks'!$A$54:$A$58,0),MATCH(DC$3,'Laika grafiks'!$3:$3,0)),"")</f>
        <v/>
      </c>
      <c r="DD156" s="75" t="str">
        <f>IFERROR(INDEX('Laika grafiks'!$54:$58,MATCH($D156,'Laika grafiks'!$A$54:$A$58,0),MATCH(DD$3,'Laika grafiks'!$3:$3,0)),"")</f>
        <v/>
      </c>
      <c r="DE156" s="75" t="str">
        <f>IFERROR(INDEX('Laika grafiks'!$54:$58,MATCH($D156,'Laika grafiks'!$A$54:$A$58,0),MATCH(DE$3,'Laika grafiks'!$3:$3,0)),"")</f>
        <v/>
      </c>
      <c r="DF156" s="75" t="str">
        <f>IFERROR(INDEX('Laika grafiks'!$54:$58,MATCH($D156,'Laika grafiks'!$A$54:$A$58,0),MATCH(DF$3,'Laika grafiks'!$3:$3,0)),"")</f>
        <v/>
      </c>
      <c r="DG156" s="75" t="str">
        <f>IFERROR(INDEX('Laika grafiks'!$54:$58,MATCH($D156,'Laika grafiks'!$A$54:$A$58,0),MATCH(DG$3,'Laika grafiks'!$3:$3,0)),"")</f>
        <v/>
      </c>
      <c r="DH156" s="75" t="str">
        <f>IFERROR(INDEX('Laika grafiks'!$54:$58,MATCH($D156,'Laika grafiks'!$A$54:$A$58,0),MATCH(DH$3,'Laika grafiks'!$3:$3,0)),"")</f>
        <v/>
      </c>
      <c r="DI156" s="75" t="str">
        <f>IFERROR(INDEX('Laika grafiks'!$54:$58,MATCH($D156,'Laika grafiks'!$A$54:$A$58,0),MATCH(DI$3,'Laika grafiks'!$3:$3,0)),"")</f>
        <v/>
      </c>
      <c r="DJ156" s="75" t="str">
        <f>IFERROR(INDEX('Laika grafiks'!$54:$58,MATCH($D156,'Laika grafiks'!$A$54:$A$58,0),MATCH(DJ$3,'Laika grafiks'!$3:$3,0)),"")</f>
        <v/>
      </c>
      <c r="DK156" s="75" t="str">
        <f>IFERROR(INDEX('Laika grafiks'!$54:$58,MATCH($D156,'Laika grafiks'!$A$54:$A$58,0),MATCH(DK$3,'Laika grafiks'!$3:$3,0)),"")</f>
        <v/>
      </c>
      <c r="DL156" s="75" t="str">
        <f>IFERROR(INDEX('Laika grafiks'!$54:$58,MATCH($D156,'Laika grafiks'!$A$54:$A$58,0),MATCH(DL$3,'Laika grafiks'!$3:$3,0)),"")</f>
        <v/>
      </c>
      <c r="DM156" s="75" t="str">
        <f>IFERROR(INDEX('Laika grafiks'!$54:$58,MATCH($D156,'Laika grafiks'!$A$54:$A$58,0),MATCH(DM$3,'Laika grafiks'!$3:$3,0)),"")</f>
        <v/>
      </c>
      <c r="DN156" s="75" t="str">
        <f>IFERROR(INDEX('Laika grafiks'!$54:$58,MATCH($D156,'Laika grafiks'!$A$54:$A$58,0),MATCH(DN$3,'Laika grafiks'!$3:$3,0)),"")</f>
        <v/>
      </c>
      <c r="DO156" s="75" t="str">
        <f>IFERROR(INDEX('Laika grafiks'!$54:$58,MATCH($D156,'Laika grafiks'!$A$54:$A$58,0),MATCH(DO$3,'Laika grafiks'!$3:$3,0)),"")</f>
        <v/>
      </c>
      <c r="DP156" s="75" t="str">
        <f>IFERROR(INDEX('Laika grafiks'!$54:$58,MATCH($D156,'Laika grafiks'!$A$54:$A$58,0),MATCH(DP$3,'Laika grafiks'!$3:$3,0)),"")</f>
        <v/>
      </c>
      <c r="DQ156" s="75" t="str">
        <f>IFERROR(INDEX('Laika grafiks'!$54:$58,MATCH($D156,'Laika grafiks'!$A$54:$A$58,0),MATCH(DQ$3,'Laika grafiks'!$3:$3,0)),"")</f>
        <v/>
      </c>
      <c r="DR156" s="75" t="str">
        <f>IFERROR(INDEX('Laika grafiks'!$54:$58,MATCH($D156,'Laika grafiks'!$A$54:$A$58,0),MATCH(DR$3,'Laika grafiks'!$3:$3,0)),"")</f>
        <v/>
      </c>
      <c r="DS156" s="75" t="str">
        <f>IFERROR(INDEX('Laika grafiks'!$54:$58,MATCH($D156,'Laika grafiks'!$A$54:$A$58,0),MATCH(DS$3,'Laika grafiks'!$3:$3,0)),"")</f>
        <v/>
      </c>
      <c r="DT156" s="75" t="str">
        <f>IFERROR(INDEX('Laika grafiks'!$54:$58,MATCH($D156,'Laika grafiks'!$A$54:$A$58,0),MATCH(DT$3,'Laika grafiks'!$3:$3,0)),"")</f>
        <v/>
      </c>
      <c r="DU156" s="75" t="str">
        <f>IFERROR(INDEX('Laika grafiks'!$54:$58,MATCH($D156,'Laika grafiks'!$A$54:$A$58,0),MATCH(DU$3,'Laika grafiks'!$3:$3,0)),"")</f>
        <v/>
      </c>
    </row>
    <row r="157" spans="1:125" x14ac:dyDescent="0.35">
      <c r="A157" s="55" t="str">
        <f>IFERROR(A66,"")</f>
        <v>Indekss administratīvajām izmaksām</v>
      </c>
      <c r="B157" s="2"/>
      <c r="C157" s="2"/>
      <c r="D157" s="55">
        <f>IFERROR(D66,"")</f>
        <v>0</v>
      </c>
      <c r="E157" s="75" t="str">
        <f>IFERROR(INDEX('Laika grafiks'!$54:$58,MATCH($D157,'Laika grafiks'!$A$54:$A$58,0),MATCH(E$3,'Laika grafiks'!$3:$3,0)),"")</f>
        <v/>
      </c>
      <c r="F157" s="75" t="str">
        <f>IFERROR(INDEX('Laika grafiks'!$54:$58,MATCH($D157,'Laika grafiks'!$A$54:$A$58,0),MATCH(F$3,'Laika grafiks'!$3:$3,0)),"")</f>
        <v/>
      </c>
      <c r="G157" s="75" t="str">
        <f>IFERROR(INDEX('Laika grafiks'!$54:$58,MATCH($D157,'Laika grafiks'!$A$54:$A$58,0),MATCH(G$3,'Laika grafiks'!$3:$3,0)),"")</f>
        <v/>
      </c>
      <c r="H157" s="75" t="str">
        <f>IFERROR(INDEX('Laika grafiks'!$54:$58,MATCH($D157,'Laika grafiks'!$A$54:$A$58,0),MATCH(H$3,'Laika grafiks'!$3:$3,0)),"")</f>
        <v/>
      </c>
      <c r="I157" s="75" t="str">
        <f>IFERROR(INDEX('Laika grafiks'!$54:$58,MATCH($D157,'Laika grafiks'!$A$54:$A$58,0),MATCH(I$3,'Laika grafiks'!$3:$3,0)),"")</f>
        <v/>
      </c>
      <c r="J157" s="75" t="str">
        <f>IFERROR(INDEX('Laika grafiks'!$54:$58,MATCH($D157,'Laika grafiks'!$A$54:$A$58,0),MATCH(J$3,'Laika grafiks'!$3:$3,0)),"")</f>
        <v/>
      </c>
      <c r="K157" s="75" t="str">
        <f>IFERROR(INDEX('Laika grafiks'!$54:$58,MATCH($D157,'Laika grafiks'!$A$54:$A$58,0),MATCH(K$3,'Laika grafiks'!$3:$3,0)),"")</f>
        <v/>
      </c>
      <c r="L157" s="75" t="str">
        <f>IFERROR(INDEX('Laika grafiks'!$54:$58,MATCH($D157,'Laika grafiks'!$A$54:$A$58,0),MATCH(L$3,'Laika grafiks'!$3:$3,0)),"")</f>
        <v/>
      </c>
      <c r="M157" s="75" t="str">
        <f>IFERROR(INDEX('Laika grafiks'!$54:$58,MATCH($D157,'Laika grafiks'!$A$54:$A$58,0),MATCH(M$3,'Laika grafiks'!$3:$3,0)),"")</f>
        <v/>
      </c>
      <c r="N157" s="75" t="str">
        <f>IFERROR(INDEX('Laika grafiks'!$54:$58,MATCH($D157,'Laika grafiks'!$A$54:$A$58,0),MATCH(N$3,'Laika grafiks'!$3:$3,0)),"")</f>
        <v/>
      </c>
      <c r="O157" s="75" t="str">
        <f>IFERROR(INDEX('Laika grafiks'!$54:$58,MATCH($D157,'Laika grafiks'!$A$54:$A$58,0),MATCH(O$3,'Laika grafiks'!$3:$3,0)),"")</f>
        <v/>
      </c>
      <c r="P157" s="75" t="str">
        <f>IFERROR(INDEX('Laika grafiks'!$54:$58,MATCH($D157,'Laika grafiks'!$A$54:$A$58,0),MATCH(P$3,'Laika grafiks'!$3:$3,0)),"")</f>
        <v/>
      </c>
      <c r="Q157" s="75" t="str">
        <f>IFERROR(INDEX('Laika grafiks'!$54:$58,MATCH($D157,'Laika grafiks'!$A$54:$A$58,0),MATCH(Q$3,'Laika grafiks'!$3:$3,0)),"")</f>
        <v/>
      </c>
      <c r="R157" s="75" t="str">
        <f>IFERROR(INDEX('Laika grafiks'!$54:$58,MATCH($D157,'Laika grafiks'!$A$54:$A$58,0),MATCH(R$3,'Laika grafiks'!$3:$3,0)),"")</f>
        <v/>
      </c>
      <c r="S157" s="75" t="str">
        <f>IFERROR(INDEX('Laika grafiks'!$54:$58,MATCH($D157,'Laika grafiks'!$A$54:$A$58,0),MATCH(S$3,'Laika grafiks'!$3:$3,0)),"")</f>
        <v/>
      </c>
      <c r="T157" s="75" t="str">
        <f>IFERROR(INDEX('Laika grafiks'!$54:$58,MATCH($D157,'Laika grafiks'!$A$54:$A$58,0),MATCH(T$3,'Laika grafiks'!$3:$3,0)),"")</f>
        <v/>
      </c>
      <c r="U157" s="75" t="str">
        <f>IFERROR(INDEX('Laika grafiks'!$54:$58,MATCH($D157,'Laika grafiks'!$A$54:$A$58,0),MATCH(U$3,'Laika grafiks'!$3:$3,0)),"")</f>
        <v/>
      </c>
      <c r="V157" s="75" t="str">
        <f>IFERROR(INDEX('Laika grafiks'!$54:$58,MATCH($D157,'Laika grafiks'!$A$54:$A$58,0),MATCH(V$3,'Laika grafiks'!$3:$3,0)),"")</f>
        <v/>
      </c>
      <c r="W157" s="75" t="str">
        <f>IFERROR(INDEX('Laika grafiks'!$54:$58,MATCH($D157,'Laika grafiks'!$A$54:$A$58,0),MATCH(W$3,'Laika grafiks'!$3:$3,0)),"")</f>
        <v/>
      </c>
      <c r="X157" s="75" t="str">
        <f>IFERROR(INDEX('Laika grafiks'!$54:$58,MATCH($D157,'Laika grafiks'!$A$54:$A$58,0),MATCH(X$3,'Laika grafiks'!$3:$3,0)),"")</f>
        <v/>
      </c>
      <c r="Y157" s="75" t="str">
        <f>IFERROR(INDEX('Laika grafiks'!$54:$58,MATCH($D157,'Laika grafiks'!$A$54:$A$58,0),MATCH(Y$3,'Laika grafiks'!$3:$3,0)),"")</f>
        <v/>
      </c>
      <c r="Z157" s="75" t="str">
        <f>IFERROR(INDEX('Laika grafiks'!$54:$58,MATCH($D157,'Laika grafiks'!$A$54:$A$58,0),MATCH(Z$3,'Laika grafiks'!$3:$3,0)),"")</f>
        <v/>
      </c>
      <c r="AA157" s="75" t="str">
        <f>IFERROR(INDEX('Laika grafiks'!$54:$58,MATCH($D157,'Laika grafiks'!$A$54:$A$58,0),MATCH(AA$3,'Laika grafiks'!$3:$3,0)),"")</f>
        <v/>
      </c>
      <c r="AB157" s="75" t="str">
        <f>IFERROR(INDEX('Laika grafiks'!$54:$58,MATCH($D157,'Laika grafiks'!$A$54:$A$58,0),MATCH(AB$3,'Laika grafiks'!$3:$3,0)),"")</f>
        <v/>
      </c>
      <c r="AC157" s="75" t="str">
        <f>IFERROR(INDEX('Laika grafiks'!$54:$58,MATCH($D157,'Laika grafiks'!$A$54:$A$58,0),MATCH(AC$3,'Laika grafiks'!$3:$3,0)),"")</f>
        <v/>
      </c>
      <c r="AD157" s="75" t="str">
        <f>IFERROR(INDEX('Laika grafiks'!$54:$58,MATCH($D157,'Laika grafiks'!$A$54:$A$58,0),MATCH(AD$3,'Laika grafiks'!$3:$3,0)),"")</f>
        <v/>
      </c>
      <c r="AE157" s="75" t="str">
        <f>IFERROR(INDEX('Laika grafiks'!$54:$58,MATCH($D157,'Laika grafiks'!$A$54:$A$58,0),MATCH(AE$3,'Laika grafiks'!$3:$3,0)),"")</f>
        <v/>
      </c>
      <c r="AF157" s="75" t="str">
        <f>IFERROR(INDEX('Laika grafiks'!$54:$58,MATCH($D157,'Laika grafiks'!$A$54:$A$58,0),MATCH(AF$3,'Laika grafiks'!$3:$3,0)),"")</f>
        <v/>
      </c>
      <c r="AG157" s="75" t="str">
        <f>IFERROR(INDEX('Laika grafiks'!$54:$58,MATCH($D157,'Laika grafiks'!$A$54:$A$58,0),MATCH(AG$3,'Laika grafiks'!$3:$3,0)),"")</f>
        <v/>
      </c>
      <c r="AH157" s="75" t="str">
        <f>IFERROR(INDEX('Laika grafiks'!$54:$58,MATCH($D157,'Laika grafiks'!$A$54:$A$58,0),MATCH(AH$3,'Laika grafiks'!$3:$3,0)),"")</f>
        <v/>
      </c>
      <c r="AI157" s="75" t="str">
        <f>IFERROR(INDEX('Laika grafiks'!$54:$58,MATCH($D157,'Laika grafiks'!$A$54:$A$58,0),MATCH(AI$3,'Laika grafiks'!$3:$3,0)),"")</f>
        <v/>
      </c>
      <c r="AJ157" s="75" t="str">
        <f>IFERROR(INDEX('Laika grafiks'!$54:$58,MATCH($D157,'Laika grafiks'!$A$54:$A$58,0),MATCH(AJ$3,'Laika grafiks'!$3:$3,0)),"")</f>
        <v/>
      </c>
      <c r="AK157" s="75" t="str">
        <f>IFERROR(INDEX('Laika grafiks'!$54:$58,MATCH($D157,'Laika grafiks'!$A$54:$A$58,0),MATCH(AK$3,'Laika grafiks'!$3:$3,0)),"")</f>
        <v/>
      </c>
      <c r="AL157" s="75" t="str">
        <f>IFERROR(INDEX('Laika grafiks'!$54:$58,MATCH($D157,'Laika grafiks'!$A$54:$A$58,0),MATCH(AL$3,'Laika grafiks'!$3:$3,0)),"")</f>
        <v/>
      </c>
      <c r="AM157" s="75" t="str">
        <f>IFERROR(INDEX('Laika grafiks'!$54:$58,MATCH($D157,'Laika grafiks'!$A$54:$A$58,0),MATCH(AM$3,'Laika grafiks'!$3:$3,0)),"")</f>
        <v/>
      </c>
      <c r="AN157" s="75" t="str">
        <f>IFERROR(INDEX('Laika grafiks'!$54:$58,MATCH($D157,'Laika grafiks'!$A$54:$A$58,0),MATCH(AN$3,'Laika grafiks'!$3:$3,0)),"")</f>
        <v/>
      </c>
      <c r="AO157" s="75" t="str">
        <f>IFERROR(INDEX('Laika grafiks'!$54:$58,MATCH($D157,'Laika grafiks'!$A$54:$A$58,0),MATCH(AO$3,'Laika grafiks'!$3:$3,0)),"")</f>
        <v/>
      </c>
      <c r="AP157" s="75" t="str">
        <f>IFERROR(INDEX('Laika grafiks'!$54:$58,MATCH($D157,'Laika grafiks'!$A$54:$A$58,0),MATCH(AP$3,'Laika grafiks'!$3:$3,0)),"")</f>
        <v/>
      </c>
      <c r="AQ157" s="75" t="str">
        <f>IFERROR(INDEX('Laika grafiks'!$54:$58,MATCH($D157,'Laika grafiks'!$A$54:$A$58,0),MATCH(AQ$3,'Laika grafiks'!$3:$3,0)),"")</f>
        <v/>
      </c>
      <c r="AR157" s="75" t="str">
        <f>IFERROR(INDEX('Laika grafiks'!$54:$58,MATCH($D157,'Laika grafiks'!$A$54:$A$58,0),MATCH(AR$3,'Laika grafiks'!$3:$3,0)),"")</f>
        <v/>
      </c>
      <c r="AS157" s="75" t="str">
        <f>IFERROR(INDEX('Laika grafiks'!$54:$58,MATCH($D157,'Laika grafiks'!$A$54:$A$58,0),MATCH(AS$3,'Laika grafiks'!$3:$3,0)),"")</f>
        <v/>
      </c>
      <c r="AT157" s="75" t="str">
        <f>IFERROR(INDEX('Laika grafiks'!$54:$58,MATCH($D157,'Laika grafiks'!$A$54:$A$58,0),MATCH(AT$3,'Laika grafiks'!$3:$3,0)),"")</f>
        <v/>
      </c>
      <c r="AU157" s="75" t="str">
        <f>IFERROR(INDEX('Laika grafiks'!$54:$58,MATCH($D157,'Laika grafiks'!$A$54:$A$58,0),MATCH(AU$3,'Laika grafiks'!$3:$3,0)),"")</f>
        <v/>
      </c>
      <c r="AV157" s="75" t="str">
        <f>IFERROR(INDEX('Laika grafiks'!$54:$58,MATCH($D157,'Laika grafiks'!$A$54:$A$58,0),MATCH(AV$3,'Laika grafiks'!$3:$3,0)),"")</f>
        <v/>
      </c>
      <c r="AW157" s="75" t="str">
        <f>IFERROR(INDEX('Laika grafiks'!$54:$58,MATCH($D157,'Laika grafiks'!$A$54:$A$58,0),MATCH(AW$3,'Laika grafiks'!$3:$3,0)),"")</f>
        <v/>
      </c>
      <c r="AX157" s="75" t="str">
        <f>IFERROR(INDEX('Laika grafiks'!$54:$58,MATCH($D157,'Laika grafiks'!$A$54:$A$58,0),MATCH(AX$3,'Laika grafiks'!$3:$3,0)),"")</f>
        <v/>
      </c>
      <c r="AY157" s="75" t="str">
        <f>IFERROR(INDEX('Laika grafiks'!$54:$58,MATCH($D157,'Laika grafiks'!$A$54:$A$58,0),MATCH(AY$3,'Laika grafiks'!$3:$3,0)),"")</f>
        <v/>
      </c>
      <c r="AZ157" s="75" t="str">
        <f>IFERROR(INDEX('Laika grafiks'!$54:$58,MATCH($D157,'Laika grafiks'!$A$54:$A$58,0),MATCH(AZ$3,'Laika grafiks'!$3:$3,0)),"")</f>
        <v/>
      </c>
      <c r="BA157" s="75" t="str">
        <f>IFERROR(INDEX('Laika grafiks'!$54:$58,MATCH($D157,'Laika grafiks'!$A$54:$A$58,0),MATCH(BA$3,'Laika grafiks'!$3:$3,0)),"")</f>
        <v/>
      </c>
      <c r="BB157" s="75" t="str">
        <f>IFERROR(INDEX('Laika grafiks'!$54:$58,MATCH($D157,'Laika grafiks'!$A$54:$A$58,0),MATCH(BB$3,'Laika grafiks'!$3:$3,0)),"")</f>
        <v/>
      </c>
      <c r="BC157" s="75" t="str">
        <f>IFERROR(INDEX('Laika grafiks'!$54:$58,MATCH($D157,'Laika grafiks'!$A$54:$A$58,0),MATCH(BC$3,'Laika grafiks'!$3:$3,0)),"")</f>
        <v/>
      </c>
      <c r="BD157" s="75" t="str">
        <f>IFERROR(INDEX('Laika grafiks'!$54:$58,MATCH($D157,'Laika grafiks'!$A$54:$A$58,0),MATCH(BD$3,'Laika grafiks'!$3:$3,0)),"")</f>
        <v/>
      </c>
      <c r="BE157" s="75" t="str">
        <f>IFERROR(INDEX('Laika grafiks'!$54:$58,MATCH($D157,'Laika grafiks'!$A$54:$A$58,0),MATCH(BE$3,'Laika grafiks'!$3:$3,0)),"")</f>
        <v/>
      </c>
      <c r="BF157" s="75" t="str">
        <f>IFERROR(INDEX('Laika grafiks'!$54:$58,MATCH($D157,'Laika grafiks'!$A$54:$A$58,0),MATCH(BF$3,'Laika grafiks'!$3:$3,0)),"")</f>
        <v/>
      </c>
      <c r="BG157" s="75" t="str">
        <f>IFERROR(INDEX('Laika grafiks'!$54:$58,MATCH($D157,'Laika grafiks'!$A$54:$A$58,0),MATCH(BG$3,'Laika grafiks'!$3:$3,0)),"")</f>
        <v/>
      </c>
      <c r="BH157" s="75" t="str">
        <f>IFERROR(INDEX('Laika grafiks'!$54:$58,MATCH($D157,'Laika grafiks'!$A$54:$A$58,0),MATCH(BH$3,'Laika grafiks'!$3:$3,0)),"")</f>
        <v/>
      </c>
      <c r="BI157" s="75" t="str">
        <f>IFERROR(INDEX('Laika grafiks'!$54:$58,MATCH($D157,'Laika grafiks'!$A$54:$A$58,0),MATCH(BI$3,'Laika grafiks'!$3:$3,0)),"")</f>
        <v/>
      </c>
      <c r="BJ157" s="75" t="str">
        <f>IFERROR(INDEX('Laika grafiks'!$54:$58,MATCH($D157,'Laika grafiks'!$A$54:$A$58,0),MATCH(BJ$3,'Laika grafiks'!$3:$3,0)),"")</f>
        <v/>
      </c>
      <c r="BK157" s="75" t="str">
        <f>IFERROR(INDEX('Laika grafiks'!$54:$58,MATCH($D157,'Laika grafiks'!$A$54:$A$58,0),MATCH(BK$3,'Laika grafiks'!$3:$3,0)),"")</f>
        <v/>
      </c>
      <c r="BL157" s="75" t="str">
        <f>IFERROR(INDEX('Laika grafiks'!$54:$58,MATCH($D157,'Laika grafiks'!$A$54:$A$58,0),MATCH(BL$3,'Laika grafiks'!$3:$3,0)),"")</f>
        <v/>
      </c>
      <c r="BM157" s="75" t="str">
        <f>IFERROR(INDEX('Laika grafiks'!$54:$58,MATCH($D157,'Laika grafiks'!$A$54:$A$58,0),MATCH(BM$3,'Laika grafiks'!$3:$3,0)),"")</f>
        <v/>
      </c>
      <c r="BN157" s="75" t="str">
        <f>IFERROR(INDEX('Laika grafiks'!$54:$58,MATCH($D157,'Laika grafiks'!$A$54:$A$58,0),MATCH(BN$3,'Laika grafiks'!$3:$3,0)),"")</f>
        <v/>
      </c>
      <c r="BO157" s="75" t="str">
        <f>IFERROR(INDEX('Laika grafiks'!$54:$58,MATCH($D157,'Laika grafiks'!$A$54:$A$58,0),MATCH(BO$3,'Laika grafiks'!$3:$3,0)),"")</f>
        <v/>
      </c>
      <c r="BP157" s="75" t="str">
        <f>IFERROR(INDEX('Laika grafiks'!$54:$58,MATCH($D157,'Laika grafiks'!$A$54:$A$58,0),MATCH(BP$3,'Laika grafiks'!$3:$3,0)),"")</f>
        <v/>
      </c>
      <c r="BQ157" s="75" t="str">
        <f>IFERROR(INDEX('Laika grafiks'!$54:$58,MATCH($D157,'Laika grafiks'!$A$54:$A$58,0),MATCH(BQ$3,'Laika grafiks'!$3:$3,0)),"")</f>
        <v/>
      </c>
      <c r="BR157" s="75" t="str">
        <f>IFERROR(INDEX('Laika grafiks'!$54:$58,MATCH($D157,'Laika grafiks'!$A$54:$A$58,0),MATCH(BR$3,'Laika grafiks'!$3:$3,0)),"")</f>
        <v/>
      </c>
      <c r="BS157" s="75" t="str">
        <f>IFERROR(INDEX('Laika grafiks'!$54:$58,MATCH($D157,'Laika grafiks'!$A$54:$A$58,0),MATCH(BS$3,'Laika grafiks'!$3:$3,0)),"")</f>
        <v/>
      </c>
      <c r="BT157" s="75" t="str">
        <f>IFERROR(INDEX('Laika grafiks'!$54:$58,MATCH($D157,'Laika grafiks'!$A$54:$A$58,0),MATCH(BT$3,'Laika grafiks'!$3:$3,0)),"")</f>
        <v/>
      </c>
      <c r="BU157" s="75" t="str">
        <f>IFERROR(INDEX('Laika grafiks'!$54:$58,MATCH($D157,'Laika grafiks'!$A$54:$A$58,0),MATCH(BU$3,'Laika grafiks'!$3:$3,0)),"")</f>
        <v/>
      </c>
      <c r="BV157" s="75" t="str">
        <f>IFERROR(INDEX('Laika grafiks'!$54:$58,MATCH($D157,'Laika grafiks'!$A$54:$A$58,0),MATCH(BV$3,'Laika grafiks'!$3:$3,0)),"")</f>
        <v/>
      </c>
      <c r="BW157" s="75" t="str">
        <f>IFERROR(INDEX('Laika grafiks'!$54:$58,MATCH($D157,'Laika grafiks'!$A$54:$A$58,0),MATCH(BW$3,'Laika grafiks'!$3:$3,0)),"")</f>
        <v/>
      </c>
      <c r="BX157" s="75" t="str">
        <f>IFERROR(INDEX('Laika grafiks'!$54:$58,MATCH($D157,'Laika grafiks'!$A$54:$A$58,0),MATCH(BX$3,'Laika grafiks'!$3:$3,0)),"")</f>
        <v/>
      </c>
      <c r="BY157" s="75" t="str">
        <f>IFERROR(INDEX('Laika grafiks'!$54:$58,MATCH($D157,'Laika grafiks'!$A$54:$A$58,0),MATCH(BY$3,'Laika grafiks'!$3:$3,0)),"")</f>
        <v/>
      </c>
      <c r="BZ157" s="75" t="str">
        <f>IFERROR(INDEX('Laika grafiks'!$54:$58,MATCH($D157,'Laika grafiks'!$A$54:$A$58,0),MATCH(BZ$3,'Laika grafiks'!$3:$3,0)),"")</f>
        <v/>
      </c>
      <c r="CA157" s="75" t="str">
        <f>IFERROR(INDEX('Laika grafiks'!$54:$58,MATCH($D157,'Laika grafiks'!$A$54:$A$58,0),MATCH(CA$3,'Laika grafiks'!$3:$3,0)),"")</f>
        <v/>
      </c>
      <c r="CB157" s="75" t="str">
        <f>IFERROR(INDEX('Laika grafiks'!$54:$58,MATCH($D157,'Laika grafiks'!$A$54:$A$58,0),MATCH(CB$3,'Laika grafiks'!$3:$3,0)),"")</f>
        <v/>
      </c>
      <c r="CC157" s="75" t="str">
        <f>IFERROR(INDEX('Laika grafiks'!$54:$58,MATCH($D157,'Laika grafiks'!$A$54:$A$58,0),MATCH(CC$3,'Laika grafiks'!$3:$3,0)),"")</f>
        <v/>
      </c>
      <c r="CD157" s="75" t="str">
        <f>IFERROR(INDEX('Laika grafiks'!$54:$58,MATCH($D157,'Laika grafiks'!$A$54:$A$58,0),MATCH(CD$3,'Laika grafiks'!$3:$3,0)),"")</f>
        <v/>
      </c>
      <c r="CE157" s="75" t="str">
        <f>IFERROR(INDEX('Laika grafiks'!$54:$58,MATCH($D157,'Laika grafiks'!$A$54:$A$58,0),MATCH(CE$3,'Laika grafiks'!$3:$3,0)),"")</f>
        <v/>
      </c>
      <c r="CF157" s="75" t="str">
        <f>IFERROR(INDEX('Laika grafiks'!$54:$58,MATCH($D157,'Laika grafiks'!$A$54:$A$58,0),MATCH(CF$3,'Laika grafiks'!$3:$3,0)),"")</f>
        <v/>
      </c>
      <c r="CG157" s="75" t="str">
        <f>IFERROR(INDEX('Laika grafiks'!$54:$58,MATCH($D157,'Laika grafiks'!$A$54:$A$58,0),MATCH(CG$3,'Laika grafiks'!$3:$3,0)),"")</f>
        <v/>
      </c>
      <c r="CH157" s="75" t="str">
        <f>IFERROR(INDEX('Laika grafiks'!$54:$58,MATCH($D157,'Laika grafiks'!$A$54:$A$58,0),MATCH(CH$3,'Laika grafiks'!$3:$3,0)),"")</f>
        <v/>
      </c>
      <c r="CI157" s="75" t="str">
        <f>IFERROR(INDEX('Laika grafiks'!$54:$58,MATCH($D157,'Laika grafiks'!$A$54:$A$58,0),MATCH(CI$3,'Laika grafiks'!$3:$3,0)),"")</f>
        <v/>
      </c>
      <c r="CJ157" s="75" t="str">
        <f>IFERROR(INDEX('Laika grafiks'!$54:$58,MATCH($D157,'Laika grafiks'!$A$54:$A$58,0),MATCH(CJ$3,'Laika grafiks'!$3:$3,0)),"")</f>
        <v/>
      </c>
      <c r="CK157" s="75" t="str">
        <f>IFERROR(INDEX('Laika grafiks'!$54:$58,MATCH($D157,'Laika grafiks'!$A$54:$A$58,0),MATCH(CK$3,'Laika grafiks'!$3:$3,0)),"")</f>
        <v/>
      </c>
      <c r="CL157" s="75" t="str">
        <f>IFERROR(INDEX('Laika grafiks'!$54:$58,MATCH($D157,'Laika grafiks'!$A$54:$A$58,0),MATCH(CL$3,'Laika grafiks'!$3:$3,0)),"")</f>
        <v/>
      </c>
      <c r="CM157" s="75" t="str">
        <f>IFERROR(INDEX('Laika grafiks'!$54:$58,MATCH($D157,'Laika grafiks'!$A$54:$A$58,0),MATCH(CM$3,'Laika grafiks'!$3:$3,0)),"")</f>
        <v/>
      </c>
      <c r="CN157" s="75" t="str">
        <f>IFERROR(INDEX('Laika grafiks'!$54:$58,MATCH($D157,'Laika grafiks'!$A$54:$A$58,0),MATCH(CN$3,'Laika grafiks'!$3:$3,0)),"")</f>
        <v/>
      </c>
      <c r="CO157" s="75" t="str">
        <f>IFERROR(INDEX('Laika grafiks'!$54:$58,MATCH($D157,'Laika grafiks'!$A$54:$A$58,0),MATCH(CO$3,'Laika grafiks'!$3:$3,0)),"")</f>
        <v/>
      </c>
      <c r="CP157" s="75" t="str">
        <f>IFERROR(INDEX('Laika grafiks'!$54:$58,MATCH($D157,'Laika grafiks'!$A$54:$A$58,0),MATCH(CP$3,'Laika grafiks'!$3:$3,0)),"")</f>
        <v/>
      </c>
      <c r="CQ157" s="75" t="str">
        <f>IFERROR(INDEX('Laika grafiks'!$54:$58,MATCH($D157,'Laika grafiks'!$A$54:$A$58,0),MATCH(CQ$3,'Laika grafiks'!$3:$3,0)),"")</f>
        <v/>
      </c>
      <c r="CR157" s="75" t="str">
        <f>IFERROR(INDEX('Laika grafiks'!$54:$58,MATCH($D157,'Laika grafiks'!$A$54:$A$58,0),MATCH(CR$3,'Laika grafiks'!$3:$3,0)),"")</f>
        <v/>
      </c>
      <c r="CS157" s="75" t="str">
        <f>IFERROR(INDEX('Laika grafiks'!$54:$58,MATCH($D157,'Laika grafiks'!$A$54:$A$58,0),MATCH(CS$3,'Laika grafiks'!$3:$3,0)),"")</f>
        <v/>
      </c>
      <c r="CT157" s="75" t="str">
        <f>IFERROR(INDEX('Laika grafiks'!$54:$58,MATCH($D157,'Laika grafiks'!$A$54:$A$58,0),MATCH(CT$3,'Laika grafiks'!$3:$3,0)),"")</f>
        <v/>
      </c>
      <c r="CU157" s="75" t="str">
        <f>IFERROR(INDEX('Laika grafiks'!$54:$58,MATCH($D157,'Laika grafiks'!$A$54:$A$58,0),MATCH(CU$3,'Laika grafiks'!$3:$3,0)),"")</f>
        <v/>
      </c>
      <c r="CV157" s="75" t="str">
        <f>IFERROR(INDEX('Laika grafiks'!$54:$58,MATCH($D157,'Laika grafiks'!$A$54:$A$58,0),MATCH(CV$3,'Laika grafiks'!$3:$3,0)),"")</f>
        <v/>
      </c>
      <c r="CW157" s="75" t="str">
        <f>IFERROR(INDEX('Laika grafiks'!$54:$58,MATCH($D157,'Laika grafiks'!$A$54:$A$58,0),MATCH(CW$3,'Laika grafiks'!$3:$3,0)),"")</f>
        <v/>
      </c>
      <c r="CX157" s="75" t="str">
        <f>IFERROR(INDEX('Laika grafiks'!$54:$58,MATCH($D157,'Laika grafiks'!$A$54:$A$58,0),MATCH(CX$3,'Laika grafiks'!$3:$3,0)),"")</f>
        <v/>
      </c>
      <c r="CY157" s="75" t="str">
        <f>IFERROR(INDEX('Laika grafiks'!$54:$58,MATCH($D157,'Laika grafiks'!$A$54:$A$58,0),MATCH(CY$3,'Laika grafiks'!$3:$3,0)),"")</f>
        <v/>
      </c>
      <c r="CZ157" s="75" t="str">
        <f>IFERROR(INDEX('Laika grafiks'!$54:$58,MATCH($D157,'Laika grafiks'!$A$54:$A$58,0),MATCH(CZ$3,'Laika grafiks'!$3:$3,0)),"")</f>
        <v/>
      </c>
      <c r="DA157" s="75" t="str">
        <f>IFERROR(INDEX('Laika grafiks'!$54:$58,MATCH($D157,'Laika grafiks'!$A$54:$A$58,0),MATCH(DA$3,'Laika grafiks'!$3:$3,0)),"")</f>
        <v/>
      </c>
      <c r="DB157" s="75" t="str">
        <f>IFERROR(INDEX('Laika grafiks'!$54:$58,MATCH($D157,'Laika grafiks'!$A$54:$A$58,0),MATCH(DB$3,'Laika grafiks'!$3:$3,0)),"")</f>
        <v/>
      </c>
      <c r="DC157" s="75" t="str">
        <f>IFERROR(INDEX('Laika grafiks'!$54:$58,MATCH($D157,'Laika grafiks'!$A$54:$A$58,0),MATCH(DC$3,'Laika grafiks'!$3:$3,0)),"")</f>
        <v/>
      </c>
      <c r="DD157" s="75" t="str">
        <f>IFERROR(INDEX('Laika grafiks'!$54:$58,MATCH($D157,'Laika grafiks'!$A$54:$A$58,0),MATCH(DD$3,'Laika grafiks'!$3:$3,0)),"")</f>
        <v/>
      </c>
      <c r="DE157" s="75" t="str">
        <f>IFERROR(INDEX('Laika grafiks'!$54:$58,MATCH($D157,'Laika grafiks'!$A$54:$A$58,0),MATCH(DE$3,'Laika grafiks'!$3:$3,0)),"")</f>
        <v/>
      </c>
      <c r="DF157" s="75" t="str">
        <f>IFERROR(INDEX('Laika grafiks'!$54:$58,MATCH($D157,'Laika grafiks'!$A$54:$A$58,0),MATCH(DF$3,'Laika grafiks'!$3:$3,0)),"")</f>
        <v/>
      </c>
      <c r="DG157" s="75" t="str">
        <f>IFERROR(INDEX('Laika grafiks'!$54:$58,MATCH($D157,'Laika grafiks'!$A$54:$A$58,0),MATCH(DG$3,'Laika grafiks'!$3:$3,0)),"")</f>
        <v/>
      </c>
      <c r="DH157" s="75" t="str">
        <f>IFERROR(INDEX('Laika grafiks'!$54:$58,MATCH($D157,'Laika grafiks'!$A$54:$A$58,0),MATCH(DH$3,'Laika grafiks'!$3:$3,0)),"")</f>
        <v/>
      </c>
      <c r="DI157" s="75" t="str">
        <f>IFERROR(INDEX('Laika grafiks'!$54:$58,MATCH($D157,'Laika grafiks'!$A$54:$A$58,0),MATCH(DI$3,'Laika grafiks'!$3:$3,0)),"")</f>
        <v/>
      </c>
      <c r="DJ157" s="75" t="str">
        <f>IFERROR(INDEX('Laika grafiks'!$54:$58,MATCH($D157,'Laika grafiks'!$A$54:$A$58,0),MATCH(DJ$3,'Laika grafiks'!$3:$3,0)),"")</f>
        <v/>
      </c>
      <c r="DK157" s="75" t="str">
        <f>IFERROR(INDEX('Laika grafiks'!$54:$58,MATCH($D157,'Laika grafiks'!$A$54:$A$58,0),MATCH(DK$3,'Laika grafiks'!$3:$3,0)),"")</f>
        <v/>
      </c>
      <c r="DL157" s="75" t="str">
        <f>IFERROR(INDEX('Laika grafiks'!$54:$58,MATCH($D157,'Laika grafiks'!$A$54:$A$58,0),MATCH(DL$3,'Laika grafiks'!$3:$3,0)),"")</f>
        <v/>
      </c>
      <c r="DM157" s="75" t="str">
        <f>IFERROR(INDEX('Laika grafiks'!$54:$58,MATCH($D157,'Laika grafiks'!$A$54:$A$58,0),MATCH(DM$3,'Laika grafiks'!$3:$3,0)),"")</f>
        <v/>
      </c>
      <c r="DN157" s="75" t="str">
        <f>IFERROR(INDEX('Laika grafiks'!$54:$58,MATCH($D157,'Laika grafiks'!$A$54:$A$58,0),MATCH(DN$3,'Laika grafiks'!$3:$3,0)),"")</f>
        <v/>
      </c>
      <c r="DO157" s="75" t="str">
        <f>IFERROR(INDEX('Laika grafiks'!$54:$58,MATCH($D157,'Laika grafiks'!$A$54:$A$58,0),MATCH(DO$3,'Laika grafiks'!$3:$3,0)),"")</f>
        <v/>
      </c>
      <c r="DP157" s="75" t="str">
        <f>IFERROR(INDEX('Laika grafiks'!$54:$58,MATCH($D157,'Laika grafiks'!$A$54:$A$58,0),MATCH(DP$3,'Laika grafiks'!$3:$3,0)),"")</f>
        <v/>
      </c>
      <c r="DQ157" s="75" t="str">
        <f>IFERROR(INDEX('Laika grafiks'!$54:$58,MATCH($D157,'Laika grafiks'!$A$54:$A$58,0),MATCH(DQ$3,'Laika grafiks'!$3:$3,0)),"")</f>
        <v/>
      </c>
      <c r="DR157" s="75" t="str">
        <f>IFERROR(INDEX('Laika grafiks'!$54:$58,MATCH($D157,'Laika grafiks'!$A$54:$A$58,0),MATCH(DR$3,'Laika grafiks'!$3:$3,0)),"")</f>
        <v/>
      </c>
      <c r="DS157" s="75" t="str">
        <f>IFERROR(INDEX('Laika grafiks'!$54:$58,MATCH($D157,'Laika grafiks'!$A$54:$A$58,0),MATCH(DS$3,'Laika grafiks'!$3:$3,0)),"")</f>
        <v/>
      </c>
      <c r="DT157" s="75" t="str">
        <f>IFERROR(INDEX('Laika grafiks'!$54:$58,MATCH($D157,'Laika grafiks'!$A$54:$A$58,0),MATCH(DT$3,'Laika grafiks'!$3:$3,0)),"")</f>
        <v/>
      </c>
      <c r="DU157" s="75" t="str">
        <f>IFERROR(INDEX('Laika grafiks'!$54:$58,MATCH($D157,'Laika grafiks'!$A$54:$A$58,0),MATCH(DU$3,'Laika grafiks'!$3:$3,0)),"")</f>
        <v/>
      </c>
    </row>
    <row r="158" spans="1:125"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row>
    <row r="159" spans="1:125" x14ac:dyDescent="0.35">
      <c r="A159" s="2" t="s">
        <v>459</v>
      </c>
      <c r="B159" s="2"/>
      <c r="C159" s="2"/>
      <c r="D159" s="2"/>
      <c r="E159" s="151">
        <f t="shared" ref="E159:BP159" si="66">IFERROR(IFERROR(E155*E149/E153+E156*E150/E153+E157*E151/E153,0),"")</f>
        <v>0</v>
      </c>
      <c r="F159" s="151">
        <f t="shared" si="66"/>
        <v>0</v>
      </c>
      <c r="G159" s="151">
        <f t="shared" si="66"/>
        <v>0</v>
      </c>
      <c r="H159" s="151">
        <f t="shared" si="66"/>
        <v>0</v>
      </c>
      <c r="I159" s="151">
        <f t="shared" si="66"/>
        <v>0</v>
      </c>
      <c r="J159" s="151">
        <f t="shared" si="66"/>
        <v>0</v>
      </c>
      <c r="K159" s="151">
        <f t="shared" si="66"/>
        <v>0</v>
      </c>
      <c r="L159" s="151">
        <f t="shared" si="66"/>
        <v>0</v>
      </c>
      <c r="M159" s="151">
        <f t="shared" si="66"/>
        <v>0</v>
      </c>
      <c r="N159" s="151">
        <f t="shared" si="66"/>
        <v>0</v>
      </c>
      <c r="O159" s="151">
        <f t="shared" si="66"/>
        <v>0</v>
      </c>
      <c r="P159" s="151">
        <f t="shared" si="66"/>
        <v>0</v>
      </c>
      <c r="Q159" s="151">
        <f t="shared" si="66"/>
        <v>0</v>
      </c>
      <c r="R159" s="151">
        <f t="shared" si="66"/>
        <v>0</v>
      </c>
      <c r="S159" s="151">
        <f t="shared" si="66"/>
        <v>0</v>
      </c>
      <c r="T159" s="151">
        <f t="shared" si="66"/>
        <v>0</v>
      </c>
      <c r="U159" s="151">
        <f t="shared" si="66"/>
        <v>0</v>
      </c>
      <c r="V159" s="151">
        <f t="shared" si="66"/>
        <v>0</v>
      </c>
      <c r="W159" s="151">
        <f t="shared" si="66"/>
        <v>0</v>
      </c>
      <c r="X159" s="151">
        <f t="shared" si="66"/>
        <v>0</v>
      </c>
      <c r="Y159" s="151">
        <f t="shared" si="66"/>
        <v>0</v>
      </c>
      <c r="Z159" s="151">
        <f t="shared" si="66"/>
        <v>0</v>
      </c>
      <c r="AA159" s="151">
        <f t="shared" si="66"/>
        <v>0</v>
      </c>
      <c r="AB159" s="151">
        <f t="shared" si="66"/>
        <v>0</v>
      </c>
      <c r="AC159" s="151">
        <f t="shared" si="66"/>
        <v>0</v>
      </c>
      <c r="AD159" s="151">
        <f t="shared" si="66"/>
        <v>0</v>
      </c>
      <c r="AE159" s="151">
        <f t="shared" si="66"/>
        <v>0</v>
      </c>
      <c r="AF159" s="151">
        <f t="shared" si="66"/>
        <v>0</v>
      </c>
      <c r="AG159" s="151">
        <f t="shared" si="66"/>
        <v>0</v>
      </c>
      <c r="AH159" s="151">
        <f t="shared" si="66"/>
        <v>0</v>
      </c>
      <c r="AI159" s="151">
        <f t="shared" si="66"/>
        <v>0</v>
      </c>
      <c r="AJ159" s="151">
        <f t="shared" si="66"/>
        <v>0</v>
      </c>
      <c r="AK159" s="151">
        <f t="shared" si="66"/>
        <v>0</v>
      </c>
      <c r="AL159" s="151">
        <f t="shared" si="66"/>
        <v>0</v>
      </c>
      <c r="AM159" s="151">
        <f t="shared" si="66"/>
        <v>0</v>
      </c>
      <c r="AN159" s="151">
        <f t="shared" si="66"/>
        <v>0</v>
      </c>
      <c r="AO159" s="151">
        <f t="shared" si="66"/>
        <v>0</v>
      </c>
      <c r="AP159" s="151">
        <f t="shared" si="66"/>
        <v>0</v>
      </c>
      <c r="AQ159" s="151">
        <f t="shared" si="66"/>
        <v>0</v>
      </c>
      <c r="AR159" s="151">
        <f t="shared" si="66"/>
        <v>0</v>
      </c>
      <c r="AS159" s="151">
        <f t="shared" si="66"/>
        <v>0</v>
      </c>
      <c r="AT159" s="151">
        <f t="shared" si="66"/>
        <v>0</v>
      </c>
      <c r="AU159" s="151">
        <f t="shared" si="66"/>
        <v>0</v>
      </c>
      <c r="AV159" s="151">
        <f t="shared" si="66"/>
        <v>0</v>
      </c>
      <c r="AW159" s="151">
        <f t="shared" si="66"/>
        <v>0</v>
      </c>
      <c r="AX159" s="151">
        <f t="shared" si="66"/>
        <v>0</v>
      </c>
      <c r="AY159" s="151">
        <f t="shared" si="66"/>
        <v>0</v>
      </c>
      <c r="AZ159" s="151">
        <f t="shared" si="66"/>
        <v>0</v>
      </c>
      <c r="BA159" s="151">
        <f t="shared" si="66"/>
        <v>0</v>
      </c>
      <c r="BB159" s="151">
        <f t="shared" si="66"/>
        <v>0</v>
      </c>
      <c r="BC159" s="151">
        <f t="shared" si="66"/>
        <v>0</v>
      </c>
      <c r="BD159" s="151">
        <f t="shared" si="66"/>
        <v>0</v>
      </c>
      <c r="BE159" s="151">
        <f t="shared" si="66"/>
        <v>0</v>
      </c>
      <c r="BF159" s="151">
        <f t="shared" si="66"/>
        <v>0</v>
      </c>
      <c r="BG159" s="151">
        <f t="shared" si="66"/>
        <v>0</v>
      </c>
      <c r="BH159" s="151">
        <f t="shared" si="66"/>
        <v>0</v>
      </c>
      <c r="BI159" s="151">
        <f t="shared" si="66"/>
        <v>0</v>
      </c>
      <c r="BJ159" s="151">
        <f t="shared" si="66"/>
        <v>0</v>
      </c>
      <c r="BK159" s="151">
        <f t="shared" si="66"/>
        <v>0</v>
      </c>
      <c r="BL159" s="151">
        <f t="shared" si="66"/>
        <v>0</v>
      </c>
      <c r="BM159" s="151">
        <f t="shared" si="66"/>
        <v>0</v>
      </c>
      <c r="BN159" s="151">
        <f t="shared" si="66"/>
        <v>0</v>
      </c>
      <c r="BO159" s="151">
        <f t="shared" si="66"/>
        <v>0</v>
      </c>
      <c r="BP159" s="151">
        <f t="shared" si="66"/>
        <v>0</v>
      </c>
      <c r="BQ159" s="151">
        <f t="shared" ref="BQ159:DU159" si="67">IFERROR(IFERROR(BQ155*BQ149/BQ153+BQ156*BQ150/BQ153+BQ157*BQ151/BQ153,0),"")</f>
        <v>0</v>
      </c>
      <c r="BR159" s="151">
        <f t="shared" si="67"/>
        <v>0</v>
      </c>
      <c r="BS159" s="151">
        <f t="shared" si="67"/>
        <v>0</v>
      </c>
      <c r="BT159" s="151">
        <f t="shared" si="67"/>
        <v>0</v>
      </c>
      <c r="BU159" s="151">
        <f t="shared" si="67"/>
        <v>0</v>
      </c>
      <c r="BV159" s="151">
        <f t="shared" si="67"/>
        <v>0</v>
      </c>
      <c r="BW159" s="151">
        <f t="shared" si="67"/>
        <v>0</v>
      </c>
      <c r="BX159" s="151">
        <f t="shared" si="67"/>
        <v>0</v>
      </c>
      <c r="BY159" s="151">
        <f t="shared" si="67"/>
        <v>0</v>
      </c>
      <c r="BZ159" s="151">
        <f t="shared" si="67"/>
        <v>0</v>
      </c>
      <c r="CA159" s="151">
        <f t="shared" si="67"/>
        <v>0</v>
      </c>
      <c r="CB159" s="151">
        <f t="shared" si="67"/>
        <v>0</v>
      </c>
      <c r="CC159" s="151">
        <f t="shared" si="67"/>
        <v>0</v>
      </c>
      <c r="CD159" s="151">
        <f t="shared" si="67"/>
        <v>0</v>
      </c>
      <c r="CE159" s="151">
        <f t="shared" si="67"/>
        <v>0</v>
      </c>
      <c r="CF159" s="151">
        <f t="shared" si="67"/>
        <v>0</v>
      </c>
      <c r="CG159" s="151">
        <f t="shared" si="67"/>
        <v>0</v>
      </c>
      <c r="CH159" s="151">
        <f t="shared" si="67"/>
        <v>0</v>
      </c>
      <c r="CI159" s="151">
        <f t="shared" si="67"/>
        <v>0</v>
      </c>
      <c r="CJ159" s="151">
        <f t="shared" si="67"/>
        <v>0</v>
      </c>
      <c r="CK159" s="151">
        <f t="shared" si="67"/>
        <v>0</v>
      </c>
      <c r="CL159" s="151">
        <f t="shared" si="67"/>
        <v>0</v>
      </c>
      <c r="CM159" s="151">
        <f t="shared" si="67"/>
        <v>0</v>
      </c>
      <c r="CN159" s="151">
        <f t="shared" si="67"/>
        <v>0</v>
      </c>
      <c r="CO159" s="151">
        <f t="shared" si="67"/>
        <v>0</v>
      </c>
      <c r="CP159" s="151">
        <f t="shared" si="67"/>
        <v>0</v>
      </c>
      <c r="CQ159" s="151">
        <f t="shared" si="67"/>
        <v>0</v>
      </c>
      <c r="CR159" s="151">
        <f t="shared" si="67"/>
        <v>0</v>
      </c>
      <c r="CS159" s="151">
        <f t="shared" si="67"/>
        <v>0</v>
      </c>
      <c r="CT159" s="151">
        <f t="shared" si="67"/>
        <v>0</v>
      </c>
      <c r="CU159" s="151">
        <f t="shared" si="67"/>
        <v>0</v>
      </c>
      <c r="CV159" s="151">
        <f t="shared" si="67"/>
        <v>0</v>
      </c>
      <c r="CW159" s="151">
        <f t="shared" si="67"/>
        <v>0</v>
      </c>
      <c r="CX159" s="151">
        <f t="shared" si="67"/>
        <v>0</v>
      </c>
      <c r="CY159" s="151">
        <f t="shared" si="67"/>
        <v>0</v>
      </c>
      <c r="CZ159" s="151">
        <f t="shared" si="67"/>
        <v>0</v>
      </c>
      <c r="DA159" s="151">
        <f t="shared" si="67"/>
        <v>0</v>
      </c>
      <c r="DB159" s="151">
        <f t="shared" si="67"/>
        <v>0</v>
      </c>
      <c r="DC159" s="151">
        <f t="shared" si="67"/>
        <v>0</v>
      </c>
      <c r="DD159" s="151">
        <f t="shared" si="67"/>
        <v>0</v>
      </c>
      <c r="DE159" s="151">
        <f t="shared" si="67"/>
        <v>0</v>
      </c>
      <c r="DF159" s="151">
        <f t="shared" si="67"/>
        <v>0</v>
      </c>
      <c r="DG159" s="151">
        <f t="shared" si="67"/>
        <v>0</v>
      </c>
      <c r="DH159" s="151">
        <f t="shared" si="67"/>
        <v>0</v>
      </c>
      <c r="DI159" s="151">
        <f t="shared" si="67"/>
        <v>0</v>
      </c>
      <c r="DJ159" s="151">
        <f t="shared" si="67"/>
        <v>0</v>
      </c>
      <c r="DK159" s="151">
        <f t="shared" si="67"/>
        <v>0</v>
      </c>
      <c r="DL159" s="151">
        <f t="shared" si="67"/>
        <v>0</v>
      </c>
      <c r="DM159" s="151">
        <f t="shared" si="67"/>
        <v>0</v>
      </c>
      <c r="DN159" s="151">
        <f t="shared" si="67"/>
        <v>0</v>
      </c>
      <c r="DO159" s="151">
        <f t="shared" si="67"/>
        <v>0</v>
      </c>
      <c r="DP159" s="151">
        <f t="shared" si="67"/>
        <v>0</v>
      </c>
      <c r="DQ159" s="151">
        <f t="shared" si="67"/>
        <v>0</v>
      </c>
      <c r="DR159" s="151">
        <f t="shared" si="67"/>
        <v>0</v>
      </c>
      <c r="DS159" s="151">
        <f t="shared" si="67"/>
        <v>0</v>
      </c>
      <c r="DT159" s="151">
        <f t="shared" si="67"/>
        <v>0</v>
      </c>
      <c r="DU159" s="151">
        <f t="shared" si="67"/>
        <v>0</v>
      </c>
    </row>
    <row r="160" spans="1:125"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row>
    <row r="161" spans="1:125" x14ac:dyDescent="0.35">
      <c r="A161" s="25" t="s">
        <v>460</v>
      </c>
      <c r="B161" s="78" t="s">
        <v>200</v>
      </c>
      <c r="C161" s="25" t="b">
        <f>IFERROR(D161=SUM(E161:DU161),"")</f>
        <v>1</v>
      </c>
      <c r="D161" s="152">
        <f>IFERROR(G137,"")</f>
        <v>0</v>
      </c>
      <c r="E161" s="130" t="str">
        <f t="shared" ref="E161:BP161" si="68">IFERROR($D161*E153/$D153,"")</f>
        <v/>
      </c>
      <c r="F161" s="130" t="str">
        <f t="shared" si="68"/>
        <v/>
      </c>
      <c r="G161" s="130" t="str">
        <f t="shared" si="68"/>
        <v/>
      </c>
      <c r="H161" s="130" t="str">
        <f t="shared" si="68"/>
        <v/>
      </c>
      <c r="I161" s="130" t="str">
        <f t="shared" si="68"/>
        <v/>
      </c>
      <c r="J161" s="130" t="str">
        <f t="shared" si="68"/>
        <v/>
      </c>
      <c r="K161" s="130" t="str">
        <f t="shared" si="68"/>
        <v/>
      </c>
      <c r="L161" s="130" t="str">
        <f t="shared" si="68"/>
        <v/>
      </c>
      <c r="M161" s="130" t="str">
        <f t="shared" si="68"/>
        <v/>
      </c>
      <c r="N161" s="130" t="str">
        <f t="shared" si="68"/>
        <v/>
      </c>
      <c r="O161" s="130" t="str">
        <f t="shared" si="68"/>
        <v/>
      </c>
      <c r="P161" s="130" t="str">
        <f t="shared" si="68"/>
        <v/>
      </c>
      <c r="Q161" s="130" t="str">
        <f t="shared" si="68"/>
        <v/>
      </c>
      <c r="R161" s="130" t="str">
        <f t="shared" si="68"/>
        <v/>
      </c>
      <c r="S161" s="130" t="str">
        <f t="shared" si="68"/>
        <v/>
      </c>
      <c r="T161" s="130" t="str">
        <f t="shared" si="68"/>
        <v/>
      </c>
      <c r="U161" s="130" t="str">
        <f t="shared" si="68"/>
        <v/>
      </c>
      <c r="V161" s="130" t="str">
        <f t="shared" si="68"/>
        <v/>
      </c>
      <c r="W161" s="130" t="str">
        <f t="shared" si="68"/>
        <v/>
      </c>
      <c r="X161" s="130" t="str">
        <f t="shared" si="68"/>
        <v/>
      </c>
      <c r="Y161" s="130" t="str">
        <f t="shared" si="68"/>
        <v/>
      </c>
      <c r="Z161" s="130" t="str">
        <f t="shared" si="68"/>
        <v/>
      </c>
      <c r="AA161" s="130" t="str">
        <f t="shared" si="68"/>
        <v/>
      </c>
      <c r="AB161" s="130" t="str">
        <f t="shared" si="68"/>
        <v/>
      </c>
      <c r="AC161" s="130" t="str">
        <f t="shared" si="68"/>
        <v/>
      </c>
      <c r="AD161" s="130" t="str">
        <f t="shared" si="68"/>
        <v/>
      </c>
      <c r="AE161" s="130" t="str">
        <f t="shared" si="68"/>
        <v/>
      </c>
      <c r="AF161" s="130" t="str">
        <f t="shared" si="68"/>
        <v/>
      </c>
      <c r="AG161" s="130" t="str">
        <f t="shared" si="68"/>
        <v/>
      </c>
      <c r="AH161" s="130" t="str">
        <f t="shared" si="68"/>
        <v/>
      </c>
      <c r="AI161" s="130" t="str">
        <f t="shared" si="68"/>
        <v/>
      </c>
      <c r="AJ161" s="130" t="str">
        <f t="shared" si="68"/>
        <v/>
      </c>
      <c r="AK161" s="130" t="str">
        <f t="shared" si="68"/>
        <v/>
      </c>
      <c r="AL161" s="130" t="str">
        <f t="shared" si="68"/>
        <v/>
      </c>
      <c r="AM161" s="130" t="str">
        <f t="shared" si="68"/>
        <v/>
      </c>
      <c r="AN161" s="130" t="str">
        <f t="shared" si="68"/>
        <v/>
      </c>
      <c r="AO161" s="130" t="str">
        <f t="shared" si="68"/>
        <v/>
      </c>
      <c r="AP161" s="130" t="str">
        <f t="shared" si="68"/>
        <v/>
      </c>
      <c r="AQ161" s="130" t="str">
        <f t="shared" si="68"/>
        <v/>
      </c>
      <c r="AR161" s="130" t="str">
        <f t="shared" si="68"/>
        <v/>
      </c>
      <c r="AS161" s="130" t="str">
        <f t="shared" si="68"/>
        <v/>
      </c>
      <c r="AT161" s="130" t="str">
        <f t="shared" si="68"/>
        <v/>
      </c>
      <c r="AU161" s="130" t="str">
        <f t="shared" si="68"/>
        <v/>
      </c>
      <c r="AV161" s="130" t="str">
        <f t="shared" si="68"/>
        <v/>
      </c>
      <c r="AW161" s="130" t="str">
        <f t="shared" si="68"/>
        <v/>
      </c>
      <c r="AX161" s="130" t="str">
        <f t="shared" si="68"/>
        <v/>
      </c>
      <c r="AY161" s="130" t="str">
        <f t="shared" si="68"/>
        <v/>
      </c>
      <c r="AZ161" s="130" t="str">
        <f t="shared" si="68"/>
        <v/>
      </c>
      <c r="BA161" s="130" t="str">
        <f t="shared" si="68"/>
        <v/>
      </c>
      <c r="BB161" s="130" t="str">
        <f t="shared" si="68"/>
        <v/>
      </c>
      <c r="BC161" s="130" t="str">
        <f t="shared" si="68"/>
        <v/>
      </c>
      <c r="BD161" s="130" t="str">
        <f t="shared" si="68"/>
        <v/>
      </c>
      <c r="BE161" s="130" t="str">
        <f t="shared" si="68"/>
        <v/>
      </c>
      <c r="BF161" s="130" t="str">
        <f t="shared" si="68"/>
        <v/>
      </c>
      <c r="BG161" s="130" t="str">
        <f t="shared" si="68"/>
        <v/>
      </c>
      <c r="BH161" s="130" t="str">
        <f t="shared" si="68"/>
        <v/>
      </c>
      <c r="BI161" s="130" t="str">
        <f t="shared" si="68"/>
        <v/>
      </c>
      <c r="BJ161" s="130" t="str">
        <f t="shared" si="68"/>
        <v/>
      </c>
      <c r="BK161" s="130" t="str">
        <f t="shared" si="68"/>
        <v/>
      </c>
      <c r="BL161" s="130" t="str">
        <f t="shared" si="68"/>
        <v/>
      </c>
      <c r="BM161" s="130" t="str">
        <f t="shared" si="68"/>
        <v/>
      </c>
      <c r="BN161" s="130" t="str">
        <f t="shared" si="68"/>
        <v/>
      </c>
      <c r="BO161" s="130" t="str">
        <f t="shared" si="68"/>
        <v/>
      </c>
      <c r="BP161" s="130" t="str">
        <f t="shared" si="68"/>
        <v/>
      </c>
      <c r="BQ161" s="130" t="str">
        <f t="shared" ref="BQ161:DU161" si="69">IFERROR($D161*BQ153/$D153,"")</f>
        <v/>
      </c>
      <c r="BR161" s="130" t="str">
        <f t="shared" si="69"/>
        <v/>
      </c>
      <c r="BS161" s="130" t="str">
        <f t="shared" si="69"/>
        <v/>
      </c>
      <c r="BT161" s="130" t="str">
        <f t="shared" si="69"/>
        <v/>
      </c>
      <c r="BU161" s="130" t="str">
        <f t="shared" si="69"/>
        <v/>
      </c>
      <c r="BV161" s="130" t="str">
        <f t="shared" si="69"/>
        <v/>
      </c>
      <c r="BW161" s="130" t="str">
        <f t="shared" si="69"/>
        <v/>
      </c>
      <c r="BX161" s="130" t="str">
        <f t="shared" si="69"/>
        <v/>
      </c>
      <c r="BY161" s="130" t="str">
        <f t="shared" si="69"/>
        <v/>
      </c>
      <c r="BZ161" s="130" t="str">
        <f t="shared" si="69"/>
        <v/>
      </c>
      <c r="CA161" s="130" t="str">
        <f t="shared" si="69"/>
        <v/>
      </c>
      <c r="CB161" s="130" t="str">
        <f t="shared" si="69"/>
        <v/>
      </c>
      <c r="CC161" s="130" t="str">
        <f t="shared" si="69"/>
        <v/>
      </c>
      <c r="CD161" s="130" t="str">
        <f t="shared" si="69"/>
        <v/>
      </c>
      <c r="CE161" s="130" t="str">
        <f t="shared" si="69"/>
        <v/>
      </c>
      <c r="CF161" s="130" t="str">
        <f t="shared" si="69"/>
        <v/>
      </c>
      <c r="CG161" s="130" t="str">
        <f t="shared" si="69"/>
        <v/>
      </c>
      <c r="CH161" s="130" t="str">
        <f t="shared" si="69"/>
        <v/>
      </c>
      <c r="CI161" s="130" t="str">
        <f t="shared" si="69"/>
        <v/>
      </c>
      <c r="CJ161" s="130" t="str">
        <f t="shared" si="69"/>
        <v/>
      </c>
      <c r="CK161" s="130" t="str">
        <f t="shared" si="69"/>
        <v/>
      </c>
      <c r="CL161" s="130" t="str">
        <f t="shared" si="69"/>
        <v/>
      </c>
      <c r="CM161" s="130" t="str">
        <f t="shared" si="69"/>
        <v/>
      </c>
      <c r="CN161" s="130" t="str">
        <f t="shared" si="69"/>
        <v/>
      </c>
      <c r="CO161" s="130" t="str">
        <f t="shared" si="69"/>
        <v/>
      </c>
      <c r="CP161" s="130" t="str">
        <f t="shared" si="69"/>
        <v/>
      </c>
      <c r="CQ161" s="130" t="str">
        <f t="shared" si="69"/>
        <v/>
      </c>
      <c r="CR161" s="130" t="str">
        <f t="shared" si="69"/>
        <v/>
      </c>
      <c r="CS161" s="130" t="str">
        <f t="shared" si="69"/>
        <v/>
      </c>
      <c r="CT161" s="130" t="str">
        <f t="shared" si="69"/>
        <v/>
      </c>
      <c r="CU161" s="130" t="str">
        <f t="shared" si="69"/>
        <v/>
      </c>
      <c r="CV161" s="130" t="str">
        <f t="shared" si="69"/>
        <v/>
      </c>
      <c r="CW161" s="130" t="str">
        <f t="shared" si="69"/>
        <v/>
      </c>
      <c r="CX161" s="130" t="str">
        <f t="shared" si="69"/>
        <v/>
      </c>
      <c r="CY161" s="130" t="str">
        <f t="shared" si="69"/>
        <v/>
      </c>
      <c r="CZ161" s="130" t="str">
        <f t="shared" si="69"/>
        <v/>
      </c>
      <c r="DA161" s="130" t="str">
        <f t="shared" si="69"/>
        <v/>
      </c>
      <c r="DB161" s="130" t="str">
        <f t="shared" si="69"/>
        <v/>
      </c>
      <c r="DC161" s="130" t="str">
        <f t="shared" si="69"/>
        <v/>
      </c>
      <c r="DD161" s="130" t="str">
        <f t="shared" si="69"/>
        <v/>
      </c>
      <c r="DE161" s="130" t="str">
        <f t="shared" si="69"/>
        <v/>
      </c>
      <c r="DF161" s="130" t="str">
        <f t="shared" si="69"/>
        <v/>
      </c>
      <c r="DG161" s="130" t="str">
        <f t="shared" si="69"/>
        <v/>
      </c>
      <c r="DH161" s="130" t="str">
        <f t="shared" si="69"/>
        <v/>
      </c>
      <c r="DI161" s="130" t="str">
        <f t="shared" si="69"/>
        <v/>
      </c>
      <c r="DJ161" s="130" t="str">
        <f t="shared" si="69"/>
        <v/>
      </c>
      <c r="DK161" s="130" t="str">
        <f t="shared" si="69"/>
        <v/>
      </c>
      <c r="DL161" s="130" t="str">
        <f t="shared" si="69"/>
        <v/>
      </c>
      <c r="DM161" s="130" t="str">
        <f t="shared" si="69"/>
        <v/>
      </c>
      <c r="DN161" s="130" t="str">
        <f t="shared" si="69"/>
        <v/>
      </c>
      <c r="DO161" s="130" t="str">
        <f t="shared" si="69"/>
        <v/>
      </c>
      <c r="DP161" s="130" t="str">
        <f t="shared" si="69"/>
        <v/>
      </c>
      <c r="DQ161" s="130" t="str">
        <f t="shared" si="69"/>
        <v/>
      </c>
      <c r="DR161" s="130" t="str">
        <f t="shared" si="69"/>
        <v/>
      </c>
      <c r="DS161" s="130" t="str">
        <f t="shared" si="69"/>
        <v/>
      </c>
      <c r="DT161" s="130" t="str">
        <f t="shared" si="69"/>
        <v/>
      </c>
      <c r="DU161" s="130" t="str">
        <f t="shared" si="69"/>
        <v/>
      </c>
    </row>
    <row r="162" spans="1:125"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row>
    <row r="163" spans="1:125" x14ac:dyDescent="0.35">
      <c r="A163" s="25" t="s">
        <v>461</v>
      </c>
      <c r="B163" s="78" t="s">
        <v>200</v>
      </c>
      <c r="C163" s="25"/>
      <c r="D163" s="130">
        <f>IFERROR(SUM(E163:DU163),"")</f>
        <v>0</v>
      </c>
      <c r="E163" s="130" t="str">
        <f t="shared" ref="E163:BP163" si="70">IFERROR(E159*E161,"")</f>
        <v/>
      </c>
      <c r="F163" s="130" t="str">
        <f t="shared" si="70"/>
        <v/>
      </c>
      <c r="G163" s="130" t="str">
        <f t="shared" si="70"/>
        <v/>
      </c>
      <c r="H163" s="130" t="str">
        <f t="shared" si="70"/>
        <v/>
      </c>
      <c r="I163" s="130" t="str">
        <f t="shared" si="70"/>
        <v/>
      </c>
      <c r="J163" s="130" t="str">
        <f t="shared" si="70"/>
        <v/>
      </c>
      <c r="K163" s="130" t="str">
        <f t="shared" si="70"/>
        <v/>
      </c>
      <c r="L163" s="130" t="str">
        <f t="shared" si="70"/>
        <v/>
      </c>
      <c r="M163" s="130" t="str">
        <f t="shared" si="70"/>
        <v/>
      </c>
      <c r="N163" s="130" t="str">
        <f t="shared" si="70"/>
        <v/>
      </c>
      <c r="O163" s="130" t="str">
        <f t="shared" si="70"/>
        <v/>
      </c>
      <c r="P163" s="130" t="str">
        <f t="shared" si="70"/>
        <v/>
      </c>
      <c r="Q163" s="130" t="str">
        <f t="shared" si="70"/>
        <v/>
      </c>
      <c r="R163" s="130" t="str">
        <f t="shared" si="70"/>
        <v/>
      </c>
      <c r="S163" s="130" t="str">
        <f t="shared" si="70"/>
        <v/>
      </c>
      <c r="T163" s="130" t="str">
        <f t="shared" si="70"/>
        <v/>
      </c>
      <c r="U163" s="130" t="str">
        <f t="shared" si="70"/>
        <v/>
      </c>
      <c r="V163" s="130" t="str">
        <f t="shared" si="70"/>
        <v/>
      </c>
      <c r="W163" s="130" t="str">
        <f t="shared" si="70"/>
        <v/>
      </c>
      <c r="X163" s="130" t="str">
        <f t="shared" si="70"/>
        <v/>
      </c>
      <c r="Y163" s="130" t="str">
        <f t="shared" si="70"/>
        <v/>
      </c>
      <c r="Z163" s="130" t="str">
        <f t="shared" si="70"/>
        <v/>
      </c>
      <c r="AA163" s="130" t="str">
        <f t="shared" si="70"/>
        <v/>
      </c>
      <c r="AB163" s="130" t="str">
        <f t="shared" si="70"/>
        <v/>
      </c>
      <c r="AC163" s="130" t="str">
        <f t="shared" si="70"/>
        <v/>
      </c>
      <c r="AD163" s="130" t="str">
        <f t="shared" si="70"/>
        <v/>
      </c>
      <c r="AE163" s="130" t="str">
        <f t="shared" si="70"/>
        <v/>
      </c>
      <c r="AF163" s="130" t="str">
        <f t="shared" si="70"/>
        <v/>
      </c>
      <c r="AG163" s="130" t="str">
        <f t="shared" si="70"/>
        <v/>
      </c>
      <c r="AH163" s="130" t="str">
        <f t="shared" si="70"/>
        <v/>
      </c>
      <c r="AI163" s="130" t="str">
        <f t="shared" si="70"/>
        <v/>
      </c>
      <c r="AJ163" s="130" t="str">
        <f t="shared" si="70"/>
        <v/>
      </c>
      <c r="AK163" s="130" t="str">
        <f t="shared" si="70"/>
        <v/>
      </c>
      <c r="AL163" s="130" t="str">
        <f t="shared" si="70"/>
        <v/>
      </c>
      <c r="AM163" s="130" t="str">
        <f t="shared" si="70"/>
        <v/>
      </c>
      <c r="AN163" s="130" t="str">
        <f t="shared" si="70"/>
        <v/>
      </c>
      <c r="AO163" s="130" t="str">
        <f t="shared" si="70"/>
        <v/>
      </c>
      <c r="AP163" s="130" t="str">
        <f t="shared" si="70"/>
        <v/>
      </c>
      <c r="AQ163" s="130" t="str">
        <f t="shared" si="70"/>
        <v/>
      </c>
      <c r="AR163" s="130" t="str">
        <f t="shared" si="70"/>
        <v/>
      </c>
      <c r="AS163" s="130" t="str">
        <f t="shared" si="70"/>
        <v/>
      </c>
      <c r="AT163" s="130" t="str">
        <f t="shared" si="70"/>
        <v/>
      </c>
      <c r="AU163" s="130" t="str">
        <f t="shared" si="70"/>
        <v/>
      </c>
      <c r="AV163" s="130" t="str">
        <f t="shared" si="70"/>
        <v/>
      </c>
      <c r="AW163" s="130" t="str">
        <f t="shared" si="70"/>
        <v/>
      </c>
      <c r="AX163" s="130" t="str">
        <f t="shared" si="70"/>
        <v/>
      </c>
      <c r="AY163" s="130" t="str">
        <f t="shared" si="70"/>
        <v/>
      </c>
      <c r="AZ163" s="130" t="str">
        <f t="shared" si="70"/>
        <v/>
      </c>
      <c r="BA163" s="130" t="str">
        <f t="shared" si="70"/>
        <v/>
      </c>
      <c r="BB163" s="130" t="str">
        <f t="shared" si="70"/>
        <v/>
      </c>
      <c r="BC163" s="130" t="str">
        <f t="shared" si="70"/>
        <v/>
      </c>
      <c r="BD163" s="130" t="str">
        <f t="shared" si="70"/>
        <v/>
      </c>
      <c r="BE163" s="130" t="str">
        <f t="shared" si="70"/>
        <v/>
      </c>
      <c r="BF163" s="130" t="str">
        <f t="shared" si="70"/>
        <v/>
      </c>
      <c r="BG163" s="130" t="str">
        <f t="shared" si="70"/>
        <v/>
      </c>
      <c r="BH163" s="130" t="str">
        <f t="shared" si="70"/>
        <v/>
      </c>
      <c r="BI163" s="130" t="str">
        <f t="shared" si="70"/>
        <v/>
      </c>
      <c r="BJ163" s="130" t="str">
        <f t="shared" si="70"/>
        <v/>
      </c>
      <c r="BK163" s="130" t="str">
        <f t="shared" si="70"/>
        <v/>
      </c>
      <c r="BL163" s="130" t="str">
        <f t="shared" si="70"/>
        <v/>
      </c>
      <c r="BM163" s="130" t="str">
        <f t="shared" si="70"/>
        <v/>
      </c>
      <c r="BN163" s="130" t="str">
        <f t="shared" si="70"/>
        <v/>
      </c>
      <c r="BO163" s="130" t="str">
        <f t="shared" si="70"/>
        <v/>
      </c>
      <c r="BP163" s="130" t="str">
        <f t="shared" si="70"/>
        <v/>
      </c>
      <c r="BQ163" s="130" t="str">
        <f t="shared" ref="BQ163:DU163" si="71">IFERROR(BQ159*BQ161,"")</f>
        <v/>
      </c>
      <c r="BR163" s="130" t="str">
        <f t="shared" si="71"/>
        <v/>
      </c>
      <c r="BS163" s="130" t="str">
        <f t="shared" si="71"/>
        <v/>
      </c>
      <c r="BT163" s="130" t="str">
        <f t="shared" si="71"/>
        <v/>
      </c>
      <c r="BU163" s="130" t="str">
        <f t="shared" si="71"/>
        <v/>
      </c>
      <c r="BV163" s="130" t="str">
        <f t="shared" si="71"/>
        <v/>
      </c>
      <c r="BW163" s="130" t="str">
        <f t="shared" si="71"/>
        <v/>
      </c>
      <c r="BX163" s="130" t="str">
        <f t="shared" si="71"/>
        <v/>
      </c>
      <c r="BY163" s="130" t="str">
        <f t="shared" si="71"/>
        <v/>
      </c>
      <c r="BZ163" s="130" t="str">
        <f t="shared" si="71"/>
        <v/>
      </c>
      <c r="CA163" s="130" t="str">
        <f t="shared" si="71"/>
        <v/>
      </c>
      <c r="CB163" s="130" t="str">
        <f t="shared" si="71"/>
        <v/>
      </c>
      <c r="CC163" s="130" t="str">
        <f t="shared" si="71"/>
        <v/>
      </c>
      <c r="CD163" s="130" t="str">
        <f t="shared" si="71"/>
        <v/>
      </c>
      <c r="CE163" s="130" t="str">
        <f t="shared" si="71"/>
        <v/>
      </c>
      <c r="CF163" s="130" t="str">
        <f t="shared" si="71"/>
        <v/>
      </c>
      <c r="CG163" s="130" t="str">
        <f t="shared" si="71"/>
        <v/>
      </c>
      <c r="CH163" s="130" t="str">
        <f t="shared" si="71"/>
        <v/>
      </c>
      <c r="CI163" s="130" t="str">
        <f t="shared" si="71"/>
        <v/>
      </c>
      <c r="CJ163" s="130" t="str">
        <f t="shared" si="71"/>
        <v/>
      </c>
      <c r="CK163" s="130" t="str">
        <f t="shared" si="71"/>
        <v/>
      </c>
      <c r="CL163" s="130" t="str">
        <f t="shared" si="71"/>
        <v/>
      </c>
      <c r="CM163" s="130" t="str">
        <f t="shared" si="71"/>
        <v/>
      </c>
      <c r="CN163" s="130" t="str">
        <f t="shared" si="71"/>
        <v/>
      </c>
      <c r="CO163" s="130" t="str">
        <f t="shared" si="71"/>
        <v/>
      </c>
      <c r="CP163" s="130" t="str">
        <f t="shared" si="71"/>
        <v/>
      </c>
      <c r="CQ163" s="130" t="str">
        <f t="shared" si="71"/>
        <v/>
      </c>
      <c r="CR163" s="130" t="str">
        <f t="shared" si="71"/>
        <v/>
      </c>
      <c r="CS163" s="130" t="str">
        <f t="shared" si="71"/>
        <v/>
      </c>
      <c r="CT163" s="130" t="str">
        <f t="shared" si="71"/>
        <v/>
      </c>
      <c r="CU163" s="130" t="str">
        <f t="shared" si="71"/>
        <v/>
      </c>
      <c r="CV163" s="130" t="str">
        <f t="shared" si="71"/>
        <v/>
      </c>
      <c r="CW163" s="130" t="str">
        <f t="shared" si="71"/>
        <v/>
      </c>
      <c r="CX163" s="130" t="str">
        <f t="shared" si="71"/>
        <v/>
      </c>
      <c r="CY163" s="130" t="str">
        <f t="shared" si="71"/>
        <v/>
      </c>
      <c r="CZ163" s="130" t="str">
        <f t="shared" si="71"/>
        <v/>
      </c>
      <c r="DA163" s="130" t="str">
        <f t="shared" si="71"/>
        <v/>
      </c>
      <c r="DB163" s="130" t="str">
        <f t="shared" si="71"/>
        <v/>
      </c>
      <c r="DC163" s="130" t="str">
        <f t="shared" si="71"/>
        <v/>
      </c>
      <c r="DD163" s="130" t="str">
        <f t="shared" si="71"/>
        <v/>
      </c>
      <c r="DE163" s="130" t="str">
        <f t="shared" si="71"/>
        <v/>
      </c>
      <c r="DF163" s="130" t="str">
        <f t="shared" si="71"/>
        <v/>
      </c>
      <c r="DG163" s="130" t="str">
        <f t="shared" si="71"/>
        <v/>
      </c>
      <c r="DH163" s="130" t="str">
        <f t="shared" si="71"/>
        <v/>
      </c>
      <c r="DI163" s="130" t="str">
        <f t="shared" si="71"/>
        <v/>
      </c>
      <c r="DJ163" s="130" t="str">
        <f t="shared" si="71"/>
        <v/>
      </c>
      <c r="DK163" s="130" t="str">
        <f t="shared" si="71"/>
        <v/>
      </c>
      <c r="DL163" s="130" t="str">
        <f t="shared" si="71"/>
        <v/>
      </c>
      <c r="DM163" s="130" t="str">
        <f t="shared" si="71"/>
        <v/>
      </c>
      <c r="DN163" s="130" t="str">
        <f t="shared" si="71"/>
        <v/>
      </c>
      <c r="DO163" s="130" t="str">
        <f t="shared" si="71"/>
        <v/>
      </c>
      <c r="DP163" s="130" t="str">
        <f t="shared" si="71"/>
        <v/>
      </c>
      <c r="DQ163" s="130" t="str">
        <f t="shared" si="71"/>
        <v/>
      </c>
      <c r="DR163" s="130" t="str">
        <f t="shared" si="71"/>
        <v/>
      </c>
      <c r="DS163" s="130" t="str">
        <f t="shared" si="71"/>
        <v/>
      </c>
      <c r="DT163" s="130" t="str">
        <f t="shared" si="71"/>
        <v/>
      </c>
      <c r="DU163" s="130" t="str">
        <f t="shared" si="71"/>
        <v/>
      </c>
    </row>
    <row r="164" spans="1:125"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row>
    <row r="165" spans="1:125" x14ac:dyDescent="0.35">
      <c r="A165" s="16" t="s">
        <v>462</v>
      </c>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row>
    <row r="166" spans="1:125"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row>
    <row r="167" spans="1:125" x14ac:dyDescent="0.35">
      <c r="A167" s="38" t="str">
        <f>IFERROR(A32,"")</f>
        <v>Reālās regulārās uzturēšanas izmaksas, kopā</v>
      </c>
      <c r="B167" s="44" t="str">
        <f>IFERROR(B32,"")</f>
        <v>k €</v>
      </c>
      <c r="C167" s="2"/>
      <c r="D167" s="63">
        <f t="shared" ref="D167:BO167" si="72">IFERROR(D32,"")</f>
        <v>0</v>
      </c>
      <c r="E167" s="63">
        <f t="shared" si="72"/>
        <v>0</v>
      </c>
      <c r="F167" s="63">
        <f t="shared" si="72"/>
        <v>0</v>
      </c>
      <c r="G167" s="63">
        <f t="shared" si="72"/>
        <v>0</v>
      </c>
      <c r="H167" s="63">
        <f t="shared" si="72"/>
        <v>0</v>
      </c>
      <c r="I167" s="63">
        <f t="shared" si="72"/>
        <v>0</v>
      </c>
      <c r="J167" s="63">
        <f t="shared" si="72"/>
        <v>0</v>
      </c>
      <c r="K167" s="63">
        <f t="shared" si="72"/>
        <v>0</v>
      </c>
      <c r="L167" s="63">
        <f t="shared" si="72"/>
        <v>0</v>
      </c>
      <c r="M167" s="63">
        <f t="shared" si="72"/>
        <v>0</v>
      </c>
      <c r="N167" s="63">
        <f t="shared" si="72"/>
        <v>0</v>
      </c>
      <c r="O167" s="63">
        <f t="shared" si="72"/>
        <v>0</v>
      </c>
      <c r="P167" s="63">
        <f t="shared" si="72"/>
        <v>0</v>
      </c>
      <c r="Q167" s="63">
        <f t="shared" si="72"/>
        <v>0</v>
      </c>
      <c r="R167" s="63">
        <f t="shared" si="72"/>
        <v>0</v>
      </c>
      <c r="S167" s="63">
        <f t="shared" si="72"/>
        <v>0</v>
      </c>
      <c r="T167" s="63">
        <f t="shared" si="72"/>
        <v>0</v>
      </c>
      <c r="U167" s="63">
        <f t="shared" si="72"/>
        <v>0</v>
      </c>
      <c r="V167" s="63">
        <f t="shared" si="72"/>
        <v>0</v>
      </c>
      <c r="W167" s="63">
        <f t="shared" si="72"/>
        <v>0</v>
      </c>
      <c r="X167" s="63">
        <f t="shared" si="72"/>
        <v>0</v>
      </c>
      <c r="Y167" s="63">
        <f t="shared" si="72"/>
        <v>0</v>
      </c>
      <c r="Z167" s="63">
        <f t="shared" si="72"/>
        <v>0</v>
      </c>
      <c r="AA167" s="63">
        <f t="shared" si="72"/>
        <v>0</v>
      </c>
      <c r="AB167" s="63">
        <f t="shared" si="72"/>
        <v>0</v>
      </c>
      <c r="AC167" s="63">
        <f t="shared" si="72"/>
        <v>0</v>
      </c>
      <c r="AD167" s="63">
        <f t="shared" si="72"/>
        <v>0</v>
      </c>
      <c r="AE167" s="63">
        <f t="shared" si="72"/>
        <v>0</v>
      </c>
      <c r="AF167" s="63">
        <f t="shared" si="72"/>
        <v>0</v>
      </c>
      <c r="AG167" s="63">
        <f t="shared" si="72"/>
        <v>0</v>
      </c>
      <c r="AH167" s="63">
        <f t="shared" si="72"/>
        <v>0</v>
      </c>
      <c r="AI167" s="63">
        <f t="shared" si="72"/>
        <v>0</v>
      </c>
      <c r="AJ167" s="63">
        <f t="shared" si="72"/>
        <v>0</v>
      </c>
      <c r="AK167" s="63">
        <f t="shared" si="72"/>
        <v>0</v>
      </c>
      <c r="AL167" s="63">
        <f t="shared" si="72"/>
        <v>0</v>
      </c>
      <c r="AM167" s="63">
        <f t="shared" si="72"/>
        <v>0</v>
      </c>
      <c r="AN167" s="63">
        <f t="shared" si="72"/>
        <v>0</v>
      </c>
      <c r="AO167" s="63">
        <f t="shared" si="72"/>
        <v>0</v>
      </c>
      <c r="AP167" s="63">
        <f t="shared" si="72"/>
        <v>0</v>
      </c>
      <c r="AQ167" s="63">
        <f t="shared" si="72"/>
        <v>0</v>
      </c>
      <c r="AR167" s="63">
        <f t="shared" si="72"/>
        <v>0</v>
      </c>
      <c r="AS167" s="63">
        <f t="shared" si="72"/>
        <v>0</v>
      </c>
      <c r="AT167" s="63">
        <f t="shared" si="72"/>
        <v>0</v>
      </c>
      <c r="AU167" s="63">
        <f t="shared" si="72"/>
        <v>0</v>
      </c>
      <c r="AV167" s="63">
        <f t="shared" si="72"/>
        <v>0</v>
      </c>
      <c r="AW167" s="63">
        <f t="shared" si="72"/>
        <v>0</v>
      </c>
      <c r="AX167" s="63">
        <f t="shared" si="72"/>
        <v>0</v>
      </c>
      <c r="AY167" s="63">
        <f t="shared" si="72"/>
        <v>0</v>
      </c>
      <c r="AZ167" s="63">
        <f t="shared" si="72"/>
        <v>0</v>
      </c>
      <c r="BA167" s="63">
        <f t="shared" si="72"/>
        <v>0</v>
      </c>
      <c r="BB167" s="63">
        <f t="shared" si="72"/>
        <v>0</v>
      </c>
      <c r="BC167" s="63">
        <f t="shared" si="72"/>
        <v>0</v>
      </c>
      <c r="BD167" s="63">
        <f t="shared" si="72"/>
        <v>0</v>
      </c>
      <c r="BE167" s="63">
        <f t="shared" si="72"/>
        <v>0</v>
      </c>
      <c r="BF167" s="63">
        <f t="shared" si="72"/>
        <v>0</v>
      </c>
      <c r="BG167" s="63">
        <f t="shared" si="72"/>
        <v>0</v>
      </c>
      <c r="BH167" s="63">
        <f t="shared" si="72"/>
        <v>0</v>
      </c>
      <c r="BI167" s="63">
        <f t="shared" si="72"/>
        <v>0</v>
      </c>
      <c r="BJ167" s="63">
        <f t="shared" si="72"/>
        <v>0</v>
      </c>
      <c r="BK167" s="63">
        <f t="shared" si="72"/>
        <v>0</v>
      </c>
      <c r="BL167" s="63">
        <f t="shared" si="72"/>
        <v>0</v>
      </c>
      <c r="BM167" s="63">
        <f t="shared" si="72"/>
        <v>0</v>
      </c>
      <c r="BN167" s="63">
        <f t="shared" si="72"/>
        <v>0</v>
      </c>
      <c r="BO167" s="63">
        <f t="shared" si="72"/>
        <v>0</v>
      </c>
      <c r="BP167" s="63">
        <f t="shared" ref="BP167:DU167" si="73">IFERROR(BP32,"")</f>
        <v>0</v>
      </c>
      <c r="BQ167" s="63">
        <f t="shared" si="73"/>
        <v>0</v>
      </c>
      <c r="BR167" s="63">
        <f t="shared" si="73"/>
        <v>0</v>
      </c>
      <c r="BS167" s="63">
        <f t="shared" si="73"/>
        <v>0</v>
      </c>
      <c r="BT167" s="63">
        <f t="shared" si="73"/>
        <v>0</v>
      </c>
      <c r="BU167" s="63">
        <f t="shared" si="73"/>
        <v>0</v>
      </c>
      <c r="BV167" s="63">
        <f t="shared" si="73"/>
        <v>0</v>
      </c>
      <c r="BW167" s="63">
        <f t="shared" si="73"/>
        <v>0</v>
      </c>
      <c r="BX167" s="63">
        <f t="shared" si="73"/>
        <v>0</v>
      </c>
      <c r="BY167" s="63">
        <f t="shared" si="73"/>
        <v>0</v>
      </c>
      <c r="BZ167" s="63">
        <f t="shared" si="73"/>
        <v>0</v>
      </c>
      <c r="CA167" s="63">
        <f t="shared" si="73"/>
        <v>0</v>
      </c>
      <c r="CB167" s="63">
        <f t="shared" si="73"/>
        <v>0</v>
      </c>
      <c r="CC167" s="63">
        <f t="shared" si="73"/>
        <v>0</v>
      </c>
      <c r="CD167" s="63">
        <f t="shared" si="73"/>
        <v>0</v>
      </c>
      <c r="CE167" s="63">
        <f t="shared" si="73"/>
        <v>0</v>
      </c>
      <c r="CF167" s="63">
        <f t="shared" si="73"/>
        <v>0</v>
      </c>
      <c r="CG167" s="63">
        <f t="shared" si="73"/>
        <v>0</v>
      </c>
      <c r="CH167" s="63">
        <f t="shared" si="73"/>
        <v>0</v>
      </c>
      <c r="CI167" s="63">
        <f t="shared" si="73"/>
        <v>0</v>
      </c>
      <c r="CJ167" s="63">
        <f t="shared" si="73"/>
        <v>0</v>
      </c>
      <c r="CK167" s="63">
        <f t="shared" si="73"/>
        <v>0</v>
      </c>
      <c r="CL167" s="63">
        <f t="shared" si="73"/>
        <v>0</v>
      </c>
      <c r="CM167" s="63">
        <f t="shared" si="73"/>
        <v>0</v>
      </c>
      <c r="CN167" s="63">
        <f t="shared" si="73"/>
        <v>0</v>
      </c>
      <c r="CO167" s="63">
        <f t="shared" si="73"/>
        <v>0</v>
      </c>
      <c r="CP167" s="63">
        <f t="shared" si="73"/>
        <v>0</v>
      </c>
      <c r="CQ167" s="63">
        <f t="shared" si="73"/>
        <v>0</v>
      </c>
      <c r="CR167" s="63">
        <f t="shared" si="73"/>
        <v>0</v>
      </c>
      <c r="CS167" s="63">
        <f t="shared" si="73"/>
        <v>0</v>
      </c>
      <c r="CT167" s="63">
        <f t="shared" si="73"/>
        <v>0</v>
      </c>
      <c r="CU167" s="63">
        <f t="shared" si="73"/>
        <v>0</v>
      </c>
      <c r="CV167" s="63">
        <f t="shared" si="73"/>
        <v>0</v>
      </c>
      <c r="CW167" s="63">
        <f t="shared" si="73"/>
        <v>0</v>
      </c>
      <c r="CX167" s="63">
        <f t="shared" si="73"/>
        <v>0</v>
      </c>
      <c r="CY167" s="63">
        <f t="shared" si="73"/>
        <v>0</v>
      </c>
      <c r="CZ167" s="63">
        <f t="shared" si="73"/>
        <v>0</v>
      </c>
      <c r="DA167" s="63">
        <f t="shared" si="73"/>
        <v>0</v>
      </c>
      <c r="DB167" s="63">
        <f t="shared" si="73"/>
        <v>0</v>
      </c>
      <c r="DC167" s="63">
        <f t="shared" si="73"/>
        <v>0</v>
      </c>
      <c r="DD167" s="63">
        <f t="shared" si="73"/>
        <v>0</v>
      </c>
      <c r="DE167" s="63">
        <f t="shared" si="73"/>
        <v>0</v>
      </c>
      <c r="DF167" s="63">
        <f t="shared" si="73"/>
        <v>0</v>
      </c>
      <c r="DG167" s="63">
        <f t="shared" si="73"/>
        <v>0</v>
      </c>
      <c r="DH167" s="63">
        <f t="shared" si="73"/>
        <v>0</v>
      </c>
      <c r="DI167" s="63">
        <f t="shared" si="73"/>
        <v>0</v>
      </c>
      <c r="DJ167" s="63">
        <f t="shared" si="73"/>
        <v>0</v>
      </c>
      <c r="DK167" s="63">
        <f t="shared" si="73"/>
        <v>0</v>
      </c>
      <c r="DL167" s="63">
        <f t="shared" si="73"/>
        <v>0</v>
      </c>
      <c r="DM167" s="63">
        <f t="shared" si="73"/>
        <v>0</v>
      </c>
      <c r="DN167" s="63">
        <f t="shared" si="73"/>
        <v>0</v>
      </c>
      <c r="DO167" s="63">
        <f t="shared" si="73"/>
        <v>0</v>
      </c>
      <c r="DP167" s="63">
        <f t="shared" si="73"/>
        <v>0</v>
      </c>
      <c r="DQ167" s="63">
        <f t="shared" si="73"/>
        <v>0</v>
      </c>
      <c r="DR167" s="63">
        <f t="shared" si="73"/>
        <v>0</v>
      </c>
      <c r="DS167" s="63">
        <f t="shared" si="73"/>
        <v>0</v>
      </c>
      <c r="DT167" s="63">
        <f t="shared" si="73"/>
        <v>0</v>
      </c>
      <c r="DU167" s="63">
        <f t="shared" si="73"/>
        <v>0</v>
      </c>
    </row>
    <row r="168" spans="1:125" x14ac:dyDescent="0.35">
      <c r="A168" s="38" t="str">
        <f>IFERROR(A58,"")</f>
        <v>Reālās periodiskās uzturēšanas izmaksas, kopā</v>
      </c>
      <c r="B168" s="44" t="str">
        <f>IFERROR(B58,"")</f>
        <v>k €</v>
      </c>
      <c r="C168" s="2"/>
      <c r="D168" s="63">
        <f t="shared" ref="D168:BO168" si="74">IFERROR(D58,"")</f>
        <v>0</v>
      </c>
      <c r="E168" s="63">
        <f t="shared" si="74"/>
        <v>0</v>
      </c>
      <c r="F168" s="63">
        <f t="shared" si="74"/>
        <v>0</v>
      </c>
      <c r="G168" s="63">
        <f t="shared" si="74"/>
        <v>0</v>
      </c>
      <c r="H168" s="63">
        <f t="shared" si="74"/>
        <v>0</v>
      </c>
      <c r="I168" s="63">
        <f t="shared" si="74"/>
        <v>0</v>
      </c>
      <c r="J168" s="63">
        <f t="shared" si="74"/>
        <v>0</v>
      </c>
      <c r="K168" s="63">
        <f t="shared" si="74"/>
        <v>0</v>
      </c>
      <c r="L168" s="63">
        <f t="shared" si="74"/>
        <v>0</v>
      </c>
      <c r="M168" s="63">
        <f t="shared" si="74"/>
        <v>0</v>
      </c>
      <c r="N168" s="63">
        <f t="shared" si="74"/>
        <v>0</v>
      </c>
      <c r="O168" s="63">
        <f t="shared" si="74"/>
        <v>0</v>
      </c>
      <c r="P168" s="63">
        <f t="shared" si="74"/>
        <v>0</v>
      </c>
      <c r="Q168" s="63">
        <f t="shared" si="74"/>
        <v>0</v>
      </c>
      <c r="R168" s="63">
        <f t="shared" si="74"/>
        <v>0</v>
      </c>
      <c r="S168" s="63">
        <f t="shared" si="74"/>
        <v>0</v>
      </c>
      <c r="T168" s="63">
        <f t="shared" si="74"/>
        <v>0</v>
      </c>
      <c r="U168" s="63">
        <f t="shared" si="74"/>
        <v>0</v>
      </c>
      <c r="V168" s="63">
        <f t="shared" si="74"/>
        <v>0</v>
      </c>
      <c r="W168" s="63">
        <f t="shared" si="74"/>
        <v>0</v>
      </c>
      <c r="X168" s="63">
        <f t="shared" si="74"/>
        <v>0</v>
      </c>
      <c r="Y168" s="63">
        <f t="shared" si="74"/>
        <v>0</v>
      </c>
      <c r="Z168" s="63">
        <f t="shared" si="74"/>
        <v>0</v>
      </c>
      <c r="AA168" s="63">
        <f t="shared" si="74"/>
        <v>0</v>
      </c>
      <c r="AB168" s="63">
        <f t="shared" si="74"/>
        <v>0</v>
      </c>
      <c r="AC168" s="63">
        <f t="shared" si="74"/>
        <v>0</v>
      </c>
      <c r="AD168" s="63">
        <f t="shared" si="74"/>
        <v>0</v>
      </c>
      <c r="AE168" s="63">
        <f t="shared" si="74"/>
        <v>0</v>
      </c>
      <c r="AF168" s="63">
        <f t="shared" si="74"/>
        <v>0</v>
      </c>
      <c r="AG168" s="63">
        <f t="shared" si="74"/>
        <v>0</v>
      </c>
      <c r="AH168" s="63">
        <f t="shared" si="74"/>
        <v>0</v>
      </c>
      <c r="AI168" s="63">
        <f t="shared" si="74"/>
        <v>0</v>
      </c>
      <c r="AJ168" s="63">
        <f t="shared" si="74"/>
        <v>0</v>
      </c>
      <c r="AK168" s="63">
        <f t="shared" si="74"/>
        <v>0</v>
      </c>
      <c r="AL168" s="63">
        <f t="shared" si="74"/>
        <v>0</v>
      </c>
      <c r="AM168" s="63">
        <f t="shared" si="74"/>
        <v>0</v>
      </c>
      <c r="AN168" s="63">
        <f t="shared" si="74"/>
        <v>0</v>
      </c>
      <c r="AO168" s="63">
        <f t="shared" si="74"/>
        <v>0</v>
      </c>
      <c r="AP168" s="63">
        <f t="shared" si="74"/>
        <v>0</v>
      </c>
      <c r="AQ168" s="63">
        <f t="shared" si="74"/>
        <v>0</v>
      </c>
      <c r="AR168" s="63">
        <f t="shared" si="74"/>
        <v>0</v>
      </c>
      <c r="AS168" s="63">
        <f t="shared" si="74"/>
        <v>0</v>
      </c>
      <c r="AT168" s="63">
        <f t="shared" si="74"/>
        <v>0</v>
      </c>
      <c r="AU168" s="63">
        <f t="shared" si="74"/>
        <v>0</v>
      </c>
      <c r="AV168" s="63">
        <f t="shared" si="74"/>
        <v>0</v>
      </c>
      <c r="AW168" s="63">
        <f t="shared" si="74"/>
        <v>0</v>
      </c>
      <c r="AX168" s="63">
        <f t="shared" si="74"/>
        <v>0</v>
      </c>
      <c r="AY168" s="63">
        <f t="shared" si="74"/>
        <v>0</v>
      </c>
      <c r="AZ168" s="63">
        <f t="shared" si="74"/>
        <v>0</v>
      </c>
      <c r="BA168" s="63">
        <f t="shared" si="74"/>
        <v>0</v>
      </c>
      <c r="BB168" s="63">
        <f t="shared" si="74"/>
        <v>0</v>
      </c>
      <c r="BC168" s="63">
        <f t="shared" si="74"/>
        <v>0</v>
      </c>
      <c r="BD168" s="63">
        <f t="shared" si="74"/>
        <v>0</v>
      </c>
      <c r="BE168" s="63">
        <f t="shared" si="74"/>
        <v>0</v>
      </c>
      <c r="BF168" s="63">
        <f t="shared" si="74"/>
        <v>0</v>
      </c>
      <c r="BG168" s="63">
        <f t="shared" si="74"/>
        <v>0</v>
      </c>
      <c r="BH168" s="63">
        <f t="shared" si="74"/>
        <v>0</v>
      </c>
      <c r="BI168" s="63">
        <f t="shared" si="74"/>
        <v>0</v>
      </c>
      <c r="BJ168" s="63">
        <f t="shared" si="74"/>
        <v>0</v>
      </c>
      <c r="BK168" s="63">
        <f t="shared" si="74"/>
        <v>0</v>
      </c>
      <c r="BL168" s="63">
        <f t="shared" si="74"/>
        <v>0</v>
      </c>
      <c r="BM168" s="63">
        <f t="shared" si="74"/>
        <v>0</v>
      </c>
      <c r="BN168" s="63">
        <f t="shared" si="74"/>
        <v>0</v>
      </c>
      <c r="BO168" s="63">
        <f t="shared" si="74"/>
        <v>0</v>
      </c>
      <c r="BP168" s="63">
        <f t="shared" ref="BP168:DU168" si="75">IFERROR(BP58,"")</f>
        <v>0</v>
      </c>
      <c r="BQ168" s="63">
        <f t="shared" si="75"/>
        <v>0</v>
      </c>
      <c r="BR168" s="63">
        <f t="shared" si="75"/>
        <v>0</v>
      </c>
      <c r="BS168" s="63">
        <f t="shared" si="75"/>
        <v>0</v>
      </c>
      <c r="BT168" s="63">
        <f t="shared" si="75"/>
        <v>0</v>
      </c>
      <c r="BU168" s="63">
        <f t="shared" si="75"/>
        <v>0</v>
      </c>
      <c r="BV168" s="63">
        <f t="shared" si="75"/>
        <v>0</v>
      </c>
      <c r="BW168" s="63">
        <f t="shared" si="75"/>
        <v>0</v>
      </c>
      <c r="BX168" s="63">
        <f t="shared" si="75"/>
        <v>0</v>
      </c>
      <c r="BY168" s="63">
        <f t="shared" si="75"/>
        <v>0</v>
      </c>
      <c r="BZ168" s="63">
        <f t="shared" si="75"/>
        <v>0</v>
      </c>
      <c r="CA168" s="63">
        <f t="shared" si="75"/>
        <v>0</v>
      </c>
      <c r="CB168" s="63">
        <f t="shared" si="75"/>
        <v>0</v>
      </c>
      <c r="CC168" s="63">
        <f t="shared" si="75"/>
        <v>0</v>
      </c>
      <c r="CD168" s="63">
        <f t="shared" si="75"/>
        <v>0</v>
      </c>
      <c r="CE168" s="63">
        <f t="shared" si="75"/>
        <v>0</v>
      </c>
      <c r="CF168" s="63">
        <f t="shared" si="75"/>
        <v>0</v>
      </c>
      <c r="CG168" s="63">
        <f t="shared" si="75"/>
        <v>0</v>
      </c>
      <c r="CH168" s="63">
        <f t="shared" si="75"/>
        <v>0</v>
      </c>
      <c r="CI168" s="63">
        <f t="shared" si="75"/>
        <v>0</v>
      </c>
      <c r="CJ168" s="63">
        <f t="shared" si="75"/>
        <v>0</v>
      </c>
      <c r="CK168" s="63">
        <f t="shared" si="75"/>
        <v>0</v>
      </c>
      <c r="CL168" s="63">
        <f t="shared" si="75"/>
        <v>0</v>
      </c>
      <c r="CM168" s="63">
        <f t="shared" si="75"/>
        <v>0</v>
      </c>
      <c r="CN168" s="63">
        <f t="shared" si="75"/>
        <v>0</v>
      </c>
      <c r="CO168" s="63">
        <f t="shared" si="75"/>
        <v>0</v>
      </c>
      <c r="CP168" s="63">
        <f t="shared" si="75"/>
        <v>0</v>
      </c>
      <c r="CQ168" s="63">
        <f t="shared" si="75"/>
        <v>0</v>
      </c>
      <c r="CR168" s="63">
        <f t="shared" si="75"/>
        <v>0</v>
      </c>
      <c r="CS168" s="63">
        <f t="shared" si="75"/>
        <v>0</v>
      </c>
      <c r="CT168" s="63">
        <f t="shared" si="75"/>
        <v>0</v>
      </c>
      <c r="CU168" s="63">
        <f t="shared" si="75"/>
        <v>0</v>
      </c>
      <c r="CV168" s="63">
        <f t="shared" si="75"/>
        <v>0</v>
      </c>
      <c r="CW168" s="63">
        <f t="shared" si="75"/>
        <v>0</v>
      </c>
      <c r="CX168" s="63">
        <f t="shared" si="75"/>
        <v>0</v>
      </c>
      <c r="CY168" s="63">
        <f t="shared" si="75"/>
        <v>0</v>
      </c>
      <c r="CZ168" s="63">
        <f t="shared" si="75"/>
        <v>0</v>
      </c>
      <c r="DA168" s="63">
        <f t="shared" si="75"/>
        <v>0</v>
      </c>
      <c r="DB168" s="63">
        <f t="shared" si="75"/>
        <v>0</v>
      </c>
      <c r="DC168" s="63">
        <f t="shared" si="75"/>
        <v>0</v>
      </c>
      <c r="DD168" s="63">
        <f t="shared" si="75"/>
        <v>0</v>
      </c>
      <c r="DE168" s="63">
        <f t="shared" si="75"/>
        <v>0</v>
      </c>
      <c r="DF168" s="63">
        <f t="shared" si="75"/>
        <v>0</v>
      </c>
      <c r="DG168" s="63">
        <f t="shared" si="75"/>
        <v>0</v>
      </c>
      <c r="DH168" s="63">
        <f t="shared" si="75"/>
        <v>0</v>
      </c>
      <c r="DI168" s="63">
        <f t="shared" si="75"/>
        <v>0</v>
      </c>
      <c r="DJ168" s="63">
        <f t="shared" si="75"/>
        <v>0</v>
      </c>
      <c r="DK168" s="63">
        <f t="shared" si="75"/>
        <v>0</v>
      </c>
      <c r="DL168" s="63">
        <f t="shared" si="75"/>
        <v>0</v>
      </c>
      <c r="DM168" s="63">
        <f t="shared" si="75"/>
        <v>0</v>
      </c>
      <c r="DN168" s="63">
        <f t="shared" si="75"/>
        <v>0</v>
      </c>
      <c r="DO168" s="63">
        <f t="shared" si="75"/>
        <v>0</v>
      </c>
      <c r="DP168" s="63">
        <f t="shared" si="75"/>
        <v>0</v>
      </c>
      <c r="DQ168" s="63">
        <f t="shared" si="75"/>
        <v>0</v>
      </c>
      <c r="DR168" s="63">
        <f t="shared" si="75"/>
        <v>0</v>
      </c>
      <c r="DS168" s="63">
        <f t="shared" si="75"/>
        <v>0</v>
      </c>
      <c r="DT168" s="63">
        <f t="shared" si="75"/>
        <v>0</v>
      </c>
      <c r="DU168" s="63">
        <f t="shared" si="75"/>
        <v>0</v>
      </c>
    </row>
    <row r="169" spans="1:125" x14ac:dyDescent="0.35">
      <c r="A169" s="38" t="str">
        <f>IFERROR(A81,"")</f>
        <v>Reālās administratīvās izmaksas, kopā</v>
      </c>
      <c r="B169" s="44" t="str">
        <f>IFERROR(B81,"")</f>
        <v>k €</v>
      </c>
      <c r="C169" s="2"/>
      <c r="D169" s="63">
        <f t="shared" ref="D169:BO169" si="76">IFERROR(D81,"")</f>
        <v>0</v>
      </c>
      <c r="E169" s="63">
        <f t="shared" si="76"/>
        <v>0</v>
      </c>
      <c r="F169" s="63">
        <f t="shared" si="76"/>
        <v>0</v>
      </c>
      <c r="G169" s="63">
        <f t="shared" si="76"/>
        <v>0</v>
      </c>
      <c r="H169" s="63">
        <f t="shared" si="76"/>
        <v>0</v>
      </c>
      <c r="I169" s="63">
        <f t="shared" si="76"/>
        <v>0</v>
      </c>
      <c r="J169" s="63">
        <f t="shared" si="76"/>
        <v>0</v>
      </c>
      <c r="K169" s="63">
        <f t="shared" si="76"/>
        <v>0</v>
      </c>
      <c r="L169" s="63">
        <f t="shared" si="76"/>
        <v>0</v>
      </c>
      <c r="M169" s="63">
        <f t="shared" si="76"/>
        <v>0</v>
      </c>
      <c r="N169" s="63">
        <f t="shared" si="76"/>
        <v>0</v>
      </c>
      <c r="O169" s="63">
        <f t="shared" si="76"/>
        <v>0</v>
      </c>
      <c r="P169" s="63">
        <f t="shared" si="76"/>
        <v>0</v>
      </c>
      <c r="Q169" s="63">
        <f t="shared" si="76"/>
        <v>0</v>
      </c>
      <c r="R169" s="63">
        <f t="shared" si="76"/>
        <v>0</v>
      </c>
      <c r="S169" s="63">
        <f t="shared" si="76"/>
        <v>0</v>
      </c>
      <c r="T169" s="63">
        <f t="shared" si="76"/>
        <v>0</v>
      </c>
      <c r="U169" s="63">
        <f t="shared" si="76"/>
        <v>0</v>
      </c>
      <c r="V169" s="63">
        <f t="shared" si="76"/>
        <v>0</v>
      </c>
      <c r="W169" s="63">
        <f t="shared" si="76"/>
        <v>0</v>
      </c>
      <c r="X169" s="63">
        <f t="shared" si="76"/>
        <v>0</v>
      </c>
      <c r="Y169" s="63">
        <f t="shared" si="76"/>
        <v>0</v>
      </c>
      <c r="Z169" s="63">
        <f t="shared" si="76"/>
        <v>0</v>
      </c>
      <c r="AA169" s="63">
        <f t="shared" si="76"/>
        <v>0</v>
      </c>
      <c r="AB169" s="63">
        <f t="shared" si="76"/>
        <v>0</v>
      </c>
      <c r="AC169" s="63">
        <f t="shared" si="76"/>
        <v>0</v>
      </c>
      <c r="AD169" s="63">
        <f t="shared" si="76"/>
        <v>0</v>
      </c>
      <c r="AE169" s="63">
        <f t="shared" si="76"/>
        <v>0</v>
      </c>
      <c r="AF169" s="63">
        <f t="shared" si="76"/>
        <v>0</v>
      </c>
      <c r="AG169" s="63">
        <f t="shared" si="76"/>
        <v>0</v>
      </c>
      <c r="AH169" s="63">
        <f t="shared" si="76"/>
        <v>0</v>
      </c>
      <c r="AI169" s="63">
        <f t="shared" si="76"/>
        <v>0</v>
      </c>
      <c r="AJ169" s="63">
        <f t="shared" si="76"/>
        <v>0</v>
      </c>
      <c r="AK169" s="63">
        <f t="shared" si="76"/>
        <v>0</v>
      </c>
      <c r="AL169" s="63">
        <f t="shared" si="76"/>
        <v>0</v>
      </c>
      <c r="AM169" s="63">
        <f t="shared" si="76"/>
        <v>0</v>
      </c>
      <c r="AN169" s="63">
        <f t="shared" si="76"/>
        <v>0</v>
      </c>
      <c r="AO169" s="63">
        <f t="shared" si="76"/>
        <v>0</v>
      </c>
      <c r="AP169" s="63">
        <f t="shared" si="76"/>
        <v>0</v>
      </c>
      <c r="AQ169" s="63">
        <f t="shared" si="76"/>
        <v>0</v>
      </c>
      <c r="AR169" s="63">
        <f t="shared" si="76"/>
        <v>0</v>
      </c>
      <c r="AS169" s="63">
        <f t="shared" si="76"/>
        <v>0</v>
      </c>
      <c r="AT169" s="63">
        <f t="shared" si="76"/>
        <v>0</v>
      </c>
      <c r="AU169" s="63">
        <f t="shared" si="76"/>
        <v>0</v>
      </c>
      <c r="AV169" s="63">
        <f t="shared" si="76"/>
        <v>0</v>
      </c>
      <c r="AW169" s="63">
        <f t="shared" si="76"/>
        <v>0</v>
      </c>
      <c r="AX169" s="63">
        <f t="shared" si="76"/>
        <v>0</v>
      </c>
      <c r="AY169" s="63">
        <f t="shared" si="76"/>
        <v>0</v>
      </c>
      <c r="AZ169" s="63">
        <f t="shared" si="76"/>
        <v>0</v>
      </c>
      <c r="BA169" s="63">
        <f t="shared" si="76"/>
        <v>0</v>
      </c>
      <c r="BB169" s="63">
        <f t="shared" si="76"/>
        <v>0</v>
      </c>
      <c r="BC169" s="63">
        <f t="shared" si="76"/>
        <v>0</v>
      </c>
      <c r="BD169" s="63">
        <f t="shared" si="76"/>
        <v>0</v>
      </c>
      <c r="BE169" s="63">
        <f t="shared" si="76"/>
        <v>0</v>
      </c>
      <c r="BF169" s="63">
        <f t="shared" si="76"/>
        <v>0</v>
      </c>
      <c r="BG169" s="63">
        <f t="shared" si="76"/>
        <v>0</v>
      </c>
      <c r="BH169" s="63">
        <f t="shared" si="76"/>
        <v>0</v>
      </c>
      <c r="BI169" s="63">
        <f t="shared" si="76"/>
        <v>0</v>
      </c>
      <c r="BJ169" s="63">
        <f t="shared" si="76"/>
        <v>0</v>
      </c>
      <c r="BK169" s="63">
        <f t="shared" si="76"/>
        <v>0</v>
      </c>
      <c r="BL169" s="63">
        <f t="shared" si="76"/>
        <v>0</v>
      </c>
      <c r="BM169" s="63">
        <f t="shared" si="76"/>
        <v>0</v>
      </c>
      <c r="BN169" s="63">
        <f t="shared" si="76"/>
        <v>0</v>
      </c>
      <c r="BO169" s="63">
        <f t="shared" si="76"/>
        <v>0</v>
      </c>
      <c r="BP169" s="63">
        <f t="shared" ref="BP169:DU169" si="77">IFERROR(BP81,"")</f>
        <v>0</v>
      </c>
      <c r="BQ169" s="63">
        <f t="shared" si="77"/>
        <v>0</v>
      </c>
      <c r="BR169" s="63">
        <f t="shared" si="77"/>
        <v>0</v>
      </c>
      <c r="BS169" s="63">
        <f t="shared" si="77"/>
        <v>0</v>
      </c>
      <c r="BT169" s="63">
        <f t="shared" si="77"/>
        <v>0</v>
      </c>
      <c r="BU169" s="63">
        <f t="shared" si="77"/>
        <v>0</v>
      </c>
      <c r="BV169" s="63">
        <f t="shared" si="77"/>
        <v>0</v>
      </c>
      <c r="BW169" s="63">
        <f t="shared" si="77"/>
        <v>0</v>
      </c>
      <c r="BX169" s="63">
        <f t="shared" si="77"/>
        <v>0</v>
      </c>
      <c r="BY169" s="63">
        <f t="shared" si="77"/>
        <v>0</v>
      </c>
      <c r="BZ169" s="63">
        <f t="shared" si="77"/>
        <v>0</v>
      </c>
      <c r="CA169" s="63">
        <f t="shared" si="77"/>
        <v>0</v>
      </c>
      <c r="CB169" s="63">
        <f t="shared" si="77"/>
        <v>0</v>
      </c>
      <c r="CC169" s="63">
        <f t="shared" si="77"/>
        <v>0</v>
      </c>
      <c r="CD169" s="63">
        <f t="shared" si="77"/>
        <v>0</v>
      </c>
      <c r="CE169" s="63">
        <f t="shared" si="77"/>
        <v>0</v>
      </c>
      <c r="CF169" s="63">
        <f t="shared" si="77"/>
        <v>0</v>
      </c>
      <c r="CG169" s="63">
        <f t="shared" si="77"/>
        <v>0</v>
      </c>
      <c r="CH169" s="63">
        <f t="shared" si="77"/>
        <v>0</v>
      </c>
      <c r="CI169" s="63">
        <f t="shared" si="77"/>
        <v>0</v>
      </c>
      <c r="CJ169" s="63">
        <f t="shared" si="77"/>
        <v>0</v>
      </c>
      <c r="CK169" s="63">
        <f t="shared" si="77"/>
        <v>0</v>
      </c>
      <c r="CL169" s="63">
        <f t="shared" si="77"/>
        <v>0</v>
      </c>
      <c r="CM169" s="63">
        <f t="shared" si="77"/>
        <v>0</v>
      </c>
      <c r="CN169" s="63">
        <f t="shared" si="77"/>
        <v>0</v>
      </c>
      <c r="CO169" s="63">
        <f t="shared" si="77"/>
        <v>0</v>
      </c>
      <c r="CP169" s="63">
        <f t="shared" si="77"/>
        <v>0</v>
      </c>
      <c r="CQ169" s="63">
        <f t="shared" si="77"/>
        <v>0</v>
      </c>
      <c r="CR169" s="63">
        <f t="shared" si="77"/>
        <v>0</v>
      </c>
      <c r="CS169" s="63">
        <f t="shared" si="77"/>
        <v>0</v>
      </c>
      <c r="CT169" s="63">
        <f t="shared" si="77"/>
        <v>0</v>
      </c>
      <c r="CU169" s="63">
        <f t="shared" si="77"/>
        <v>0</v>
      </c>
      <c r="CV169" s="63">
        <f t="shared" si="77"/>
        <v>0</v>
      </c>
      <c r="CW169" s="63">
        <f t="shared" si="77"/>
        <v>0</v>
      </c>
      <c r="CX169" s="63">
        <f t="shared" si="77"/>
        <v>0</v>
      </c>
      <c r="CY169" s="63">
        <f t="shared" si="77"/>
        <v>0</v>
      </c>
      <c r="CZ169" s="63">
        <f t="shared" si="77"/>
        <v>0</v>
      </c>
      <c r="DA169" s="63">
        <f t="shared" si="77"/>
        <v>0</v>
      </c>
      <c r="DB169" s="63">
        <f t="shared" si="77"/>
        <v>0</v>
      </c>
      <c r="DC169" s="63">
        <f t="shared" si="77"/>
        <v>0</v>
      </c>
      <c r="DD169" s="63">
        <f t="shared" si="77"/>
        <v>0</v>
      </c>
      <c r="DE169" s="63">
        <f t="shared" si="77"/>
        <v>0</v>
      </c>
      <c r="DF169" s="63">
        <f t="shared" si="77"/>
        <v>0</v>
      </c>
      <c r="DG169" s="63">
        <f t="shared" si="77"/>
        <v>0</v>
      </c>
      <c r="DH169" s="63">
        <f t="shared" si="77"/>
        <v>0</v>
      </c>
      <c r="DI169" s="63">
        <f t="shared" si="77"/>
        <v>0</v>
      </c>
      <c r="DJ169" s="63">
        <f t="shared" si="77"/>
        <v>0</v>
      </c>
      <c r="DK169" s="63">
        <f t="shared" si="77"/>
        <v>0</v>
      </c>
      <c r="DL169" s="63">
        <f t="shared" si="77"/>
        <v>0</v>
      </c>
      <c r="DM169" s="63">
        <f t="shared" si="77"/>
        <v>0</v>
      </c>
      <c r="DN169" s="63">
        <f t="shared" si="77"/>
        <v>0</v>
      </c>
      <c r="DO169" s="63">
        <f t="shared" si="77"/>
        <v>0</v>
      </c>
      <c r="DP169" s="63">
        <f t="shared" si="77"/>
        <v>0</v>
      </c>
      <c r="DQ169" s="63">
        <f t="shared" si="77"/>
        <v>0</v>
      </c>
      <c r="DR169" s="63">
        <f t="shared" si="77"/>
        <v>0</v>
      </c>
      <c r="DS169" s="63">
        <f t="shared" si="77"/>
        <v>0</v>
      </c>
      <c r="DT169" s="63">
        <f t="shared" si="77"/>
        <v>0</v>
      </c>
      <c r="DU169" s="63">
        <f t="shared" si="77"/>
        <v>0</v>
      </c>
    </row>
    <row r="170" spans="1:125" x14ac:dyDescent="0.35">
      <c r="A170" s="38" t="str">
        <f>IFERROR(A97,"")</f>
        <v>Reālās apdrošināšanas izmaksas, kopā</v>
      </c>
      <c r="B170" s="44" t="str">
        <f>IFERROR(B97,"")</f>
        <v>k €</v>
      </c>
      <c r="C170" s="2"/>
      <c r="D170" s="63">
        <f t="shared" ref="D170:BO170" si="78">IFERROR(D97,"")</f>
        <v>0</v>
      </c>
      <c r="E170" s="63">
        <f t="shared" si="78"/>
        <v>0</v>
      </c>
      <c r="F170" s="63">
        <f t="shared" si="78"/>
        <v>0</v>
      </c>
      <c r="G170" s="63">
        <f t="shared" si="78"/>
        <v>0</v>
      </c>
      <c r="H170" s="63">
        <f t="shared" si="78"/>
        <v>0</v>
      </c>
      <c r="I170" s="63">
        <f t="shared" si="78"/>
        <v>0</v>
      </c>
      <c r="J170" s="63">
        <f t="shared" si="78"/>
        <v>0</v>
      </c>
      <c r="K170" s="63">
        <f t="shared" si="78"/>
        <v>0</v>
      </c>
      <c r="L170" s="63">
        <f t="shared" si="78"/>
        <v>0</v>
      </c>
      <c r="M170" s="63">
        <f t="shared" si="78"/>
        <v>0</v>
      </c>
      <c r="N170" s="63">
        <f t="shared" si="78"/>
        <v>0</v>
      </c>
      <c r="O170" s="63">
        <f t="shared" si="78"/>
        <v>0</v>
      </c>
      <c r="P170" s="63">
        <f t="shared" si="78"/>
        <v>0</v>
      </c>
      <c r="Q170" s="63">
        <f t="shared" si="78"/>
        <v>0</v>
      </c>
      <c r="R170" s="63">
        <f t="shared" si="78"/>
        <v>0</v>
      </c>
      <c r="S170" s="63">
        <f t="shared" si="78"/>
        <v>0</v>
      </c>
      <c r="T170" s="63">
        <f t="shared" si="78"/>
        <v>0</v>
      </c>
      <c r="U170" s="63">
        <f t="shared" si="78"/>
        <v>0</v>
      </c>
      <c r="V170" s="63">
        <f t="shared" si="78"/>
        <v>0</v>
      </c>
      <c r="W170" s="63">
        <f t="shared" si="78"/>
        <v>0</v>
      </c>
      <c r="X170" s="63">
        <f t="shared" si="78"/>
        <v>0</v>
      </c>
      <c r="Y170" s="63">
        <f t="shared" si="78"/>
        <v>0</v>
      </c>
      <c r="Z170" s="63">
        <f t="shared" si="78"/>
        <v>0</v>
      </c>
      <c r="AA170" s="63">
        <f t="shared" si="78"/>
        <v>0</v>
      </c>
      <c r="AB170" s="63">
        <f t="shared" si="78"/>
        <v>0</v>
      </c>
      <c r="AC170" s="63">
        <f t="shared" si="78"/>
        <v>0</v>
      </c>
      <c r="AD170" s="63">
        <f t="shared" si="78"/>
        <v>0</v>
      </c>
      <c r="AE170" s="63">
        <f t="shared" si="78"/>
        <v>0</v>
      </c>
      <c r="AF170" s="63">
        <f t="shared" si="78"/>
        <v>0</v>
      </c>
      <c r="AG170" s="63">
        <f t="shared" si="78"/>
        <v>0</v>
      </c>
      <c r="AH170" s="63">
        <f t="shared" si="78"/>
        <v>0</v>
      </c>
      <c r="AI170" s="63">
        <f t="shared" si="78"/>
        <v>0</v>
      </c>
      <c r="AJ170" s="63">
        <f t="shared" si="78"/>
        <v>0</v>
      </c>
      <c r="AK170" s="63">
        <f t="shared" si="78"/>
        <v>0</v>
      </c>
      <c r="AL170" s="63">
        <f t="shared" si="78"/>
        <v>0</v>
      </c>
      <c r="AM170" s="63">
        <f t="shared" si="78"/>
        <v>0</v>
      </c>
      <c r="AN170" s="63">
        <f t="shared" si="78"/>
        <v>0</v>
      </c>
      <c r="AO170" s="63">
        <f t="shared" si="78"/>
        <v>0</v>
      </c>
      <c r="AP170" s="63">
        <f t="shared" si="78"/>
        <v>0</v>
      </c>
      <c r="AQ170" s="63">
        <f t="shared" si="78"/>
        <v>0</v>
      </c>
      <c r="AR170" s="63">
        <f t="shared" si="78"/>
        <v>0</v>
      </c>
      <c r="AS170" s="63">
        <f t="shared" si="78"/>
        <v>0</v>
      </c>
      <c r="AT170" s="63">
        <f t="shared" si="78"/>
        <v>0</v>
      </c>
      <c r="AU170" s="63">
        <f t="shared" si="78"/>
        <v>0</v>
      </c>
      <c r="AV170" s="63">
        <f t="shared" si="78"/>
        <v>0</v>
      </c>
      <c r="AW170" s="63">
        <f t="shared" si="78"/>
        <v>0</v>
      </c>
      <c r="AX170" s="63">
        <f t="shared" si="78"/>
        <v>0</v>
      </c>
      <c r="AY170" s="63">
        <f t="shared" si="78"/>
        <v>0</v>
      </c>
      <c r="AZ170" s="63">
        <f t="shared" si="78"/>
        <v>0</v>
      </c>
      <c r="BA170" s="63">
        <f t="shared" si="78"/>
        <v>0</v>
      </c>
      <c r="BB170" s="63">
        <f t="shared" si="78"/>
        <v>0</v>
      </c>
      <c r="BC170" s="63">
        <f t="shared" si="78"/>
        <v>0</v>
      </c>
      <c r="BD170" s="63">
        <f t="shared" si="78"/>
        <v>0</v>
      </c>
      <c r="BE170" s="63">
        <f t="shared" si="78"/>
        <v>0</v>
      </c>
      <c r="BF170" s="63">
        <f t="shared" si="78"/>
        <v>0</v>
      </c>
      <c r="BG170" s="63">
        <f t="shared" si="78"/>
        <v>0</v>
      </c>
      <c r="BH170" s="63">
        <f t="shared" si="78"/>
        <v>0</v>
      </c>
      <c r="BI170" s="63">
        <f t="shared" si="78"/>
        <v>0</v>
      </c>
      <c r="BJ170" s="63">
        <f t="shared" si="78"/>
        <v>0</v>
      </c>
      <c r="BK170" s="63">
        <f t="shared" si="78"/>
        <v>0</v>
      </c>
      <c r="BL170" s="63">
        <f t="shared" si="78"/>
        <v>0</v>
      </c>
      <c r="BM170" s="63">
        <f t="shared" si="78"/>
        <v>0</v>
      </c>
      <c r="BN170" s="63">
        <f t="shared" si="78"/>
        <v>0</v>
      </c>
      <c r="BO170" s="63">
        <f t="shared" si="78"/>
        <v>0</v>
      </c>
      <c r="BP170" s="63">
        <f t="shared" ref="BP170:DU170" si="79">IFERROR(BP97,"")</f>
        <v>0</v>
      </c>
      <c r="BQ170" s="63">
        <f t="shared" si="79"/>
        <v>0</v>
      </c>
      <c r="BR170" s="63">
        <f t="shared" si="79"/>
        <v>0</v>
      </c>
      <c r="BS170" s="63">
        <f t="shared" si="79"/>
        <v>0</v>
      </c>
      <c r="BT170" s="63">
        <f t="shared" si="79"/>
        <v>0</v>
      </c>
      <c r="BU170" s="63">
        <f t="shared" si="79"/>
        <v>0</v>
      </c>
      <c r="BV170" s="63">
        <f t="shared" si="79"/>
        <v>0</v>
      </c>
      <c r="BW170" s="63">
        <f t="shared" si="79"/>
        <v>0</v>
      </c>
      <c r="BX170" s="63">
        <f t="shared" si="79"/>
        <v>0</v>
      </c>
      <c r="BY170" s="63">
        <f t="shared" si="79"/>
        <v>0</v>
      </c>
      <c r="BZ170" s="63">
        <f t="shared" si="79"/>
        <v>0</v>
      </c>
      <c r="CA170" s="63">
        <f t="shared" si="79"/>
        <v>0</v>
      </c>
      <c r="CB170" s="63">
        <f t="shared" si="79"/>
        <v>0</v>
      </c>
      <c r="CC170" s="63">
        <f t="shared" si="79"/>
        <v>0</v>
      </c>
      <c r="CD170" s="63">
        <f t="shared" si="79"/>
        <v>0</v>
      </c>
      <c r="CE170" s="63">
        <f t="shared" si="79"/>
        <v>0</v>
      </c>
      <c r="CF170" s="63">
        <f t="shared" si="79"/>
        <v>0</v>
      </c>
      <c r="CG170" s="63">
        <f t="shared" si="79"/>
        <v>0</v>
      </c>
      <c r="CH170" s="63">
        <f t="shared" si="79"/>
        <v>0</v>
      </c>
      <c r="CI170" s="63">
        <f t="shared" si="79"/>
        <v>0</v>
      </c>
      <c r="CJ170" s="63">
        <f t="shared" si="79"/>
        <v>0</v>
      </c>
      <c r="CK170" s="63">
        <f t="shared" si="79"/>
        <v>0</v>
      </c>
      <c r="CL170" s="63">
        <f t="shared" si="79"/>
        <v>0</v>
      </c>
      <c r="CM170" s="63">
        <f t="shared" si="79"/>
        <v>0</v>
      </c>
      <c r="CN170" s="63">
        <f t="shared" si="79"/>
        <v>0</v>
      </c>
      <c r="CO170" s="63">
        <f t="shared" si="79"/>
        <v>0</v>
      </c>
      <c r="CP170" s="63">
        <f t="shared" si="79"/>
        <v>0</v>
      </c>
      <c r="CQ170" s="63">
        <f t="shared" si="79"/>
        <v>0</v>
      </c>
      <c r="CR170" s="63">
        <f t="shared" si="79"/>
        <v>0</v>
      </c>
      <c r="CS170" s="63">
        <f t="shared" si="79"/>
        <v>0</v>
      </c>
      <c r="CT170" s="63">
        <f t="shared" si="79"/>
        <v>0</v>
      </c>
      <c r="CU170" s="63">
        <f t="shared" si="79"/>
        <v>0</v>
      </c>
      <c r="CV170" s="63">
        <f t="shared" si="79"/>
        <v>0</v>
      </c>
      <c r="CW170" s="63">
        <f t="shared" si="79"/>
        <v>0</v>
      </c>
      <c r="CX170" s="63">
        <f t="shared" si="79"/>
        <v>0</v>
      </c>
      <c r="CY170" s="63">
        <f t="shared" si="79"/>
        <v>0</v>
      </c>
      <c r="CZ170" s="63">
        <f t="shared" si="79"/>
        <v>0</v>
      </c>
      <c r="DA170" s="63">
        <f t="shared" si="79"/>
        <v>0</v>
      </c>
      <c r="DB170" s="63">
        <f t="shared" si="79"/>
        <v>0</v>
      </c>
      <c r="DC170" s="63">
        <f t="shared" si="79"/>
        <v>0</v>
      </c>
      <c r="DD170" s="63">
        <f t="shared" si="79"/>
        <v>0</v>
      </c>
      <c r="DE170" s="63">
        <f t="shared" si="79"/>
        <v>0</v>
      </c>
      <c r="DF170" s="63">
        <f t="shared" si="79"/>
        <v>0</v>
      </c>
      <c r="DG170" s="63">
        <f t="shared" si="79"/>
        <v>0</v>
      </c>
      <c r="DH170" s="63">
        <f t="shared" si="79"/>
        <v>0</v>
      </c>
      <c r="DI170" s="63">
        <f t="shared" si="79"/>
        <v>0</v>
      </c>
      <c r="DJ170" s="63">
        <f t="shared" si="79"/>
        <v>0</v>
      </c>
      <c r="DK170" s="63">
        <f t="shared" si="79"/>
        <v>0</v>
      </c>
      <c r="DL170" s="63">
        <f t="shared" si="79"/>
        <v>0</v>
      </c>
      <c r="DM170" s="63">
        <f t="shared" si="79"/>
        <v>0</v>
      </c>
      <c r="DN170" s="63">
        <f t="shared" si="79"/>
        <v>0</v>
      </c>
      <c r="DO170" s="63">
        <f t="shared" si="79"/>
        <v>0</v>
      </c>
      <c r="DP170" s="63">
        <f t="shared" si="79"/>
        <v>0</v>
      </c>
      <c r="DQ170" s="63">
        <f t="shared" si="79"/>
        <v>0</v>
      </c>
      <c r="DR170" s="63">
        <f t="shared" si="79"/>
        <v>0</v>
      </c>
      <c r="DS170" s="63">
        <f t="shared" si="79"/>
        <v>0</v>
      </c>
      <c r="DT170" s="63">
        <f t="shared" si="79"/>
        <v>0</v>
      </c>
      <c r="DU170" s="63">
        <f t="shared" si="79"/>
        <v>0</v>
      </c>
    </row>
    <row r="171" spans="1:125" x14ac:dyDescent="0.35">
      <c r="A171" s="38" t="str">
        <f>IFERROR(A143,"")</f>
        <v>Privātā partnera Reālās būvniecības risku izmaksas</v>
      </c>
      <c r="B171" s="44" t="str">
        <f>IFERROR(B143,"")</f>
        <v>k €</v>
      </c>
      <c r="C171" s="2"/>
      <c r="D171" s="63">
        <f t="shared" ref="D171:BO171" si="80">IFERROR(D143,"")</f>
        <v>0</v>
      </c>
      <c r="E171" s="63" t="str">
        <f t="shared" si="80"/>
        <v/>
      </c>
      <c r="F171" s="63" t="str">
        <f t="shared" si="80"/>
        <v/>
      </c>
      <c r="G171" s="63" t="str">
        <f t="shared" si="80"/>
        <v/>
      </c>
      <c r="H171" s="63" t="str">
        <f t="shared" si="80"/>
        <v/>
      </c>
      <c r="I171" s="63" t="str">
        <f t="shared" si="80"/>
        <v/>
      </c>
      <c r="J171" s="63" t="str">
        <f t="shared" si="80"/>
        <v/>
      </c>
      <c r="K171" s="63" t="str">
        <f t="shared" si="80"/>
        <v/>
      </c>
      <c r="L171" s="63" t="str">
        <f t="shared" si="80"/>
        <v/>
      </c>
      <c r="M171" s="63" t="str">
        <f t="shared" si="80"/>
        <v/>
      </c>
      <c r="N171" s="63" t="str">
        <f t="shared" si="80"/>
        <v/>
      </c>
      <c r="O171" s="63" t="str">
        <f t="shared" si="80"/>
        <v/>
      </c>
      <c r="P171" s="63" t="str">
        <f t="shared" si="80"/>
        <v/>
      </c>
      <c r="Q171" s="63" t="str">
        <f t="shared" si="80"/>
        <v/>
      </c>
      <c r="R171" s="63" t="str">
        <f t="shared" si="80"/>
        <v/>
      </c>
      <c r="S171" s="63" t="str">
        <f t="shared" si="80"/>
        <v/>
      </c>
      <c r="T171" s="63" t="str">
        <f t="shared" si="80"/>
        <v/>
      </c>
      <c r="U171" s="63" t="str">
        <f t="shared" si="80"/>
        <v/>
      </c>
      <c r="V171" s="63" t="str">
        <f t="shared" si="80"/>
        <v/>
      </c>
      <c r="W171" s="63" t="str">
        <f t="shared" si="80"/>
        <v/>
      </c>
      <c r="X171" s="63" t="str">
        <f t="shared" si="80"/>
        <v/>
      </c>
      <c r="Y171" s="63" t="str">
        <f t="shared" si="80"/>
        <v/>
      </c>
      <c r="Z171" s="63" t="str">
        <f t="shared" si="80"/>
        <v/>
      </c>
      <c r="AA171" s="63" t="str">
        <f t="shared" si="80"/>
        <v/>
      </c>
      <c r="AB171" s="63" t="str">
        <f t="shared" si="80"/>
        <v/>
      </c>
      <c r="AC171" s="63" t="str">
        <f t="shared" si="80"/>
        <v/>
      </c>
      <c r="AD171" s="63" t="str">
        <f t="shared" si="80"/>
        <v/>
      </c>
      <c r="AE171" s="63" t="str">
        <f t="shared" si="80"/>
        <v/>
      </c>
      <c r="AF171" s="63" t="str">
        <f t="shared" si="80"/>
        <v/>
      </c>
      <c r="AG171" s="63" t="str">
        <f t="shared" si="80"/>
        <v/>
      </c>
      <c r="AH171" s="63" t="str">
        <f t="shared" si="80"/>
        <v/>
      </c>
      <c r="AI171" s="63" t="str">
        <f t="shared" si="80"/>
        <v/>
      </c>
      <c r="AJ171" s="63" t="str">
        <f t="shared" si="80"/>
        <v/>
      </c>
      <c r="AK171" s="63" t="str">
        <f t="shared" si="80"/>
        <v/>
      </c>
      <c r="AL171" s="63" t="str">
        <f t="shared" si="80"/>
        <v/>
      </c>
      <c r="AM171" s="63" t="str">
        <f t="shared" si="80"/>
        <v/>
      </c>
      <c r="AN171" s="63" t="str">
        <f t="shared" si="80"/>
        <v/>
      </c>
      <c r="AO171" s="63" t="str">
        <f t="shared" si="80"/>
        <v/>
      </c>
      <c r="AP171" s="63" t="str">
        <f t="shared" si="80"/>
        <v/>
      </c>
      <c r="AQ171" s="63" t="str">
        <f t="shared" si="80"/>
        <v/>
      </c>
      <c r="AR171" s="63" t="str">
        <f t="shared" si="80"/>
        <v/>
      </c>
      <c r="AS171" s="63" t="str">
        <f t="shared" si="80"/>
        <v/>
      </c>
      <c r="AT171" s="63" t="str">
        <f t="shared" si="80"/>
        <v/>
      </c>
      <c r="AU171" s="63" t="str">
        <f t="shared" si="80"/>
        <v/>
      </c>
      <c r="AV171" s="63" t="str">
        <f t="shared" si="80"/>
        <v/>
      </c>
      <c r="AW171" s="63" t="str">
        <f t="shared" si="80"/>
        <v/>
      </c>
      <c r="AX171" s="63" t="str">
        <f t="shared" si="80"/>
        <v/>
      </c>
      <c r="AY171" s="63" t="str">
        <f t="shared" si="80"/>
        <v/>
      </c>
      <c r="AZ171" s="63" t="str">
        <f t="shared" si="80"/>
        <v/>
      </c>
      <c r="BA171" s="63" t="str">
        <f t="shared" si="80"/>
        <v/>
      </c>
      <c r="BB171" s="63" t="str">
        <f t="shared" si="80"/>
        <v/>
      </c>
      <c r="BC171" s="63" t="str">
        <f t="shared" si="80"/>
        <v/>
      </c>
      <c r="BD171" s="63" t="str">
        <f t="shared" si="80"/>
        <v/>
      </c>
      <c r="BE171" s="63" t="str">
        <f t="shared" si="80"/>
        <v/>
      </c>
      <c r="BF171" s="63" t="str">
        <f t="shared" si="80"/>
        <v/>
      </c>
      <c r="BG171" s="63" t="str">
        <f t="shared" si="80"/>
        <v/>
      </c>
      <c r="BH171" s="63" t="str">
        <f t="shared" si="80"/>
        <v/>
      </c>
      <c r="BI171" s="63" t="str">
        <f t="shared" si="80"/>
        <v/>
      </c>
      <c r="BJ171" s="63" t="str">
        <f t="shared" si="80"/>
        <v/>
      </c>
      <c r="BK171" s="63" t="str">
        <f t="shared" si="80"/>
        <v/>
      </c>
      <c r="BL171" s="63" t="str">
        <f t="shared" si="80"/>
        <v/>
      </c>
      <c r="BM171" s="63" t="str">
        <f t="shared" si="80"/>
        <v/>
      </c>
      <c r="BN171" s="63" t="str">
        <f t="shared" si="80"/>
        <v/>
      </c>
      <c r="BO171" s="63" t="str">
        <f t="shared" si="80"/>
        <v/>
      </c>
      <c r="BP171" s="63" t="str">
        <f t="shared" ref="BP171:DU171" si="81">IFERROR(BP143,"")</f>
        <v/>
      </c>
      <c r="BQ171" s="63" t="str">
        <f t="shared" si="81"/>
        <v/>
      </c>
      <c r="BR171" s="63" t="str">
        <f t="shared" si="81"/>
        <v/>
      </c>
      <c r="BS171" s="63" t="str">
        <f t="shared" si="81"/>
        <v/>
      </c>
      <c r="BT171" s="63" t="str">
        <f t="shared" si="81"/>
        <v/>
      </c>
      <c r="BU171" s="63" t="str">
        <f t="shared" si="81"/>
        <v/>
      </c>
      <c r="BV171" s="63" t="str">
        <f t="shared" si="81"/>
        <v/>
      </c>
      <c r="BW171" s="63" t="str">
        <f t="shared" si="81"/>
        <v/>
      </c>
      <c r="BX171" s="63" t="str">
        <f t="shared" si="81"/>
        <v/>
      </c>
      <c r="BY171" s="63" t="str">
        <f t="shared" si="81"/>
        <v/>
      </c>
      <c r="BZ171" s="63" t="str">
        <f t="shared" si="81"/>
        <v/>
      </c>
      <c r="CA171" s="63" t="str">
        <f t="shared" si="81"/>
        <v/>
      </c>
      <c r="CB171" s="63" t="str">
        <f t="shared" si="81"/>
        <v/>
      </c>
      <c r="CC171" s="63" t="str">
        <f t="shared" si="81"/>
        <v/>
      </c>
      <c r="CD171" s="63" t="str">
        <f t="shared" si="81"/>
        <v/>
      </c>
      <c r="CE171" s="63" t="str">
        <f t="shared" si="81"/>
        <v/>
      </c>
      <c r="CF171" s="63" t="str">
        <f t="shared" si="81"/>
        <v/>
      </c>
      <c r="CG171" s="63" t="str">
        <f t="shared" si="81"/>
        <v/>
      </c>
      <c r="CH171" s="63" t="str">
        <f t="shared" si="81"/>
        <v/>
      </c>
      <c r="CI171" s="63" t="str">
        <f t="shared" si="81"/>
        <v/>
      </c>
      <c r="CJ171" s="63" t="str">
        <f t="shared" si="81"/>
        <v/>
      </c>
      <c r="CK171" s="63" t="str">
        <f t="shared" si="81"/>
        <v/>
      </c>
      <c r="CL171" s="63" t="str">
        <f t="shared" si="81"/>
        <v/>
      </c>
      <c r="CM171" s="63" t="str">
        <f t="shared" si="81"/>
        <v/>
      </c>
      <c r="CN171" s="63" t="str">
        <f t="shared" si="81"/>
        <v/>
      </c>
      <c r="CO171" s="63" t="str">
        <f t="shared" si="81"/>
        <v/>
      </c>
      <c r="CP171" s="63" t="str">
        <f t="shared" si="81"/>
        <v/>
      </c>
      <c r="CQ171" s="63" t="str">
        <f t="shared" si="81"/>
        <v/>
      </c>
      <c r="CR171" s="63" t="str">
        <f t="shared" si="81"/>
        <v/>
      </c>
      <c r="CS171" s="63" t="str">
        <f t="shared" si="81"/>
        <v/>
      </c>
      <c r="CT171" s="63" t="str">
        <f t="shared" si="81"/>
        <v/>
      </c>
      <c r="CU171" s="63" t="str">
        <f t="shared" si="81"/>
        <v/>
      </c>
      <c r="CV171" s="63" t="str">
        <f t="shared" si="81"/>
        <v/>
      </c>
      <c r="CW171" s="63" t="str">
        <f t="shared" si="81"/>
        <v/>
      </c>
      <c r="CX171" s="63" t="str">
        <f t="shared" si="81"/>
        <v/>
      </c>
      <c r="CY171" s="63" t="str">
        <f t="shared" si="81"/>
        <v/>
      </c>
      <c r="CZ171" s="63" t="str">
        <f t="shared" si="81"/>
        <v/>
      </c>
      <c r="DA171" s="63" t="str">
        <f t="shared" si="81"/>
        <v/>
      </c>
      <c r="DB171" s="63" t="str">
        <f t="shared" si="81"/>
        <v/>
      </c>
      <c r="DC171" s="63" t="str">
        <f t="shared" si="81"/>
        <v/>
      </c>
      <c r="DD171" s="63" t="str">
        <f t="shared" si="81"/>
        <v/>
      </c>
      <c r="DE171" s="63" t="str">
        <f t="shared" si="81"/>
        <v/>
      </c>
      <c r="DF171" s="63" t="str">
        <f t="shared" si="81"/>
        <v/>
      </c>
      <c r="DG171" s="63" t="str">
        <f t="shared" si="81"/>
        <v/>
      </c>
      <c r="DH171" s="63" t="str">
        <f t="shared" si="81"/>
        <v/>
      </c>
      <c r="DI171" s="63" t="str">
        <f t="shared" si="81"/>
        <v/>
      </c>
      <c r="DJ171" s="63" t="str">
        <f t="shared" si="81"/>
        <v/>
      </c>
      <c r="DK171" s="63" t="str">
        <f t="shared" si="81"/>
        <v/>
      </c>
      <c r="DL171" s="63" t="str">
        <f t="shared" si="81"/>
        <v/>
      </c>
      <c r="DM171" s="63" t="str">
        <f t="shared" si="81"/>
        <v/>
      </c>
      <c r="DN171" s="63" t="str">
        <f t="shared" si="81"/>
        <v/>
      </c>
      <c r="DO171" s="63" t="str">
        <f t="shared" si="81"/>
        <v/>
      </c>
      <c r="DP171" s="63" t="str">
        <f t="shared" si="81"/>
        <v/>
      </c>
      <c r="DQ171" s="63" t="str">
        <f t="shared" si="81"/>
        <v/>
      </c>
      <c r="DR171" s="63" t="str">
        <f t="shared" si="81"/>
        <v/>
      </c>
      <c r="DS171" s="63" t="str">
        <f t="shared" si="81"/>
        <v/>
      </c>
      <c r="DT171" s="63" t="str">
        <f t="shared" si="81"/>
        <v/>
      </c>
      <c r="DU171" s="63" t="str">
        <f t="shared" si="81"/>
        <v/>
      </c>
    </row>
    <row r="172" spans="1:125" x14ac:dyDescent="0.35">
      <c r="A172" s="38" t="str">
        <f>IFERROR(A161,"")</f>
        <v>Privātā partnera Reālās uzturēšanas risku izmaksas</v>
      </c>
      <c r="B172" s="44" t="str">
        <f>IFERROR(B161,"")</f>
        <v>k €</v>
      </c>
      <c r="C172" s="2"/>
      <c r="D172" s="63">
        <f t="shared" ref="D172:BO172" si="82">IFERROR(D161,"")</f>
        <v>0</v>
      </c>
      <c r="E172" s="63" t="str">
        <f t="shared" si="82"/>
        <v/>
      </c>
      <c r="F172" s="63" t="str">
        <f t="shared" si="82"/>
        <v/>
      </c>
      <c r="G172" s="63" t="str">
        <f t="shared" si="82"/>
        <v/>
      </c>
      <c r="H172" s="63" t="str">
        <f t="shared" si="82"/>
        <v/>
      </c>
      <c r="I172" s="63" t="str">
        <f t="shared" si="82"/>
        <v/>
      </c>
      <c r="J172" s="63" t="str">
        <f t="shared" si="82"/>
        <v/>
      </c>
      <c r="K172" s="63" t="str">
        <f t="shared" si="82"/>
        <v/>
      </c>
      <c r="L172" s="63" t="str">
        <f t="shared" si="82"/>
        <v/>
      </c>
      <c r="M172" s="63" t="str">
        <f t="shared" si="82"/>
        <v/>
      </c>
      <c r="N172" s="63" t="str">
        <f t="shared" si="82"/>
        <v/>
      </c>
      <c r="O172" s="63" t="str">
        <f t="shared" si="82"/>
        <v/>
      </c>
      <c r="P172" s="63" t="str">
        <f t="shared" si="82"/>
        <v/>
      </c>
      <c r="Q172" s="63" t="str">
        <f t="shared" si="82"/>
        <v/>
      </c>
      <c r="R172" s="63" t="str">
        <f t="shared" si="82"/>
        <v/>
      </c>
      <c r="S172" s="63" t="str">
        <f t="shared" si="82"/>
        <v/>
      </c>
      <c r="T172" s="63" t="str">
        <f t="shared" si="82"/>
        <v/>
      </c>
      <c r="U172" s="63" t="str">
        <f t="shared" si="82"/>
        <v/>
      </c>
      <c r="V172" s="63" t="str">
        <f t="shared" si="82"/>
        <v/>
      </c>
      <c r="W172" s="63" t="str">
        <f t="shared" si="82"/>
        <v/>
      </c>
      <c r="X172" s="63" t="str">
        <f t="shared" si="82"/>
        <v/>
      </c>
      <c r="Y172" s="63" t="str">
        <f t="shared" si="82"/>
        <v/>
      </c>
      <c r="Z172" s="63" t="str">
        <f t="shared" si="82"/>
        <v/>
      </c>
      <c r="AA172" s="63" t="str">
        <f t="shared" si="82"/>
        <v/>
      </c>
      <c r="AB172" s="63" t="str">
        <f t="shared" si="82"/>
        <v/>
      </c>
      <c r="AC172" s="63" t="str">
        <f t="shared" si="82"/>
        <v/>
      </c>
      <c r="AD172" s="63" t="str">
        <f t="shared" si="82"/>
        <v/>
      </c>
      <c r="AE172" s="63" t="str">
        <f t="shared" si="82"/>
        <v/>
      </c>
      <c r="AF172" s="63" t="str">
        <f t="shared" si="82"/>
        <v/>
      </c>
      <c r="AG172" s="63" t="str">
        <f t="shared" si="82"/>
        <v/>
      </c>
      <c r="AH172" s="63" t="str">
        <f t="shared" si="82"/>
        <v/>
      </c>
      <c r="AI172" s="63" t="str">
        <f t="shared" si="82"/>
        <v/>
      </c>
      <c r="AJ172" s="63" t="str">
        <f t="shared" si="82"/>
        <v/>
      </c>
      <c r="AK172" s="63" t="str">
        <f t="shared" si="82"/>
        <v/>
      </c>
      <c r="AL172" s="63" t="str">
        <f t="shared" si="82"/>
        <v/>
      </c>
      <c r="AM172" s="63" t="str">
        <f t="shared" si="82"/>
        <v/>
      </c>
      <c r="AN172" s="63" t="str">
        <f t="shared" si="82"/>
        <v/>
      </c>
      <c r="AO172" s="63" t="str">
        <f t="shared" si="82"/>
        <v/>
      </c>
      <c r="AP172" s="63" t="str">
        <f t="shared" si="82"/>
        <v/>
      </c>
      <c r="AQ172" s="63" t="str">
        <f t="shared" si="82"/>
        <v/>
      </c>
      <c r="AR172" s="63" t="str">
        <f t="shared" si="82"/>
        <v/>
      </c>
      <c r="AS172" s="63" t="str">
        <f t="shared" si="82"/>
        <v/>
      </c>
      <c r="AT172" s="63" t="str">
        <f t="shared" si="82"/>
        <v/>
      </c>
      <c r="AU172" s="63" t="str">
        <f t="shared" si="82"/>
        <v/>
      </c>
      <c r="AV172" s="63" t="str">
        <f t="shared" si="82"/>
        <v/>
      </c>
      <c r="AW172" s="63" t="str">
        <f t="shared" si="82"/>
        <v/>
      </c>
      <c r="AX172" s="63" t="str">
        <f t="shared" si="82"/>
        <v/>
      </c>
      <c r="AY172" s="63" t="str">
        <f t="shared" si="82"/>
        <v/>
      </c>
      <c r="AZ172" s="63" t="str">
        <f t="shared" si="82"/>
        <v/>
      </c>
      <c r="BA172" s="63" t="str">
        <f t="shared" si="82"/>
        <v/>
      </c>
      <c r="BB172" s="63" t="str">
        <f t="shared" si="82"/>
        <v/>
      </c>
      <c r="BC172" s="63" t="str">
        <f t="shared" si="82"/>
        <v/>
      </c>
      <c r="BD172" s="63" t="str">
        <f t="shared" si="82"/>
        <v/>
      </c>
      <c r="BE172" s="63" t="str">
        <f t="shared" si="82"/>
        <v/>
      </c>
      <c r="BF172" s="63" t="str">
        <f t="shared" si="82"/>
        <v/>
      </c>
      <c r="BG172" s="63" t="str">
        <f t="shared" si="82"/>
        <v/>
      </c>
      <c r="BH172" s="63" t="str">
        <f t="shared" si="82"/>
        <v/>
      </c>
      <c r="BI172" s="63" t="str">
        <f t="shared" si="82"/>
        <v/>
      </c>
      <c r="BJ172" s="63" t="str">
        <f t="shared" si="82"/>
        <v/>
      </c>
      <c r="BK172" s="63" t="str">
        <f t="shared" si="82"/>
        <v/>
      </c>
      <c r="BL172" s="63" t="str">
        <f t="shared" si="82"/>
        <v/>
      </c>
      <c r="BM172" s="63" t="str">
        <f t="shared" si="82"/>
        <v/>
      </c>
      <c r="BN172" s="63" t="str">
        <f t="shared" si="82"/>
        <v/>
      </c>
      <c r="BO172" s="63" t="str">
        <f t="shared" si="82"/>
        <v/>
      </c>
      <c r="BP172" s="63" t="str">
        <f t="shared" ref="BP172:DU172" si="83">IFERROR(BP161,"")</f>
        <v/>
      </c>
      <c r="BQ172" s="63" t="str">
        <f t="shared" si="83"/>
        <v/>
      </c>
      <c r="BR172" s="63" t="str">
        <f t="shared" si="83"/>
        <v/>
      </c>
      <c r="BS172" s="63" t="str">
        <f t="shared" si="83"/>
        <v/>
      </c>
      <c r="BT172" s="63" t="str">
        <f t="shared" si="83"/>
        <v/>
      </c>
      <c r="BU172" s="63" t="str">
        <f t="shared" si="83"/>
        <v/>
      </c>
      <c r="BV172" s="63" t="str">
        <f t="shared" si="83"/>
        <v/>
      </c>
      <c r="BW172" s="63" t="str">
        <f t="shared" si="83"/>
        <v/>
      </c>
      <c r="BX172" s="63" t="str">
        <f t="shared" si="83"/>
        <v/>
      </c>
      <c r="BY172" s="63" t="str">
        <f t="shared" si="83"/>
        <v/>
      </c>
      <c r="BZ172" s="63" t="str">
        <f t="shared" si="83"/>
        <v/>
      </c>
      <c r="CA172" s="63" t="str">
        <f t="shared" si="83"/>
        <v/>
      </c>
      <c r="CB172" s="63" t="str">
        <f t="shared" si="83"/>
        <v/>
      </c>
      <c r="CC172" s="63" t="str">
        <f t="shared" si="83"/>
        <v/>
      </c>
      <c r="CD172" s="63" t="str">
        <f t="shared" si="83"/>
        <v/>
      </c>
      <c r="CE172" s="63" t="str">
        <f t="shared" si="83"/>
        <v/>
      </c>
      <c r="CF172" s="63" t="str">
        <f t="shared" si="83"/>
        <v/>
      </c>
      <c r="CG172" s="63" t="str">
        <f t="shared" si="83"/>
        <v/>
      </c>
      <c r="CH172" s="63" t="str">
        <f t="shared" si="83"/>
        <v/>
      </c>
      <c r="CI172" s="63" t="str">
        <f t="shared" si="83"/>
        <v/>
      </c>
      <c r="CJ172" s="63" t="str">
        <f t="shared" si="83"/>
        <v/>
      </c>
      <c r="CK172" s="63" t="str">
        <f t="shared" si="83"/>
        <v/>
      </c>
      <c r="CL172" s="63" t="str">
        <f t="shared" si="83"/>
        <v/>
      </c>
      <c r="CM172" s="63" t="str">
        <f t="shared" si="83"/>
        <v/>
      </c>
      <c r="CN172" s="63" t="str">
        <f t="shared" si="83"/>
        <v/>
      </c>
      <c r="CO172" s="63" t="str">
        <f t="shared" si="83"/>
        <v/>
      </c>
      <c r="CP172" s="63" t="str">
        <f t="shared" si="83"/>
        <v/>
      </c>
      <c r="CQ172" s="63" t="str">
        <f t="shared" si="83"/>
        <v/>
      </c>
      <c r="CR172" s="63" t="str">
        <f t="shared" si="83"/>
        <v/>
      </c>
      <c r="CS172" s="63" t="str">
        <f t="shared" si="83"/>
        <v/>
      </c>
      <c r="CT172" s="63" t="str">
        <f t="shared" si="83"/>
        <v/>
      </c>
      <c r="CU172" s="63" t="str">
        <f t="shared" si="83"/>
        <v/>
      </c>
      <c r="CV172" s="63" t="str">
        <f t="shared" si="83"/>
        <v/>
      </c>
      <c r="CW172" s="63" t="str">
        <f t="shared" si="83"/>
        <v/>
      </c>
      <c r="CX172" s="63" t="str">
        <f t="shared" si="83"/>
        <v/>
      </c>
      <c r="CY172" s="63" t="str">
        <f t="shared" si="83"/>
        <v/>
      </c>
      <c r="CZ172" s="63" t="str">
        <f t="shared" si="83"/>
        <v/>
      </c>
      <c r="DA172" s="63" t="str">
        <f t="shared" si="83"/>
        <v/>
      </c>
      <c r="DB172" s="63" t="str">
        <f t="shared" si="83"/>
        <v/>
      </c>
      <c r="DC172" s="63" t="str">
        <f t="shared" si="83"/>
        <v/>
      </c>
      <c r="DD172" s="63" t="str">
        <f t="shared" si="83"/>
        <v/>
      </c>
      <c r="DE172" s="63" t="str">
        <f t="shared" si="83"/>
        <v/>
      </c>
      <c r="DF172" s="63" t="str">
        <f t="shared" si="83"/>
        <v/>
      </c>
      <c r="DG172" s="63" t="str">
        <f t="shared" si="83"/>
        <v/>
      </c>
      <c r="DH172" s="63" t="str">
        <f t="shared" si="83"/>
        <v/>
      </c>
      <c r="DI172" s="63" t="str">
        <f t="shared" si="83"/>
        <v/>
      </c>
      <c r="DJ172" s="63" t="str">
        <f t="shared" si="83"/>
        <v/>
      </c>
      <c r="DK172" s="63" t="str">
        <f t="shared" si="83"/>
        <v/>
      </c>
      <c r="DL172" s="63" t="str">
        <f t="shared" si="83"/>
        <v/>
      </c>
      <c r="DM172" s="63" t="str">
        <f t="shared" si="83"/>
        <v/>
      </c>
      <c r="DN172" s="63" t="str">
        <f t="shared" si="83"/>
        <v/>
      </c>
      <c r="DO172" s="63" t="str">
        <f t="shared" si="83"/>
        <v/>
      </c>
      <c r="DP172" s="63" t="str">
        <f t="shared" si="83"/>
        <v/>
      </c>
      <c r="DQ172" s="63" t="str">
        <f t="shared" si="83"/>
        <v/>
      </c>
      <c r="DR172" s="63" t="str">
        <f t="shared" si="83"/>
        <v/>
      </c>
      <c r="DS172" s="63" t="str">
        <f t="shared" si="83"/>
        <v/>
      </c>
      <c r="DT172" s="63" t="str">
        <f t="shared" si="83"/>
        <v/>
      </c>
      <c r="DU172" s="63" t="str">
        <f t="shared" si="83"/>
        <v/>
      </c>
    </row>
    <row r="173" spans="1:125"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row>
    <row r="174" spans="1:125" x14ac:dyDescent="0.35">
      <c r="A174" s="25" t="s">
        <v>463</v>
      </c>
      <c r="B174" s="78" t="s">
        <v>200</v>
      </c>
      <c r="C174" s="25"/>
      <c r="D174" s="104">
        <f t="shared" ref="D174:AI174" si="84">IFERROR(SUM(D167:D172),"")</f>
        <v>0</v>
      </c>
      <c r="E174" s="104">
        <f t="shared" si="84"/>
        <v>0</v>
      </c>
      <c r="F174" s="104">
        <f t="shared" si="84"/>
        <v>0</v>
      </c>
      <c r="G174" s="104">
        <f t="shared" si="84"/>
        <v>0</v>
      </c>
      <c r="H174" s="104">
        <f t="shared" si="84"/>
        <v>0</v>
      </c>
      <c r="I174" s="104">
        <f t="shared" si="84"/>
        <v>0</v>
      </c>
      <c r="J174" s="104">
        <f t="shared" si="84"/>
        <v>0</v>
      </c>
      <c r="K174" s="104">
        <f t="shared" si="84"/>
        <v>0</v>
      </c>
      <c r="L174" s="104">
        <f t="shared" si="84"/>
        <v>0</v>
      </c>
      <c r="M174" s="104">
        <f t="shared" si="84"/>
        <v>0</v>
      </c>
      <c r="N174" s="104">
        <f t="shared" si="84"/>
        <v>0</v>
      </c>
      <c r="O174" s="104">
        <f t="shared" si="84"/>
        <v>0</v>
      </c>
      <c r="P174" s="104">
        <f t="shared" si="84"/>
        <v>0</v>
      </c>
      <c r="Q174" s="104">
        <f t="shared" si="84"/>
        <v>0</v>
      </c>
      <c r="R174" s="104">
        <f t="shared" si="84"/>
        <v>0</v>
      </c>
      <c r="S174" s="104">
        <f t="shared" si="84"/>
        <v>0</v>
      </c>
      <c r="T174" s="104">
        <f t="shared" si="84"/>
        <v>0</v>
      </c>
      <c r="U174" s="104">
        <f t="shared" si="84"/>
        <v>0</v>
      </c>
      <c r="V174" s="104">
        <f t="shared" si="84"/>
        <v>0</v>
      </c>
      <c r="W174" s="104">
        <f t="shared" si="84"/>
        <v>0</v>
      </c>
      <c r="X174" s="104">
        <f t="shared" si="84"/>
        <v>0</v>
      </c>
      <c r="Y174" s="104">
        <f t="shared" si="84"/>
        <v>0</v>
      </c>
      <c r="Z174" s="104">
        <f t="shared" si="84"/>
        <v>0</v>
      </c>
      <c r="AA174" s="104">
        <f t="shared" si="84"/>
        <v>0</v>
      </c>
      <c r="AB174" s="104">
        <f t="shared" si="84"/>
        <v>0</v>
      </c>
      <c r="AC174" s="104">
        <f t="shared" si="84"/>
        <v>0</v>
      </c>
      <c r="AD174" s="104">
        <f t="shared" si="84"/>
        <v>0</v>
      </c>
      <c r="AE174" s="104">
        <f t="shared" si="84"/>
        <v>0</v>
      </c>
      <c r="AF174" s="104">
        <f t="shared" si="84"/>
        <v>0</v>
      </c>
      <c r="AG174" s="104">
        <f t="shared" si="84"/>
        <v>0</v>
      </c>
      <c r="AH174" s="104">
        <f t="shared" si="84"/>
        <v>0</v>
      </c>
      <c r="AI174" s="104">
        <f t="shared" si="84"/>
        <v>0</v>
      </c>
      <c r="AJ174" s="104">
        <f t="shared" ref="AJ174:CU174" si="85">IFERROR(SUM(AJ167:AJ172),"")</f>
        <v>0</v>
      </c>
      <c r="AK174" s="104">
        <f t="shared" si="85"/>
        <v>0</v>
      </c>
      <c r="AL174" s="104">
        <f t="shared" si="85"/>
        <v>0</v>
      </c>
      <c r="AM174" s="104">
        <f t="shared" si="85"/>
        <v>0</v>
      </c>
      <c r="AN174" s="104">
        <f t="shared" si="85"/>
        <v>0</v>
      </c>
      <c r="AO174" s="104">
        <f t="shared" si="85"/>
        <v>0</v>
      </c>
      <c r="AP174" s="104">
        <f t="shared" si="85"/>
        <v>0</v>
      </c>
      <c r="AQ174" s="104">
        <f t="shared" si="85"/>
        <v>0</v>
      </c>
      <c r="AR174" s="104">
        <f t="shared" si="85"/>
        <v>0</v>
      </c>
      <c r="AS174" s="104">
        <f t="shared" si="85"/>
        <v>0</v>
      </c>
      <c r="AT174" s="104">
        <f t="shared" si="85"/>
        <v>0</v>
      </c>
      <c r="AU174" s="104">
        <f t="shared" si="85"/>
        <v>0</v>
      </c>
      <c r="AV174" s="104">
        <f t="shared" si="85"/>
        <v>0</v>
      </c>
      <c r="AW174" s="104">
        <f t="shared" si="85"/>
        <v>0</v>
      </c>
      <c r="AX174" s="104">
        <f t="shared" si="85"/>
        <v>0</v>
      </c>
      <c r="AY174" s="104">
        <f t="shared" si="85"/>
        <v>0</v>
      </c>
      <c r="AZ174" s="104">
        <f t="shared" si="85"/>
        <v>0</v>
      </c>
      <c r="BA174" s="104">
        <f t="shared" si="85"/>
        <v>0</v>
      </c>
      <c r="BB174" s="104">
        <f t="shared" si="85"/>
        <v>0</v>
      </c>
      <c r="BC174" s="104">
        <f t="shared" si="85"/>
        <v>0</v>
      </c>
      <c r="BD174" s="104">
        <f t="shared" si="85"/>
        <v>0</v>
      </c>
      <c r="BE174" s="104">
        <f t="shared" si="85"/>
        <v>0</v>
      </c>
      <c r="BF174" s="104">
        <f t="shared" si="85"/>
        <v>0</v>
      </c>
      <c r="BG174" s="104">
        <f t="shared" si="85"/>
        <v>0</v>
      </c>
      <c r="BH174" s="104">
        <f t="shared" si="85"/>
        <v>0</v>
      </c>
      <c r="BI174" s="104">
        <f t="shared" si="85"/>
        <v>0</v>
      </c>
      <c r="BJ174" s="104">
        <f t="shared" si="85"/>
        <v>0</v>
      </c>
      <c r="BK174" s="104">
        <f t="shared" si="85"/>
        <v>0</v>
      </c>
      <c r="BL174" s="104">
        <f t="shared" si="85"/>
        <v>0</v>
      </c>
      <c r="BM174" s="104">
        <f t="shared" si="85"/>
        <v>0</v>
      </c>
      <c r="BN174" s="104">
        <f t="shared" si="85"/>
        <v>0</v>
      </c>
      <c r="BO174" s="104">
        <f t="shared" si="85"/>
        <v>0</v>
      </c>
      <c r="BP174" s="104">
        <f t="shared" si="85"/>
        <v>0</v>
      </c>
      <c r="BQ174" s="104">
        <f t="shared" si="85"/>
        <v>0</v>
      </c>
      <c r="BR174" s="104">
        <f t="shared" si="85"/>
        <v>0</v>
      </c>
      <c r="BS174" s="104">
        <f t="shared" si="85"/>
        <v>0</v>
      </c>
      <c r="BT174" s="104">
        <f t="shared" si="85"/>
        <v>0</v>
      </c>
      <c r="BU174" s="104">
        <f t="shared" si="85"/>
        <v>0</v>
      </c>
      <c r="BV174" s="104">
        <f t="shared" si="85"/>
        <v>0</v>
      </c>
      <c r="BW174" s="104">
        <f t="shared" si="85"/>
        <v>0</v>
      </c>
      <c r="BX174" s="104">
        <f t="shared" si="85"/>
        <v>0</v>
      </c>
      <c r="BY174" s="104">
        <f t="shared" si="85"/>
        <v>0</v>
      </c>
      <c r="BZ174" s="104">
        <f t="shared" si="85"/>
        <v>0</v>
      </c>
      <c r="CA174" s="104">
        <f t="shared" si="85"/>
        <v>0</v>
      </c>
      <c r="CB174" s="104">
        <f t="shared" si="85"/>
        <v>0</v>
      </c>
      <c r="CC174" s="104">
        <f t="shared" si="85"/>
        <v>0</v>
      </c>
      <c r="CD174" s="104">
        <f t="shared" si="85"/>
        <v>0</v>
      </c>
      <c r="CE174" s="104">
        <f t="shared" si="85"/>
        <v>0</v>
      </c>
      <c r="CF174" s="104">
        <f t="shared" si="85"/>
        <v>0</v>
      </c>
      <c r="CG174" s="104">
        <f t="shared" si="85"/>
        <v>0</v>
      </c>
      <c r="CH174" s="104">
        <f t="shared" si="85"/>
        <v>0</v>
      </c>
      <c r="CI174" s="104">
        <f t="shared" si="85"/>
        <v>0</v>
      </c>
      <c r="CJ174" s="104">
        <f t="shared" si="85"/>
        <v>0</v>
      </c>
      <c r="CK174" s="104">
        <f t="shared" si="85"/>
        <v>0</v>
      </c>
      <c r="CL174" s="104">
        <f t="shared" si="85"/>
        <v>0</v>
      </c>
      <c r="CM174" s="104">
        <f t="shared" si="85"/>
        <v>0</v>
      </c>
      <c r="CN174" s="104">
        <f t="shared" si="85"/>
        <v>0</v>
      </c>
      <c r="CO174" s="104">
        <f t="shared" si="85"/>
        <v>0</v>
      </c>
      <c r="CP174" s="104">
        <f t="shared" si="85"/>
        <v>0</v>
      </c>
      <c r="CQ174" s="104">
        <f t="shared" si="85"/>
        <v>0</v>
      </c>
      <c r="CR174" s="104">
        <f t="shared" si="85"/>
        <v>0</v>
      </c>
      <c r="CS174" s="104">
        <f t="shared" si="85"/>
        <v>0</v>
      </c>
      <c r="CT174" s="104">
        <f t="shared" si="85"/>
        <v>0</v>
      </c>
      <c r="CU174" s="104">
        <f t="shared" si="85"/>
        <v>0</v>
      </c>
      <c r="CV174" s="104">
        <f t="shared" ref="CV174:DU174" si="86">IFERROR(SUM(CV167:CV172),"")</f>
        <v>0</v>
      </c>
      <c r="CW174" s="104">
        <f t="shared" si="86"/>
        <v>0</v>
      </c>
      <c r="CX174" s="104">
        <f t="shared" si="86"/>
        <v>0</v>
      </c>
      <c r="CY174" s="104">
        <f t="shared" si="86"/>
        <v>0</v>
      </c>
      <c r="CZ174" s="104">
        <f t="shared" si="86"/>
        <v>0</v>
      </c>
      <c r="DA174" s="104">
        <f t="shared" si="86"/>
        <v>0</v>
      </c>
      <c r="DB174" s="104">
        <f t="shared" si="86"/>
        <v>0</v>
      </c>
      <c r="DC174" s="104">
        <f t="shared" si="86"/>
        <v>0</v>
      </c>
      <c r="DD174" s="104">
        <f t="shared" si="86"/>
        <v>0</v>
      </c>
      <c r="DE174" s="104">
        <f t="shared" si="86"/>
        <v>0</v>
      </c>
      <c r="DF174" s="104">
        <f t="shared" si="86"/>
        <v>0</v>
      </c>
      <c r="DG174" s="104">
        <f t="shared" si="86"/>
        <v>0</v>
      </c>
      <c r="DH174" s="104">
        <f t="shared" si="86"/>
        <v>0</v>
      </c>
      <c r="DI174" s="104">
        <f t="shared" si="86"/>
        <v>0</v>
      </c>
      <c r="DJ174" s="104">
        <f t="shared" si="86"/>
        <v>0</v>
      </c>
      <c r="DK174" s="104">
        <f t="shared" si="86"/>
        <v>0</v>
      </c>
      <c r="DL174" s="104">
        <f t="shared" si="86"/>
        <v>0</v>
      </c>
      <c r="DM174" s="104">
        <f t="shared" si="86"/>
        <v>0</v>
      </c>
      <c r="DN174" s="104">
        <f t="shared" si="86"/>
        <v>0</v>
      </c>
      <c r="DO174" s="104">
        <f t="shared" si="86"/>
        <v>0</v>
      </c>
      <c r="DP174" s="104">
        <f t="shared" si="86"/>
        <v>0</v>
      </c>
      <c r="DQ174" s="104">
        <f t="shared" si="86"/>
        <v>0</v>
      </c>
      <c r="DR174" s="104">
        <f t="shared" si="86"/>
        <v>0</v>
      </c>
      <c r="DS174" s="104">
        <f t="shared" si="86"/>
        <v>0</v>
      </c>
      <c r="DT174" s="104">
        <f t="shared" si="86"/>
        <v>0</v>
      </c>
      <c r="DU174" s="104">
        <f t="shared" si="86"/>
        <v>0</v>
      </c>
    </row>
    <row r="175" spans="1:125"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row>
    <row r="176" spans="1:125" x14ac:dyDescent="0.35">
      <c r="A176" s="38" t="str">
        <f>IFERROR(A34,"")</f>
        <v>Nominālās privātā partnera regulārās uzturēšanas izmaksas, kopā</v>
      </c>
      <c r="B176" s="44" t="str">
        <f>IFERROR(B34,"")</f>
        <v>k €</v>
      </c>
      <c r="C176" s="2"/>
      <c r="D176" s="63">
        <f t="shared" ref="D176:BO176" si="87">IFERROR(D34,"")</f>
        <v>0</v>
      </c>
      <c r="E176" s="63" t="str">
        <f t="shared" si="87"/>
        <v/>
      </c>
      <c r="F176" s="63" t="str">
        <f t="shared" si="87"/>
        <v/>
      </c>
      <c r="G176" s="63" t="str">
        <f t="shared" si="87"/>
        <v/>
      </c>
      <c r="H176" s="63" t="str">
        <f t="shared" si="87"/>
        <v/>
      </c>
      <c r="I176" s="63" t="str">
        <f t="shared" si="87"/>
        <v/>
      </c>
      <c r="J176" s="63" t="str">
        <f t="shared" si="87"/>
        <v/>
      </c>
      <c r="K176" s="63" t="str">
        <f t="shared" si="87"/>
        <v/>
      </c>
      <c r="L176" s="63" t="str">
        <f t="shared" si="87"/>
        <v/>
      </c>
      <c r="M176" s="63" t="str">
        <f t="shared" si="87"/>
        <v/>
      </c>
      <c r="N176" s="63" t="str">
        <f t="shared" si="87"/>
        <v/>
      </c>
      <c r="O176" s="63" t="str">
        <f t="shared" si="87"/>
        <v/>
      </c>
      <c r="P176" s="63" t="str">
        <f t="shared" si="87"/>
        <v/>
      </c>
      <c r="Q176" s="63" t="str">
        <f t="shared" si="87"/>
        <v/>
      </c>
      <c r="R176" s="63" t="str">
        <f t="shared" si="87"/>
        <v/>
      </c>
      <c r="S176" s="63" t="str">
        <f t="shared" si="87"/>
        <v/>
      </c>
      <c r="T176" s="63" t="str">
        <f t="shared" si="87"/>
        <v/>
      </c>
      <c r="U176" s="63" t="str">
        <f t="shared" si="87"/>
        <v/>
      </c>
      <c r="V176" s="63" t="str">
        <f t="shared" si="87"/>
        <v/>
      </c>
      <c r="W176" s="63" t="str">
        <f t="shared" si="87"/>
        <v/>
      </c>
      <c r="X176" s="63" t="str">
        <f t="shared" si="87"/>
        <v/>
      </c>
      <c r="Y176" s="63" t="str">
        <f t="shared" si="87"/>
        <v/>
      </c>
      <c r="Z176" s="63" t="str">
        <f t="shared" si="87"/>
        <v/>
      </c>
      <c r="AA176" s="63" t="str">
        <f t="shared" si="87"/>
        <v/>
      </c>
      <c r="AB176" s="63" t="str">
        <f t="shared" si="87"/>
        <v/>
      </c>
      <c r="AC176" s="63" t="str">
        <f t="shared" si="87"/>
        <v/>
      </c>
      <c r="AD176" s="63" t="str">
        <f t="shared" si="87"/>
        <v/>
      </c>
      <c r="AE176" s="63" t="str">
        <f t="shared" si="87"/>
        <v/>
      </c>
      <c r="AF176" s="63" t="str">
        <f t="shared" si="87"/>
        <v/>
      </c>
      <c r="AG176" s="63" t="str">
        <f t="shared" si="87"/>
        <v/>
      </c>
      <c r="AH176" s="63" t="str">
        <f t="shared" si="87"/>
        <v/>
      </c>
      <c r="AI176" s="63" t="str">
        <f t="shared" si="87"/>
        <v/>
      </c>
      <c r="AJ176" s="63" t="str">
        <f t="shared" si="87"/>
        <v/>
      </c>
      <c r="AK176" s="63" t="str">
        <f t="shared" si="87"/>
        <v/>
      </c>
      <c r="AL176" s="63" t="str">
        <f t="shared" si="87"/>
        <v/>
      </c>
      <c r="AM176" s="63" t="str">
        <f t="shared" si="87"/>
        <v/>
      </c>
      <c r="AN176" s="63" t="str">
        <f t="shared" si="87"/>
        <v/>
      </c>
      <c r="AO176" s="63" t="str">
        <f t="shared" si="87"/>
        <v/>
      </c>
      <c r="AP176" s="63" t="str">
        <f t="shared" si="87"/>
        <v/>
      </c>
      <c r="AQ176" s="63" t="str">
        <f t="shared" si="87"/>
        <v/>
      </c>
      <c r="AR176" s="63" t="str">
        <f t="shared" si="87"/>
        <v/>
      </c>
      <c r="AS176" s="63" t="str">
        <f t="shared" si="87"/>
        <v/>
      </c>
      <c r="AT176" s="63" t="str">
        <f t="shared" si="87"/>
        <v/>
      </c>
      <c r="AU176" s="63" t="str">
        <f t="shared" si="87"/>
        <v/>
      </c>
      <c r="AV176" s="63" t="str">
        <f t="shared" si="87"/>
        <v/>
      </c>
      <c r="AW176" s="63" t="str">
        <f t="shared" si="87"/>
        <v/>
      </c>
      <c r="AX176" s="63" t="str">
        <f t="shared" si="87"/>
        <v/>
      </c>
      <c r="AY176" s="63" t="str">
        <f t="shared" si="87"/>
        <v/>
      </c>
      <c r="AZ176" s="63" t="str">
        <f t="shared" si="87"/>
        <v/>
      </c>
      <c r="BA176" s="63" t="str">
        <f t="shared" si="87"/>
        <v/>
      </c>
      <c r="BB176" s="63" t="str">
        <f t="shared" si="87"/>
        <v/>
      </c>
      <c r="BC176" s="63" t="str">
        <f t="shared" si="87"/>
        <v/>
      </c>
      <c r="BD176" s="63" t="str">
        <f t="shared" si="87"/>
        <v/>
      </c>
      <c r="BE176" s="63" t="str">
        <f t="shared" si="87"/>
        <v/>
      </c>
      <c r="BF176" s="63" t="str">
        <f t="shared" si="87"/>
        <v/>
      </c>
      <c r="BG176" s="63" t="str">
        <f t="shared" si="87"/>
        <v/>
      </c>
      <c r="BH176" s="63" t="str">
        <f t="shared" si="87"/>
        <v/>
      </c>
      <c r="BI176" s="63" t="str">
        <f t="shared" si="87"/>
        <v/>
      </c>
      <c r="BJ176" s="63" t="str">
        <f t="shared" si="87"/>
        <v/>
      </c>
      <c r="BK176" s="63" t="str">
        <f t="shared" si="87"/>
        <v/>
      </c>
      <c r="BL176" s="63" t="str">
        <f t="shared" si="87"/>
        <v/>
      </c>
      <c r="BM176" s="63" t="str">
        <f t="shared" si="87"/>
        <v/>
      </c>
      <c r="BN176" s="63" t="str">
        <f t="shared" si="87"/>
        <v/>
      </c>
      <c r="BO176" s="63" t="str">
        <f t="shared" si="87"/>
        <v/>
      </c>
      <c r="BP176" s="63" t="str">
        <f t="shared" ref="BP176:DU176" si="88">IFERROR(BP34,"")</f>
        <v/>
      </c>
      <c r="BQ176" s="63" t="str">
        <f t="shared" si="88"/>
        <v/>
      </c>
      <c r="BR176" s="63" t="str">
        <f t="shared" si="88"/>
        <v/>
      </c>
      <c r="BS176" s="63" t="str">
        <f t="shared" si="88"/>
        <v/>
      </c>
      <c r="BT176" s="63" t="str">
        <f t="shared" si="88"/>
        <v/>
      </c>
      <c r="BU176" s="63" t="str">
        <f t="shared" si="88"/>
        <v/>
      </c>
      <c r="BV176" s="63" t="str">
        <f t="shared" si="88"/>
        <v/>
      </c>
      <c r="BW176" s="63" t="str">
        <f t="shared" si="88"/>
        <v/>
      </c>
      <c r="BX176" s="63" t="str">
        <f t="shared" si="88"/>
        <v/>
      </c>
      <c r="BY176" s="63" t="str">
        <f t="shared" si="88"/>
        <v/>
      </c>
      <c r="BZ176" s="63" t="str">
        <f t="shared" si="88"/>
        <v/>
      </c>
      <c r="CA176" s="63" t="str">
        <f t="shared" si="88"/>
        <v/>
      </c>
      <c r="CB176" s="63" t="str">
        <f t="shared" si="88"/>
        <v/>
      </c>
      <c r="CC176" s="63" t="str">
        <f t="shared" si="88"/>
        <v/>
      </c>
      <c r="CD176" s="63" t="str">
        <f t="shared" si="88"/>
        <v/>
      </c>
      <c r="CE176" s="63" t="str">
        <f t="shared" si="88"/>
        <v/>
      </c>
      <c r="CF176" s="63" t="str">
        <f t="shared" si="88"/>
        <v/>
      </c>
      <c r="CG176" s="63" t="str">
        <f t="shared" si="88"/>
        <v/>
      </c>
      <c r="CH176" s="63" t="str">
        <f t="shared" si="88"/>
        <v/>
      </c>
      <c r="CI176" s="63" t="str">
        <f t="shared" si="88"/>
        <v/>
      </c>
      <c r="CJ176" s="63" t="str">
        <f t="shared" si="88"/>
        <v/>
      </c>
      <c r="CK176" s="63" t="str">
        <f t="shared" si="88"/>
        <v/>
      </c>
      <c r="CL176" s="63" t="str">
        <f t="shared" si="88"/>
        <v/>
      </c>
      <c r="CM176" s="63" t="str">
        <f t="shared" si="88"/>
        <v/>
      </c>
      <c r="CN176" s="63" t="str">
        <f t="shared" si="88"/>
        <v/>
      </c>
      <c r="CO176" s="63" t="str">
        <f t="shared" si="88"/>
        <v/>
      </c>
      <c r="CP176" s="63" t="str">
        <f t="shared" si="88"/>
        <v/>
      </c>
      <c r="CQ176" s="63" t="str">
        <f t="shared" si="88"/>
        <v/>
      </c>
      <c r="CR176" s="63" t="str">
        <f t="shared" si="88"/>
        <v/>
      </c>
      <c r="CS176" s="63" t="str">
        <f t="shared" si="88"/>
        <v/>
      </c>
      <c r="CT176" s="63" t="str">
        <f t="shared" si="88"/>
        <v/>
      </c>
      <c r="CU176" s="63" t="str">
        <f t="shared" si="88"/>
        <v/>
      </c>
      <c r="CV176" s="63" t="str">
        <f t="shared" si="88"/>
        <v/>
      </c>
      <c r="CW176" s="63" t="str">
        <f t="shared" si="88"/>
        <v/>
      </c>
      <c r="CX176" s="63" t="str">
        <f t="shared" si="88"/>
        <v/>
      </c>
      <c r="CY176" s="63" t="str">
        <f t="shared" si="88"/>
        <v/>
      </c>
      <c r="CZ176" s="63" t="str">
        <f t="shared" si="88"/>
        <v/>
      </c>
      <c r="DA176" s="63" t="str">
        <f t="shared" si="88"/>
        <v/>
      </c>
      <c r="DB176" s="63" t="str">
        <f t="shared" si="88"/>
        <v/>
      </c>
      <c r="DC176" s="63" t="str">
        <f t="shared" si="88"/>
        <v/>
      </c>
      <c r="DD176" s="63" t="str">
        <f t="shared" si="88"/>
        <v/>
      </c>
      <c r="DE176" s="63" t="str">
        <f t="shared" si="88"/>
        <v/>
      </c>
      <c r="DF176" s="63" t="str">
        <f t="shared" si="88"/>
        <v/>
      </c>
      <c r="DG176" s="63" t="str">
        <f t="shared" si="88"/>
        <v/>
      </c>
      <c r="DH176" s="63" t="str">
        <f t="shared" si="88"/>
        <v/>
      </c>
      <c r="DI176" s="63" t="str">
        <f t="shared" si="88"/>
        <v/>
      </c>
      <c r="DJ176" s="63" t="str">
        <f t="shared" si="88"/>
        <v/>
      </c>
      <c r="DK176" s="63" t="str">
        <f t="shared" si="88"/>
        <v/>
      </c>
      <c r="DL176" s="63" t="str">
        <f t="shared" si="88"/>
        <v/>
      </c>
      <c r="DM176" s="63" t="str">
        <f t="shared" si="88"/>
        <v/>
      </c>
      <c r="DN176" s="63" t="str">
        <f t="shared" si="88"/>
        <v/>
      </c>
      <c r="DO176" s="63" t="str">
        <f t="shared" si="88"/>
        <v/>
      </c>
      <c r="DP176" s="63" t="str">
        <f t="shared" si="88"/>
        <v/>
      </c>
      <c r="DQ176" s="63" t="str">
        <f t="shared" si="88"/>
        <v/>
      </c>
      <c r="DR176" s="63" t="str">
        <f t="shared" si="88"/>
        <v/>
      </c>
      <c r="DS176" s="63" t="str">
        <f t="shared" si="88"/>
        <v/>
      </c>
      <c r="DT176" s="63" t="str">
        <f t="shared" si="88"/>
        <v/>
      </c>
      <c r="DU176" s="63" t="str">
        <f t="shared" si="88"/>
        <v/>
      </c>
    </row>
    <row r="177" spans="1:125" x14ac:dyDescent="0.35">
      <c r="A177" s="38" t="str">
        <f>IFERROR(A60,"")</f>
        <v>Nominālās privātā partnera periodiskās uzturēšanas izmaksas, kopā</v>
      </c>
      <c r="B177" s="44" t="str">
        <f>IFERROR(B60,"")</f>
        <v>k €</v>
      </c>
      <c r="C177" s="2"/>
      <c r="D177" s="63">
        <f t="shared" ref="D177:BO177" si="89">IFERROR(D60,"")</f>
        <v>0</v>
      </c>
      <c r="E177" s="63" t="str">
        <f t="shared" si="89"/>
        <v/>
      </c>
      <c r="F177" s="63" t="str">
        <f t="shared" si="89"/>
        <v/>
      </c>
      <c r="G177" s="63" t="str">
        <f t="shared" si="89"/>
        <v/>
      </c>
      <c r="H177" s="63" t="str">
        <f t="shared" si="89"/>
        <v/>
      </c>
      <c r="I177" s="63" t="str">
        <f t="shared" si="89"/>
        <v/>
      </c>
      <c r="J177" s="63" t="str">
        <f t="shared" si="89"/>
        <v/>
      </c>
      <c r="K177" s="63" t="str">
        <f t="shared" si="89"/>
        <v/>
      </c>
      <c r="L177" s="63" t="str">
        <f t="shared" si="89"/>
        <v/>
      </c>
      <c r="M177" s="63" t="str">
        <f t="shared" si="89"/>
        <v/>
      </c>
      <c r="N177" s="63" t="str">
        <f t="shared" si="89"/>
        <v/>
      </c>
      <c r="O177" s="63" t="str">
        <f t="shared" si="89"/>
        <v/>
      </c>
      <c r="P177" s="63" t="str">
        <f t="shared" si="89"/>
        <v/>
      </c>
      <c r="Q177" s="63" t="str">
        <f t="shared" si="89"/>
        <v/>
      </c>
      <c r="R177" s="63" t="str">
        <f t="shared" si="89"/>
        <v/>
      </c>
      <c r="S177" s="63" t="str">
        <f t="shared" si="89"/>
        <v/>
      </c>
      <c r="T177" s="63" t="str">
        <f t="shared" si="89"/>
        <v/>
      </c>
      <c r="U177" s="63" t="str">
        <f t="shared" si="89"/>
        <v/>
      </c>
      <c r="V177" s="63" t="str">
        <f t="shared" si="89"/>
        <v/>
      </c>
      <c r="W177" s="63" t="str">
        <f t="shared" si="89"/>
        <v/>
      </c>
      <c r="X177" s="63" t="str">
        <f t="shared" si="89"/>
        <v/>
      </c>
      <c r="Y177" s="63" t="str">
        <f t="shared" si="89"/>
        <v/>
      </c>
      <c r="Z177" s="63" t="str">
        <f t="shared" si="89"/>
        <v/>
      </c>
      <c r="AA177" s="63" t="str">
        <f t="shared" si="89"/>
        <v/>
      </c>
      <c r="AB177" s="63" t="str">
        <f t="shared" si="89"/>
        <v/>
      </c>
      <c r="AC177" s="63" t="str">
        <f t="shared" si="89"/>
        <v/>
      </c>
      <c r="AD177" s="63" t="str">
        <f t="shared" si="89"/>
        <v/>
      </c>
      <c r="AE177" s="63" t="str">
        <f t="shared" si="89"/>
        <v/>
      </c>
      <c r="AF177" s="63" t="str">
        <f t="shared" si="89"/>
        <v/>
      </c>
      <c r="AG177" s="63" t="str">
        <f t="shared" si="89"/>
        <v/>
      </c>
      <c r="AH177" s="63" t="str">
        <f t="shared" si="89"/>
        <v/>
      </c>
      <c r="AI177" s="63" t="str">
        <f t="shared" si="89"/>
        <v/>
      </c>
      <c r="AJ177" s="63" t="str">
        <f t="shared" si="89"/>
        <v/>
      </c>
      <c r="AK177" s="63" t="str">
        <f t="shared" si="89"/>
        <v/>
      </c>
      <c r="AL177" s="63" t="str">
        <f t="shared" si="89"/>
        <v/>
      </c>
      <c r="AM177" s="63" t="str">
        <f t="shared" si="89"/>
        <v/>
      </c>
      <c r="AN177" s="63" t="str">
        <f t="shared" si="89"/>
        <v/>
      </c>
      <c r="AO177" s="63" t="str">
        <f t="shared" si="89"/>
        <v/>
      </c>
      <c r="AP177" s="63" t="str">
        <f t="shared" si="89"/>
        <v/>
      </c>
      <c r="AQ177" s="63" t="str">
        <f t="shared" si="89"/>
        <v/>
      </c>
      <c r="AR177" s="63" t="str">
        <f t="shared" si="89"/>
        <v/>
      </c>
      <c r="AS177" s="63" t="str">
        <f t="shared" si="89"/>
        <v/>
      </c>
      <c r="AT177" s="63" t="str">
        <f t="shared" si="89"/>
        <v/>
      </c>
      <c r="AU177" s="63" t="str">
        <f t="shared" si="89"/>
        <v/>
      </c>
      <c r="AV177" s="63" t="str">
        <f t="shared" si="89"/>
        <v/>
      </c>
      <c r="AW177" s="63" t="str">
        <f t="shared" si="89"/>
        <v/>
      </c>
      <c r="AX177" s="63" t="str">
        <f t="shared" si="89"/>
        <v/>
      </c>
      <c r="AY177" s="63" t="str">
        <f t="shared" si="89"/>
        <v/>
      </c>
      <c r="AZ177" s="63" t="str">
        <f t="shared" si="89"/>
        <v/>
      </c>
      <c r="BA177" s="63" t="str">
        <f t="shared" si="89"/>
        <v/>
      </c>
      <c r="BB177" s="63" t="str">
        <f t="shared" si="89"/>
        <v/>
      </c>
      <c r="BC177" s="63" t="str">
        <f t="shared" si="89"/>
        <v/>
      </c>
      <c r="BD177" s="63" t="str">
        <f t="shared" si="89"/>
        <v/>
      </c>
      <c r="BE177" s="63" t="str">
        <f t="shared" si="89"/>
        <v/>
      </c>
      <c r="BF177" s="63" t="str">
        <f t="shared" si="89"/>
        <v/>
      </c>
      <c r="BG177" s="63" t="str">
        <f t="shared" si="89"/>
        <v/>
      </c>
      <c r="BH177" s="63" t="str">
        <f t="shared" si="89"/>
        <v/>
      </c>
      <c r="BI177" s="63" t="str">
        <f t="shared" si="89"/>
        <v/>
      </c>
      <c r="BJ177" s="63" t="str">
        <f t="shared" si="89"/>
        <v/>
      </c>
      <c r="BK177" s="63" t="str">
        <f t="shared" si="89"/>
        <v/>
      </c>
      <c r="BL177" s="63" t="str">
        <f t="shared" si="89"/>
        <v/>
      </c>
      <c r="BM177" s="63" t="str">
        <f t="shared" si="89"/>
        <v/>
      </c>
      <c r="BN177" s="63" t="str">
        <f t="shared" si="89"/>
        <v/>
      </c>
      <c r="BO177" s="63" t="str">
        <f t="shared" si="89"/>
        <v/>
      </c>
      <c r="BP177" s="63" t="str">
        <f t="shared" ref="BP177:DU177" si="90">IFERROR(BP60,"")</f>
        <v/>
      </c>
      <c r="BQ177" s="63" t="str">
        <f t="shared" si="90"/>
        <v/>
      </c>
      <c r="BR177" s="63" t="str">
        <f t="shared" si="90"/>
        <v/>
      </c>
      <c r="BS177" s="63" t="str">
        <f t="shared" si="90"/>
        <v/>
      </c>
      <c r="BT177" s="63" t="str">
        <f t="shared" si="90"/>
        <v/>
      </c>
      <c r="BU177" s="63" t="str">
        <f t="shared" si="90"/>
        <v/>
      </c>
      <c r="BV177" s="63" t="str">
        <f t="shared" si="90"/>
        <v/>
      </c>
      <c r="BW177" s="63" t="str">
        <f t="shared" si="90"/>
        <v/>
      </c>
      <c r="BX177" s="63" t="str">
        <f t="shared" si="90"/>
        <v/>
      </c>
      <c r="BY177" s="63" t="str">
        <f t="shared" si="90"/>
        <v/>
      </c>
      <c r="BZ177" s="63" t="str">
        <f t="shared" si="90"/>
        <v/>
      </c>
      <c r="CA177" s="63" t="str">
        <f t="shared" si="90"/>
        <v/>
      </c>
      <c r="CB177" s="63" t="str">
        <f t="shared" si="90"/>
        <v/>
      </c>
      <c r="CC177" s="63" t="str">
        <f t="shared" si="90"/>
        <v/>
      </c>
      <c r="CD177" s="63" t="str">
        <f t="shared" si="90"/>
        <v/>
      </c>
      <c r="CE177" s="63" t="str">
        <f t="shared" si="90"/>
        <v/>
      </c>
      <c r="CF177" s="63" t="str">
        <f t="shared" si="90"/>
        <v/>
      </c>
      <c r="CG177" s="63" t="str">
        <f t="shared" si="90"/>
        <v/>
      </c>
      <c r="CH177" s="63" t="str">
        <f t="shared" si="90"/>
        <v/>
      </c>
      <c r="CI177" s="63" t="str">
        <f t="shared" si="90"/>
        <v/>
      </c>
      <c r="CJ177" s="63" t="str">
        <f t="shared" si="90"/>
        <v/>
      </c>
      <c r="CK177" s="63" t="str">
        <f t="shared" si="90"/>
        <v/>
      </c>
      <c r="CL177" s="63" t="str">
        <f t="shared" si="90"/>
        <v/>
      </c>
      <c r="CM177" s="63" t="str">
        <f t="shared" si="90"/>
        <v/>
      </c>
      <c r="CN177" s="63" t="str">
        <f t="shared" si="90"/>
        <v/>
      </c>
      <c r="CO177" s="63" t="str">
        <f t="shared" si="90"/>
        <v/>
      </c>
      <c r="CP177" s="63" t="str">
        <f t="shared" si="90"/>
        <v/>
      </c>
      <c r="CQ177" s="63" t="str">
        <f t="shared" si="90"/>
        <v/>
      </c>
      <c r="CR177" s="63" t="str">
        <f t="shared" si="90"/>
        <v/>
      </c>
      <c r="CS177" s="63" t="str">
        <f t="shared" si="90"/>
        <v/>
      </c>
      <c r="CT177" s="63" t="str">
        <f t="shared" si="90"/>
        <v/>
      </c>
      <c r="CU177" s="63" t="str">
        <f t="shared" si="90"/>
        <v/>
      </c>
      <c r="CV177" s="63" t="str">
        <f t="shared" si="90"/>
        <v/>
      </c>
      <c r="CW177" s="63" t="str">
        <f t="shared" si="90"/>
        <v/>
      </c>
      <c r="CX177" s="63" t="str">
        <f t="shared" si="90"/>
        <v/>
      </c>
      <c r="CY177" s="63" t="str">
        <f t="shared" si="90"/>
        <v/>
      </c>
      <c r="CZ177" s="63" t="str">
        <f t="shared" si="90"/>
        <v/>
      </c>
      <c r="DA177" s="63" t="str">
        <f t="shared" si="90"/>
        <v/>
      </c>
      <c r="DB177" s="63" t="str">
        <f t="shared" si="90"/>
        <v/>
      </c>
      <c r="DC177" s="63" t="str">
        <f t="shared" si="90"/>
        <v/>
      </c>
      <c r="DD177" s="63" t="str">
        <f t="shared" si="90"/>
        <v/>
      </c>
      <c r="DE177" s="63" t="str">
        <f t="shared" si="90"/>
        <v/>
      </c>
      <c r="DF177" s="63" t="str">
        <f t="shared" si="90"/>
        <v/>
      </c>
      <c r="DG177" s="63" t="str">
        <f t="shared" si="90"/>
        <v/>
      </c>
      <c r="DH177" s="63" t="str">
        <f t="shared" si="90"/>
        <v/>
      </c>
      <c r="DI177" s="63" t="str">
        <f t="shared" si="90"/>
        <v/>
      </c>
      <c r="DJ177" s="63" t="str">
        <f t="shared" si="90"/>
        <v/>
      </c>
      <c r="DK177" s="63" t="str">
        <f t="shared" si="90"/>
        <v/>
      </c>
      <c r="DL177" s="63" t="str">
        <f t="shared" si="90"/>
        <v/>
      </c>
      <c r="DM177" s="63" t="str">
        <f t="shared" si="90"/>
        <v/>
      </c>
      <c r="DN177" s="63" t="str">
        <f t="shared" si="90"/>
        <v/>
      </c>
      <c r="DO177" s="63" t="str">
        <f t="shared" si="90"/>
        <v/>
      </c>
      <c r="DP177" s="63" t="str">
        <f t="shared" si="90"/>
        <v/>
      </c>
      <c r="DQ177" s="63" t="str">
        <f t="shared" si="90"/>
        <v/>
      </c>
      <c r="DR177" s="63" t="str">
        <f t="shared" si="90"/>
        <v/>
      </c>
      <c r="DS177" s="63" t="str">
        <f t="shared" si="90"/>
        <v/>
      </c>
      <c r="DT177" s="63" t="str">
        <f t="shared" si="90"/>
        <v/>
      </c>
      <c r="DU177" s="63" t="str">
        <f t="shared" si="90"/>
        <v/>
      </c>
    </row>
    <row r="178" spans="1:125" x14ac:dyDescent="0.35">
      <c r="A178" s="38" t="str">
        <f>IFERROR(A83,"")</f>
        <v>Nominālās privātā partnera  administratīvās izmaksas, kopā</v>
      </c>
      <c r="B178" s="44" t="str">
        <f>IFERROR(B83,"")</f>
        <v>k €</v>
      </c>
      <c r="C178" s="2"/>
      <c r="D178" s="63">
        <f t="shared" ref="D178:BO178" si="91">IFERROR(D83,"")</f>
        <v>0</v>
      </c>
      <c r="E178" s="63" t="str">
        <f t="shared" si="91"/>
        <v/>
      </c>
      <c r="F178" s="63" t="str">
        <f t="shared" si="91"/>
        <v/>
      </c>
      <c r="G178" s="63" t="str">
        <f t="shared" si="91"/>
        <v/>
      </c>
      <c r="H178" s="63" t="str">
        <f t="shared" si="91"/>
        <v/>
      </c>
      <c r="I178" s="63" t="str">
        <f t="shared" si="91"/>
        <v/>
      </c>
      <c r="J178" s="63" t="str">
        <f t="shared" si="91"/>
        <v/>
      </c>
      <c r="K178" s="63" t="str">
        <f t="shared" si="91"/>
        <v/>
      </c>
      <c r="L178" s="63" t="str">
        <f t="shared" si="91"/>
        <v/>
      </c>
      <c r="M178" s="63" t="str">
        <f t="shared" si="91"/>
        <v/>
      </c>
      <c r="N178" s="63" t="str">
        <f t="shared" si="91"/>
        <v/>
      </c>
      <c r="O178" s="63" t="str">
        <f t="shared" si="91"/>
        <v/>
      </c>
      <c r="P178" s="63" t="str">
        <f t="shared" si="91"/>
        <v/>
      </c>
      <c r="Q178" s="63" t="str">
        <f t="shared" si="91"/>
        <v/>
      </c>
      <c r="R178" s="63" t="str">
        <f t="shared" si="91"/>
        <v/>
      </c>
      <c r="S178" s="63" t="str">
        <f t="shared" si="91"/>
        <v/>
      </c>
      <c r="T178" s="63" t="str">
        <f t="shared" si="91"/>
        <v/>
      </c>
      <c r="U178" s="63" t="str">
        <f t="shared" si="91"/>
        <v/>
      </c>
      <c r="V178" s="63" t="str">
        <f t="shared" si="91"/>
        <v/>
      </c>
      <c r="W178" s="63" t="str">
        <f t="shared" si="91"/>
        <v/>
      </c>
      <c r="X178" s="63" t="str">
        <f t="shared" si="91"/>
        <v/>
      </c>
      <c r="Y178" s="63" t="str">
        <f t="shared" si="91"/>
        <v/>
      </c>
      <c r="Z178" s="63" t="str">
        <f t="shared" si="91"/>
        <v/>
      </c>
      <c r="AA178" s="63" t="str">
        <f t="shared" si="91"/>
        <v/>
      </c>
      <c r="AB178" s="63" t="str">
        <f t="shared" si="91"/>
        <v/>
      </c>
      <c r="AC178" s="63" t="str">
        <f t="shared" si="91"/>
        <v/>
      </c>
      <c r="AD178" s="63" t="str">
        <f t="shared" si="91"/>
        <v/>
      </c>
      <c r="AE178" s="63" t="str">
        <f t="shared" si="91"/>
        <v/>
      </c>
      <c r="AF178" s="63" t="str">
        <f t="shared" si="91"/>
        <v/>
      </c>
      <c r="AG178" s="63" t="str">
        <f t="shared" si="91"/>
        <v/>
      </c>
      <c r="AH178" s="63" t="str">
        <f t="shared" si="91"/>
        <v/>
      </c>
      <c r="AI178" s="63" t="str">
        <f t="shared" si="91"/>
        <v/>
      </c>
      <c r="AJ178" s="63" t="str">
        <f t="shared" si="91"/>
        <v/>
      </c>
      <c r="AK178" s="63" t="str">
        <f t="shared" si="91"/>
        <v/>
      </c>
      <c r="AL178" s="63" t="str">
        <f t="shared" si="91"/>
        <v/>
      </c>
      <c r="AM178" s="63" t="str">
        <f t="shared" si="91"/>
        <v/>
      </c>
      <c r="AN178" s="63" t="str">
        <f t="shared" si="91"/>
        <v/>
      </c>
      <c r="AO178" s="63" t="str">
        <f t="shared" si="91"/>
        <v/>
      </c>
      <c r="AP178" s="63" t="str">
        <f t="shared" si="91"/>
        <v/>
      </c>
      <c r="AQ178" s="63" t="str">
        <f t="shared" si="91"/>
        <v/>
      </c>
      <c r="AR178" s="63" t="str">
        <f t="shared" si="91"/>
        <v/>
      </c>
      <c r="AS178" s="63" t="str">
        <f t="shared" si="91"/>
        <v/>
      </c>
      <c r="AT178" s="63" t="str">
        <f t="shared" si="91"/>
        <v/>
      </c>
      <c r="AU178" s="63" t="str">
        <f t="shared" si="91"/>
        <v/>
      </c>
      <c r="AV178" s="63" t="str">
        <f t="shared" si="91"/>
        <v/>
      </c>
      <c r="AW178" s="63" t="str">
        <f t="shared" si="91"/>
        <v/>
      </c>
      <c r="AX178" s="63" t="str">
        <f t="shared" si="91"/>
        <v/>
      </c>
      <c r="AY178" s="63" t="str">
        <f t="shared" si="91"/>
        <v/>
      </c>
      <c r="AZ178" s="63" t="str">
        <f t="shared" si="91"/>
        <v/>
      </c>
      <c r="BA178" s="63" t="str">
        <f t="shared" si="91"/>
        <v/>
      </c>
      <c r="BB178" s="63" t="str">
        <f t="shared" si="91"/>
        <v/>
      </c>
      <c r="BC178" s="63" t="str">
        <f t="shared" si="91"/>
        <v/>
      </c>
      <c r="BD178" s="63" t="str">
        <f t="shared" si="91"/>
        <v/>
      </c>
      <c r="BE178" s="63" t="str">
        <f t="shared" si="91"/>
        <v/>
      </c>
      <c r="BF178" s="63" t="str">
        <f t="shared" si="91"/>
        <v/>
      </c>
      <c r="BG178" s="63" t="str">
        <f t="shared" si="91"/>
        <v/>
      </c>
      <c r="BH178" s="63" t="str">
        <f t="shared" si="91"/>
        <v/>
      </c>
      <c r="BI178" s="63" t="str">
        <f t="shared" si="91"/>
        <v/>
      </c>
      <c r="BJ178" s="63" t="str">
        <f t="shared" si="91"/>
        <v/>
      </c>
      <c r="BK178" s="63" t="str">
        <f t="shared" si="91"/>
        <v/>
      </c>
      <c r="BL178" s="63" t="str">
        <f t="shared" si="91"/>
        <v/>
      </c>
      <c r="BM178" s="63" t="str">
        <f t="shared" si="91"/>
        <v/>
      </c>
      <c r="BN178" s="63" t="str">
        <f t="shared" si="91"/>
        <v/>
      </c>
      <c r="BO178" s="63" t="str">
        <f t="shared" si="91"/>
        <v/>
      </c>
      <c r="BP178" s="63" t="str">
        <f t="shared" ref="BP178:DU178" si="92">IFERROR(BP83,"")</f>
        <v/>
      </c>
      <c r="BQ178" s="63" t="str">
        <f t="shared" si="92"/>
        <v/>
      </c>
      <c r="BR178" s="63" t="str">
        <f t="shared" si="92"/>
        <v/>
      </c>
      <c r="BS178" s="63" t="str">
        <f t="shared" si="92"/>
        <v/>
      </c>
      <c r="BT178" s="63" t="str">
        <f t="shared" si="92"/>
        <v/>
      </c>
      <c r="BU178" s="63" t="str">
        <f t="shared" si="92"/>
        <v/>
      </c>
      <c r="BV178" s="63" t="str">
        <f t="shared" si="92"/>
        <v/>
      </c>
      <c r="BW178" s="63" t="str">
        <f t="shared" si="92"/>
        <v/>
      </c>
      <c r="BX178" s="63" t="str">
        <f t="shared" si="92"/>
        <v/>
      </c>
      <c r="BY178" s="63" t="str">
        <f t="shared" si="92"/>
        <v/>
      </c>
      <c r="BZ178" s="63" t="str">
        <f t="shared" si="92"/>
        <v/>
      </c>
      <c r="CA178" s="63" t="str">
        <f t="shared" si="92"/>
        <v/>
      </c>
      <c r="CB178" s="63" t="str">
        <f t="shared" si="92"/>
        <v/>
      </c>
      <c r="CC178" s="63" t="str">
        <f t="shared" si="92"/>
        <v/>
      </c>
      <c r="CD178" s="63" t="str">
        <f t="shared" si="92"/>
        <v/>
      </c>
      <c r="CE178" s="63" t="str">
        <f t="shared" si="92"/>
        <v/>
      </c>
      <c r="CF178" s="63" t="str">
        <f t="shared" si="92"/>
        <v/>
      </c>
      <c r="CG178" s="63" t="str">
        <f t="shared" si="92"/>
        <v/>
      </c>
      <c r="CH178" s="63" t="str">
        <f t="shared" si="92"/>
        <v/>
      </c>
      <c r="CI178" s="63" t="str">
        <f t="shared" si="92"/>
        <v/>
      </c>
      <c r="CJ178" s="63" t="str">
        <f t="shared" si="92"/>
        <v/>
      </c>
      <c r="CK178" s="63" t="str">
        <f t="shared" si="92"/>
        <v/>
      </c>
      <c r="CL178" s="63" t="str">
        <f t="shared" si="92"/>
        <v/>
      </c>
      <c r="CM178" s="63" t="str">
        <f t="shared" si="92"/>
        <v/>
      </c>
      <c r="CN178" s="63" t="str">
        <f t="shared" si="92"/>
        <v/>
      </c>
      <c r="CO178" s="63" t="str">
        <f t="shared" si="92"/>
        <v/>
      </c>
      <c r="CP178" s="63" t="str">
        <f t="shared" si="92"/>
        <v/>
      </c>
      <c r="CQ178" s="63" t="str">
        <f t="shared" si="92"/>
        <v/>
      </c>
      <c r="CR178" s="63" t="str">
        <f t="shared" si="92"/>
        <v/>
      </c>
      <c r="CS178" s="63" t="str">
        <f t="shared" si="92"/>
        <v/>
      </c>
      <c r="CT178" s="63" t="str">
        <f t="shared" si="92"/>
        <v/>
      </c>
      <c r="CU178" s="63" t="str">
        <f t="shared" si="92"/>
        <v/>
      </c>
      <c r="CV178" s="63" t="str">
        <f t="shared" si="92"/>
        <v/>
      </c>
      <c r="CW178" s="63" t="str">
        <f t="shared" si="92"/>
        <v/>
      </c>
      <c r="CX178" s="63" t="str">
        <f t="shared" si="92"/>
        <v/>
      </c>
      <c r="CY178" s="63" t="str">
        <f t="shared" si="92"/>
        <v/>
      </c>
      <c r="CZ178" s="63" t="str">
        <f t="shared" si="92"/>
        <v/>
      </c>
      <c r="DA178" s="63" t="str">
        <f t="shared" si="92"/>
        <v/>
      </c>
      <c r="DB178" s="63" t="str">
        <f t="shared" si="92"/>
        <v/>
      </c>
      <c r="DC178" s="63" t="str">
        <f t="shared" si="92"/>
        <v/>
      </c>
      <c r="DD178" s="63" t="str">
        <f t="shared" si="92"/>
        <v/>
      </c>
      <c r="DE178" s="63" t="str">
        <f t="shared" si="92"/>
        <v/>
      </c>
      <c r="DF178" s="63" t="str">
        <f t="shared" si="92"/>
        <v/>
      </c>
      <c r="DG178" s="63" t="str">
        <f t="shared" si="92"/>
        <v/>
      </c>
      <c r="DH178" s="63" t="str">
        <f t="shared" si="92"/>
        <v/>
      </c>
      <c r="DI178" s="63" t="str">
        <f t="shared" si="92"/>
        <v/>
      </c>
      <c r="DJ178" s="63" t="str">
        <f t="shared" si="92"/>
        <v/>
      </c>
      <c r="DK178" s="63" t="str">
        <f t="shared" si="92"/>
        <v/>
      </c>
      <c r="DL178" s="63" t="str">
        <f t="shared" si="92"/>
        <v/>
      </c>
      <c r="DM178" s="63" t="str">
        <f t="shared" si="92"/>
        <v/>
      </c>
      <c r="DN178" s="63" t="str">
        <f t="shared" si="92"/>
        <v/>
      </c>
      <c r="DO178" s="63" t="str">
        <f t="shared" si="92"/>
        <v/>
      </c>
      <c r="DP178" s="63" t="str">
        <f t="shared" si="92"/>
        <v/>
      </c>
      <c r="DQ178" s="63" t="str">
        <f t="shared" si="92"/>
        <v/>
      </c>
      <c r="DR178" s="63" t="str">
        <f t="shared" si="92"/>
        <v/>
      </c>
      <c r="DS178" s="63" t="str">
        <f t="shared" si="92"/>
        <v/>
      </c>
      <c r="DT178" s="63" t="str">
        <f t="shared" si="92"/>
        <v/>
      </c>
      <c r="DU178" s="63" t="str">
        <f t="shared" si="92"/>
        <v/>
      </c>
    </row>
    <row r="179" spans="1:125" x14ac:dyDescent="0.35">
      <c r="A179" s="38" t="str">
        <f>IFERROR(A99,"")</f>
        <v>Nominālās privātā partnera apdrošināšanas izmaksas, kopā</v>
      </c>
      <c r="B179" s="44" t="str">
        <f>IFERROR(B99,"")</f>
        <v>k €</v>
      </c>
      <c r="C179" s="2"/>
      <c r="D179" s="63">
        <f t="shared" ref="D179:BO179" si="93">IFERROR(D99,"")</f>
        <v>0</v>
      </c>
      <c r="E179" s="63" t="str">
        <f t="shared" si="93"/>
        <v/>
      </c>
      <c r="F179" s="63" t="str">
        <f t="shared" si="93"/>
        <v/>
      </c>
      <c r="G179" s="63" t="str">
        <f t="shared" si="93"/>
        <v/>
      </c>
      <c r="H179" s="63" t="str">
        <f t="shared" si="93"/>
        <v/>
      </c>
      <c r="I179" s="63" t="str">
        <f t="shared" si="93"/>
        <v/>
      </c>
      <c r="J179" s="63" t="str">
        <f t="shared" si="93"/>
        <v/>
      </c>
      <c r="K179" s="63" t="str">
        <f t="shared" si="93"/>
        <v/>
      </c>
      <c r="L179" s="63" t="str">
        <f t="shared" si="93"/>
        <v/>
      </c>
      <c r="M179" s="63" t="str">
        <f t="shared" si="93"/>
        <v/>
      </c>
      <c r="N179" s="63" t="str">
        <f t="shared" si="93"/>
        <v/>
      </c>
      <c r="O179" s="63" t="str">
        <f t="shared" si="93"/>
        <v/>
      </c>
      <c r="P179" s="63" t="str">
        <f t="shared" si="93"/>
        <v/>
      </c>
      <c r="Q179" s="63" t="str">
        <f t="shared" si="93"/>
        <v/>
      </c>
      <c r="R179" s="63" t="str">
        <f t="shared" si="93"/>
        <v/>
      </c>
      <c r="S179" s="63" t="str">
        <f t="shared" si="93"/>
        <v/>
      </c>
      <c r="T179" s="63" t="str">
        <f t="shared" si="93"/>
        <v/>
      </c>
      <c r="U179" s="63" t="str">
        <f t="shared" si="93"/>
        <v/>
      </c>
      <c r="V179" s="63" t="str">
        <f t="shared" si="93"/>
        <v/>
      </c>
      <c r="W179" s="63" t="str">
        <f t="shared" si="93"/>
        <v/>
      </c>
      <c r="X179" s="63" t="str">
        <f t="shared" si="93"/>
        <v/>
      </c>
      <c r="Y179" s="63" t="str">
        <f t="shared" si="93"/>
        <v/>
      </c>
      <c r="Z179" s="63" t="str">
        <f t="shared" si="93"/>
        <v/>
      </c>
      <c r="AA179" s="63" t="str">
        <f t="shared" si="93"/>
        <v/>
      </c>
      <c r="AB179" s="63" t="str">
        <f t="shared" si="93"/>
        <v/>
      </c>
      <c r="AC179" s="63" t="str">
        <f t="shared" si="93"/>
        <v/>
      </c>
      <c r="AD179" s="63" t="str">
        <f t="shared" si="93"/>
        <v/>
      </c>
      <c r="AE179" s="63" t="str">
        <f t="shared" si="93"/>
        <v/>
      </c>
      <c r="AF179" s="63" t="str">
        <f t="shared" si="93"/>
        <v/>
      </c>
      <c r="AG179" s="63" t="str">
        <f t="shared" si="93"/>
        <v/>
      </c>
      <c r="AH179" s="63" t="str">
        <f t="shared" si="93"/>
        <v/>
      </c>
      <c r="AI179" s="63" t="str">
        <f t="shared" si="93"/>
        <v/>
      </c>
      <c r="AJ179" s="63" t="str">
        <f t="shared" si="93"/>
        <v/>
      </c>
      <c r="AK179" s="63" t="str">
        <f t="shared" si="93"/>
        <v/>
      </c>
      <c r="AL179" s="63" t="str">
        <f t="shared" si="93"/>
        <v/>
      </c>
      <c r="AM179" s="63" t="str">
        <f t="shared" si="93"/>
        <v/>
      </c>
      <c r="AN179" s="63" t="str">
        <f t="shared" si="93"/>
        <v/>
      </c>
      <c r="AO179" s="63" t="str">
        <f t="shared" si="93"/>
        <v/>
      </c>
      <c r="AP179" s="63" t="str">
        <f t="shared" si="93"/>
        <v/>
      </c>
      <c r="AQ179" s="63" t="str">
        <f t="shared" si="93"/>
        <v/>
      </c>
      <c r="AR179" s="63" t="str">
        <f t="shared" si="93"/>
        <v/>
      </c>
      <c r="AS179" s="63" t="str">
        <f t="shared" si="93"/>
        <v/>
      </c>
      <c r="AT179" s="63" t="str">
        <f t="shared" si="93"/>
        <v/>
      </c>
      <c r="AU179" s="63" t="str">
        <f t="shared" si="93"/>
        <v/>
      </c>
      <c r="AV179" s="63" t="str">
        <f t="shared" si="93"/>
        <v/>
      </c>
      <c r="AW179" s="63" t="str">
        <f t="shared" si="93"/>
        <v/>
      </c>
      <c r="AX179" s="63" t="str">
        <f t="shared" si="93"/>
        <v/>
      </c>
      <c r="AY179" s="63" t="str">
        <f t="shared" si="93"/>
        <v/>
      </c>
      <c r="AZ179" s="63" t="str">
        <f t="shared" si="93"/>
        <v/>
      </c>
      <c r="BA179" s="63" t="str">
        <f t="shared" si="93"/>
        <v/>
      </c>
      <c r="BB179" s="63" t="str">
        <f t="shared" si="93"/>
        <v/>
      </c>
      <c r="BC179" s="63" t="str">
        <f t="shared" si="93"/>
        <v/>
      </c>
      <c r="BD179" s="63" t="str">
        <f t="shared" si="93"/>
        <v/>
      </c>
      <c r="BE179" s="63" t="str">
        <f t="shared" si="93"/>
        <v/>
      </c>
      <c r="BF179" s="63" t="str">
        <f t="shared" si="93"/>
        <v/>
      </c>
      <c r="BG179" s="63" t="str">
        <f t="shared" si="93"/>
        <v/>
      </c>
      <c r="BH179" s="63" t="str">
        <f t="shared" si="93"/>
        <v/>
      </c>
      <c r="BI179" s="63" t="str">
        <f t="shared" si="93"/>
        <v/>
      </c>
      <c r="BJ179" s="63" t="str">
        <f t="shared" si="93"/>
        <v/>
      </c>
      <c r="BK179" s="63" t="str">
        <f t="shared" si="93"/>
        <v/>
      </c>
      <c r="BL179" s="63" t="str">
        <f t="shared" si="93"/>
        <v/>
      </c>
      <c r="BM179" s="63" t="str">
        <f t="shared" si="93"/>
        <v/>
      </c>
      <c r="BN179" s="63" t="str">
        <f t="shared" si="93"/>
        <v/>
      </c>
      <c r="BO179" s="63" t="str">
        <f t="shared" si="93"/>
        <v/>
      </c>
      <c r="BP179" s="63" t="str">
        <f t="shared" ref="BP179:DU179" si="94">IFERROR(BP99,"")</f>
        <v/>
      </c>
      <c r="BQ179" s="63" t="str">
        <f t="shared" si="94"/>
        <v/>
      </c>
      <c r="BR179" s="63" t="str">
        <f t="shared" si="94"/>
        <v/>
      </c>
      <c r="BS179" s="63" t="str">
        <f t="shared" si="94"/>
        <v/>
      </c>
      <c r="BT179" s="63" t="str">
        <f t="shared" si="94"/>
        <v/>
      </c>
      <c r="BU179" s="63" t="str">
        <f t="shared" si="94"/>
        <v/>
      </c>
      <c r="BV179" s="63" t="str">
        <f t="shared" si="94"/>
        <v/>
      </c>
      <c r="BW179" s="63" t="str">
        <f t="shared" si="94"/>
        <v/>
      </c>
      <c r="BX179" s="63" t="str">
        <f t="shared" si="94"/>
        <v/>
      </c>
      <c r="BY179" s="63" t="str">
        <f t="shared" si="94"/>
        <v/>
      </c>
      <c r="BZ179" s="63" t="str">
        <f t="shared" si="94"/>
        <v/>
      </c>
      <c r="CA179" s="63" t="str">
        <f t="shared" si="94"/>
        <v/>
      </c>
      <c r="CB179" s="63" t="str">
        <f t="shared" si="94"/>
        <v/>
      </c>
      <c r="CC179" s="63" t="str">
        <f t="shared" si="94"/>
        <v/>
      </c>
      <c r="CD179" s="63" t="str">
        <f t="shared" si="94"/>
        <v/>
      </c>
      <c r="CE179" s="63" t="str">
        <f t="shared" si="94"/>
        <v/>
      </c>
      <c r="CF179" s="63" t="str">
        <f t="shared" si="94"/>
        <v/>
      </c>
      <c r="CG179" s="63" t="str">
        <f t="shared" si="94"/>
        <v/>
      </c>
      <c r="CH179" s="63" t="str">
        <f t="shared" si="94"/>
        <v/>
      </c>
      <c r="CI179" s="63" t="str">
        <f t="shared" si="94"/>
        <v/>
      </c>
      <c r="CJ179" s="63" t="str">
        <f t="shared" si="94"/>
        <v/>
      </c>
      <c r="CK179" s="63" t="str">
        <f t="shared" si="94"/>
        <v/>
      </c>
      <c r="CL179" s="63" t="str">
        <f t="shared" si="94"/>
        <v/>
      </c>
      <c r="CM179" s="63" t="str">
        <f t="shared" si="94"/>
        <v/>
      </c>
      <c r="CN179" s="63" t="str">
        <f t="shared" si="94"/>
        <v/>
      </c>
      <c r="CO179" s="63" t="str">
        <f t="shared" si="94"/>
        <v/>
      </c>
      <c r="CP179" s="63" t="str">
        <f t="shared" si="94"/>
        <v/>
      </c>
      <c r="CQ179" s="63" t="str">
        <f t="shared" si="94"/>
        <v/>
      </c>
      <c r="CR179" s="63" t="str">
        <f t="shared" si="94"/>
        <v/>
      </c>
      <c r="CS179" s="63" t="str">
        <f t="shared" si="94"/>
        <v/>
      </c>
      <c r="CT179" s="63" t="str">
        <f t="shared" si="94"/>
        <v/>
      </c>
      <c r="CU179" s="63" t="str">
        <f t="shared" si="94"/>
        <v/>
      </c>
      <c r="CV179" s="63" t="str">
        <f t="shared" si="94"/>
        <v/>
      </c>
      <c r="CW179" s="63" t="str">
        <f t="shared" si="94"/>
        <v/>
      </c>
      <c r="CX179" s="63" t="str">
        <f t="shared" si="94"/>
        <v/>
      </c>
      <c r="CY179" s="63" t="str">
        <f t="shared" si="94"/>
        <v/>
      </c>
      <c r="CZ179" s="63" t="str">
        <f t="shared" si="94"/>
        <v/>
      </c>
      <c r="DA179" s="63" t="str">
        <f t="shared" si="94"/>
        <v/>
      </c>
      <c r="DB179" s="63" t="str">
        <f t="shared" si="94"/>
        <v/>
      </c>
      <c r="DC179" s="63" t="str">
        <f t="shared" si="94"/>
        <v/>
      </c>
      <c r="DD179" s="63" t="str">
        <f t="shared" si="94"/>
        <v/>
      </c>
      <c r="DE179" s="63" t="str">
        <f t="shared" si="94"/>
        <v/>
      </c>
      <c r="DF179" s="63" t="str">
        <f t="shared" si="94"/>
        <v/>
      </c>
      <c r="DG179" s="63" t="str">
        <f t="shared" si="94"/>
        <v/>
      </c>
      <c r="DH179" s="63" t="str">
        <f t="shared" si="94"/>
        <v/>
      </c>
      <c r="DI179" s="63" t="str">
        <f t="shared" si="94"/>
        <v/>
      </c>
      <c r="DJ179" s="63" t="str">
        <f t="shared" si="94"/>
        <v/>
      </c>
      <c r="DK179" s="63" t="str">
        <f t="shared" si="94"/>
        <v/>
      </c>
      <c r="DL179" s="63" t="str">
        <f t="shared" si="94"/>
        <v/>
      </c>
      <c r="DM179" s="63" t="str">
        <f t="shared" si="94"/>
        <v/>
      </c>
      <c r="DN179" s="63" t="str">
        <f t="shared" si="94"/>
        <v/>
      </c>
      <c r="DO179" s="63" t="str">
        <f t="shared" si="94"/>
        <v/>
      </c>
      <c r="DP179" s="63" t="str">
        <f t="shared" si="94"/>
        <v/>
      </c>
      <c r="DQ179" s="63" t="str">
        <f t="shared" si="94"/>
        <v/>
      </c>
      <c r="DR179" s="63" t="str">
        <f t="shared" si="94"/>
        <v/>
      </c>
      <c r="DS179" s="63" t="str">
        <f t="shared" si="94"/>
        <v/>
      </c>
      <c r="DT179" s="63" t="str">
        <f t="shared" si="94"/>
        <v/>
      </c>
      <c r="DU179" s="63" t="str">
        <f t="shared" si="94"/>
        <v/>
      </c>
    </row>
    <row r="180" spans="1:125" x14ac:dyDescent="0.35">
      <c r="A180" s="38" t="str">
        <f>IFERROR(A147,"")</f>
        <v>Nominālās privātā partnera riska izmaksas būvniecības fāzē</v>
      </c>
      <c r="B180" s="44" t="str">
        <f>IFERROR(B147,"")</f>
        <v>k €</v>
      </c>
      <c r="C180" s="2"/>
      <c r="D180" s="63">
        <f>IFERROR(SUM(E180:DU180),"")</f>
        <v>0</v>
      </c>
      <c r="E180" s="63" t="str">
        <f t="shared" ref="E180:BP180" si="95">IFERROR(E147,"")</f>
        <v/>
      </c>
      <c r="F180" s="63" t="str">
        <f t="shared" si="95"/>
        <v/>
      </c>
      <c r="G180" s="63" t="str">
        <f t="shared" si="95"/>
        <v/>
      </c>
      <c r="H180" s="63" t="str">
        <f t="shared" si="95"/>
        <v/>
      </c>
      <c r="I180" s="63" t="str">
        <f t="shared" si="95"/>
        <v/>
      </c>
      <c r="J180" s="63" t="str">
        <f t="shared" si="95"/>
        <v/>
      </c>
      <c r="K180" s="63" t="str">
        <f t="shared" si="95"/>
        <v/>
      </c>
      <c r="L180" s="63" t="str">
        <f t="shared" si="95"/>
        <v/>
      </c>
      <c r="M180" s="63" t="str">
        <f t="shared" si="95"/>
        <v/>
      </c>
      <c r="N180" s="63" t="str">
        <f t="shared" si="95"/>
        <v/>
      </c>
      <c r="O180" s="63" t="str">
        <f t="shared" si="95"/>
        <v/>
      </c>
      <c r="P180" s="63" t="str">
        <f t="shared" si="95"/>
        <v/>
      </c>
      <c r="Q180" s="63" t="str">
        <f t="shared" si="95"/>
        <v/>
      </c>
      <c r="R180" s="63" t="str">
        <f t="shared" si="95"/>
        <v/>
      </c>
      <c r="S180" s="63" t="str">
        <f t="shared" si="95"/>
        <v/>
      </c>
      <c r="T180" s="63" t="str">
        <f t="shared" si="95"/>
        <v/>
      </c>
      <c r="U180" s="63" t="str">
        <f t="shared" si="95"/>
        <v/>
      </c>
      <c r="V180" s="63" t="str">
        <f t="shared" si="95"/>
        <v/>
      </c>
      <c r="W180" s="63" t="str">
        <f t="shared" si="95"/>
        <v/>
      </c>
      <c r="X180" s="63" t="str">
        <f t="shared" si="95"/>
        <v/>
      </c>
      <c r="Y180" s="63" t="str">
        <f t="shared" si="95"/>
        <v/>
      </c>
      <c r="Z180" s="63" t="str">
        <f t="shared" si="95"/>
        <v/>
      </c>
      <c r="AA180" s="63" t="str">
        <f t="shared" si="95"/>
        <v/>
      </c>
      <c r="AB180" s="63" t="str">
        <f t="shared" si="95"/>
        <v/>
      </c>
      <c r="AC180" s="63" t="str">
        <f t="shared" si="95"/>
        <v/>
      </c>
      <c r="AD180" s="63" t="str">
        <f t="shared" si="95"/>
        <v/>
      </c>
      <c r="AE180" s="63" t="str">
        <f t="shared" si="95"/>
        <v/>
      </c>
      <c r="AF180" s="63" t="str">
        <f t="shared" si="95"/>
        <v/>
      </c>
      <c r="AG180" s="63" t="str">
        <f t="shared" si="95"/>
        <v/>
      </c>
      <c r="AH180" s="63" t="str">
        <f t="shared" si="95"/>
        <v/>
      </c>
      <c r="AI180" s="63" t="str">
        <f t="shared" si="95"/>
        <v/>
      </c>
      <c r="AJ180" s="63" t="str">
        <f t="shared" si="95"/>
        <v/>
      </c>
      <c r="AK180" s="63" t="str">
        <f t="shared" si="95"/>
        <v/>
      </c>
      <c r="AL180" s="63" t="str">
        <f t="shared" si="95"/>
        <v/>
      </c>
      <c r="AM180" s="63" t="str">
        <f t="shared" si="95"/>
        <v/>
      </c>
      <c r="AN180" s="63" t="str">
        <f t="shared" si="95"/>
        <v/>
      </c>
      <c r="AO180" s="63" t="str">
        <f t="shared" si="95"/>
        <v/>
      </c>
      <c r="AP180" s="63" t="str">
        <f t="shared" si="95"/>
        <v/>
      </c>
      <c r="AQ180" s="63" t="str">
        <f t="shared" si="95"/>
        <v/>
      </c>
      <c r="AR180" s="63" t="str">
        <f t="shared" si="95"/>
        <v/>
      </c>
      <c r="AS180" s="63" t="str">
        <f t="shared" si="95"/>
        <v/>
      </c>
      <c r="AT180" s="63" t="str">
        <f t="shared" si="95"/>
        <v/>
      </c>
      <c r="AU180" s="63" t="str">
        <f t="shared" si="95"/>
        <v/>
      </c>
      <c r="AV180" s="63" t="str">
        <f t="shared" si="95"/>
        <v/>
      </c>
      <c r="AW180" s="63" t="str">
        <f t="shared" si="95"/>
        <v/>
      </c>
      <c r="AX180" s="63" t="str">
        <f t="shared" si="95"/>
        <v/>
      </c>
      <c r="AY180" s="63" t="str">
        <f t="shared" si="95"/>
        <v/>
      </c>
      <c r="AZ180" s="63" t="str">
        <f t="shared" si="95"/>
        <v/>
      </c>
      <c r="BA180" s="63" t="str">
        <f t="shared" si="95"/>
        <v/>
      </c>
      <c r="BB180" s="63" t="str">
        <f t="shared" si="95"/>
        <v/>
      </c>
      <c r="BC180" s="63" t="str">
        <f t="shared" si="95"/>
        <v/>
      </c>
      <c r="BD180" s="63" t="str">
        <f t="shared" si="95"/>
        <v/>
      </c>
      <c r="BE180" s="63" t="str">
        <f t="shared" si="95"/>
        <v/>
      </c>
      <c r="BF180" s="63" t="str">
        <f t="shared" si="95"/>
        <v/>
      </c>
      <c r="BG180" s="63" t="str">
        <f t="shared" si="95"/>
        <v/>
      </c>
      <c r="BH180" s="63" t="str">
        <f t="shared" si="95"/>
        <v/>
      </c>
      <c r="BI180" s="63" t="str">
        <f t="shared" si="95"/>
        <v/>
      </c>
      <c r="BJ180" s="63" t="str">
        <f t="shared" si="95"/>
        <v/>
      </c>
      <c r="BK180" s="63" t="str">
        <f t="shared" si="95"/>
        <v/>
      </c>
      <c r="BL180" s="63" t="str">
        <f t="shared" si="95"/>
        <v/>
      </c>
      <c r="BM180" s="63" t="str">
        <f t="shared" si="95"/>
        <v/>
      </c>
      <c r="BN180" s="63" t="str">
        <f t="shared" si="95"/>
        <v/>
      </c>
      <c r="BO180" s="63" t="str">
        <f t="shared" si="95"/>
        <v/>
      </c>
      <c r="BP180" s="63" t="str">
        <f t="shared" si="95"/>
        <v/>
      </c>
      <c r="BQ180" s="63" t="str">
        <f t="shared" ref="BQ180:DU180" si="96">IFERROR(BQ147,"")</f>
        <v/>
      </c>
      <c r="BR180" s="63" t="str">
        <f t="shared" si="96"/>
        <v/>
      </c>
      <c r="BS180" s="63" t="str">
        <f t="shared" si="96"/>
        <v/>
      </c>
      <c r="BT180" s="63" t="str">
        <f t="shared" si="96"/>
        <v/>
      </c>
      <c r="BU180" s="63" t="str">
        <f t="shared" si="96"/>
        <v/>
      </c>
      <c r="BV180" s="63" t="str">
        <f t="shared" si="96"/>
        <v/>
      </c>
      <c r="BW180" s="63" t="str">
        <f t="shared" si="96"/>
        <v/>
      </c>
      <c r="BX180" s="63" t="str">
        <f t="shared" si="96"/>
        <v/>
      </c>
      <c r="BY180" s="63" t="str">
        <f t="shared" si="96"/>
        <v/>
      </c>
      <c r="BZ180" s="63" t="str">
        <f t="shared" si="96"/>
        <v/>
      </c>
      <c r="CA180" s="63" t="str">
        <f t="shared" si="96"/>
        <v/>
      </c>
      <c r="CB180" s="63" t="str">
        <f t="shared" si="96"/>
        <v/>
      </c>
      <c r="CC180" s="63" t="str">
        <f t="shared" si="96"/>
        <v/>
      </c>
      <c r="CD180" s="63" t="str">
        <f t="shared" si="96"/>
        <v/>
      </c>
      <c r="CE180" s="63" t="str">
        <f t="shared" si="96"/>
        <v/>
      </c>
      <c r="CF180" s="63" t="str">
        <f t="shared" si="96"/>
        <v/>
      </c>
      <c r="CG180" s="63" t="str">
        <f t="shared" si="96"/>
        <v/>
      </c>
      <c r="CH180" s="63" t="str">
        <f t="shared" si="96"/>
        <v/>
      </c>
      <c r="CI180" s="63" t="str">
        <f t="shared" si="96"/>
        <v/>
      </c>
      <c r="CJ180" s="63" t="str">
        <f t="shared" si="96"/>
        <v/>
      </c>
      <c r="CK180" s="63" t="str">
        <f t="shared" si="96"/>
        <v/>
      </c>
      <c r="CL180" s="63" t="str">
        <f t="shared" si="96"/>
        <v/>
      </c>
      <c r="CM180" s="63" t="str">
        <f t="shared" si="96"/>
        <v/>
      </c>
      <c r="CN180" s="63" t="str">
        <f t="shared" si="96"/>
        <v/>
      </c>
      <c r="CO180" s="63" t="str">
        <f t="shared" si="96"/>
        <v/>
      </c>
      <c r="CP180" s="63" t="str">
        <f t="shared" si="96"/>
        <v/>
      </c>
      <c r="CQ180" s="63" t="str">
        <f t="shared" si="96"/>
        <v/>
      </c>
      <c r="CR180" s="63" t="str">
        <f t="shared" si="96"/>
        <v/>
      </c>
      <c r="CS180" s="63" t="str">
        <f t="shared" si="96"/>
        <v/>
      </c>
      <c r="CT180" s="63" t="str">
        <f t="shared" si="96"/>
        <v/>
      </c>
      <c r="CU180" s="63" t="str">
        <f t="shared" si="96"/>
        <v/>
      </c>
      <c r="CV180" s="63" t="str">
        <f t="shared" si="96"/>
        <v/>
      </c>
      <c r="CW180" s="63" t="str">
        <f t="shared" si="96"/>
        <v/>
      </c>
      <c r="CX180" s="63" t="str">
        <f t="shared" si="96"/>
        <v/>
      </c>
      <c r="CY180" s="63" t="str">
        <f t="shared" si="96"/>
        <v/>
      </c>
      <c r="CZ180" s="63" t="str">
        <f t="shared" si="96"/>
        <v/>
      </c>
      <c r="DA180" s="63" t="str">
        <f t="shared" si="96"/>
        <v/>
      </c>
      <c r="DB180" s="63" t="str">
        <f t="shared" si="96"/>
        <v/>
      </c>
      <c r="DC180" s="63" t="str">
        <f t="shared" si="96"/>
        <v/>
      </c>
      <c r="DD180" s="63" t="str">
        <f t="shared" si="96"/>
        <v/>
      </c>
      <c r="DE180" s="63" t="str">
        <f t="shared" si="96"/>
        <v/>
      </c>
      <c r="DF180" s="63" t="str">
        <f t="shared" si="96"/>
        <v/>
      </c>
      <c r="DG180" s="63" t="str">
        <f t="shared" si="96"/>
        <v/>
      </c>
      <c r="DH180" s="63" t="str">
        <f t="shared" si="96"/>
        <v/>
      </c>
      <c r="DI180" s="63" t="str">
        <f t="shared" si="96"/>
        <v/>
      </c>
      <c r="DJ180" s="63" t="str">
        <f t="shared" si="96"/>
        <v/>
      </c>
      <c r="DK180" s="63" t="str">
        <f t="shared" si="96"/>
        <v/>
      </c>
      <c r="DL180" s="63" t="str">
        <f t="shared" si="96"/>
        <v/>
      </c>
      <c r="DM180" s="63" t="str">
        <f t="shared" si="96"/>
        <v/>
      </c>
      <c r="DN180" s="63" t="str">
        <f t="shared" si="96"/>
        <v/>
      </c>
      <c r="DO180" s="63" t="str">
        <f t="shared" si="96"/>
        <v/>
      </c>
      <c r="DP180" s="63" t="str">
        <f t="shared" si="96"/>
        <v/>
      </c>
      <c r="DQ180" s="63" t="str">
        <f t="shared" si="96"/>
        <v/>
      </c>
      <c r="DR180" s="63" t="str">
        <f t="shared" si="96"/>
        <v/>
      </c>
      <c r="DS180" s="63" t="str">
        <f t="shared" si="96"/>
        <v/>
      </c>
      <c r="DT180" s="63" t="str">
        <f t="shared" si="96"/>
        <v/>
      </c>
      <c r="DU180" s="63" t="str">
        <f t="shared" si="96"/>
        <v/>
      </c>
    </row>
    <row r="181" spans="1:125" x14ac:dyDescent="0.35">
      <c r="A181" s="38" t="str">
        <f>IFERROR(A163,"")</f>
        <v>Nominālās privātā partnera riska izmaksas uzturēšanas fāzē</v>
      </c>
      <c r="B181" s="44" t="str">
        <f>IFERROR(B163,"")</f>
        <v>k €</v>
      </c>
      <c r="C181" s="2"/>
      <c r="D181" s="63">
        <f>IFERROR(SUM(E181:DU181),"")</f>
        <v>0</v>
      </c>
      <c r="E181" s="63" t="str">
        <f t="shared" ref="E181:BP181" si="97">IFERROR(E163,"")</f>
        <v/>
      </c>
      <c r="F181" s="63" t="str">
        <f t="shared" si="97"/>
        <v/>
      </c>
      <c r="G181" s="63" t="str">
        <f t="shared" si="97"/>
        <v/>
      </c>
      <c r="H181" s="63" t="str">
        <f t="shared" si="97"/>
        <v/>
      </c>
      <c r="I181" s="63" t="str">
        <f t="shared" si="97"/>
        <v/>
      </c>
      <c r="J181" s="63" t="str">
        <f t="shared" si="97"/>
        <v/>
      </c>
      <c r="K181" s="63" t="str">
        <f t="shared" si="97"/>
        <v/>
      </c>
      <c r="L181" s="63" t="str">
        <f t="shared" si="97"/>
        <v/>
      </c>
      <c r="M181" s="63" t="str">
        <f t="shared" si="97"/>
        <v/>
      </c>
      <c r="N181" s="63" t="str">
        <f t="shared" si="97"/>
        <v/>
      </c>
      <c r="O181" s="63" t="str">
        <f t="shared" si="97"/>
        <v/>
      </c>
      <c r="P181" s="63" t="str">
        <f t="shared" si="97"/>
        <v/>
      </c>
      <c r="Q181" s="63" t="str">
        <f t="shared" si="97"/>
        <v/>
      </c>
      <c r="R181" s="63" t="str">
        <f t="shared" si="97"/>
        <v/>
      </c>
      <c r="S181" s="63" t="str">
        <f t="shared" si="97"/>
        <v/>
      </c>
      <c r="T181" s="63" t="str">
        <f t="shared" si="97"/>
        <v/>
      </c>
      <c r="U181" s="63" t="str">
        <f t="shared" si="97"/>
        <v/>
      </c>
      <c r="V181" s="63" t="str">
        <f t="shared" si="97"/>
        <v/>
      </c>
      <c r="W181" s="63" t="str">
        <f t="shared" si="97"/>
        <v/>
      </c>
      <c r="X181" s="63" t="str">
        <f t="shared" si="97"/>
        <v/>
      </c>
      <c r="Y181" s="63" t="str">
        <f t="shared" si="97"/>
        <v/>
      </c>
      <c r="Z181" s="63" t="str">
        <f t="shared" si="97"/>
        <v/>
      </c>
      <c r="AA181" s="63" t="str">
        <f t="shared" si="97"/>
        <v/>
      </c>
      <c r="AB181" s="63" t="str">
        <f t="shared" si="97"/>
        <v/>
      </c>
      <c r="AC181" s="63" t="str">
        <f t="shared" si="97"/>
        <v/>
      </c>
      <c r="AD181" s="63" t="str">
        <f t="shared" si="97"/>
        <v/>
      </c>
      <c r="AE181" s="63" t="str">
        <f t="shared" si="97"/>
        <v/>
      </c>
      <c r="AF181" s="63" t="str">
        <f t="shared" si="97"/>
        <v/>
      </c>
      <c r="AG181" s="63" t="str">
        <f t="shared" si="97"/>
        <v/>
      </c>
      <c r="AH181" s="63" t="str">
        <f t="shared" si="97"/>
        <v/>
      </c>
      <c r="AI181" s="63" t="str">
        <f t="shared" si="97"/>
        <v/>
      </c>
      <c r="AJ181" s="63" t="str">
        <f t="shared" si="97"/>
        <v/>
      </c>
      <c r="AK181" s="63" t="str">
        <f t="shared" si="97"/>
        <v/>
      </c>
      <c r="AL181" s="63" t="str">
        <f t="shared" si="97"/>
        <v/>
      </c>
      <c r="AM181" s="63" t="str">
        <f t="shared" si="97"/>
        <v/>
      </c>
      <c r="AN181" s="63" t="str">
        <f t="shared" si="97"/>
        <v/>
      </c>
      <c r="AO181" s="63" t="str">
        <f t="shared" si="97"/>
        <v/>
      </c>
      <c r="AP181" s="63" t="str">
        <f t="shared" si="97"/>
        <v/>
      </c>
      <c r="AQ181" s="63" t="str">
        <f t="shared" si="97"/>
        <v/>
      </c>
      <c r="AR181" s="63" t="str">
        <f t="shared" si="97"/>
        <v/>
      </c>
      <c r="AS181" s="63" t="str">
        <f t="shared" si="97"/>
        <v/>
      </c>
      <c r="AT181" s="63" t="str">
        <f t="shared" si="97"/>
        <v/>
      </c>
      <c r="AU181" s="63" t="str">
        <f t="shared" si="97"/>
        <v/>
      </c>
      <c r="AV181" s="63" t="str">
        <f t="shared" si="97"/>
        <v/>
      </c>
      <c r="AW181" s="63" t="str">
        <f t="shared" si="97"/>
        <v/>
      </c>
      <c r="AX181" s="63" t="str">
        <f t="shared" si="97"/>
        <v/>
      </c>
      <c r="AY181" s="63" t="str">
        <f t="shared" si="97"/>
        <v/>
      </c>
      <c r="AZ181" s="63" t="str">
        <f t="shared" si="97"/>
        <v/>
      </c>
      <c r="BA181" s="63" t="str">
        <f t="shared" si="97"/>
        <v/>
      </c>
      <c r="BB181" s="63" t="str">
        <f t="shared" si="97"/>
        <v/>
      </c>
      <c r="BC181" s="63" t="str">
        <f t="shared" si="97"/>
        <v/>
      </c>
      <c r="BD181" s="63" t="str">
        <f t="shared" si="97"/>
        <v/>
      </c>
      <c r="BE181" s="63" t="str">
        <f t="shared" si="97"/>
        <v/>
      </c>
      <c r="BF181" s="63" t="str">
        <f t="shared" si="97"/>
        <v/>
      </c>
      <c r="BG181" s="63" t="str">
        <f t="shared" si="97"/>
        <v/>
      </c>
      <c r="BH181" s="63" t="str">
        <f t="shared" si="97"/>
        <v/>
      </c>
      <c r="BI181" s="63" t="str">
        <f t="shared" si="97"/>
        <v/>
      </c>
      <c r="BJ181" s="63" t="str">
        <f t="shared" si="97"/>
        <v/>
      </c>
      <c r="BK181" s="63" t="str">
        <f t="shared" si="97"/>
        <v/>
      </c>
      <c r="BL181" s="63" t="str">
        <f t="shared" si="97"/>
        <v/>
      </c>
      <c r="BM181" s="63" t="str">
        <f t="shared" si="97"/>
        <v/>
      </c>
      <c r="BN181" s="63" t="str">
        <f t="shared" si="97"/>
        <v/>
      </c>
      <c r="BO181" s="63" t="str">
        <f t="shared" si="97"/>
        <v/>
      </c>
      <c r="BP181" s="63" t="str">
        <f t="shared" si="97"/>
        <v/>
      </c>
      <c r="BQ181" s="63" t="str">
        <f t="shared" ref="BQ181:DU181" si="98">IFERROR(BQ163,"")</f>
        <v/>
      </c>
      <c r="BR181" s="63" t="str">
        <f t="shared" si="98"/>
        <v/>
      </c>
      <c r="BS181" s="63" t="str">
        <f t="shared" si="98"/>
        <v/>
      </c>
      <c r="BT181" s="63" t="str">
        <f t="shared" si="98"/>
        <v/>
      </c>
      <c r="BU181" s="63" t="str">
        <f t="shared" si="98"/>
        <v/>
      </c>
      <c r="BV181" s="63" t="str">
        <f t="shared" si="98"/>
        <v/>
      </c>
      <c r="BW181" s="63" t="str">
        <f t="shared" si="98"/>
        <v/>
      </c>
      <c r="BX181" s="63" t="str">
        <f t="shared" si="98"/>
        <v/>
      </c>
      <c r="BY181" s="63" t="str">
        <f t="shared" si="98"/>
        <v/>
      </c>
      <c r="BZ181" s="63" t="str">
        <f t="shared" si="98"/>
        <v/>
      </c>
      <c r="CA181" s="63" t="str">
        <f t="shared" si="98"/>
        <v/>
      </c>
      <c r="CB181" s="63" t="str">
        <f t="shared" si="98"/>
        <v/>
      </c>
      <c r="CC181" s="63" t="str">
        <f t="shared" si="98"/>
        <v/>
      </c>
      <c r="CD181" s="63" t="str">
        <f t="shared" si="98"/>
        <v/>
      </c>
      <c r="CE181" s="63" t="str">
        <f t="shared" si="98"/>
        <v/>
      </c>
      <c r="CF181" s="63" t="str">
        <f t="shared" si="98"/>
        <v/>
      </c>
      <c r="CG181" s="63" t="str">
        <f t="shared" si="98"/>
        <v/>
      </c>
      <c r="CH181" s="63" t="str">
        <f t="shared" si="98"/>
        <v/>
      </c>
      <c r="CI181" s="63" t="str">
        <f t="shared" si="98"/>
        <v/>
      </c>
      <c r="CJ181" s="63" t="str">
        <f t="shared" si="98"/>
        <v/>
      </c>
      <c r="CK181" s="63" t="str">
        <f t="shared" si="98"/>
        <v/>
      </c>
      <c r="CL181" s="63" t="str">
        <f t="shared" si="98"/>
        <v/>
      </c>
      <c r="CM181" s="63" t="str">
        <f t="shared" si="98"/>
        <v/>
      </c>
      <c r="CN181" s="63" t="str">
        <f t="shared" si="98"/>
        <v/>
      </c>
      <c r="CO181" s="63" t="str">
        <f t="shared" si="98"/>
        <v/>
      </c>
      <c r="CP181" s="63" t="str">
        <f t="shared" si="98"/>
        <v/>
      </c>
      <c r="CQ181" s="63" t="str">
        <f t="shared" si="98"/>
        <v/>
      </c>
      <c r="CR181" s="63" t="str">
        <f t="shared" si="98"/>
        <v/>
      </c>
      <c r="CS181" s="63" t="str">
        <f t="shared" si="98"/>
        <v/>
      </c>
      <c r="CT181" s="63" t="str">
        <f t="shared" si="98"/>
        <v/>
      </c>
      <c r="CU181" s="63" t="str">
        <f t="shared" si="98"/>
        <v/>
      </c>
      <c r="CV181" s="63" t="str">
        <f t="shared" si="98"/>
        <v/>
      </c>
      <c r="CW181" s="63" t="str">
        <f t="shared" si="98"/>
        <v/>
      </c>
      <c r="CX181" s="63" t="str">
        <f t="shared" si="98"/>
        <v/>
      </c>
      <c r="CY181" s="63" t="str">
        <f t="shared" si="98"/>
        <v/>
      </c>
      <c r="CZ181" s="63" t="str">
        <f t="shared" si="98"/>
        <v/>
      </c>
      <c r="DA181" s="63" t="str">
        <f t="shared" si="98"/>
        <v/>
      </c>
      <c r="DB181" s="63" t="str">
        <f t="shared" si="98"/>
        <v/>
      </c>
      <c r="DC181" s="63" t="str">
        <f t="shared" si="98"/>
        <v/>
      </c>
      <c r="DD181" s="63" t="str">
        <f t="shared" si="98"/>
        <v/>
      </c>
      <c r="DE181" s="63" t="str">
        <f t="shared" si="98"/>
        <v/>
      </c>
      <c r="DF181" s="63" t="str">
        <f t="shared" si="98"/>
        <v/>
      </c>
      <c r="DG181" s="63" t="str">
        <f t="shared" si="98"/>
        <v/>
      </c>
      <c r="DH181" s="63" t="str">
        <f t="shared" si="98"/>
        <v/>
      </c>
      <c r="DI181" s="63" t="str">
        <f t="shared" si="98"/>
        <v/>
      </c>
      <c r="DJ181" s="63" t="str">
        <f t="shared" si="98"/>
        <v/>
      </c>
      <c r="DK181" s="63" t="str">
        <f t="shared" si="98"/>
        <v/>
      </c>
      <c r="DL181" s="63" t="str">
        <f t="shared" si="98"/>
        <v/>
      </c>
      <c r="DM181" s="63" t="str">
        <f t="shared" si="98"/>
        <v/>
      </c>
      <c r="DN181" s="63" t="str">
        <f t="shared" si="98"/>
        <v/>
      </c>
      <c r="DO181" s="63" t="str">
        <f t="shared" si="98"/>
        <v/>
      </c>
      <c r="DP181" s="63" t="str">
        <f t="shared" si="98"/>
        <v/>
      </c>
      <c r="DQ181" s="63" t="str">
        <f t="shared" si="98"/>
        <v/>
      </c>
      <c r="DR181" s="63" t="str">
        <f t="shared" si="98"/>
        <v/>
      </c>
      <c r="DS181" s="63" t="str">
        <f t="shared" si="98"/>
        <v/>
      </c>
      <c r="DT181" s="63" t="str">
        <f t="shared" si="98"/>
        <v/>
      </c>
      <c r="DU181" s="63" t="str">
        <f t="shared" si="98"/>
        <v/>
      </c>
    </row>
    <row r="182" spans="1:125" x14ac:dyDescent="0.35">
      <c r="A182" s="38" t="str">
        <f>IFERROR(A196,"")</f>
        <v>Pievienotās vērtības nodoklis</v>
      </c>
      <c r="B182" s="44" t="str">
        <f>IFERROR(B196,"")</f>
        <v>k €</v>
      </c>
      <c r="C182" s="2"/>
      <c r="D182" s="63">
        <f t="shared" ref="D182:BO182" si="99">IFERROR(D196,"")</f>
        <v>0</v>
      </c>
      <c r="E182" s="63">
        <f t="shared" si="99"/>
        <v>0</v>
      </c>
      <c r="F182" s="63">
        <f t="shared" si="99"/>
        <v>0</v>
      </c>
      <c r="G182" s="63">
        <f t="shared" si="99"/>
        <v>0</v>
      </c>
      <c r="H182" s="63">
        <f t="shared" si="99"/>
        <v>0</v>
      </c>
      <c r="I182" s="63">
        <f t="shared" si="99"/>
        <v>0</v>
      </c>
      <c r="J182" s="63">
        <f t="shared" si="99"/>
        <v>0</v>
      </c>
      <c r="K182" s="63">
        <f t="shared" si="99"/>
        <v>0</v>
      </c>
      <c r="L182" s="63">
        <f t="shared" si="99"/>
        <v>0</v>
      </c>
      <c r="M182" s="63">
        <f t="shared" si="99"/>
        <v>0</v>
      </c>
      <c r="N182" s="63">
        <f t="shared" si="99"/>
        <v>0</v>
      </c>
      <c r="O182" s="63">
        <f t="shared" si="99"/>
        <v>0</v>
      </c>
      <c r="P182" s="63">
        <f t="shared" si="99"/>
        <v>0</v>
      </c>
      <c r="Q182" s="63">
        <f t="shared" si="99"/>
        <v>0</v>
      </c>
      <c r="R182" s="63">
        <f t="shared" si="99"/>
        <v>0</v>
      </c>
      <c r="S182" s="63">
        <f t="shared" si="99"/>
        <v>0</v>
      </c>
      <c r="T182" s="63">
        <f t="shared" si="99"/>
        <v>0</v>
      </c>
      <c r="U182" s="63">
        <f t="shared" si="99"/>
        <v>0</v>
      </c>
      <c r="V182" s="63">
        <f t="shared" si="99"/>
        <v>0</v>
      </c>
      <c r="W182" s="63">
        <f t="shared" si="99"/>
        <v>0</v>
      </c>
      <c r="X182" s="63">
        <f t="shared" si="99"/>
        <v>0</v>
      </c>
      <c r="Y182" s="63">
        <f t="shared" si="99"/>
        <v>0</v>
      </c>
      <c r="Z182" s="63">
        <f t="shared" si="99"/>
        <v>0</v>
      </c>
      <c r="AA182" s="63">
        <f t="shared" si="99"/>
        <v>0</v>
      </c>
      <c r="AB182" s="63">
        <f t="shared" si="99"/>
        <v>0</v>
      </c>
      <c r="AC182" s="63">
        <f t="shared" si="99"/>
        <v>0</v>
      </c>
      <c r="AD182" s="63">
        <f t="shared" si="99"/>
        <v>0</v>
      </c>
      <c r="AE182" s="63">
        <f t="shared" si="99"/>
        <v>0</v>
      </c>
      <c r="AF182" s="63">
        <f t="shared" si="99"/>
        <v>0</v>
      </c>
      <c r="AG182" s="63">
        <f t="shared" si="99"/>
        <v>0</v>
      </c>
      <c r="AH182" s="63">
        <f t="shared" si="99"/>
        <v>0</v>
      </c>
      <c r="AI182" s="63">
        <f t="shared" si="99"/>
        <v>0</v>
      </c>
      <c r="AJ182" s="63">
        <f t="shared" si="99"/>
        <v>0</v>
      </c>
      <c r="AK182" s="63">
        <f t="shared" si="99"/>
        <v>0</v>
      </c>
      <c r="AL182" s="63">
        <f t="shared" si="99"/>
        <v>0</v>
      </c>
      <c r="AM182" s="63">
        <f t="shared" si="99"/>
        <v>0</v>
      </c>
      <c r="AN182" s="63">
        <f t="shared" si="99"/>
        <v>0</v>
      </c>
      <c r="AO182" s="63">
        <f t="shared" si="99"/>
        <v>0</v>
      </c>
      <c r="AP182" s="63">
        <f t="shared" si="99"/>
        <v>0</v>
      </c>
      <c r="AQ182" s="63">
        <f t="shared" si="99"/>
        <v>0</v>
      </c>
      <c r="AR182" s="63">
        <f t="shared" si="99"/>
        <v>0</v>
      </c>
      <c r="AS182" s="63">
        <f t="shared" si="99"/>
        <v>0</v>
      </c>
      <c r="AT182" s="63">
        <f t="shared" si="99"/>
        <v>0</v>
      </c>
      <c r="AU182" s="63">
        <f t="shared" si="99"/>
        <v>0</v>
      </c>
      <c r="AV182" s="63">
        <f t="shared" si="99"/>
        <v>0</v>
      </c>
      <c r="AW182" s="63">
        <f t="shared" si="99"/>
        <v>0</v>
      </c>
      <c r="AX182" s="63">
        <f t="shared" si="99"/>
        <v>0</v>
      </c>
      <c r="AY182" s="63">
        <f t="shared" si="99"/>
        <v>0</v>
      </c>
      <c r="AZ182" s="63">
        <f t="shared" si="99"/>
        <v>0</v>
      </c>
      <c r="BA182" s="63">
        <f t="shared" si="99"/>
        <v>0</v>
      </c>
      <c r="BB182" s="63">
        <f t="shared" si="99"/>
        <v>0</v>
      </c>
      <c r="BC182" s="63">
        <f t="shared" si="99"/>
        <v>0</v>
      </c>
      <c r="BD182" s="63">
        <f t="shared" si="99"/>
        <v>0</v>
      </c>
      <c r="BE182" s="63">
        <f t="shared" si="99"/>
        <v>0</v>
      </c>
      <c r="BF182" s="63">
        <f t="shared" si="99"/>
        <v>0</v>
      </c>
      <c r="BG182" s="63">
        <f t="shared" si="99"/>
        <v>0</v>
      </c>
      <c r="BH182" s="63">
        <f t="shared" si="99"/>
        <v>0</v>
      </c>
      <c r="BI182" s="63">
        <f t="shared" si="99"/>
        <v>0</v>
      </c>
      <c r="BJ182" s="63">
        <f t="shared" si="99"/>
        <v>0</v>
      </c>
      <c r="BK182" s="63">
        <f t="shared" si="99"/>
        <v>0</v>
      </c>
      <c r="BL182" s="63">
        <f t="shared" si="99"/>
        <v>0</v>
      </c>
      <c r="BM182" s="63">
        <f t="shared" si="99"/>
        <v>0</v>
      </c>
      <c r="BN182" s="63">
        <f t="shared" si="99"/>
        <v>0</v>
      </c>
      <c r="BO182" s="63">
        <f t="shared" si="99"/>
        <v>0</v>
      </c>
      <c r="BP182" s="63">
        <f t="shared" ref="BP182:DU182" si="100">IFERROR(BP196,"")</f>
        <v>0</v>
      </c>
      <c r="BQ182" s="63">
        <f t="shared" si="100"/>
        <v>0</v>
      </c>
      <c r="BR182" s="63">
        <f t="shared" si="100"/>
        <v>0</v>
      </c>
      <c r="BS182" s="63">
        <f t="shared" si="100"/>
        <v>0</v>
      </c>
      <c r="BT182" s="63">
        <f t="shared" si="100"/>
        <v>0</v>
      </c>
      <c r="BU182" s="63">
        <f t="shared" si="100"/>
        <v>0</v>
      </c>
      <c r="BV182" s="63">
        <f t="shared" si="100"/>
        <v>0</v>
      </c>
      <c r="BW182" s="63">
        <f t="shared" si="100"/>
        <v>0</v>
      </c>
      <c r="BX182" s="63">
        <f t="shared" si="100"/>
        <v>0</v>
      </c>
      <c r="BY182" s="63">
        <f t="shared" si="100"/>
        <v>0</v>
      </c>
      <c r="BZ182" s="63">
        <f t="shared" si="100"/>
        <v>0</v>
      </c>
      <c r="CA182" s="63">
        <f t="shared" si="100"/>
        <v>0</v>
      </c>
      <c r="CB182" s="63">
        <f t="shared" si="100"/>
        <v>0</v>
      </c>
      <c r="CC182" s="63">
        <f t="shared" si="100"/>
        <v>0</v>
      </c>
      <c r="CD182" s="63">
        <f t="shared" si="100"/>
        <v>0</v>
      </c>
      <c r="CE182" s="63">
        <f t="shared" si="100"/>
        <v>0</v>
      </c>
      <c r="CF182" s="63">
        <f t="shared" si="100"/>
        <v>0</v>
      </c>
      <c r="CG182" s="63">
        <f t="shared" si="100"/>
        <v>0</v>
      </c>
      <c r="CH182" s="63">
        <f t="shared" si="100"/>
        <v>0</v>
      </c>
      <c r="CI182" s="63">
        <f t="shared" si="100"/>
        <v>0</v>
      </c>
      <c r="CJ182" s="63">
        <f t="shared" si="100"/>
        <v>0</v>
      </c>
      <c r="CK182" s="63">
        <f t="shared" si="100"/>
        <v>0</v>
      </c>
      <c r="CL182" s="63">
        <f t="shared" si="100"/>
        <v>0</v>
      </c>
      <c r="CM182" s="63">
        <f t="shared" si="100"/>
        <v>0</v>
      </c>
      <c r="CN182" s="63">
        <f t="shared" si="100"/>
        <v>0</v>
      </c>
      <c r="CO182" s="63">
        <f t="shared" si="100"/>
        <v>0</v>
      </c>
      <c r="CP182" s="63">
        <f t="shared" si="100"/>
        <v>0</v>
      </c>
      <c r="CQ182" s="63">
        <f t="shared" si="100"/>
        <v>0</v>
      </c>
      <c r="CR182" s="63">
        <f t="shared" si="100"/>
        <v>0</v>
      </c>
      <c r="CS182" s="63">
        <f t="shared" si="100"/>
        <v>0</v>
      </c>
      <c r="CT182" s="63">
        <f t="shared" si="100"/>
        <v>0</v>
      </c>
      <c r="CU182" s="63">
        <f t="shared" si="100"/>
        <v>0</v>
      </c>
      <c r="CV182" s="63">
        <f t="shared" si="100"/>
        <v>0</v>
      </c>
      <c r="CW182" s="63">
        <f t="shared" si="100"/>
        <v>0</v>
      </c>
      <c r="CX182" s="63">
        <f t="shared" si="100"/>
        <v>0</v>
      </c>
      <c r="CY182" s="63">
        <f t="shared" si="100"/>
        <v>0</v>
      </c>
      <c r="CZ182" s="63">
        <f t="shared" si="100"/>
        <v>0</v>
      </c>
      <c r="DA182" s="63">
        <f t="shared" si="100"/>
        <v>0</v>
      </c>
      <c r="DB182" s="63">
        <f t="shared" si="100"/>
        <v>0</v>
      </c>
      <c r="DC182" s="63">
        <f t="shared" si="100"/>
        <v>0</v>
      </c>
      <c r="DD182" s="63">
        <f t="shared" si="100"/>
        <v>0</v>
      </c>
      <c r="DE182" s="63">
        <f t="shared" si="100"/>
        <v>0</v>
      </c>
      <c r="DF182" s="63">
        <f t="shared" si="100"/>
        <v>0</v>
      </c>
      <c r="DG182" s="63">
        <f t="shared" si="100"/>
        <v>0</v>
      </c>
      <c r="DH182" s="63">
        <f t="shared" si="100"/>
        <v>0</v>
      </c>
      <c r="DI182" s="63">
        <f t="shared" si="100"/>
        <v>0</v>
      </c>
      <c r="DJ182" s="63">
        <f t="shared" si="100"/>
        <v>0</v>
      </c>
      <c r="DK182" s="63">
        <f t="shared" si="100"/>
        <v>0</v>
      </c>
      <c r="DL182" s="63">
        <f t="shared" si="100"/>
        <v>0</v>
      </c>
      <c r="DM182" s="63">
        <f t="shared" si="100"/>
        <v>0</v>
      </c>
      <c r="DN182" s="63">
        <f t="shared" si="100"/>
        <v>0</v>
      </c>
      <c r="DO182" s="63">
        <f t="shared" si="100"/>
        <v>0</v>
      </c>
      <c r="DP182" s="63">
        <f t="shared" si="100"/>
        <v>0</v>
      </c>
      <c r="DQ182" s="63">
        <f t="shared" si="100"/>
        <v>0</v>
      </c>
      <c r="DR182" s="63">
        <f t="shared" si="100"/>
        <v>0</v>
      </c>
      <c r="DS182" s="63">
        <f t="shared" si="100"/>
        <v>0</v>
      </c>
      <c r="DT182" s="63">
        <f t="shared" si="100"/>
        <v>0</v>
      </c>
      <c r="DU182" s="63">
        <f t="shared" si="100"/>
        <v>0</v>
      </c>
    </row>
    <row r="183" spans="1:125"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row>
    <row r="184" spans="1:125" x14ac:dyDescent="0.35">
      <c r="A184" s="25" t="s">
        <v>464</v>
      </c>
      <c r="B184" s="25"/>
      <c r="C184" s="25"/>
      <c r="D184" s="104">
        <f t="shared" ref="D184:AI184" si="101">IFERROR(SUM(D176:D182),"")</f>
        <v>0</v>
      </c>
      <c r="E184" s="104">
        <f t="shared" si="101"/>
        <v>0</v>
      </c>
      <c r="F184" s="104">
        <f t="shared" si="101"/>
        <v>0</v>
      </c>
      <c r="G184" s="104">
        <f t="shared" si="101"/>
        <v>0</v>
      </c>
      <c r="H184" s="104">
        <f t="shared" si="101"/>
        <v>0</v>
      </c>
      <c r="I184" s="104">
        <f t="shared" si="101"/>
        <v>0</v>
      </c>
      <c r="J184" s="104">
        <f t="shared" si="101"/>
        <v>0</v>
      </c>
      <c r="K184" s="104">
        <f t="shared" si="101"/>
        <v>0</v>
      </c>
      <c r="L184" s="104">
        <f t="shared" si="101"/>
        <v>0</v>
      </c>
      <c r="M184" s="104">
        <f t="shared" si="101"/>
        <v>0</v>
      </c>
      <c r="N184" s="104">
        <f t="shared" si="101"/>
        <v>0</v>
      </c>
      <c r="O184" s="104">
        <f t="shared" si="101"/>
        <v>0</v>
      </c>
      <c r="P184" s="104">
        <f t="shared" si="101"/>
        <v>0</v>
      </c>
      <c r="Q184" s="104">
        <f t="shared" si="101"/>
        <v>0</v>
      </c>
      <c r="R184" s="104">
        <f t="shared" si="101"/>
        <v>0</v>
      </c>
      <c r="S184" s="104">
        <f t="shared" si="101"/>
        <v>0</v>
      </c>
      <c r="T184" s="104">
        <f t="shared" si="101"/>
        <v>0</v>
      </c>
      <c r="U184" s="104">
        <f t="shared" si="101"/>
        <v>0</v>
      </c>
      <c r="V184" s="104">
        <f t="shared" si="101"/>
        <v>0</v>
      </c>
      <c r="W184" s="104">
        <f t="shared" si="101"/>
        <v>0</v>
      </c>
      <c r="X184" s="104">
        <f t="shared" si="101"/>
        <v>0</v>
      </c>
      <c r="Y184" s="104">
        <f t="shared" si="101"/>
        <v>0</v>
      </c>
      <c r="Z184" s="104">
        <f t="shared" si="101"/>
        <v>0</v>
      </c>
      <c r="AA184" s="104">
        <f t="shared" si="101"/>
        <v>0</v>
      </c>
      <c r="AB184" s="104">
        <f t="shared" si="101"/>
        <v>0</v>
      </c>
      <c r="AC184" s="104">
        <f t="shared" si="101"/>
        <v>0</v>
      </c>
      <c r="AD184" s="104">
        <f t="shared" si="101"/>
        <v>0</v>
      </c>
      <c r="AE184" s="104">
        <f t="shared" si="101"/>
        <v>0</v>
      </c>
      <c r="AF184" s="104">
        <f t="shared" si="101"/>
        <v>0</v>
      </c>
      <c r="AG184" s="104">
        <f t="shared" si="101"/>
        <v>0</v>
      </c>
      <c r="AH184" s="104">
        <f t="shared" si="101"/>
        <v>0</v>
      </c>
      <c r="AI184" s="104">
        <f t="shared" si="101"/>
        <v>0</v>
      </c>
      <c r="AJ184" s="104">
        <f t="shared" ref="AJ184:CU184" si="102">IFERROR(SUM(AJ176:AJ182),"")</f>
        <v>0</v>
      </c>
      <c r="AK184" s="104">
        <f t="shared" si="102"/>
        <v>0</v>
      </c>
      <c r="AL184" s="104">
        <f t="shared" si="102"/>
        <v>0</v>
      </c>
      <c r="AM184" s="104">
        <f t="shared" si="102"/>
        <v>0</v>
      </c>
      <c r="AN184" s="104">
        <f t="shared" si="102"/>
        <v>0</v>
      </c>
      <c r="AO184" s="104">
        <f t="shared" si="102"/>
        <v>0</v>
      </c>
      <c r="AP184" s="104">
        <f t="shared" si="102"/>
        <v>0</v>
      </c>
      <c r="AQ184" s="104">
        <f t="shared" si="102"/>
        <v>0</v>
      </c>
      <c r="AR184" s="104">
        <f t="shared" si="102"/>
        <v>0</v>
      </c>
      <c r="AS184" s="104">
        <f t="shared" si="102"/>
        <v>0</v>
      </c>
      <c r="AT184" s="104">
        <f t="shared" si="102"/>
        <v>0</v>
      </c>
      <c r="AU184" s="104">
        <f t="shared" si="102"/>
        <v>0</v>
      </c>
      <c r="AV184" s="104">
        <f t="shared" si="102"/>
        <v>0</v>
      </c>
      <c r="AW184" s="104">
        <f t="shared" si="102"/>
        <v>0</v>
      </c>
      <c r="AX184" s="104">
        <f t="shared" si="102"/>
        <v>0</v>
      </c>
      <c r="AY184" s="104">
        <f t="shared" si="102"/>
        <v>0</v>
      </c>
      <c r="AZ184" s="104">
        <f t="shared" si="102"/>
        <v>0</v>
      </c>
      <c r="BA184" s="104">
        <f t="shared" si="102"/>
        <v>0</v>
      </c>
      <c r="BB184" s="104">
        <f t="shared" si="102"/>
        <v>0</v>
      </c>
      <c r="BC184" s="104">
        <f t="shared" si="102"/>
        <v>0</v>
      </c>
      <c r="BD184" s="104">
        <f t="shared" si="102"/>
        <v>0</v>
      </c>
      <c r="BE184" s="104">
        <f t="shared" si="102"/>
        <v>0</v>
      </c>
      <c r="BF184" s="104">
        <f t="shared" si="102"/>
        <v>0</v>
      </c>
      <c r="BG184" s="104">
        <f t="shared" si="102"/>
        <v>0</v>
      </c>
      <c r="BH184" s="104">
        <f t="shared" si="102"/>
        <v>0</v>
      </c>
      <c r="BI184" s="104">
        <f t="shared" si="102"/>
        <v>0</v>
      </c>
      <c r="BJ184" s="104">
        <f t="shared" si="102"/>
        <v>0</v>
      </c>
      <c r="BK184" s="104">
        <f t="shared" si="102"/>
        <v>0</v>
      </c>
      <c r="BL184" s="104">
        <f t="shared" si="102"/>
        <v>0</v>
      </c>
      <c r="BM184" s="104">
        <f t="shared" si="102"/>
        <v>0</v>
      </c>
      <c r="BN184" s="104">
        <f t="shared" si="102"/>
        <v>0</v>
      </c>
      <c r="BO184" s="104">
        <f t="shared" si="102"/>
        <v>0</v>
      </c>
      <c r="BP184" s="104">
        <f t="shared" si="102"/>
        <v>0</v>
      </c>
      <c r="BQ184" s="104">
        <f t="shared" si="102"/>
        <v>0</v>
      </c>
      <c r="BR184" s="104">
        <f t="shared" si="102"/>
        <v>0</v>
      </c>
      <c r="BS184" s="104">
        <f t="shared" si="102"/>
        <v>0</v>
      </c>
      <c r="BT184" s="104">
        <f t="shared" si="102"/>
        <v>0</v>
      </c>
      <c r="BU184" s="104">
        <f t="shared" si="102"/>
        <v>0</v>
      </c>
      <c r="BV184" s="104">
        <f t="shared" si="102"/>
        <v>0</v>
      </c>
      <c r="BW184" s="104">
        <f t="shared" si="102"/>
        <v>0</v>
      </c>
      <c r="BX184" s="104">
        <f t="shared" si="102"/>
        <v>0</v>
      </c>
      <c r="BY184" s="104">
        <f t="shared" si="102"/>
        <v>0</v>
      </c>
      <c r="BZ184" s="104">
        <f t="shared" si="102"/>
        <v>0</v>
      </c>
      <c r="CA184" s="104">
        <f t="shared" si="102"/>
        <v>0</v>
      </c>
      <c r="CB184" s="104">
        <f t="shared" si="102"/>
        <v>0</v>
      </c>
      <c r="CC184" s="104">
        <f t="shared" si="102"/>
        <v>0</v>
      </c>
      <c r="CD184" s="104">
        <f t="shared" si="102"/>
        <v>0</v>
      </c>
      <c r="CE184" s="104">
        <f t="shared" si="102"/>
        <v>0</v>
      </c>
      <c r="CF184" s="104">
        <f t="shared" si="102"/>
        <v>0</v>
      </c>
      <c r="CG184" s="104">
        <f t="shared" si="102"/>
        <v>0</v>
      </c>
      <c r="CH184" s="104">
        <f t="shared" si="102"/>
        <v>0</v>
      </c>
      <c r="CI184" s="104">
        <f t="shared" si="102"/>
        <v>0</v>
      </c>
      <c r="CJ184" s="104">
        <f t="shared" si="102"/>
        <v>0</v>
      </c>
      <c r="CK184" s="104">
        <f t="shared" si="102"/>
        <v>0</v>
      </c>
      <c r="CL184" s="104">
        <f t="shared" si="102"/>
        <v>0</v>
      </c>
      <c r="CM184" s="104">
        <f t="shared" si="102"/>
        <v>0</v>
      </c>
      <c r="CN184" s="104">
        <f t="shared" si="102"/>
        <v>0</v>
      </c>
      <c r="CO184" s="104">
        <f t="shared" si="102"/>
        <v>0</v>
      </c>
      <c r="CP184" s="104">
        <f t="shared" si="102"/>
        <v>0</v>
      </c>
      <c r="CQ184" s="104">
        <f t="shared" si="102"/>
        <v>0</v>
      </c>
      <c r="CR184" s="104">
        <f t="shared" si="102"/>
        <v>0</v>
      </c>
      <c r="CS184" s="104">
        <f t="shared" si="102"/>
        <v>0</v>
      </c>
      <c r="CT184" s="104">
        <f t="shared" si="102"/>
        <v>0</v>
      </c>
      <c r="CU184" s="104">
        <f t="shared" si="102"/>
        <v>0</v>
      </c>
      <c r="CV184" s="104">
        <f t="shared" ref="CV184:DU184" si="103">IFERROR(SUM(CV176:CV182),"")</f>
        <v>0</v>
      </c>
      <c r="CW184" s="104">
        <f t="shared" si="103"/>
        <v>0</v>
      </c>
      <c r="CX184" s="104">
        <f t="shared" si="103"/>
        <v>0</v>
      </c>
      <c r="CY184" s="104">
        <f t="shared" si="103"/>
        <v>0</v>
      </c>
      <c r="CZ184" s="104">
        <f t="shared" si="103"/>
        <v>0</v>
      </c>
      <c r="DA184" s="104">
        <f t="shared" si="103"/>
        <v>0</v>
      </c>
      <c r="DB184" s="104">
        <f t="shared" si="103"/>
        <v>0</v>
      </c>
      <c r="DC184" s="104">
        <f t="shared" si="103"/>
        <v>0</v>
      </c>
      <c r="DD184" s="104">
        <f t="shared" si="103"/>
        <v>0</v>
      </c>
      <c r="DE184" s="104">
        <f t="shared" si="103"/>
        <v>0</v>
      </c>
      <c r="DF184" s="104">
        <f t="shared" si="103"/>
        <v>0</v>
      </c>
      <c r="DG184" s="104">
        <f t="shared" si="103"/>
        <v>0</v>
      </c>
      <c r="DH184" s="104">
        <f t="shared" si="103"/>
        <v>0</v>
      </c>
      <c r="DI184" s="104">
        <f t="shared" si="103"/>
        <v>0</v>
      </c>
      <c r="DJ184" s="104">
        <f t="shared" si="103"/>
        <v>0</v>
      </c>
      <c r="DK184" s="104">
        <f t="shared" si="103"/>
        <v>0</v>
      </c>
      <c r="DL184" s="104">
        <f t="shared" si="103"/>
        <v>0</v>
      </c>
      <c r="DM184" s="104">
        <f t="shared" si="103"/>
        <v>0</v>
      </c>
      <c r="DN184" s="104">
        <f t="shared" si="103"/>
        <v>0</v>
      </c>
      <c r="DO184" s="104">
        <f t="shared" si="103"/>
        <v>0</v>
      </c>
      <c r="DP184" s="104">
        <f t="shared" si="103"/>
        <v>0</v>
      </c>
      <c r="DQ184" s="104">
        <f t="shared" si="103"/>
        <v>0</v>
      </c>
      <c r="DR184" s="104">
        <f t="shared" si="103"/>
        <v>0</v>
      </c>
      <c r="DS184" s="104">
        <f t="shared" si="103"/>
        <v>0</v>
      </c>
      <c r="DT184" s="104">
        <f t="shared" si="103"/>
        <v>0</v>
      </c>
      <c r="DU184" s="104">
        <f t="shared" si="103"/>
        <v>0</v>
      </c>
    </row>
    <row r="185" spans="1:125"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row>
    <row r="186" spans="1:125" x14ac:dyDescent="0.35">
      <c r="A186" s="16" t="s">
        <v>465</v>
      </c>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row>
    <row r="187" spans="1:125"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row>
    <row r="188" spans="1:125" x14ac:dyDescent="0.35">
      <c r="A188" s="55" t="str">
        <f>IFERROR(Kapitālieguldījumi!A41,"")</f>
        <v>Nominālie kapitālieguldījumi, kopā</v>
      </c>
      <c r="B188" s="2"/>
      <c r="C188" s="2"/>
      <c r="D188" s="2"/>
      <c r="E188" s="63" t="str">
        <f>IFERROR(Kapitālieguldījumi!E41,"")</f>
        <v/>
      </c>
      <c r="F188" s="63" t="str">
        <f>IFERROR(Kapitālieguldījumi!F41,"")</f>
        <v/>
      </c>
      <c r="G188" s="63" t="str">
        <f>IFERROR(Kapitālieguldījumi!G41,"")</f>
        <v/>
      </c>
      <c r="H188" s="63" t="str">
        <f>IFERROR(Kapitālieguldījumi!H41,"")</f>
        <v/>
      </c>
      <c r="I188" s="63" t="str">
        <f>IFERROR(Kapitālieguldījumi!I41,"")</f>
        <v/>
      </c>
      <c r="J188" s="63" t="str">
        <f>IFERROR(Kapitālieguldījumi!J41,"")</f>
        <v/>
      </c>
      <c r="K188" s="63" t="str">
        <f>IFERROR(Kapitālieguldījumi!K41,"")</f>
        <v/>
      </c>
      <c r="L188" s="63" t="str">
        <f>IFERROR(Kapitālieguldījumi!L41,"")</f>
        <v/>
      </c>
      <c r="M188" s="63" t="str">
        <f>IFERROR(Kapitālieguldījumi!M41,"")</f>
        <v/>
      </c>
      <c r="N188" s="63" t="str">
        <f>IFERROR(Kapitālieguldījumi!N41,"")</f>
        <v/>
      </c>
      <c r="O188" s="63" t="str">
        <f>IFERROR(Kapitālieguldījumi!O41,"")</f>
        <v/>
      </c>
      <c r="P188" s="63" t="str">
        <f>IFERROR(Kapitālieguldījumi!P41,"")</f>
        <v/>
      </c>
      <c r="Q188" s="63" t="str">
        <f>IFERROR(Kapitālieguldījumi!Q41,"")</f>
        <v/>
      </c>
      <c r="R188" s="63" t="str">
        <f>IFERROR(Kapitālieguldījumi!R41,"")</f>
        <v/>
      </c>
      <c r="S188" s="63" t="str">
        <f>IFERROR(Kapitālieguldījumi!S41,"")</f>
        <v/>
      </c>
      <c r="T188" s="63" t="str">
        <f>IFERROR(Kapitālieguldījumi!T41,"")</f>
        <v/>
      </c>
      <c r="U188" s="63" t="str">
        <f>IFERROR(Kapitālieguldījumi!U41,"")</f>
        <v/>
      </c>
      <c r="V188" s="63" t="str">
        <f>IFERROR(Kapitālieguldījumi!V41,"")</f>
        <v/>
      </c>
      <c r="W188" s="63" t="str">
        <f>IFERROR(Kapitālieguldījumi!W41,"")</f>
        <v/>
      </c>
      <c r="X188" s="63" t="str">
        <f>IFERROR(Kapitālieguldījumi!X41,"")</f>
        <v/>
      </c>
      <c r="Y188" s="63" t="str">
        <f>IFERROR(Kapitālieguldījumi!Y41,"")</f>
        <v/>
      </c>
      <c r="Z188" s="63" t="str">
        <f>IFERROR(Kapitālieguldījumi!Z41,"")</f>
        <v/>
      </c>
      <c r="AA188" s="63" t="str">
        <f>IFERROR(Kapitālieguldījumi!AA41,"")</f>
        <v/>
      </c>
      <c r="AB188" s="63" t="str">
        <f>IFERROR(Kapitālieguldījumi!AB41,"")</f>
        <v/>
      </c>
      <c r="AC188" s="63" t="str">
        <f>IFERROR(Kapitālieguldījumi!AC41,"")</f>
        <v/>
      </c>
      <c r="AD188" s="63" t="str">
        <f>IFERROR(Kapitālieguldījumi!AD41,"")</f>
        <v/>
      </c>
      <c r="AE188" s="63" t="str">
        <f>IFERROR(Kapitālieguldījumi!AE41,"")</f>
        <v/>
      </c>
      <c r="AF188" s="63" t="str">
        <f>IFERROR(Kapitālieguldījumi!AF41,"")</f>
        <v/>
      </c>
      <c r="AG188" s="63" t="str">
        <f>IFERROR(Kapitālieguldījumi!AG41,"")</f>
        <v/>
      </c>
      <c r="AH188" s="63" t="str">
        <f>IFERROR(Kapitālieguldījumi!AH41,"")</f>
        <v/>
      </c>
      <c r="AI188" s="63" t="str">
        <f>IFERROR(Kapitālieguldījumi!AI41,"")</f>
        <v/>
      </c>
      <c r="AJ188" s="63" t="str">
        <f>IFERROR(Kapitālieguldījumi!AJ41,"")</f>
        <v/>
      </c>
      <c r="AK188" s="63" t="str">
        <f>IFERROR(Kapitālieguldījumi!AK41,"")</f>
        <v/>
      </c>
      <c r="AL188" s="63" t="str">
        <f>IFERROR(Kapitālieguldījumi!AL41,"")</f>
        <v/>
      </c>
      <c r="AM188" s="63" t="str">
        <f>IFERROR(Kapitālieguldījumi!AM41,"")</f>
        <v/>
      </c>
      <c r="AN188" s="63" t="str">
        <f>IFERROR(Kapitālieguldījumi!AN41,"")</f>
        <v/>
      </c>
      <c r="AO188" s="63" t="str">
        <f>IFERROR(Kapitālieguldījumi!AO41,"")</f>
        <v/>
      </c>
      <c r="AP188" s="63" t="str">
        <f>IFERROR(Kapitālieguldījumi!AP41,"")</f>
        <v/>
      </c>
      <c r="AQ188" s="63" t="str">
        <f>IFERROR(Kapitālieguldījumi!AQ41,"")</f>
        <v/>
      </c>
      <c r="AR188" s="63" t="str">
        <f>IFERROR(Kapitālieguldījumi!AR41,"")</f>
        <v/>
      </c>
      <c r="AS188" s="63" t="str">
        <f>IFERROR(Kapitālieguldījumi!AS41,"")</f>
        <v/>
      </c>
      <c r="AT188" s="63" t="str">
        <f>IFERROR(Kapitālieguldījumi!AT41,"")</f>
        <v/>
      </c>
      <c r="AU188" s="63" t="str">
        <f>IFERROR(Kapitālieguldījumi!AU41,"")</f>
        <v/>
      </c>
      <c r="AV188" s="63" t="str">
        <f>IFERROR(Kapitālieguldījumi!AV41,"")</f>
        <v/>
      </c>
      <c r="AW188" s="63" t="str">
        <f>IFERROR(Kapitālieguldījumi!AW41,"")</f>
        <v/>
      </c>
      <c r="AX188" s="63" t="str">
        <f>IFERROR(Kapitālieguldījumi!AX41,"")</f>
        <v/>
      </c>
      <c r="AY188" s="63" t="str">
        <f>IFERROR(Kapitālieguldījumi!AY41,"")</f>
        <v/>
      </c>
      <c r="AZ188" s="63" t="str">
        <f>IFERROR(Kapitālieguldījumi!AZ41,"")</f>
        <v/>
      </c>
      <c r="BA188" s="63" t="str">
        <f>IFERROR(Kapitālieguldījumi!BA41,"")</f>
        <v/>
      </c>
      <c r="BB188" s="63" t="str">
        <f>IFERROR(Kapitālieguldījumi!BB41,"")</f>
        <v/>
      </c>
      <c r="BC188" s="63" t="str">
        <f>IFERROR(Kapitālieguldījumi!BC41,"")</f>
        <v/>
      </c>
      <c r="BD188" s="63" t="str">
        <f>IFERROR(Kapitālieguldījumi!BD41,"")</f>
        <v/>
      </c>
      <c r="BE188" s="63" t="str">
        <f>IFERROR(Kapitālieguldījumi!BE41,"")</f>
        <v/>
      </c>
      <c r="BF188" s="63" t="str">
        <f>IFERROR(Kapitālieguldījumi!BF41,"")</f>
        <v/>
      </c>
      <c r="BG188" s="63" t="str">
        <f>IFERROR(Kapitālieguldījumi!BG41,"")</f>
        <v/>
      </c>
      <c r="BH188" s="63" t="str">
        <f>IFERROR(Kapitālieguldījumi!BH41,"")</f>
        <v/>
      </c>
      <c r="BI188" s="63" t="str">
        <f>IFERROR(Kapitālieguldījumi!BI41,"")</f>
        <v/>
      </c>
      <c r="BJ188" s="63" t="str">
        <f>IFERROR(Kapitālieguldījumi!BJ41,"")</f>
        <v/>
      </c>
      <c r="BK188" s="63" t="str">
        <f>IFERROR(Kapitālieguldījumi!BK41,"")</f>
        <v/>
      </c>
      <c r="BL188" s="63" t="str">
        <f>IFERROR(Kapitālieguldījumi!BL41,"")</f>
        <v/>
      </c>
      <c r="BM188" s="63" t="str">
        <f>IFERROR(Kapitālieguldījumi!BM41,"")</f>
        <v/>
      </c>
      <c r="BN188" s="63" t="str">
        <f>IFERROR(Kapitālieguldījumi!BN41,"")</f>
        <v/>
      </c>
      <c r="BO188" s="63" t="str">
        <f>IFERROR(Kapitālieguldījumi!BO41,"")</f>
        <v/>
      </c>
      <c r="BP188" s="63" t="str">
        <f>IFERROR(Kapitālieguldījumi!BP41,"")</f>
        <v/>
      </c>
      <c r="BQ188" s="63" t="str">
        <f>IFERROR(Kapitālieguldījumi!BQ41,"")</f>
        <v/>
      </c>
      <c r="BR188" s="63" t="str">
        <f>IFERROR(Kapitālieguldījumi!BR41,"")</f>
        <v/>
      </c>
      <c r="BS188" s="63" t="str">
        <f>IFERROR(Kapitālieguldījumi!BS41,"")</f>
        <v/>
      </c>
      <c r="BT188" s="63" t="str">
        <f>IFERROR(Kapitālieguldījumi!BT41,"")</f>
        <v/>
      </c>
      <c r="BU188" s="63" t="str">
        <f>IFERROR(Kapitālieguldījumi!BU41,"")</f>
        <v/>
      </c>
      <c r="BV188" s="63" t="str">
        <f>IFERROR(Kapitālieguldījumi!BV41,"")</f>
        <v/>
      </c>
      <c r="BW188" s="63" t="str">
        <f>IFERROR(Kapitālieguldījumi!BW41,"")</f>
        <v/>
      </c>
      <c r="BX188" s="63" t="str">
        <f>IFERROR(Kapitālieguldījumi!BX41,"")</f>
        <v/>
      </c>
      <c r="BY188" s="63" t="str">
        <f>IFERROR(Kapitālieguldījumi!BY41,"")</f>
        <v/>
      </c>
      <c r="BZ188" s="63" t="str">
        <f>IFERROR(Kapitālieguldījumi!BZ41,"")</f>
        <v/>
      </c>
      <c r="CA188" s="63" t="str">
        <f>IFERROR(Kapitālieguldījumi!CA41,"")</f>
        <v/>
      </c>
      <c r="CB188" s="63" t="str">
        <f>IFERROR(Kapitālieguldījumi!CB41,"")</f>
        <v/>
      </c>
      <c r="CC188" s="63" t="str">
        <f>IFERROR(Kapitālieguldījumi!CC41,"")</f>
        <v/>
      </c>
      <c r="CD188" s="63" t="str">
        <f>IFERROR(Kapitālieguldījumi!CD41,"")</f>
        <v/>
      </c>
      <c r="CE188" s="63" t="str">
        <f>IFERROR(Kapitālieguldījumi!CE41,"")</f>
        <v/>
      </c>
      <c r="CF188" s="63" t="str">
        <f>IFERROR(Kapitālieguldījumi!CF41,"")</f>
        <v/>
      </c>
      <c r="CG188" s="63" t="str">
        <f>IFERROR(Kapitālieguldījumi!CG41,"")</f>
        <v/>
      </c>
      <c r="CH188" s="63" t="str">
        <f>IFERROR(Kapitālieguldījumi!CH41,"")</f>
        <v/>
      </c>
      <c r="CI188" s="63" t="str">
        <f>IFERROR(Kapitālieguldījumi!CI41,"")</f>
        <v/>
      </c>
      <c r="CJ188" s="63" t="str">
        <f>IFERROR(Kapitālieguldījumi!CJ41,"")</f>
        <v/>
      </c>
      <c r="CK188" s="63" t="str">
        <f>IFERROR(Kapitālieguldījumi!CK41,"")</f>
        <v/>
      </c>
      <c r="CL188" s="63" t="str">
        <f>IFERROR(Kapitālieguldījumi!CL41,"")</f>
        <v/>
      </c>
      <c r="CM188" s="63" t="str">
        <f>IFERROR(Kapitālieguldījumi!CM41,"")</f>
        <v/>
      </c>
      <c r="CN188" s="63" t="str">
        <f>IFERROR(Kapitālieguldījumi!CN41,"")</f>
        <v/>
      </c>
      <c r="CO188" s="63" t="str">
        <f>IFERROR(Kapitālieguldījumi!CO41,"")</f>
        <v/>
      </c>
      <c r="CP188" s="63" t="str">
        <f>IFERROR(Kapitālieguldījumi!CP41,"")</f>
        <v/>
      </c>
      <c r="CQ188" s="63" t="str">
        <f>IFERROR(Kapitālieguldījumi!CQ41,"")</f>
        <v/>
      </c>
      <c r="CR188" s="63" t="str">
        <f>IFERROR(Kapitālieguldījumi!CR41,"")</f>
        <v/>
      </c>
      <c r="CS188" s="63" t="str">
        <f>IFERROR(Kapitālieguldījumi!CS41,"")</f>
        <v/>
      </c>
      <c r="CT188" s="63" t="str">
        <f>IFERROR(Kapitālieguldījumi!CT41,"")</f>
        <v/>
      </c>
      <c r="CU188" s="63" t="str">
        <f>IFERROR(Kapitālieguldījumi!CU41,"")</f>
        <v/>
      </c>
      <c r="CV188" s="63" t="str">
        <f>IFERROR(Kapitālieguldījumi!CV41,"")</f>
        <v/>
      </c>
      <c r="CW188" s="63" t="str">
        <f>IFERROR(Kapitālieguldījumi!CW41,"")</f>
        <v/>
      </c>
      <c r="CX188" s="63" t="str">
        <f>IFERROR(Kapitālieguldījumi!CX41,"")</f>
        <v/>
      </c>
      <c r="CY188" s="63" t="str">
        <f>IFERROR(Kapitālieguldījumi!CY41,"")</f>
        <v/>
      </c>
      <c r="CZ188" s="63" t="str">
        <f>IFERROR(Kapitālieguldījumi!CZ41,"")</f>
        <v/>
      </c>
      <c r="DA188" s="63" t="str">
        <f>IFERROR(Kapitālieguldījumi!DA41,"")</f>
        <v/>
      </c>
      <c r="DB188" s="63" t="str">
        <f>IFERROR(Kapitālieguldījumi!DB41,"")</f>
        <v/>
      </c>
      <c r="DC188" s="63" t="str">
        <f>IFERROR(Kapitālieguldījumi!DC41,"")</f>
        <v/>
      </c>
      <c r="DD188" s="63" t="str">
        <f>IFERROR(Kapitālieguldījumi!DD41,"")</f>
        <v/>
      </c>
      <c r="DE188" s="63" t="str">
        <f>IFERROR(Kapitālieguldījumi!DE41,"")</f>
        <v/>
      </c>
      <c r="DF188" s="63" t="str">
        <f>IFERROR(Kapitālieguldījumi!DF41,"")</f>
        <v/>
      </c>
      <c r="DG188" s="63" t="str">
        <f>IFERROR(Kapitālieguldījumi!DG41,"")</f>
        <v/>
      </c>
      <c r="DH188" s="63" t="str">
        <f>IFERROR(Kapitālieguldījumi!DH41,"")</f>
        <v/>
      </c>
      <c r="DI188" s="63" t="str">
        <f>IFERROR(Kapitālieguldījumi!DI41,"")</f>
        <v/>
      </c>
      <c r="DJ188" s="63" t="str">
        <f>IFERROR(Kapitālieguldījumi!DJ41,"")</f>
        <v/>
      </c>
      <c r="DK188" s="63" t="str">
        <f>IFERROR(Kapitālieguldījumi!DK41,"")</f>
        <v/>
      </c>
      <c r="DL188" s="63" t="str">
        <f>IFERROR(Kapitālieguldījumi!DL41,"")</f>
        <v/>
      </c>
      <c r="DM188" s="63" t="str">
        <f>IFERROR(Kapitālieguldījumi!DM41,"")</f>
        <v/>
      </c>
      <c r="DN188" s="63" t="str">
        <f>IFERROR(Kapitālieguldījumi!DN41,"")</f>
        <v/>
      </c>
      <c r="DO188" s="63" t="str">
        <f>IFERROR(Kapitālieguldījumi!DO41,"")</f>
        <v/>
      </c>
      <c r="DP188" s="63" t="str">
        <f>IFERROR(Kapitālieguldījumi!DP41,"")</f>
        <v/>
      </c>
      <c r="DQ188" s="63" t="str">
        <f>IFERROR(Kapitālieguldījumi!DQ41,"")</f>
        <v/>
      </c>
      <c r="DR188" s="63" t="str">
        <f>IFERROR(Kapitālieguldījumi!DR41,"")</f>
        <v/>
      </c>
      <c r="DS188" s="63" t="str">
        <f>IFERROR(Kapitālieguldījumi!DS41,"")</f>
        <v/>
      </c>
      <c r="DT188" s="63" t="str">
        <f>IFERROR(Kapitālieguldījumi!DT41,"")</f>
        <v/>
      </c>
      <c r="DU188" s="63" t="str">
        <f>IFERROR(Kapitālieguldījumi!DU41,"")</f>
        <v/>
      </c>
    </row>
    <row r="189" spans="1:125" x14ac:dyDescent="0.35">
      <c r="A189" s="55" t="str">
        <f>IFERROR(A34,"")</f>
        <v>Nominālās privātā partnera regulārās uzturēšanas izmaksas, kopā</v>
      </c>
      <c r="B189" s="2"/>
      <c r="C189" s="2"/>
      <c r="D189" s="2"/>
      <c r="E189" s="63" t="str">
        <f t="shared" ref="E189:BP189" si="104">IFERROR(E34,"")</f>
        <v/>
      </c>
      <c r="F189" s="63" t="str">
        <f t="shared" si="104"/>
        <v/>
      </c>
      <c r="G189" s="63" t="str">
        <f t="shared" si="104"/>
        <v/>
      </c>
      <c r="H189" s="63" t="str">
        <f t="shared" si="104"/>
        <v/>
      </c>
      <c r="I189" s="63" t="str">
        <f t="shared" si="104"/>
        <v/>
      </c>
      <c r="J189" s="63" t="str">
        <f t="shared" si="104"/>
        <v/>
      </c>
      <c r="K189" s="63" t="str">
        <f t="shared" si="104"/>
        <v/>
      </c>
      <c r="L189" s="63" t="str">
        <f t="shared" si="104"/>
        <v/>
      </c>
      <c r="M189" s="63" t="str">
        <f t="shared" si="104"/>
        <v/>
      </c>
      <c r="N189" s="63" t="str">
        <f t="shared" si="104"/>
        <v/>
      </c>
      <c r="O189" s="63" t="str">
        <f t="shared" si="104"/>
        <v/>
      </c>
      <c r="P189" s="63" t="str">
        <f t="shared" si="104"/>
        <v/>
      </c>
      <c r="Q189" s="63" t="str">
        <f t="shared" si="104"/>
        <v/>
      </c>
      <c r="R189" s="63" t="str">
        <f t="shared" si="104"/>
        <v/>
      </c>
      <c r="S189" s="63" t="str">
        <f t="shared" si="104"/>
        <v/>
      </c>
      <c r="T189" s="63" t="str">
        <f t="shared" si="104"/>
        <v/>
      </c>
      <c r="U189" s="63" t="str">
        <f t="shared" si="104"/>
        <v/>
      </c>
      <c r="V189" s="63" t="str">
        <f t="shared" si="104"/>
        <v/>
      </c>
      <c r="W189" s="63" t="str">
        <f t="shared" si="104"/>
        <v/>
      </c>
      <c r="X189" s="63" t="str">
        <f t="shared" si="104"/>
        <v/>
      </c>
      <c r="Y189" s="63" t="str">
        <f t="shared" si="104"/>
        <v/>
      </c>
      <c r="Z189" s="63" t="str">
        <f t="shared" si="104"/>
        <v/>
      </c>
      <c r="AA189" s="63" t="str">
        <f t="shared" si="104"/>
        <v/>
      </c>
      <c r="AB189" s="63" t="str">
        <f t="shared" si="104"/>
        <v/>
      </c>
      <c r="AC189" s="63" t="str">
        <f t="shared" si="104"/>
        <v/>
      </c>
      <c r="AD189" s="63" t="str">
        <f t="shared" si="104"/>
        <v/>
      </c>
      <c r="AE189" s="63" t="str">
        <f t="shared" si="104"/>
        <v/>
      </c>
      <c r="AF189" s="63" t="str">
        <f t="shared" si="104"/>
        <v/>
      </c>
      <c r="AG189" s="63" t="str">
        <f t="shared" si="104"/>
        <v/>
      </c>
      <c r="AH189" s="63" t="str">
        <f t="shared" si="104"/>
        <v/>
      </c>
      <c r="AI189" s="63" t="str">
        <f t="shared" si="104"/>
        <v/>
      </c>
      <c r="AJ189" s="63" t="str">
        <f t="shared" si="104"/>
        <v/>
      </c>
      <c r="AK189" s="63" t="str">
        <f t="shared" si="104"/>
        <v/>
      </c>
      <c r="AL189" s="63" t="str">
        <f t="shared" si="104"/>
        <v/>
      </c>
      <c r="AM189" s="63" t="str">
        <f t="shared" si="104"/>
        <v/>
      </c>
      <c r="AN189" s="63" t="str">
        <f t="shared" si="104"/>
        <v/>
      </c>
      <c r="AO189" s="63" t="str">
        <f t="shared" si="104"/>
        <v/>
      </c>
      <c r="AP189" s="63" t="str">
        <f t="shared" si="104"/>
        <v/>
      </c>
      <c r="AQ189" s="63" t="str">
        <f t="shared" si="104"/>
        <v/>
      </c>
      <c r="AR189" s="63" t="str">
        <f t="shared" si="104"/>
        <v/>
      </c>
      <c r="AS189" s="63" t="str">
        <f t="shared" si="104"/>
        <v/>
      </c>
      <c r="AT189" s="63" t="str">
        <f t="shared" si="104"/>
        <v/>
      </c>
      <c r="AU189" s="63" t="str">
        <f t="shared" si="104"/>
        <v/>
      </c>
      <c r="AV189" s="63" t="str">
        <f t="shared" si="104"/>
        <v/>
      </c>
      <c r="AW189" s="63" t="str">
        <f t="shared" si="104"/>
        <v/>
      </c>
      <c r="AX189" s="63" t="str">
        <f t="shared" si="104"/>
        <v/>
      </c>
      <c r="AY189" s="63" t="str">
        <f t="shared" si="104"/>
        <v/>
      </c>
      <c r="AZ189" s="63" t="str">
        <f t="shared" si="104"/>
        <v/>
      </c>
      <c r="BA189" s="63" t="str">
        <f t="shared" si="104"/>
        <v/>
      </c>
      <c r="BB189" s="63" t="str">
        <f t="shared" si="104"/>
        <v/>
      </c>
      <c r="BC189" s="63" t="str">
        <f t="shared" si="104"/>
        <v/>
      </c>
      <c r="BD189" s="63" t="str">
        <f t="shared" si="104"/>
        <v/>
      </c>
      <c r="BE189" s="63" t="str">
        <f t="shared" si="104"/>
        <v/>
      </c>
      <c r="BF189" s="63" t="str">
        <f t="shared" si="104"/>
        <v/>
      </c>
      <c r="BG189" s="63" t="str">
        <f t="shared" si="104"/>
        <v/>
      </c>
      <c r="BH189" s="63" t="str">
        <f t="shared" si="104"/>
        <v/>
      </c>
      <c r="BI189" s="63" t="str">
        <f t="shared" si="104"/>
        <v/>
      </c>
      <c r="BJ189" s="63" t="str">
        <f t="shared" si="104"/>
        <v/>
      </c>
      <c r="BK189" s="63" t="str">
        <f t="shared" si="104"/>
        <v/>
      </c>
      <c r="BL189" s="63" t="str">
        <f t="shared" si="104"/>
        <v/>
      </c>
      <c r="BM189" s="63" t="str">
        <f t="shared" si="104"/>
        <v/>
      </c>
      <c r="BN189" s="63" t="str">
        <f t="shared" si="104"/>
        <v/>
      </c>
      <c r="BO189" s="63" t="str">
        <f t="shared" si="104"/>
        <v/>
      </c>
      <c r="BP189" s="63" t="str">
        <f t="shared" si="104"/>
        <v/>
      </c>
      <c r="BQ189" s="63" t="str">
        <f t="shared" ref="BQ189:DU189" si="105">IFERROR(BQ34,"")</f>
        <v/>
      </c>
      <c r="BR189" s="63" t="str">
        <f t="shared" si="105"/>
        <v/>
      </c>
      <c r="BS189" s="63" t="str">
        <f t="shared" si="105"/>
        <v/>
      </c>
      <c r="BT189" s="63" t="str">
        <f t="shared" si="105"/>
        <v/>
      </c>
      <c r="BU189" s="63" t="str">
        <f t="shared" si="105"/>
        <v/>
      </c>
      <c r="BV189" s="63" t="str">
        <f t="shared" si="105"/>
        <v/>
      </c>
      <c r="BW189" s="63" t="str">
        <f t="shared" si="105"/>
        <v/>
      </c>
      <c r="BX189" s="63" t="str">
        <f t="shared" si="105"/>
        <v/>
      </c>
      <c r="BY189" s="63" t="str">
        <f t="shared" si="105"/>
        <v/>
      </c>
      <c r="BZ189" s="63" t="str">
        <f t="shared" si="105"/>
        <v/>
      </c>
      <c r="CA189" s="63" t="str">
        <f t="shared" si="105"/>
        <v/>
      </c>
      <c r="CB189" s="63" t="str">
        <f t="shared" si="105"/>
        <v/>
      </c>
      <c r="CC189" s="63" t="str">
        <f t="shared" si="105"/>
        <v/>
      </c>
      <c r="CD189" s="63" t="str">
        <f t="shared" si="105"/>
        <v/>
      </c>
      <c r="CE189" s="63" t="str">
        <f t="shared" si="105"/>
        <v/>
      </c>
      <c r="CF189" s="63" t="str">
        <f t="shared" si="105"/>
        <v/>
      </c>
      <c r="CG189" s="63" t="str">
        <f t="shared" si="105"/>
        <v/>
      </c>
      <c r="CH189" s="63" t="str">
        <f t="shared" si="105"/>
        <v/>
      </c>
      <c r="CI189" s="63" t="str">
        <f t="shared" si="105"/>
        <v/>
      </c>
      <c r="CJ189" s="63" t="str">
        <f t="shared" si="105"/>
        <v/>
      </c>
      <c r="CK189" s="63" t="str">
        <f t="shared" si="105"/>
        <v/>
      </c>
      <c r="CL189" s="63" t="str">
        <f t="shared" si="105"/>
        <v/>
      </c>
      <c r="CM189" s="63" t="str">
        <f t="shared" si="105"/>
        <v/>
      </c>
      <c r="CN189" s="63" t="str">
        <f t="shared" si="105"/>
        <v/>
      </c>
      <c r="CO189" s="63" t="str">
        <f t="shared" si="105"/>
        <v/>
      </c>
      <c r="CP189" s="63" t="str">
        <f t="shared" si="105"/>
        <v/>
      </c>
      <c r="CQ189" s="63" t="str">
        <f t="shared" si="105"/>
        <v/>
      </c>
      <c r="CR189" s="63" t="str">
        <f t="shared" si="105"/>
        <v/>
      </c>
      <c r="CS189" s="63" t="str">
        <f t="shared" si="105"/>
        <v/>
      </c>
      <c r="CT189" s="63" t="str">
        <f t="shared" si="105"/>
        <v/>
      </c>
      <c r="CU189" s="63" t="str">
        <f t="shared" si="105"/>
        <v/>
      </c>
      <c r="CV189" s="63" t="str">
        <f t="shared" si="105"/>
        <v/>
      </c>
      <c r="CW189" s="63" t="str">
        <f t="shared" si="105"/>
        <v/>
      </c>
      <c r="CX189" s="63" t="str">
        <f t="shared" si="105"/>
        <v/>
      </c>
      <c r="CY189" s="63" t="str">
        <f t="shared" si="105"/>
        <v/>
      </c>
      <c r="CZ189" s="63" t="str">
        <f t="shared" si="105"/>
        <v/>
      </c>
      <c r="DA189" s="63" t="str">
        <f t="shared" si="105"/>
        <v/>
      </c>
      <c r="DB189" s="63" t="str">
        <f t="shared" si="105"/>
        <v/>
      </c>
      <c r="DC189" s="63" t="str">
        <f t="shared" si="105"/>
        <v/>
      </c>
      <c r="DD189" s="63" t="str">
        <f t="shared" si="105"/>
        <v/>
      </c>
      <c r="DE189" s="63" t="str">
        <f t="shared" si="105"/>
        <v/>
      </c>
      <c r="DF189" s="63" t="str">
        <f t="shared" si="105"/>
        <v/>
      </c>
      <c r="DG189" s="63" t="str">
        <f t="shared" si="105"/>
        <v/>
      </c>
      <c r="DH189" s="63" t="str">
        <f t="shared" si="105"/>
        <v/>
      </c>
      <c r="DI189" s="63" t="str">
        <f t="shared" si="105"/>
        <v/>
      </c>
      <c r="DJ189" s="63" t="str">
        <f t="shared" si="105"/>
        <v/>
      </c>
      <c r="DK189" s="63" t="str">
        <f t="shared" si="105"/>
        <v/>
      </c>
      <c r="DL189" s="63" t="str">
        <f t="shared" si="105"/>
        <v/>
      </c>
      <c r="DM189" s="63" t="str">
        <f t="shared" si="105"/>
        <v/>
      </c>
      <c r="DN189" s="63" t="str">
        <f t="shared" si="105"/>
        <v/>
      </c>
      <c r="DO189" s="63" t="str">
        <f t="shared" si="105"/>
        <v/>
      </c>
      <c r="DP189" s="63" t="str">
        <f t="shared" si="105"/>
        <v/>
      </c>
      <c r="DQ189" s="63" t="str">
        <f t="shared" si="105"/>
        <v/>
      </c>
      <c r="DR189" s="63" t="str">
        <f t="shared" si="105"/>
        <v/>
      </c>
      <c r="DS189" s="63" t="str">
        <f t="shared" si="105"/>
        <v/>
      </c>
      <c r="DT189" s="63" t="str">
        <f t="shared" si="105"/>
        <v/>
      </c>
      <c r="DU189" s="63" t="str">
        <f t="shared" si="105"/>
        <v/>
      </c>
    </row>
    <row r="190" spans="1:125" x14ac:dyDescent="0.35">
      <c r="A190" s="55" t="str">
        <f>IFERROR(A60,"")</f>
        <v>Nominālās privātā partnera periodiskās uzturēšanas izmaksas, kopā</v>
      </c>
      <c r="B190" s="2"/>
      <c r="C190" s="2"/>
      <c r="D190" s="2"/>
      <c r="E190" s="63" t="str">
        <f t="shared" ref="E190:BP190" si="106">IFERROR(E60,"")</f>
        <v/>
      </c>
      <c r="F190" s="63" t="str">
        <f t="shared" si="106"/>
        <v/>
      </c>
      <c r="G190" s="63" t="str">
        <f t="shared" si="106"/>
        <v/>
      </c>
      <c r="H190" s="63" t="str">
        <f t="shared" si="106"/>
        <v/>
      </c>
      <c r="I190" s="63" t="str">
        <f t="shared" si="106"/>
        <v/>
      </c>
      <c r="J190" s="63" t="str">
        <f t="shared" si="106"/>
        <v/>
      </c>
      <c r="K190" s="63" t="str">
        <f t="shared" si="106"/>
        <v/>
      </c>
      <c r="L190" s="63" t="str">
        <f t="shared" si="106"/>
        <v/>
      </c>
      <c r="M190" s="63" t="str">
        <f t="shared" si="106"/>
        <v/>
      </c>
      <c r="N190" s="63" t="str">
        <f t="shared" si="106"/>
        <v/>
      </c>
      <c r="O190" s="63" t="str">
        <f t="shared" si="106"/>
        <v/>
      </c>
      <c r="P190" s="63" t="str">
        <f t="shared" si="106"/>
        <v/>
      </c>
      <c r="Q190" s="63" t="str">
        <f t="shared" si="106"/>
        <v/>
      </c>
      <c r="R190" s="63" t="str">
        <f t="shared" si="106"/>
        <v/>
      </c>
      <c r="S190" s="63" t="str">
        <f t="shared" si="106"/>
        <v/>
      </c>
      <c r="T190" s="63" t="str">
        <f t="shared" si="106"/>
        <v/>
      </c>
      <c r="U190" s="63" t="str">
        <f t="shared" si="106"/>
        <v/>
      </c>
      <c r="V190" s="63" t="str">
        <f t="shared" si="106"/>
        <v/>
      </c>
      <c r="W190" s="63" t="str">
        <f t="shared" si="106"/>
        <v/>
      </c>
      <c r="X190" s="63" t="str">
        <f t="shared" si="106"/>
        <v/>
      </c>
      <c r="Y190" s="63" t="str">
        <f t="shared" si="106"/>
        <v/>
      </c>
      <c r="Z190" s="63" t="str">
        <f t="shared" si="106"/>
        <v/>
      </c>
      <c r="AA190" s="63" t="str">
        <f t="shared" si="106"/>
        <v/>
      </c>
      <c r="AB190" s="63" t="str">
        <f t="shared" si="106"/>
        <v/>
      </c>
      <c r="AC190" s="63" t="str">
        <f t="shared" si="106"/>
        <v/>
      </c>
      <c r="AD190" s="63" t="str">
        <f t="shared" si="106"/>
        <v/>
      </c>
      <c r="AE190" s="63" t="str">
        <f t="shared" si="106"/>
        <v/>
      </c>
      <c r="AF190" s="63" t="str">
        <f t="shared" si="106"/>
        <v/>
      </c>
      <c r="AG190" s="63" t="str">
        <f t="shared" si="106"/>
        <v/>
      </c>
      <c r="AH190" s="63" t="str">
        <f t="shared" si="106"/>
        <v/>
      </c>
      <c r="AI190" s="63" t="str">
        <f t="shared" si="106"/>
        <v/>
      </c>
      <c r="AJ190" s="63" t="str">
        <f t="shared" si="106"/>
        <v/>
      </c>
      <c r="AK190" s="63" t="str">
        <f t="shared" si="106"/>
        <v/>
      </c>
      <c r="AL190" s="63" t="str">
        <f t="shared" si="106"/>
        <v/>
      </c>
      <c r="AM190" s="63" t="str">
        <f t="shared" si="106"/>
        <v/>
      </c>
      <c r="AN190" s="63" t="str">
        <f t="shared" si="106"/>
        <v/>
      </c>
      <c r="AO190" s="63" t="str">
        <f t="shared" si="106"/>
        <v/>
      </c>
      <c r="AP190" s="63" t="str">
        <f t="shared" si="106"/>
        <v/>
      </c>
      <c r="AQ190" s="63" t="str">
        <f t="shared" si="106"/>
        <v/>
      </c>
      <c r="AR190" s="63" t="str">
        <f t="shared" si="106"/>
        <v/>
      </c>
      <c r="AS190" s="63" t="str">
        <f t="shared" si="106"/>
        <v/>
      </c>
      <c r="AT190" s="63" t="str">
        <f t="shared" si="106"/>
        <v/>
      </c>
      <c r="AU190" s="63" t="str">
        <f t="shared" si="106"/>
        <v/>
      </c>
      <c r="AV190" s="63" t="str">
        <f t="shared" si="106"/>
        <v/>
      </c>
      <c r="AW190" s="63" t="str">
        <f t="shared" si="106"/>
        <v/>
      </c>
      <c r="AX190" s="63" t="str">
        <f t="shared" si="106"/>
        <v/>
      </c>
      <c r="AY190" s="63" t="str">
        <f t="shared" si="106"/>
        <v/>
      </c>
      <c r="AZ190" s="63" t="str">
        <f t="shared" si="106"/>
        <v/>
      </c>
      <c r="BA190" s="63" t="str">
        <f t="shared" si="106"/>
        <v/>
      </c>
      <c r="BB190" s="63" t="str">
        <f t="shared" si="106"/>
        <v/>
      </c>
      <c r="BC190" s="63" t="str">
        <f t="shared" si="106"/>
        <v/>
      </c>
      <c r="BD190" s="63" t="str">
        <f t="shared" si="106"/>
        <v/>
      </c>
      <c r="BE190" s="63" t="str">
        <f t="shared" si="106"/>
        <v/>
      </c>
      <c r="BF190" s="63" t="str">
        <f t="shared" si="106"/>
        <v/>
      </c>
      <c r="BG190" s="63" t="str">
        <f t="shared" si="106"/>
        <v/>
      </c>
      <c r="BH190" s="63" t="str">
        <f t="shared" si="106"/>
        <v/>
      </c>
      <c r="BI190" s="63" t="str">
        <f t="shared" si="106"/>
        <v/>
      </c>
      <c r="BJ190" s="63" t="str">
        <f t="shared" si="106"/>
        <v/>
      </c>
      <c r="BK190" s="63" t="str">
        <f t="shared" si="106"/>
        <v/>
      </c>
      <c r="BL190" s="63" t="str">
        <f t="shared" si="106"/>
        <v/>
      </c>
      <c r="BM190" s="63" t="str">
        <f t="shared" si="106"/>
        <v/>
      </c>
      <c r="BN190" s="63" t="str">
        <f t="shared" si="106"/>
        <v/>
      </c>
      <c r="BO190" s="63" t="str">
        <f t="shared" si="106"/>
        <v/>
      </c>
      <c r="BP190" s="63" t="str">
        <f t="shared" si="106"/>
        <v/>
      </c>
      <c r="BQ190" s="63" t="str">
        <f t="shared" ref="BQ190:DU190" si="107">IFERROR(BQ60,"")</f>
        <v/>
      </c>
      <c r="BR190" s="63" t="str">
        <f t="shared" si="107"/>
        <v/>
      </c>
      <c r="BS190" s="63" t="str">
        <f t="shared" si="107"/>
        <v/>
      </c>
      <c r="BT190" s="63" t="str">
        <f t="shared" si="107"/>
        <v/>
      </c>
      <c r="BU190" s="63" t="str">
        <f t="shared" si="107"/>
        <v/>
      </c>
      <c r="BV190" s="63" t="str">
        <f t="shared" si="107"/>
        <v/>
      </c>
      <c r="BW190" s="63" t="str">
        <f t="shared" si="107"/>
        <v/>
      </c>
      <c r="BX190" s="63" t="str">
        <f t="shared" si="107"/>
        <v/>
      </c>
      <c r="BY190" s="63" t="str">
        <f t="shared" si="107"/>
        <v/>
      </c>
      <c r="BZ190" s="63" t="str">
        <f t="shared" si="107"/>
        <v/>
      </c>
      <c r="CA190" s="63" t="str">
        <f t="shared" si="107"/>
        <v/>
      </c>
      <c r="CB190" s="63" t="str">
        <f t="shared" si="107"/>
        <v/>
      </c>
      <c r="CC190" s="63" t="str">
        <f t="shared" si="107"/>
        <v/>
      </c>
      <c r="CD190" s="63" t="str">
        <f t="shared" si="107"/>
        <v/>
      </c>
      <c r="CE190" s="63" t="str">
        <f t="shared" si="107"/>
        <v/>
      </c>
      <c r="CF190" s="63" t="str">
        <f t="shared" si="107"/>
        <v/>
      </c>
      <c r="CG190" s="63" t="str">
        <f t="shared" si="107"/>
        <v/>
      </c>
      <c r="CH190" s="63" t="str">
        <f t="shared" si="107"/>
        <v/>
      </c>
      <c r="CI190" s="63" t="str">
        <f t="shared" si="107"/>
        <v/>
      </c>
      <c r="CJ190" s="63" t="str">
        <f t="shared" si="107"/>
        <v/>
      </c>
      <c r="CK190" s="63" t="str">
        <f t="shared" si="107"/>
        <v/>
      </c>
      <c r="CL190" s="63" t="str">
        <f t="shared" si="107"/>
        <v/>
      </c>
      <c r="CM190" s="63" t="str">
        <f t="shared" si="107"/>
        <v/>
      </c>
      <c r="CN190" s="63" t="str">
        <f t="shared" si="107"/>
        <v/>
      </c>
      <c r="CO190" s="63" t="str">
        <f t="shared" si="107"/>
        <v/>
      </c>
      <c r="CP190" s="63" t="str">
        <f t="shared" si="107"/>
        <v/>
      </c>
      <c r="CQ190" s="63" t="str">
        <f t="shared" si="107"/>
        <v/>
      </c>
      <c r="CR190" s="63" t="str">
        <f t="shared" si="107"/>
        <v/>
      </c>
      <c r="CS190" s="63" t="str">
        <f t="shared" si="107"/>
        <v/>
      </c>
      <c r="CT190" s="63" t="str">
        <f t="shared" si="107"/>
        <v/>
      </c>
      <c r="CU190" s="63" t="str">
        <f t="shared" si="107"/>
        <v/>
      </c>
      <c r="CV190" s="63" t="str">
        <f t="shared" si="107"/>
        <v/>
      </c>
      <c r="CW190" s="63" t="str">
        <f t="shared" si="107"/>
        <v/>
      </c>
      <c r="CX190" s="63" t="str">
        <f t="shared" si="107"/>
        <v/>
      </c>
      <c r="CY190" s="63" t="str">
        <f t="shared" si="107"/>
        <v/>
      </c>
      <c r="CZ190" s="63" t="str">
        <f t="shared" si="107"/>
        <v/>
      </c>
      <c r="DA190" s="63" t="str">
        <f t="shared" si="107"/>
        <v/>
      </c>
      <c r="DB190" s="63" t="str">
        <f t="shared" si="107"/>
        <v/>
      </c>
      <c r="DC190" s="63" t="str">
        <f t="shared" si="107"/>
        <v/>
      </c>
      <c r="DD190" s="63" t="str">
        <f t="shared" si="107"/>
        <v/>
      </c>
      <c r="DE190" s="63" t="str">
        <f t="shared" si="107"/>
        <v/>
      </c>
      <c r="DF190" s="63" t="str">
        <f t="shared" si="107"/>
        <v/>
      </c>
      <c r="DG190" s="63" t="str">
        <f t="shared" si="107"/>
        <v/>
      </c>
      <c r="DH190" s="63" t="str">
        <f t="shared" si="107"/>
        <v/>
      </c>
      <c r="DI190" s="63" t="str">
        <f t="shared" si="107"/>
        <v/>
      </c>
      <c r="DJ190" s="63" t="str">
        <f t="shared" si="107"/>
        <v/>
      </c>
      <c r="DK190" s="63" t="str">
        <f t="shared" si="107"/>
        <v/>
      </c>
      <c r="DL190" s="63" t="str">
        <f t="shared" si="107"/>
        <v/>
      </c>
      <c r="DM190" s="63" t="str">
        <f t="shared" si="107"/>
        <v/>
      </c>
      <c r="DN190" s="63" t="str">
        <f t="shared" si="107"/>
        <v/>
      </c>
      <c r="DO190" s="63" t="str">
        <f t="shared" si="107"/>
        <v/>
      </c>
      <c r="DP190" s="63" t="str">
        <f t="shared" si="107"/>
        <v/>
      </c>
      <c r="DQ190" s="63" t="str">
        <f t="shared" si="107"/>
        <v/>
      </c>
      <c r="DR190" s="63" t="str">
        <f t="shared" si="107"/>
        <v/>
      </c>
      <c r="DS190" s="63" t="str">
        <f t="shared" si="107"/>
        <v/>
      </c>
      <c r="DT190" s="63" t="str">
        <f t="shared" si="107"/>
        <v/>
      </c>
      <c r="DU190" s="63" t="str">
        <f t="shared" si="107"/>
        <v/>
      </c>
    </row>
    <row r="191" spans="1:125"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row>
    <row r="192" spans="1:125" x14ac:dyDescent="0.35">
      <c r="A192" s="25" t="s">
        <v>466</v>
      </c>
      <c r="B192" s="25"/>
      <c r="C192" s="25"/>
      <c r="D192" s="25"/>
      <c r="E192" s="104">
        <f t="shared" ref="E192:AJ192" si="108">IFERROR(SUM(E188:E190),"")</f>
        <v>0</v>
      </c>
      <c r="F192" s="104">
        <f t="shared" si="108"/>
        <v>0</v>
      </c>
      <c r="G192" s="104">
        <f t="shared" si="108"/>
        <v>0</v>
      </c>
      <c r="H192" s="104">
        <f t="shared" si="108"/>
        <v>0</v>
      </c>
      <c r="I192" s="104">
        <f t="shared" si="108"/>
        <v>0</v>
      </c>
      <c r="J192" s="104">
        <f t="shared" si="108"/>
        <v>0</v>
      </c>
      <c r="K192" s="104">
        <f t="shared" si="108"/>
        <v>0</v>
      </c>
      <c r="L192" s="104">
        <f t="shared" si="108"/>
        <v>0</v>
      </c>
      <c r="M192" s="104">
        <f t="shared" si="108"/>
        <v>0</v>
      </c>
      <c r="N192" s="104">
        <f t="shared" si="108"/>
        <v>0</v>
      </c>
      <c r="O192" s="104">
        <f t="shared" si="108"/>
        <v>0</v>
      </c>
      <c r="P192" s="104">
        <f t="shared" si="108"/>
        <v>0</v>
      </c>
      <c r="Q192" s="104">
        <f t="shared" si="108"/>
        <v>0</v>
      </c>
      <c r="R192" s="104">
        <f t="shared" si="108"/>
        <v>0</v>
      </c>
      <c r="S192" s="104">
        <f t="shared" si="108"/>
        <v>0</v>
      </c>
      <c r="T192" s="104">
        <f t="shared" si="108"/>
        <v>0</v>
      </c>
      <c r="U192" s="104">
        <f t="shared" si="108"/>
        <v>0</v>
      </c>
      <c r="V192" s="104">
        <f t="shared" si="108"/>
        <v>0</v>
      </c>
      <c r="W192" s="104">
        <f t="shared" si="108"/>
        <v>0</v>
      </c>
      <c r="X192" s="104">
        <f t="shared" si="108"/>
        <v>0</v>
      </c>
      <c r="Y192" s="104">
        <f t="shared" si="108"/>
        <v>0</v>
      </c>
      <c r="Z192" s="104">
        <f t="shared" si="108"/>
        <v>0</v>
      </c>
      <c r="AA192" s="104">
        <f t="shared" si="108"/>
        <v>0</v>
      </c>
      <c r="AB192" s="104">
        <f t="shared" si="108"/>
        <v>0</v>
      </c>
      <c r="AC192" s="104">
        <f t="shared" si="108"/>
        <v>0</v>
      </c>
      <c r="AD192" s="104">
        <f t="shared" si="108"/>
        <v>0</v>
      </c>
      <c r="AE192" s="104">
        <f t="shared" si="108"/>
        <v>0</v>
      </c>
      <c r="AF192" s="104">
        <f t="shared" si="108"/>
        <v>0</v>
      </c>
      <c r="AG192" s="104">
        <f t="shared" si="108"/>
        <v>0</v>
      </c>
      <c r="AH192" s="104">
        <f t="shared" si="108"/>
        <v>0</v>
      </c>
      <c r="AI192" s="104">
        <f t="shared" si="108"/>
        <v>0</v>
      </c>
      <c r="AJ192" s="104">
        <f t="shared" si="108"/>
        <v>0</v>
      </c>
      <c r="AK192" s="104">
        <f t="shared" ref="AK192:CV192" si="109">IFERROR(SUM(AK188:AK190),"")</f>
        <v>0</v>
      </c>
      <c r="AL192" s="104">
        <f t="shared" si="109"/>
        <v>0</v>
      </c>
      <c r="AM192" s="104">
        <f t="shared" si="109"/>
        <v>0</v>
      </c>
      <c r="AN192" s="104">
        <f t="shared" si="109"/>
        <v>0</v>
      </c>
      <c r="AO192" s="104">
        <f t="shared" si="109"/>
        <v>0</v>
      </c>
      <c r="AP192" s="104">
        <f t="shared" si="109"/>
        <v>0</v>
      </c>
      <c r="AQ192" s="104">
        <f t="shared" si="109"/>
        <v>0</v>
      </c>
      <c r="AR192" s="104">
        <f t="shared" si="109"/>
        <v>0</v>
      </c>
      <c r="AS192" s="104">
        <f t="shared" si="109"/>
        <v>0</v>
      </c>
      <c r="AT192" s="104">
        <f t="shared" si="109"/>
        <v>0</v>
      </c>
      <c r="AU192" s="104">
        <f t="shared" si="109"/>
        <v>0</v>
      </c>
      <c r="AV192" s="104">
        <f t="shared" si="109"/>
        <v>0</v>
      </c>
      <c r="AW192" s="104">
        <f t="shared" si="109"/>
        <v>0</v>
      </c>
      <c r="AX192" s="104">
        <f t="shared" si="109"/>
        <v>0</v>
      </c>
      <c r="AY192" s="104">
        <f t="shared" si="109"/>
        <v>0</v>
      </c>
      <c r="AZ192" s="104">
        <f t="shared" si="109"/>
        <v>0</v>
      </c>
      <c r="BA192" s="104">
        <f t="shared" si="109"/>
        <v>0</v>
      </c>
      <c r="BB192" s="104">
        <f t="shared" si="109"/>
        <v>0</v>
      </c>
      <c r="BC192" s="104">
        <f t="shared" si="109"/>
        <v>0</v>
      </c>
      <c r="BD192" s="104">
        <f t="shared" si="109"/>
        <v>0</v>
      </c>
      <c r="BE192" s="104">
        <f t="shared" si="109"/>
        <v>0</v>
      </c>
      <c r="BF192" s="104">
        <f t="shared" si="109"/>
        <v>0</v>
      </c>
      <c r="BG192" s="104">
        <f t="shared" si="109"/>
        <v>0</v>
      </c>
      <c r="BH192" s="104">
        <f t="shared" si="109"/>
        <v>0</v>
      </c>
      <c r="BI192" s="104">
        <f t="shared" si="109"/>
        <v>0</v>
      </c>
      <c r="BJ192" s="104">
        <f t="shared" si="109"/>
        <v>0</v>
      </c>
      <c r="BK192" s="104">
        <f t="shared" si="109"/>
        <v>0</v>
      </c>
      <c r="BL192" s="104">
        <f t="shared" si="109"/>
        <v>0</v>
      </c>
      <c r="BM192" s="104">
        <f t="shared" si="109"/>
        <v>0</v>
      </c>
      <c r="BN192" s="104">
        <f t="shared" si="109"/>
        <v>0</v>
      </c>
      <c r="BO192" s="104">
        <f t="shared" si="109"/>
        <v>0</v>
      </c>
      <c r="BP192" s="104">
        <f t="shared" si="109"/>
        <v>0</v>
      </c>
      <c r="BQ192" s="104">
        <f t="shared" si="109"/>
        <v>0</v>
      </c>
      <c r="BR192" s="104">
        <f t="shared" si="109"/>
        <v>0</v>
      </c>
      <c r="BS192" s="104">
        <f t="shared" si="109"/>
        <v>0</v>
      </c>
      <c r="BT192" s="104">
        <f t="shared" si="109"/>
        <v>0</v>
      </c>
      <c r="BU192" s="104">
        <f t="shared" si="109"/>
        <v>0</v>
      </c>
      <c r="BV192" s="104">
        <f t="shared" si="109"/>
        <v>0</v>
      </c>
      <c r="BW192" s="104">
        <f t="shared" si="109"/>
        <v>0</v>
      </c>
      <c r="BX192" s="104">
        <f t="shared" si="109"/>
        <v>0</v>
      </c>
      <c r="BY192" s="104">
        <f t="shared" si="109"/>
        <v>0</v>
      </c>
      <c r="BZ192" s="104">
        <f t="shared" si="109"/>
        <v>0</v>
      </c>
      <c r="CA192" s="104">
        <f t="shared" si="109"/>
        <v>0</v>
      </c>
      <c r="CB192" s="104">
        <f t="shared" si="109"/>
        <v>0</v>
      </c>
      <c r="CC192" s="104">
        <f t="shared" si="109"/>
        <v>0</v>
      </c>
      <c r="CD192" s="104">
        <f t="shared" si="109"/>
        <v>0</v>
      </c>
      <c r="CE192" s="104">
        <f t="shared" si="109"/>
        <v>0</v>
      </c>
      <c r="CF192" s="104">
        <f t="shared" si="109"/>
        <v>0</v>
      </c>
      <c r="CG192" s="104">
        <f t="shared" si="109"/>
        <v>0</v>
      </c>
      <c r="CH192" s="104">
        <f t="shared" si="109"/>
        <v>0</v>
      </c>
      <c r="CI192" s="104">
        <f t="shared" si="109"/>
        <v>0</v>
      </c>
      <c r="CJ192" s="104">
        <f t="shared" si="109"/>
        <v>0</v>
      </c>
      <c r="CK192" s="104">
        <f t="shared" si="109"/>
        <v>0</v>
      </c>
      <c r="CL192" s="104">
        <f t="shared" si="109"/>
        <v>0</v>
      </c>
      <c r="CM192" s="104">
        <f t="shared" si="109"/>
        <v>0</v>
      </c>
      <c r="CN192" s="104">
        <f t="shared" si="109"/>
        <v>0</v>
      </c>
      <c r="CO192" s="104">
        <f t="shared" si="109"/>
        <v>0</v>
      </c>
      <c r="CP192" s="104">
        <f t="shared" si="109"/>
        <v>0</v>
      </c>
      <c r="CQ192" s="104">
        <f t="shared" si="109"/>
        <v>0</v>
      </c>
      <c r="CR192" s="104">
        <f t="shared" si="109"/>
        <v>0</v>
      </c>
      <c r="CS192" s="104">
        <f t="shared" si="109"/>
        <v>0</v>
      </c>
      <c r="CT192" s="104">
        <f t="shared" si="109"/>
        <v>0</v>
      </c>
      <c r="CU192" s="104">
        <f t="shared" si="109"/>
        <v>0</v>
      </c>
      <c r="CV192" s="104">
        <f t="shared" si="109"/>
        <v>0</v>
      </c>
      <c r="CW192" s="104">
        <f t="shared" ref="CW192:DU192" si="110">IFERROR(SUM(CW188:CW190),"")</f>
        <v>0</v>
      </c>
      <c r="CX192" s="104">
        <f t="shared" si="110"/>
        <v>0</v>
      </c>
      <c r="CY192" s="104">
        <f t="shared" si="110"/>
        <v>0</v>
      </c>
      <c r="CZ192" s="104">
        <f t="shared" si="110"/>
        <v>0</v>
      </c>
      <c r="DA192" s="104">
        <f t="shared" si="110"/>
        <v>0</v>
      </c>
      <c r="DB192" s="104">
        <f t="shared" si="110"/>
        <v>0</v>
      </c>
      <c r="DC192" s="104">
        <f t="shared" si="110"/>
        <v>0</v>
      </c>
      <c r="DD192" s="104">
        <f t="shared" si="110"/>
        <v>0</v>
      </c>
      <c r="DE192" s="104">
        <f t="shared" si="110"/>
        <v>0</v>
      </c>
      <c r="DF192" s="104">
        <f t="shared" si="110"/>
        <v>0</v>
      </c>
      <c r="DG192" s="104">
        <f t="shared" si="110"/>
        <v>0</v>
      </c>
      <c r="DH192" s="104">
        <f t="shared" si="110"/>
        <v>0</v>
      </c>
      <c r="DI192" s="104">
        <f t="shared" si="110"/>
        <v>0</v>
      </c>
      <c r="DJ192" s="104">
        <f t="shared" si="110"/>
        <v>0</v>
      </c>
      <c r="DK192" s="104">
        <f t="shared" si="110"/>
        <v>0</v>
      </c>
      <c r="DL192" s="104">
        <f t="shared" si="110"/>
        <v>0</v>
      </c>
      <c r="DM192" s="104">
        <f t="shared" si="110"/>
        <v>0</v>
      </c>
      <c r="DN192" s="104">
        <f t="shared" si="110"/>
        <v>0</v>
      </c>
      <c r="DO192" s="104">
        <f t="shared" si="110"/>
        <v>0</v>
      </c>
      <c r="DP192" s="104">
        <f t="shared" si="110"/>
        <v>0</v>
      </c>
      <c r="DQ192" s="104">
        <f t="shared" si="110"/>
        <v>0</v>
      </c>
      <c r="DR192" s="104">
        <f t="shared" si="110"/>
        <v>0</v>
      </c>
      <c r="DS192" s="104">
        <f t="shared" si="110"/>
        <v>0</v>
      </c>
      <c r="DT192" s="104">
        <f t="shared" si="110"/>
        <v>0</v>
      </c>
      <c r="DU192" s="104">
        <f t="shared" si="110"/>
        <v>0</v>
      </c>
    </row>
    <row r="193" spans="1:125"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row>
    <row r="194" spans="1:125" x14ac:dyDescent="0.35">
      <c r="A194" s="55" t="str">
        <f>IFERROR(Pieņēmumi!B24,"")</f>
        <v>Pievienotās vērtības nodokļa likme</v>
      </c>
      <c r="D194" s="57">
        <f>IFERROR(Pieņēmumi!E24,"")</f>
        <v>0</v>
      </c>
      <c r="Q194" s="1"/>
      <c r="R194" s="1"/>
    </row>
    <row r="195" spans="1:125" x14ac:dyDescent="0.35">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c r="CB195" s="79"/>
      <c r="CC195" s="79"/>
      <c r="CD195" s="79"/>
      <c r="CE195" s="79"/>
      <c r="CF195" s="79"/>
      <c r="CG195" s="79"/>
      <c r="CH195" s="79"/>
      <c r="CI195" s="79"/>
      <c r="CJ195" s="79"/>
      <c r="CK195" s="79"/>
      <c r="CL195" s="79"/>
      <c r="CM195" s="79"/>
      <c r="CN195" s="79"/>
      <c r="CO195" s="79"/>
      <c r="CP195" s="79"/>
      <c r="CQ195" s="79"/>
      <c r="CR195" s="79"/>
      <c r="CS195" s="79"/>
      <c r="CT195" s="79"/>
      <c r="CU195" s="79"/>
      <c r="CV195" s="79"/>
      <c r="CW195" s="79"/>
      <c r="CX195" s="79"/>
      <c r="CY195" s="79"/>
      <c r="CZ195" s="79"/>
      <c r="DA195" s="79"/>
      <c r="DB195" s="79"/>
      <c r="DC195" s="79"/>
      <c r="DD195" s="79"/>
      <c r="DE195" s="79"/>
      <c r="DF195" s="79"/>
      <c r="DG195" s="79"/>
      <c r="DH195" s="79"/>
      <c r="DI195" s="79"/>
      <c r="DJ195" s="79"/>
      <c r="DK195" s="79"/>
      <c r="DL195" s="79"/>
      <c r="DM195" s="79"/>
      <c r="DN195" s="79"/>
      <c r="DO195" s="79"/>
      <c r="DP195" s="79"/>
      <c r="DQ195" s="79"/>
      <c r="DR195" s="79"/>
      <c r="DS195" s="79"/>
      <c r="DT195" s="79"/>
      <c r="DU195" s="79"/>
    </row>
    <row r="196" spans="1:125" ht="15" thickBot="1" x14ac:dyDescent="0.4">
      <c r="A196" s="133" t="s">
        <v>465</v>
      </c>
      <c r="B196" s="120" t="s">
        <v>200</v>
      </c>
      <c r="C196" s="121"/>
      <c r="D196" s="121">
        <f>IFERROR(SUM(E196:DU196),"")</f>
        <v>0</v>
      </c>
      <c r="E196" s="121">
        <f t="shared" ref="E196:BP196" si="111">IFERROR($D194*E192,"")</f>
        <v>0</v>
      </c>
      <c r="F196" s="121">
        <f t="shared" si="111"/>
        <v>0</v>
      </c>
      <c r="G196" s="121">
        <f t="shared" si="111"/>
        <v>0</v>
      </c>
      <c r="H196" s="121">
        <f t="shared" si="111"/>
        <v>0</v>
      </c>
      <c r="I196" s="121">
        <f t="shared" si="111"/>
        <v>0</v>
      </c>
      <c r="J196" s="121">
        <f t="shared" si="111"/>
        <v>0</v>
      </c>
      <c r="K196" s="121">
        <f t="shared" si="111"/>
        <v>0</v>
      </c>
      <c r="L196" s="121">
        <f t="shared" si="111"/>
        <v>0</v>
      </c>
      <c r="M196" s="121">
        <f t="shared" si="111"/>
        <v>0</v>
      </c>
      <c r="N196" s="121">
        <f t="shared" si="111"/>
        <v>0</v>
      </c>
      <c r="O196" s="121">
        <f t="shared" si="111"/>
        <v>0</v>
      </c>
      <c r="P196" s="121">
        <f t="shared" si="111"/>
        <v>0</v>
      </c>
      <c r="Q196" s="121">
        <f t="shared" si="111"/>
        <v>0</v>
      </c>
      <c r="R196" s="121">
        <f t="shared" si="111"/>
        <v>0</v>
      </c>
      <c r="S196" s="121">
        <f t="shared" si="111"/>
        <v>0</v>
      </c>
      <c r="T196" s="121">
        <f t="shared" si="111"/>
        <v>0</v>
      </c>
      <c r="U196" s="121">
        <f t="shared" si="111"/>
        <v>0</v>
      </c>
      <c r="V196" s="121">
        <f t="shared" si="111"/>
        <v>0</v>
      </c>
      <c r="W196" s="121">
        <f t="shared" si="111"/>
        <v>0</v>
      </c>
      <c r="X196" s="121">
        <f t="shared" si="111"/>
        <v>0</v>
      </c>
      <c r="Y196" s="121">
        <f t="shared" si="111"/>
        <v>0</v>
      </c>
      <c r="Z196" s="121">
        <f t="shared" si="111"/>
        <v>0</v>
      </c>
      <c r="AA196" s="121">
        <f t="shared" si="111"/>
        <v>0</v>
      </c>
      <c r="AB196" s="121">
        <f t="shared" si="111"/>
        <v>0</v>
      </c>
      <c r="AC196" s="121">
        <f t="shared" si="111"/>
        <v>0</v>
      </c>
      <c r="AD196" s="121">
        <f t="shared" si="111"/>
        <v>0</v>
      </c>
      <c r="AE196" s="121">
        <f t="shared" si="111"/>
        <v>0</v>
      </c>
      <c r="AF196" s="121">
        <f t="shared" si="111"/>
        <v>0</v>
      </c>
      <c r="AG196" s="121">
        <f t="shared" si="111"/>
        <v>0</v>
      </c>
      <c r="AH196" s="121">
        <f t="shared" si="111"/>
        <v>0</v>
      </c>
      <c r="AI196" s="121">
        <f t="shared" si="111"/>
        <v>0</v>
      </c>
      <c r="AJ196" s="121">
        <f t="shared" si="111"/>
        <v>0</v>
      </c>
      <c r="AK196" s="121">
        <f t="shared" si="111"/>
        <v>0</v>
      </c>
      <c r="AL196" s="121">
        <f t="shared" si="111"/>
        <v>0</v>
      </c>
      <c r="AM196" s="121">
        <f t="shared" si="111"/>
        <v>0</v>
      </c>
      <c r="AN196" s="121">
        <f t="shared" si="111"/>
        <v>0</v>
      </c>
      <c r="AO196" s="121">
        <f t="shared" si="111"/>
        <v>0</v>
      </c>
      <c r="AP196" s="121">
        <f t="shared" si="111"/>
        <v>0</v>
      </c>
      <c r="AQ196" s="121">
        <f t="shared" si="111"/>
        <v>0</v>
      </c>
      <c r="AR196" s="121">
        <f t="shared" si="111"/>
        <v>0</v>
      </c>
      <c r="AS196" s="121">
        <f t="shared" si="111"/>
        <v>0</v>
      </c>
      <c r="AT196" s="121">
        <f t="shared" si="111"/>
        <v>0</v>
      </c>
      <c r="AU196" s="121">
        <f t="shared" si="111"/>
        <v>0</v>
      </c>
      <c r="AV196" s="121">
        <f t="shared" si="111"/>
        <v>0</v>
      </c>
      <c r="AW196" s="121">
        <f t="shared" si="111"/>
        <v>0</v>
      </c>
      <c r="AX196" s="121">
        <f t="shared" si="111"/>
        <v>0</v>
      </c>
      <c r="AY196" s="121">
        <f t="shared" si="111"/>
        <v>0</v>
      </c>
      <c r="AZ196" s="121">
        <f t="shared" si="111"/>
        <v>0</v>
      </c>
      <c r="BA196" s="121">
        <f t="shared" si="111"/>
        <v>0</v>
      </c>
      <c r="BB196" s="121">
        <f t="shared" si="111"/>
        <v>0</v>
      </c>
      <c r="BC196" s="121">
        <f t="shared" si="111"/>
        <v>0</v>
      </c>
      <c r="BD196" s="121">
        <f t="shared" si="111"/>
        <v>0</v>
      </c>
      <c r="BE196" s="121">
        <f t="shared" si="111"/>
        <v>0</v>
      </c>
      <c r="BF196" s="121">
        <f t="shared" si="111"/>
        <v>0</v>
      </c>
      <c r="BG196" s="121">
        <f t="shared" si="111"/>
        <v>0</v>
      </c>
      <c r="BH196" s="121">
        <f t="shared" si="111"/>
        <v>0</v>
      </c>
      <c r="BI196" s="121">
        <f t="shared" si="111"/>
        <v>0</v>
      </c>
      <c r="BJ196" s="121">
        <f t="shared" si="111"/>
        <v>0</v>
      </c>
      <c r="BK196" s="121">
        <f t="shared" si="111"/>
        <v>0</v>
      </c>
      <c r="BL196" s="121">
        <f t="shared" si="111"/>
        <v>0</v>
      </c>
      <c r="BM196" s="121">
        <f t="shared" si="111"/>
        <v>0</v>
      </c>
      <c r="BN196" s="121">
        <f t="shared" si="111"/>
        <v>0</v>
      </c>
      <c r="BO196" s="121">
        <f t="shared" si="111"/>
        <v>0</v>
      </c>
      <c r="BP196" s="121">
        <f t="shared" si="111"/>
        <v>0</v>
      </c>
      <c r="BQ196" s="121">
        <f t="shared" ref="BQ196:DU196" si="112">IFERROR($D194*BQ192,"")</f>
        <v>0</v>
      </c>
      <c r="BR196" s="121">
        <f t="shared" si="112"/>
        <v>0</v>
      </c>
      <c r="BS196" s="121">
        <f t="shared" si="112"/>
        <v>0</v>
      </c>
      <c r="BT196" s="121">
        <f t="shared" si="112"/>
        <v>0</v>
      </c>
      <c r="BU196" s="121">
        <f t="shared" si="112"/>
        <v>0</v>
      </c>
      <c r="BV196" s="121">
        <f t="shared" si="112"/>
        <v>0</v>
      </c>
      <c r="BW196" s="121">
        <f t="shared" si="112"/>
        <v>0</v>
      </c>
      <c r="BX196" s="121">
        <f t="shared" si="112"/>
        <v>0</v>
      </c>
      <c r="BY196" s="121">
        <f t="shared" si="112"/>
        <v>0</v>
      </c>
      <c r="BZ196" s="121">
        <f t="shared" si="112"/>
        <v>0</v>
      </c>
      <c r="CA196" s="121">
        <f t="shared" si="112"/>
        <v>0</v>
      </c>
      <c r="CB196" s="121">
        <f t="shared" si="112"/>
        <v>0</v>
      </c>
      <c r="CC196" s="121">
        <f t="shared" si="112"/>
        <v>0</v>
      </c>
      <c r="CD196" s="121">
        <f t="shared" si="112"/>
        <v>0</v>
      </c>
      <c r="CE196" s="121">
        <f t="shared" si="112"/>
        <v>0</v>
      </c>
      <c r="CF196" s="121">
        <f t="shared" si="112"/>
        <v>0</v>
      </c>
      <c r="CG196" s="121">
        <f t="shared" si="112"/>
        <v>0</v>
      </c>
      <c r="CH196" s="121">
        <f t="shared" si="112"/>
        <v>0</v>
      </c>
      <c r="CI196" s="121">
        <f t="shared" si="112"/>
        <v>0</v>
      </c>
      <c r="CJ196" s="121">
        <f t="shared" si="112"/>
        <v>0</v>
      </c>
      <c r="CK196" s="121">
        <f t="shared" si="112"/>
        <v>0</v>
      </c>
      <c r="CL196" s="121">
        <f t="shared" si="112"/>
        <v>0</v>
      </c>
      <c r="CM196" s="121">
        <f t="shared" si="112"/>
        <v>0</v>
      </c>
      <c r="CN196" s="121">
        <f t="shared" si="112"/>
        <v>0</v>
      </c>
      <c r="CO196" s="121">
        <f t="shared" si="112"/>
        <v>0</v>
      </c>
      <c r="CP196" s="121">
        <f t="shared" si="112"/>
        <v>0</v>
      </c>
      <c r="CQ196" s="121">
        <f t="shared" si="112"/>
        <v>0</v>
      </c>
      <c r="CR196" s="121">
        <f t="shared" si="112"/>
        <v>0</v>
      </c>
      <c r="CS196" s="121">
        <f t="shared" si="112"/>
        <v>0</v>
      </c>
      <c r="CT196" s="121">
        <f t="shared" si="112"/>
        <v>0</v>
      </c>
      <c r="CU196" s="121">
        <f t="shared" si="112"/>
        <v>0</v>
      </c>
      <c r="CV196" s="121">
        <f t="shared" si="112"/>
        <v>0</v>
      </c>
      <c r="CW196" s="121">
        <f t="shared" si="112"/>
        <v>0</v>
      </c>
      <c r="CX196" s="121">
        <f t="shared" si="112"/>
        <v>0</v>
      </c>
      <c r="CY196" s="121">
        <f t="shared" si="112"/>
        <v>0</v>
      </c>
      <c r="CZ196" s="121">
        <f t="shared" si="112"/>
        <v>0</v>
      </c>
      <c r="DA196" s="121">
        <f t="shared" si="112"/>
        <v>0</v>
      </c>
      <c r="DB196" s="121">
        <f t="shared" si="112"/>
        <v>0</v>
      </c>
      <c r="DC196" s="121">
        <f t="shared" si="112"/>
        <v>0</v>
      </c>
      <c r="DD196" s="121">
        <f t="shared" si="112"/>
        <v>0</v>
      </c>
      <c r="DE196" s="121">
        <f t="shared" si="112"/>
        <v>0</v>
      </c>
      <c r="DF196" s="121">
        <f t="shared" si="112"/>
        <v>0</v>
      </c>
      <c r="DG196" s="121">
        <f t="shared" si="112"/>
        <v>0</v>
      </c>
      <c r="DH196" s="121">
        <f t="shared" si="112"/>
        <v>0</v>
      </c>
      <c r="DI196" s="121">
        <f t="shared" si="112"/>
        <v>0</v>
      </c>
      <c r="DJ196" s="121">
        <f t="shared" si="112"/>
        <v>0</v>
      </c>
      <c r="DK196" s="121">
        <f t="shared" si="112"/>
        <v>0</v>
      </c>
      <c r="DL196" s="121">
        <f t="shared" si="112"/>
        <v>0</v>
      </c>
      <c r="DM196" s="121">
        <f t="shared" si="112"/>
        <v>0</v>
      </c>
      <c r="DN196" s="121">
        <f t="shared" si="112"/>
        <v>0</v>
      </c>
      <c r="DO196" s="121">
        <f t="shared" si="112"/>
        <v>0</v>
      </c>
      <c r="DP196" s="121">
        <f t="shared" si="112"/>
        <v>0</v>
      </c>
      <c r="DQ196" s="121">
        <f t="shared" si="112"/>
        <v>0</v>
      </c>
      <c r="DR196" s="121">
        <f t="shared" si="112"/>
        <v>0</v>
      </c>
      <c r="DS196" s="121">
        <f t="shared" si="112"/>
        <v>0</v>
      </c>
      <c r="DT196" s="121">
        <f t="shared" si="112"/>
        <v>0</v>
      </c>
      <c r="DU196" s="121">
        <f t="shared" si="112"/>
        <v>0</v>
      </c>
    </row>
    <row r="197" spans="1:125"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row>
    <row r="198" spans="1:125"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row>
    <row r="199" spans="1:125" x14ac:dyDescent="0.35">
      <c r="A199" s="379" t="s">
        <v>467</v>
      </c>
      <c r="B199" s="379"/>
      <c r="C199" s="379"/>
      <c r="D199" s="379"/>
      <c r="E199" s="379"/>
      <c r="F199" s="379"/>
      <c r="G199" s="379"/>
      <c r="H199" s="379"/>
      <c r="I199" s="379"/>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c r="AP199" s="379"/>
      <c r="AQ199" s="379"/>
      <c r="AR199" s="379"/>
      <c r="AS199" s="379"/>
      <c r="AT199" s="379"/>
      <c r="AU199" s="379"/>
      <c r="AV199" s="379"/>
      <c r="AW199" s="379"/>
      <c r="AX199" s="379"/>
      <c r="AY199" s="379"/>
      <c r="AZ199" s="379"/>
      <c r="BA199" s="379"/>
      <c r="BB199" s="379"/>
      <c r="BC199" s="379"/>
      <c r="BD199" s="379"/>
      <c r="BE199" s="379"/>
      <c r="BF199" s="379"/>
      <c r="BG199" s="379"/>
      <c r="BH199" s="379"/>
      <c r="BI199" s="379"/>
      <c r="BJ199" s="379"/>
      <c r="BK199" s="379"/>
      <c r="BL199" s="379"/>
      <c r="BM199" s="379"/>
      <c r="BN199" s="379"/>
      <c r="BO199" s="379"/>
      <c r="BP199" s="379"/>
      <c r="BQ199" s="379"/>
      <c r="BR199" s="379"/>
      <c r="BS199" s="379"/>
      <c r="BT199" s="379"/>
      <c r="BU199" s="379"/>
      <c r="BV199" s="379"/>
      <c r="BW199" s="379"/>
      <c r="BX199" s="379"/>
      <c r="BY199" s="379"/>
      <c r="BZ199" s="379"/>
      <c r="CA199" s="379"/>
      <c r="CB199" s="379"/>
      <c r="CC199" s="379"/>
      <c r="CD199" s="379"/>
      <c r="CE199" s="379"/>
      <c r="CF199" s="379"/>
      <c r="CG199" s="379"/>
      <c r="CH199" s="379"/>
      <c r="CI199" s="379"/>
      <c r="CJ199" s="379"/>
      <c r="CK199" s="379"/>
      <c r="CL199" s="379"/>
      <c r="CM199" s="379"/>
      <c r="CN199" s="379"/>
      <c r="CO199" s="379"/>
      <c r="CP199" s="379"/>
      <c r="CQ199" s="379"/>
      <c r="CR199" s="379"/>
      <c r="CS199" s="379"/>
      <c r="CT199" s="379"/>
      <c r="CU199" s="379"/>
      <c r="CV199" s="379"/>
      <c r="CW199" s="379"/>
      <c r="CX199" s="379"/>
      <c r="CY199" s="379"/>
      <c r="CZ199" s="379"/>
      <c r="DA199" s="379"/>
      <c r="DB199" s="379"/>
      <c r="DC199" s="379"/>
      <c r="DD199" s="379"/>
      <c r="DE199" s="379"/>
      <c r="DF199" s="379"/>
      <c r="DG199" s="379"/>
      <c r="DH199" s="379"/>
      <c r="DI199" s="379"/>
      <c r="DJ199" s="379"/>
      <c r="DK199" s="379"/>
      <c r="DL199" s="379"/>
      <c r="DM199" s="379"/>
      <c r="DN199" s="379"/>
      <c r="DO199" s="379"/>
      <c r="DP199" s="379"/>
      <c r="DQ199" s="379"/>
      <c r="DR199" s="379"/>
      <c r="DS199" s="379"/>
      <c r="DT199" s="379"/>
      <c r="DU199" s="379"/>
    </row>
    <row r="200" spans="1:125"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row>
    <row r="201" spans="1:125" x14ac:dyDescent="0.35">
      <c r="A201" s="16" t="s">
        <v>274</v>
      </c>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row>
    <row r="202" spans="1:125"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row>
    <row r="203" spans="1:125" x14ac:dyDescent="0.35">
      <c r="A203" s="38" t="str">
        <f>IFERROR('Laika grafiks'!A32,"")</f>
        <v>Administratīvo  izmaksu marķieris</v>
      </c>
      <c r="B203" s="2"/>
      <c r="C203" s="2"/>
      <c r="D203" s="2"/>
      <c r="E203" s="142">
        <f>IFERROR('Laika grafiks'!E32,"")</f>
        <v>1</v>
      </c>
      <c r="F203" s="142">
        <f>IFERROR('Laika grafiks'!F32,"")</f>
        <v>0</v>
      </c>
      <c r="G203" s="142">
        <f>IFERROR('Laika grafiks'!G32,"")</f>
        <v>0</v>
      </c>
      <c r="H203" s="142">
        <f>IFERROR('Laika grafiks'!H32,"")</f>
        <v>0</v>
      </c>
      <c r="I203" s="142">
        <f>IFERROR('Laika grafiks'!I32,"")</f>
        <v>0</v>
      </c>
      <c r="J203" s="142">
        <f>IFERROR('Laika grafiks'!J32,"")</f>
        <v>0</v>
      </c>
      <c r="K203" s="142">
        <f>IFERROR('Laika grafiks'!K32,"")</f>
        <v>0</v>
      </c>
      <c r="L203" s="142">
        <f>IFERROR('Laika grafiks'!L32,"")</f>
        <v>0</v>
      </c>
      <c r="M203" s="142">
        <f>IFERROR('Laika grafiks'!M32,"")</f>
        <v>0</v>
      </c>
      <c r="N203" s="142">
        <f>IFERROR('Laika grafiks'!N32,"")</f>
        <v>0</v>
      </c>
      <c r="O203" s="142">
        <f>IFERROR('Laika grafiks'!O32,"")</f>
        <v>0</v>
      </c>
      <c r="P203" s="142">
        <f>IFERROR('Laika grafiks'!P32,"")</f>
        <v>0</v>
      </c>
      <c r="Q203" s="142">
        <f>IFERROR('Laika grafiks'!Q32,"")</f>
        <v>0</v>
      </c>
      <c r="R203" s="142">
        <f>IFERROR('Laika grafiks'!R32,"")</f>
        <v>0</v>
      </c>
      <c r="S203" s="142">
        <f>IFERROR('Laika grafiks'!S32,"")</f>
        <v>0</v>
      </c>
      <c r="T203" s="142">
        <f>IFERROR('Laika grafiks'!T32,"")</f>
        <v>0</v>
      </c>
      <c r="U203" s="142">
        <f>IFERROR('Laika grafiks'!U32,"")</f>
        <v>0</v>
      </c>
      <c r="V203" s="142">
        <f>IFERROR('Laika grafiks'!V32,"")</f>
        <v>0</v>
      </c>
      <c r="W203" s="142">
        <f>IFERROR('Laika grafiks'!W32,"")</f>
        <v>0</v>
      </c>
      <c r="X203" s="142">
        <f>IFERROR('Laika grafiks'!X32,"")</f>
        <v>0</v>
      </c>
      <c r="Y203" s="142">
        <f>IFERROR('Laika grafiks'!Y32,"")</f>
        <v>0</v>
      </c>
      <c r="Z203" s="142">
        <f>IFERROR('Laika grafiks'!Z32,"")</f>
        <v>0</v>
      </c>
      <c r="AA203" s="142">
        <f>IFERROR('Laika grafiks'!AA32,"")</f>
        <v>0</v>
      </c>
      <c r="AB203" s="142">
        <f>IFERROR('Laika grafiks'!AB32,"")</f>
        <v>0</v>
      </c>
      <c r="AC203" s="142">
        <f>IFERROR('Laika grafiks'!AC32,"")</f>
        <v>0</v>
      </c>
      <c r="AD203" s="142">
        <f>IFERROR('Laika grafiks'!AD32,"")</f>
        <v>0</v>
      </c>
      <c r="AE203" s="142">
        <f>IFERROR('Laika grafiks'!AE32,"")</f>
        <v>0</v>
      </c>
      <c r="AF203" s="142">
        <f>IFERROR('Laika grafiks'!AF32,"")</f>
        <v>0</v>
      </c>
      <c r="AG203" s="142">
        <f>IFERROR('Laika grafiks'!AG32,"")</f>
        <v>0</v>
      </c>
      <c r="AH203" s="142">
        <f>IFERROR('Laika grafiks'!AH32,"")</f>
        <v>0</v>
      </c>
      <c r="AI203" s="142">
        <f>IFERROR('Laika grafiks'!AI32,"")</f>
        <v>0</v>
      </c>
      <c r="AJ203" s="142">
        <f>IFERROR('Laika grafiks'!AJ32,"")</f>
        <v>0</v>
      </c>
      <c r="AK203" s="142">
        <f>IFERROR('Laika grafiks'!AK32,"")</f>
        <v>0</v>
      </c>
      <c r="AL203" s="142">
        <f>IFERROR('Laika grafiks'!AL32,"")</f>
        <v>0</v>
      </c>
      <c r="AM203" s="142">
        <f>IFERROR('Laika grafiks'!AM32,"")</f>
        <v>0</v>
      </c>
      <c r="AN203" s="142">
        <f>IFERROR('Laika grafiks'!AN32,"")</f>
        <v>0</v>
      </c>
      <c r="AO203" s="142">
        <f>IFERROR('Laika grafiks'!AO32,"")</f>
        <v>0</v>
      </c>
      <c r="AP203" s="142">
        <f>IFERROR('Laika grafiks'!AP32,"")</f>
        <v>0</v>
      </c>
      <c r="AQ203" s="142">
        <f>IFERROR('Laika grafiks'!AQ32,"")</f>
        <v>0</v>
      </c>
      <c r="AR203" s="142">
        <f>IFERROR('Laika grafiks'!AR32,"")</f>
        <v>0</v>
      </c>
      <c r="AS203" s="142">
        <f>IFERROR('Laika grafiks'!AS32,"")</f>
        <v>0</v>
      </c>
      <c r="AT203" s="142">
        <f>IFERROR('Laika grafiks'!AT32,"")</f>
        <v>0</v>
      </c>
      <c r="AU203" s="142">
        <f>IFERROR('Laika grafiks'!AU32,"")</f>
        <v>0</v>
      </c>
      <c r="AV203" s="142">
        <f>IFERROR('Laika grafiks'!AV32,"")</f>
        <v>0</v>
      </c>
      <c r="AW203" s="142">
        <f>IFERROR('Laika grafiks'!AW32,"")</f>
        <v>0</v>
      </c>
      <c r="AX203" s="142">
        <f>IFERROR('Laika grafiks'!AX32,"")</f>
        <v>0</v>
      </c>
      <c r="AY203" s="142">
        <f>IFERROR('Laika grafiks'!AY32,"")</f>
        <v>0</v>
      </c>
      <c r="AZ203" s="142">
        <f>IFERROR('Laika grafiks'!AZ32,"")</f>
        <v>0</v>
      </c>
      <c r="BA203" s="142">
        <f>IFERROR('Laika grafiks'!BA32,"")</f>
        <v>0</v>
      </c>
      <c r="BB203" s="142">
        <f>IFERROR('Laika grafiks'!BB32,"")</f>
        <v>0</v>
      </c>
      <c r="BC203" s="142">
        <f>IFERROR('Laika grafiks'!BC32,"")</f>
        <v>0</v>
      </c>
      <c r="BD203" s="142">
        <f>IFERROR('Laika grafiks'!BD32,"")</f>
        <v>0</v>
      </c>
      <c r="BE203" s="142">
        <f>IFERROR('Laika grafiks'!BE32,"")</f>
        <v>0</v>
      </c>
      <c r="BF203" s="142">
        <f>IFERROR('Laika grafiks'!BF32,"")</f>
        <v>0</v>
      </c>
      <c r="BG203" s="142">
        <f>IFERROR('Laika grafiks'!BG32,"")</f>
        <v>0</v>
      </c>
      <c r="BH203" s="142">
        <f>IFERROR('Laika grafiks'!BH32,"")</f>
        <v>0</v>
      </c>
      <c r="BI203" s="142">
        <f>IFERROR('Laika grafiks'!BI32,"")</f>
        <v>0</v>
      </c>
      <c r="BJ203" s="142">
        <f>IFERROR('Laika grafiks'!BJ32,"")</f>
        <v>0</v>
      </c>
      <c r="BK203" s="142">
        <f>IFERROR('Laika grafiks'!BK32,"")</f>
        <v>0</v>
      </c>
      <c r="BL203" s="142">
        <f>IFERROR('Laika grafiks'!BL32,"")</f>
        <v>0</v>
      </c>
      <c r="BM203" s="142">
        <f>IFERROR('Laika grafiks'!BM32,"")</f>
        <v>0</v>
      </c>
      <c r="BN203" s="142">
        <f>IFERROR('Laika grafiks'!BN32,"")</f>
        <v>0</v>
      </c>
      <c r="BO203" s="142">
        <f>IFERROR('Laika grafiks'!BO32,"")</f>
        <v>0</v>
      </c>
      <c r="BP203" s="142">
        <f>IFERROR('Laika grafiks'!BP32,"")</f>
        <v>0</v>
      </c>
      <c r="BQ203" s="142">
        <f>IFERROR('Laika grafiks'!BQ32,"")</f>
        <v>0</v>
      </c>
      <c r="BR203" s="142">
        <f>IFERROR('Laika grafiks'!BR32,"")</f>
        <v>0</v>
      </c>
      <c r="BS203" s="142">
        <f>IFERROR('Laika grafiks'!BS32,"")</f>
        <v>0</v>
      </c>
      <c r="BT203" s="142">
        <f>IFERROR('Laika grafiks'!BT32,"")</f>
        <v>0</v>
      </c>
      <c r="BU203" s="142">
        <f>IFERROR('Laika grafiks'!BU32,"")</f>
        <v>0</v>
      </c>
      <c r="BV203" s="142">
        <f>IFERROR('Laika grafiks'!BV32,"")</f>
        <v>0</v>
      </c>
      <c r="BW203" s="142">
        <f>IFERROR('Laika grafiks'!BW32,"")</f>
        <v>0</v>
      </c>
      <c r="BX203" s="142">
        <f>IFERROR('Laika grafiks'!BX32,"")</f>
        <v>0</v>
      </c>
      <c r="BY203" s="142">
        <f>IFERROR('Laika grafiks'!BY32,"")</f>
        <v>0</v>
      </c>
      <c r="BZ203" s="142">
        <f>IFERROR('Laika grafiks'!BZ32,"")</f>
        <v>0</v>
      </c>
      <c r="CA203" s="142">
        <f>IFERROR('Laika grafiks'!CA32,"")</f>
        <v>0</v>
      </c>
      <c r="CB203" s="142">
        <f>IFERROR('Laika grafiks'!CB32,"")</f>
        <v>0</v>
      </c>
      <c r="CC203" s="142">
        <f>IFERROR('Laika grafiks'!CC32,"")</f>
        <v>0</v>
      </c>
      <c r="CD203" s="142">
        <f>IFERROR('Laika grafiks'!CD32,"")</f>
        <v>0</v>
      </c>
      <c r="CE203" s="142">
        <f>IFERROR('Laika grafiks'!CE32,"")</f>
        <v>0</v>
      </c>
      <c r="CF203" s="142">
        <f>IFERROR('Laika grafiks'!CF32,"")</f>
        <v>0</v>
      </c>
      <c r="CG203" s="142">
        <f>IFERROR('Laika grafiks'!CG32,"")</f>
        <v>0</v>
      </c>
      <c r="CH203" s="142">
        <f>IFERROR('Laika grafiks'!CH32,"")</f>
        <v>0</v>
      </c>
      <c r="CI203" s="142">
        <f>IFERROR('Laika grafiks'!CI32,"")</f>
        <v>0</v>
      </c>
      <c r="CJ203" s="142">
        <f>IFERROR('Laika grafiks'!CJ32,"")</f>
        <v>0</v>
      </c>
      <c r="CK203" s="142">
        <f>IFERROR('Laika grafiks'!CK32,"")</f>
        <v>0</v>
      </c>
      <c r="CL203" s="142">
        <f>IFERROR('Laika grafiks'!CL32,"")</f>
        <v>0</v>
      </c>
      <c r="CM203" s="142">
        <f>IFERROR('Laika grafiks'!CM32,"")</f>
        <v>0</v>
      </c>
      <c r="CN203" s="142">
        <f>IFERROR('Laika grafiks'!CN32,"")</f>
        <v>0</v>
      </c>
      <c r="CO203" s="142">
        <f>IFERROR('Laika grafiks'!CO32,"")</f>
        <v>0</v>
      </c>
      <c r="CP203" s="142">
        <f>IFERROR('Laika grafiks'!CP32,"")</f>
        <v>0</v>
      </c>
      <c r="CQ203" s="142">
        <f>IFERROR('Laika grafiks'!CQ32,"")</f>
        <v>0</v>
      </c>
      <c r="CR203" s="142">
        <f>IFERROR('Laika grafiks'!CR32,"")</f>
        <v>0</v>
      </c>
      <c r="CS203" s="142">
        <f>IFERROR('Laika grafiks'!CS32,"")</f>
        <v>0</v>
      </c>
      <c r="CT203" s="142">
        <f>IFERROR('Laika grafiks'!CT32,"")</f>
        <v>0</v>
      </c>
      <c r="CU203" s="142">
        <f>IFERROR('Laika grafiks'!CU32,"")</f>
        <v>0</v>
      </c>
      <c r="CV203" s="142">
        <f>IFERROR('Laika grafiks'!CV32,"")</f>
        <v>0</v>
      </c>
      <c r="CW203" s="142">
        <f>IFERROR('Laika grafiks'!CW32,"")</f>
        <v>0</v>
      </c>
      <c r="CX203" s="142">
        <f>IFERROR('Laika grafiks'!CX32,"")</f>
        <v>0</v>
      </c>
      <c r="CY203" s="142">
        <f>IFERROR('Laika grafiks'!CY32,"")</f>
        <v>0</v>
      </c>
      <c r="CZ203" s="142">
        <f>IFERROR('Laika grafiks'!CZ32,"")</f>
        <v>0</v>
      </c>
      <c r="DA203" s="142">
        <f>IFERROR('Laika grafiks'!DA32,"")</f>
        <v>0</v>
      </c>
      <c r="DB203" s="142">
        <f>IFERROR('Laika grafiks'!DB32,"")</f>
        <v>0</v>
      </c>
      <c r="DC203" s="142">
        <f>IFERROR('Laika grafiks'!DC32,"")</f>
        <v>0</v>
      </c>
      <c r="DD203" s="142">
        <f>IFERROR('Laika grafiks'!DD32,"")</f>
        <v>0</v>
      </c>
      <c r="DE203" s="142">
        <f>IFERROR('Laika grafiks'!DE32,"")</f>
        <v>0</v>
      </c>
      <c r="DF203" s="142">
        <f>IFERROR('Laika grafiks'!DF32,"")</f>
        <v>0</v>
      </c>
      <c r="DG203" s="142">
        <f>IFERROR('Laika grafiks'!DG32,"")</f>
        <v>0</v>
      </c>
      <c r="DH203" s="142">
        <f>IFERROR('Laika grafiks'!DH32,"")</f>
        <v>0</v>
      </c>
      <c r="DI203" s="142">
        <f>IFERROR('Laika grafiks'!DI32,"")</f>
        <v>0</v>
      </c>
      <c r="DJ203" s="142">
        <f>IFERROR('Laika grafiks'!DJ32,"")</f>
        <v>0</v>
      </c>
      <c r="DK203" s="142">
        <f>IFERROR('Laika grafiks'!DK32,"")</f>
        <v>0</v>
      </c>
      <c r="DL203" s="142">
        <f>IFERROR('Laika grafiks'!DL32,"")</f>
        <v>0</v>
      </c>
      <c r="DM203" s="142">
        <f>IFERROR('Laika grafiks'!DM32,"")</f>
        <v>0</v>
      </c>
      <c r="DN203" s="142">
        <f>IFERROR('Laika grafiks'!DN32,"")</f>
        <v>0</v>
      </c>
      <c r="DO203" s="142">
        <f>IFERROR('Laika grafiks'!DO32,"")</f>
        <v>0</v>
      </c>
      <c r="DP203" s="142">
        <f>IFERROR('Laika grafiks'!DP32,"")</f>
        <v>0</v>
      </c>
      <c r="DQ203" s="142">
        <f>IFERROR('Laika grafiks'!DQ32,"")</f>
        <v>0</v>
      </c>
      <c r="DR203" s="142">
        <f>IFERROR('Laika grafiks'!DR32,"")</f>
        <v>0</v>
      </c>
      <c r="DS203" s="142">
        <f>IFERROR('Laika grafiks'!DS32,"")</f>
        <v>0</v>
      </c>
      <c r="DT203" s="142">
        <f>IFERROR('Laika grafiks'!DT32,"")</f>
        <v>0</v>
      </c>
      <c r="DU203" s="142">
        <f>IFERROR('Laika grafiks'!DU32,"")</f>
        <v>0</v>
      </c>
    </row>
    <row r="204" spans="1:125"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row>
    <row r="205" spans="1:125" x14ac:dyDescent="0.35">
      <c r="A205" s="38" t="str">
        <f>IFERROR(Pieņēmumi!B218,"")</f>
        <v>Indekss administratīvajām izmaksām</v>
      </c>
      <c r="B205" s="2"/>
      <c r="C205" s="2"/>
      <c r="D205" s="38">
        <f>IFERROR(Pieņēmumi!E218,"")</f>
        <v>0</v>
      </c>
      <c r="E205" s="75" t="str">
        <f>IFERROR(INDEX('Laika grafiks'!$54:$58,MATCH($D205,'Laika grafiks'!$A$54:$A$58,0),MATCH(E$3,'Laika grafiks'!$3:$3,0)),"")</f>
        <v/>
      </c>
      <c r="F205" s="75" t="str">
        <f>IFERROR(INDEX('Laika grafiks'!$54:$58,MATCH($D205,'Laika grafiks'!$A$54:$A$58,0),MATCH(F$3,'Laika grafiks'!$3:$3,0)),"")</f>
        <v/>
      </c>
      <c r="G205" s="75" t="str">
        <f>IFERROR(INDEX('Laika grafiks'!$54:$58,MATCH($D205,'Laika grafiks'!$A$54:$A$58,0),MATCH(G$3,'Laika grafiks'!$3:$3,0)),"")</f>
        <v/>
      </c>
      <c r="H205" s="75" t="str">
        <f>IFERROR(INDEX('Laika grafiks'!$54:$58,MATCH($D205,'Laika grafiks'!$A$54:$A$58,0),MATCH(H$3,'Laika grafiks'!$3:$3,0)),"")</f>
        <v/>
      </c>
      <c r="I205" s="75" t="str">
        <f>IFERROR(INDEX('Laika grafiks'!$54:$58,MATCH($D205,'Laika grafiks'!$A$54:$A$58,0),MATCH(I$3,'Laika grafiks'!$3:$3,0)),"")</f>
        <v/>
      </c>
      <c r="J205" s="75" t="str">
        <f>IFERROR(INDEX('Laika grafiks'!$54:$58,MATCH($D205,'Laika grafiks'!$A$54:$A$58,0),MATCH(J$3,'Laika grafiks'!$3:$3,0)),"")</f>
        <v/>
      </c>
      <c r="K205" s="75" t="str">
        <f>IFERROR(INDEX('Laika grafiks'!$54:$58,MATCH($D205,'Laika grafiks'!$A$54:$A$58,0),MATCH(K$3,'Laika grafiks'!$3:$3,0)),"")</f>
        <v/>
      </c>
      <c r="L205" s="75" t="str">
        <f>IFERROR(INDEX('Laika grafiks'!$54:$58,MATCH($D205,'Laika grafiks'!$A$54:$A$58,0),MATCH(L$3,'Laika grafiks'!$3:$3,0)),"")</f>
        <v/>
      </c>
      <c r="M205" s="75" t="str">
        <f>IFERROR(INDEX('Laika grafiks'!$54:$58,MATCH($D205,'Laika grafiks'!$A$54:$A$58,0),MATCH(M$3,'Laika grafiks'!$3:$3,0)),"")</f>
        <v/>
      </c>
      <c r="N205" s="75" t="str">
        <f>IFERROR(INDEX('Laika grafiks'!$54:$58,MATCH($D205,'Laika grafiks'!$A$54:$A$58,0),MATCH(N$3,'Laika grafiks'!$3:$3,0)),"")</f>
        <v/>
      </c>
      <c r="O205" s="75" t="str">
        <f>IFERROR(INDEX('Laika grafiks'!$54:$58,MATCH($D205,'Laika grafiks'!$A$54:$A$58,0),MATCH(O$3,'Laika grafiks'!$3:$3,0)),"")</f>
        <v/>
      </c>
      <c r="P205" s="75" t="str">
        <f>IFERROR(INDEX('Laika grafiks'!$54:$58,MATCH($D205,'Laika grafiks'!$A$54:$A$58,0),MATCH(P$3,'Laika grafiks'!$3:$3,0)),"")</f>
        <v/>
      </c>
      <c r="Q205" s="75" t="str">
        <f>IFERROR(INDEX('Laika grafiks'!$54:$58,MATCH($D205,'Laika grafiks'!$A$54:$A$58,0),MATCH(Q$3,'Laika grafiks'!$3:$3,0)),"")</f>
        <v/>
      </c>
      <c r="R205" s="75" t="str">
        <f>IFERROR(INDEX('Laika grafiks'!$54:$58,MATCH($D205,'Laika grafiks'!$A$54:$A$58,0),MATCH(R$3,'Laika grafiks'!$3:$3,0)),"")</f>
        <v/>
      </c>
      <c r="S205" s="75" t="str">
        <f>IFERROR(INDEX('Laika grafiks'!$54:$58,MATCH($D205,'Laika grafiks'!$A$54:$A$58,0),MATCH(S$3,'Laika grafiks'!$3:$3,0)),"")</f>
        <v/>
      </c>
      <c r="T205" s="75" t="str">
        <f>IFERROR(INDEX('Laika grafiks'!$54:$58,MATCH($D205,'Laika grafiks'!$A$54:$A$58,0),MATCH(T$3,'Laika grafiks'!$3:$3,0)),"")</f>
        <v/>
      </c>
      <c r="U205" s="75" t="str">
        <f>IFERROR(INDEX('Laika grafiks'!$54:$58,MATCH($D205,'Laika grafiks'!$A$54:$A$58,0),MATCH(U$3,'Laika grafiks'!$3:$3,0)),"")</f>
        <v/>
      </c>
      <c r="V205" s="75" t="str">
        <f>IFERROR(INDEX('Laika grafiks'!$54:$58,MATCH($D205,'Laika grafiks'!$A$54:$A$58,0),MATCH(V$3,'Laika grafiks'!$3:$3,0)),"")</f>
        <v/>
      </c>
      <c r="W205" s="75" t="str">
        <f>IFERROR(INDEX('Laika grafiks'!$54:$58,MATCH($D205,'Laika grafiks'!$A$54:$A$58,0),MATCH(W$3,'Laika grafiks'!$3:$3,0)),"")</f>
        <v/>
      </c>
      <c r="X205" s="75" t="str">
        <f>IFERROR(INDEX('Laika grafiks'!$54:$58,MATCH($D205,'Laika grafiks'!$A$54:$A$58,0),MATCH(X$3,'Laika grafiks'!$3:$3,0)),"")</f>
        <v/>
      </c>
      <c r="Y205" s="75" t="str">
        <f>IFERROR(INDEX('Laika grafiks'!$54:$58,MATCH($D205,'Laika grafiks'!$A$54:$A$58,0),MATCH(Y$3,'Laika grafiks'!$3:$3,0)),"")</f>
        <v/>
      </c>
      <c r="Z205" s="75" t="str">
        <f>IFERROR(INDEX('Laika grafiks'!$54:$58,MATCH($D205,'Laika grafiks'!$A$54:$A$58,0),MATCH(Z$3,'Laika grafiks'!$3:$3,0)),"")</f>
        <v/>
      </c>
      <c r="AA205" s="75" t="str">
        <f>IFERROR(INDEX('Laika grafiks'!$54:$58,MATCH($D205,'Laika grafiks'!$A$54:$A$58,0),MATCH(AA$3,'Laika grafiks'!$3:$3,0)),"")</f>
        <v/>
      </c>
      <c r="AB205" s="75" t="str">
        <f>IFERROR(INDEX('Laika grafiks'!$54:$58,MATCH($D205,'Laika grafiks'!$A$54:$A$58,0),MATCH(AB$3,'Laika grafiks'!$3:$3,0)),"")</f>
        <v/>
      </c>
      <c r="AC205" s="75" t="str">
        <f>IFERROR(INDEX('Laika grafiks'!$54:$58,MATCH($D205,'Laika grafiks'!$A$54:$A$58,0),MATCH(AC$3,'Laika grafiks'!$3:$3,0)),"")</f>
        <v/>
      </c>
      <c r="AD205" s="75" t="str">
        <f>IFERROR(INDEX('Laika grafiks'!$54:$58,MATCH($D205,'Laika grafiks'!$A$54:$A$58,0),MATCH(AD$3,'Laika grafiks'!$3:$3,0)),"")</f>
        <v/>
      </c>
      <c r="AE205" s="75" t="str">
        <f>IFERROR(INDEX('Laika grafiks'!$54:$58,MATCH($D205,'Laika grafiks'!$A$54:$A$58,0),MATCH(AE$3,'Laika grafiks'!$3:$3,0)),"")</f>
        <v/>
      </c>
      <c r="AF205" s="75" t="str">
        <f>IFERROR(INDEX('Laika grafiks'!$54:$58,MATCH($D205,'Laika grafiks'!$A$54:$A$58,0),MATCH(AF$3,'Laika grafiks'!$3:$3,0)),"")</f>
        <v/>
      </c>
      <c r="AG205" s="75" t="str">
        <f>IFERROR(INDEX('Laika grafiks'!$54:$58,MATCH($D205,'Laika grafiks'!$A$54:$A$58,0),MATCH(AG$3,'Laika grafiks'!$3:$3,0)),"")</f>
        <v/>
      </c>
      <c r="AH205" s="75" t="str">
        <f>IFERROR(INDEX('Laika grafiks'!$54:$58,MATCH($D205,'Laika grafiks'!$A$54:$A$58,0),MATCH(AH$3,'Laika grafiks'!$3:$3,0)),"")</f>
        <v/>
      </c>
      <c r="AI205" s="75" t="str">
        <f>IFERROR(INDEX('Laika grafiks'!$54:$58,MATCH($D205,'Laika grafiks'!$A$54:$A$58,0),MATCH(AI$3,'Laika grafiks'!$3:$3,0)),"")</f>
        <v/>
      </c>
      <c r="AJ205" s="75" t="str">
        <f>IFERROR(INDEX('Laika grafiks'!$54:$58,MATCH($D205,'Laika grafiks'!$A$54:$A$58,0),MATCH(AJ$3,'Laika grafiks'!$3:$3,0)),"")</f>
        <v/>
      </c>
      <c r="AK205" s="75" t="str">
        <f>IFERROR(INDEX('Laika grafiks'!$54:$58,MATCH($D205,'Laika grafiks'!$A$54:$A$58,0),MATCH(AK$3,'Laika grafiks'!$3:$3,0)),"")</f>
        <v/>
      </c>
      <c r="AL205" s="75" t="str">
        <f>IFERROR(INDEX('Laika grafiks'!$54:$58,MATCH($D205,'Laika grafiks'!$A$54:$A$58,0),MATCH(AL$3,'Laika grafiks'!$3:$3,0)),"")</f>
        <v/>
      </c>
      <c r="AM205" s="75" t="str">
        <f>IFERROR(INDEX('Laika grafiks'!$54:$58,MATCH($D205,'Laika grafiks'!$A$54:$A$58,0),MATCH(AM$3,'Laika grafiks'!$3:$3,0)),"")</f>
        <v/>
      </c>
      <c r="AN205" s="75" t="str">
        <f>IFERROR(INDEX('Laika grafiks'!$54:$58,MATCH($D205,'Laika grafiks'!$A$54:$A$58,0),MATCH(AN$3,'Laika grafiks'!$3:$3,0)),"")</f>
        <v/>
      </c>
      <c r="AO205" s="75" t="str">
        <f>IFERROR(INDEX('Laika grafiks'!$54:$58,MATCH($D205,'Laika grafiks'!$A$54:$A$58,0),MATCH(AO$3,'Laika grafiks'!$3:$3,0)),"")</f>
        <v/>
      </c>
      <c r="AP205" s="75" t="str">
        <f>IFERROR(INDEX('Laika grafiks'!$54:$58,MATCH($D205,'Laika grafiks'!$A$54:$A$58,0),MATCH(AP$3,'Laika grafiks'!$3:$3,0)),"")</f>
        <v/>
      </c>
      <c r="AQ205" s="75" t="str">
        <f>IFERROR(INDEX('Laika grafiks'!$54:$58,MATCH($D205,'Laika grafiks'!$A$54:$A$58,0),MATCH(AQ$3,'Laika grafiks'!$3:$3,0)),"")</f>
        <v/>
      </c>
      <c r="AR205" s="75" t="str">
        <f>IFERROR(INDEX('Laika grafiks'!$54:$58,MATCH($D205,'Laika grafiks'!$A$54:$A$58,0),MATCH(AR$3,'Laika grafiks'!$3:$3,0)),"")</f>
        <v/>
      </c>
      <c r="AS205" s="75" t="str">
        <f>IFERROR(INDEX('Laika grafiks'!$54:$58,MATCH($D205,'Laika grafiks'!$A$54:$A$58,0),MATCH(AS$3,'Laika grafiks'!$3:$3,0)),"")</f>
        <v/>
      </c>
      <c r="AT205" s="75" t="str">
        <f>IFERROR(INDEX('Laika grafiks'!$54:$58,MATCH($D205,'Laika grafiks'!$A$54:$A$58,0),MATCH(AT$3,'Laika grafiks'!$3:$3,0)),"")</f>
        <v/>
      </c>
      <c r="AU205" s="75" t="str">
        <f>IFERROR(INDEX('Laika grafiks'!$54:$58,MATCH($D205,'Laika grafiks'!$A$54:$A$58,0),MATCH(AU$3,'Laika grafiks'!$3:$3,0)),"")</f>
        <v/>
      </c>
      <c r="AV205" s="75" t="str">
        <f>IFERROR(INDEX('Laika grafiks'!$54:$58,MATCH($D205,'Laika grafiks'!$A$54:$A$58,0),MATCH(AV$3,'Laika grafiks'!$3:$3,0)),"")</f>
        <v/>
      </c>
      <c r="AW205" s="75" t="str">
        <f>IFERROR(INDEX('Laika grafiks'!$54:$58,MATCH($D205,'Laika grafiks'!$A$54:$A$58,0),MATCH(AW$3,'Laika grafiks'!$3:$3,0)),"")</f>
        <v/>
      </c>
      <c r="AX205" s="75" t="str">
        <f>IFERROR(INDEX('Laika grafiks'!$54:$58,MATCH($D205,'Laika grafiks'!$A$54:$A$58,0),MATCH(AX$3,'Laika grafiks'!$3:$3,0)),"")</f>
        <v/>
      </c>
      <c r="AY205" s="75" t="str">
        <f>IFERROR(INDEX('Laika grafiks'!$54:$58,MATCH($D205,'Laika grafiks'!$A$54:$A$58,0),MATCH(AY$3,'Laika grafiks'!$3:$3,0)),"")</f>
        <v/>
      </c>
      <c r="AZ205" s="75" t="str">
        <f>IFERROR(INDEX('Laika grafiks'!$54:$58,MATCH($D205,'Laika grafiks'!$A$54:$A$58,0),MATCH(AZ$3,'Laika grafiks'!$3:$3,0)),"")</f>
        <v/>
      </c>
      <c r="BA205" s="75" t="str">
        <f>IFERROR(INDEX('Laika grafiks'!$54:$58,MATCH($D205,'Laika grafiks'!$A$54:$A$58,0),MATCH(BA$3,'Laika grafiks'!$3:$3,0)),"")</f>
        <v/>
      </c>
      <c r="BB205" s="75" t="str">
        <f>IFERROR(INDEX('Laika grafiks'!$54:$58,MATCH($D205,'Laika grafiks'!$A$54:$A$58,0),MATCH(BB$3,'Laika grafiks'!$3:$3,0)),"")</f>
        <v/>
      </c>
      <c r="BC205" s="75" t="str">
        <f>IFERROR(INDEX('Laika grafiks'!$54:$58,MATCH($D205,'Laika grafiks'!$A$54:$A$58,0),MATCH(BC$3,'Laika grafiks'!$3:$3,0)),"")</f>
        <v/>
      </c>
      <c r="BD205" s="75" t="str">
        <f>IFERROR(INDEX('Laika grafiks'!$54:$58,MATCH($D205,'Laika grafiks'!$A$54:$A$58,0),MATCH(BD$3,'Laika grafiks'!$3:$3,0)),"")</f>
        <v/>
      </c>
      <c r="BE205" s="75" t="str">
        <f>IFERROR(INDEX('Laika grafiks'!$54:$58,MATCH($D205,'Laika grafiks'!$A$54:$A$58,0),MATCH(BE$3,'Laika grafiks'!$3:$3,0)),"")</f>
        <v/>
      </c>
      <c r="BF205" s="75" t="str">
        <f>IFERROR(INDEX('Laika grafiks'!$54:$58,MATCH($D205,'Laika grafiks'!$A$54:$A$58,0),MATCH(BF$3,'Laika grafiks'!$3:$3,0)),"")</f>
        <v/>
      </c>
      <c r="BG205" s="75" t="str">
        <f>IFERROR(INDEX('Laika grafiks'!$54:$58,MATCH($D205,'Laika grafiks'!$A$54:$A$58,0),MATCH(BG$3,'Laika grafiks'!$3:$3,0)),"")</f>
        <v/>
      </c>
      <c r="BH205" s="75" t="str">
        <f>IFERROR(INDEX('Laika grafiks'!$54:$58,MATCH($D205,'Laika grafiks'!$A$54:$A$58,0),MATCH(BH$3,'Laika grafiks'!$3:$3,0)),"")</f>
        <v/>
      </c>
      <c r="BI205" s="75" t="str">
        <f>IFERROR(INDEX('Laika grafiks'!$54:$58,MATCH($D205,'Laika grafiks'!$A$54:$A$58,0),MATCH(BI$3,'Laika grafiks'!$3:$3,0)),"")</f>
        <v/>
      </c>
      <c r="BJ205" s="75" t="str">
        <f>IFERROR(INDEX('Laika grafiks'!$54:$58,MATCH($D205,'Laika grafiks'!$A$54:$A$58,0),MATCH(BJ$3,'Laika grafiks'!$3:$3,0)),"")</f>
        <v/>
      </c>
      <c r="BK205" s="75" t="str">
        <f>IFERROR(INDEX('Laika grafiks'!$54:$58,MATCH($D205,'Laika grafiks'!$A$54:$A$58,0),MATCH(BK$3,'Laika grafiks'!$3:$3,0)),"")</f>
        <v/>
      </c>
      <c r="BL205" s="75" t="str">
        <f>IFERROR(INDEX('Laika grafiks'!$54:$58,MATCH($D205,'Laika grafiks'!$A$54:$A$58,0),MATCH(BL$3,'Laika grafiks'!$3:$3,0)),"")</f>
        <v/>
      </c>
      <c r="BM205" s="75" t="str">
        <f>IFERROR(INDEX('Laika grafiks'!$54:$58,MATCH($D205,'Laika grafiks'!$A$54:$A$58,0),MATCH(BM$3,'Laika grafiks'!$3:$3,0)),"")</f>
        <v/>
      </c>
      <c r="BN205" s="75" t="str">
        <f>IFERROR(INDEX('Laika grafiks'!$54:$58,MATCH($D205,'Laika grafiks'!$A$54:$A$58,0),MATCH(BN$3,'Laika grafiks'!$3:$3,0)),"")</f>
        <v/>
      </c>
      <c r="BO205" s="75" t="str">
        <f>IFERROR(INDEX('Laika grafiks'!$54:$58,MATCH($D205,'Laika grafiks'!$A$54:$A$58,0),MATCH(BO$3,'Laika grafiks'!$3:$3,0)),"")</f>
        <v/>
      </c>
      <c r="BP205" s="75" t="str">
        <f>IFERROR(INDEX('Laika grafiks'!$54:$58,MATCH($D205,'Laika grafiks'!$A$54:$A$58,0),MATCH(BP$3,'Laika grafiks'!$3:$3,0)),"")</f>
        <v/>
      </c>
      <c r="BQ205" s="75" t="str">
        <f>IFERROR(INDEX('Laika grafiks'!$54:$58,MATCH($D205,'Laika grafiks'!$A$54:$A$58,0),MATCH(BQ$3,'Laika grafiks'!$3:$3,0)),"")</f>
        <v/>
      </c>
      <c r="BR205" s="75" t="str">
        <f>IFERROR(INDEX('Laika grafiks'!$54:$58,MATCH($D205,'Laika grafiks'!$A$54:$A$58,0),MATCH(BR$3,'Laika grafiks'!$3:$3,0)),"")</f>
        <v/>
      </c>
      <c r="BS205" s="75" t="str">
        <f>IFERROR(INDEX('Laika grafiks'!$54:$58,MATCH($D205,'Laika grafiks'!$A$54:$A$58,0),MATCH(BS$3,'Laika grafiks'!$3:$3,0)),"")</f>
        <v/>
      </c>
      <c r="BT205" s="75" t="str">
        <f>IFERROR(INDEX('Laika grafiks'!$54:$58,MATCH($D205,'Laika grafiks'!$A$54:$A$58,0),MATCH(BT$3,'Laika grafiks'!$3:$3,0)),"")</f>
        <v/>
      </c>
      <c r="BU205" s="75" t="str">
        <f>IFERROR(INDEX('Laika grafiks'!$54:$58,MATCH($D205,'Laika grafiks'!$A$54:$A$58,0),MATCH(BU$3,'Laika grafiks'!$3:$3,0)),"")</f>
        <v/>
      </c>
      <c r="BV205" s="75" t="str">
        <f>IFERROR(INDEX('Laika grafiks'!$54:$58,MATCH($D205,'Laika grafiks'!$A$54:$A$58,0),MATCH(BV$3,'Laika grafiks'!$3:$3,0)),"")</f>
        <v/>
      </c>
      <c r="BW205" s="75" t="str">
        <f>IFERROR(INDEX('Laika grafiks'!$54:$58,MATCH($D205,'Laika grafiks'!$A$54:$A$58,0),MATCH(BW$3,'Laika grafiks'!$3:$3,0)),"")</f>
        <v/>
      </c>
      <c r="BX205" s="75" t="str">
        <f>IFERROR(INDEX('Laika grafiks'!$54:$58,MATCH($D205,'Laika grafiks'!$A$54:$A$58,0),MATCH(BX$3,'Laika grafiks'!$3:$3,0)),"")</f>
        <v/>
      </c>
      <c r="BY205" s="75" t="str">
        <f>IFERROR(INDEX('Laika grafiks'!$54:$58,MATCH($D205,'Laika grafiks'!$A$54:$A$58,0),MATCH(BY$3,'Laika grafiks'!$3:$3,0)),"")</f>
        <v/>
      </c>
      <c r="BZ205" s="75" t="str">
        <f>IFERROR(INDEX('Laika grafiks'!$54:$58,MATCH($D205,'Laika grafiks'!$A$54:$A$58,0),MATCH(BZ$3,'Laika grafiks'!$3:$3,0)),"")</f>
        <v/>
      </c>
      <c r="CA205" s="75" t="str">
        <f>IFERROR(INDEX('Laika grafiks'!$54:$58,MATCH($D205,'Laika grafiks'!$A$54:$A$58,0),MATCH(CA$3,'Laika grafiks'!$3:$3,0)),"")</f>
        <v/>
      </c>
      <c r="CB205" s="75" t="str">
        <f>IFERROR(INDEX('Laika grafiks'!$54:$58,MATCH($D205,'Laika grafiks'!$A$54:$A$58,0),MATCH(CB$3,'Laika grafiks'!$3:$3,0)),"")</f>
        <v/>
      </c>
      <c r="CC205" s="75" t="str">
        <f>IFERROR(INDEX('Laika grafiks'!$54:$58,MATCH($D205,'Laika grafiks'!$A$54:$A$58,0),MATCH(CC$3,'Laika grafiks'!$3:$3,0)),"")</f>
        <v/>
      </c>
      <c r="CD205" s="75" t="str">
        <f>IFERROR(INDEX('Laika grafiks'!$54:$58,MATCH($D205,'Laika grafiks'!$A$54:$A$58,0),MATCH(CD$3,'Laika grafiks'!$3:$3,0)),"")</f>
        <v/>
      </c>
      <c r="CE205" s="75" t="str">
        <f>IFERROR(INDEX('Laika grafiks'!$54:$58,MATCH($D205,'Laika grafiks'!$A$54:$A$58,0),MATCH(CE$3,'Laika grafiks'!$3:$3,0)),"")</f>
        <v/>
      </c>
      <c r="CF205" s="75" t="str">
        <f>IFERROR(INDEX('Laika grafiks'!$54:$58,MATCH($D205,'Laika grafiks'!$A$54:$A$58,0),MATCH(CF$3,'Laika grafiks'!$3:$3,0)),"")</f>
        <v/>
      </c>
      <c r="CG205" s="75" t="str">
        <f>IFERROR(INDEX('Laika grafiks'!$54:$58,MATCH($D205,'Laika grafiks'!$A$54:$A$58,0),MATCH(CG$3,'Laika grafiks'!$3:$3,0)),"")</f>
        <v/>
      </c>
      <c r="CH205" s="75" t="str">
        <f>IFERROR(INDEX('Laika grafiks'!$54:$58,MATCH($D205,'Laika grafiks'!$A$54:$A$58,0),MATCH(CH$3,'Laika grafiks'!$3:$3,0)),"")</f>
        <v/>
      </c>
      <c r="CI205" s="75" t="str">
        <f>IFERROR(INDEX('Laika grafiks'!$54:$58,MATCH($D205,'Laika grafiks'!$A$54:$A$58,0),MATCH(CI$3,'Laika grafiks'!$3:$3,0)),"")</f>
        <v/>
      </c>
      <c r="CJ205" s="75" t="str">
        <f>IFERROR(INDEX('Laika grafiks'!$54:$58,MATCH($D205,'Laika grafiks'!$A$54:$A$58,0),MATCH(CJ$3,'Laika grafiks'!$3:$3,0)),"")</f>
        <v/>
      </c>
      <c r="CK205" s="75" t="str">
        <f>IFERROR(INDEX('Laika grafiks'!$54:$58,MATCH($D205,'Laika grafiks'!$A$54:$A$58,0),MATCH(CK$3,'Laika grafiks'!$3:$3,0)),"")</f>
        <v/>
      </c>
      <c r="CL205" s="75" t="str">
        <f>IFERROR(INDEX('Laika grafiks'!$54:$58,MATCH($D205,'Laika grafiks'!$A$54:$A$58,0),MATCH(CL$3,'Laika grafiks'!$3:$3,0)),"")</f>
        <v/>
      </c>
      <c r="CM205" s="75" t="str">
        <f>IFERROR(INDEX('Laika grafiks'!$54:$58,MATCH($D205,'Laika grafiks'!$A$54:$A$58,0),MATCH(CM$3,'Laika grafiks'!$3:$3,0)),"")</f>
        <v/>
      </c>
      <c r="CN205" s="75" t="str">
        <f>IFERROR(INDEX('Laika grafiks'!$54:$58,MATCH($D205,'Laika grafiks'!$A$54:$A$58,0),MATCH(CN$3,'Laika grafiks'!$3:$3,0)),"")</f>
        <v/>
      </c>
      <c r="CO205" s="75" t="str">
        <f>IFERROR(INDEX('Laika grafiks'!$54:$58,MATCH($D205,'Laika grafiks'!$A$54:$A$58,0),MATCH(CO$3,'Laika grafiks'!$3:$3,0)),"")</f>
        <v/>
      </c>
      <c r="CP205" s="75" t="str">
        <f>IFERROR(INDEX('Laika grafiks'!$54:$58,MATCH($D205,'Laika grafiks'!$A$54:$A$58,0),MATCH(CP$3,'Laika grafiks'!$3:$3,0)),"")</f>
        <v/>
      </c>
      <c r="CQ205" s="75" t="str">
        <f>IFERROR(INDEX('Laika grafiks'!$54:$58,MATCH($D205,'Laika grafiks'!$A$54:$A$58,0),MATCH(CQ$3,'Laika grafiks'!$3:$3,0)),"")</f>
        <v/>
      </c>
      <c r="CR205" s="75" t="str">
        <f>IFERROR(INDEX('Laika grafiks'!$54:$58,MATCH($D205,'Laika grafiks'!$A$54:$A$58,0),MATCH(CR$3,'Laika grafiks'!$3:$3,0)),"")</f>
        <v/>
      </c>
      <c r="CS205" s="75" t="str">
        <f>IFERROR(INDEX('Laika grafiks'!$54:$58,MATCH($D205,'Laika grafiks'!$A$54:$A$58,0),MATCH(CS$3,'Laika grafiks'!$3:$3,0)),"")</f>
        <v/>
      </c>
      <c r="CT205" s="75" t="str">
        <f>IFERROR(INDEX('Laika grafiks'!$54:$58,MATCH($D205,'Laika grafiks'!$A$54:$A$58,0),MATCH(CT$3,'Laika grafiks'!$3:$3,0)),"")</f>
        <v/>
      </c>
      <c r="CU205" s="75" t="str">
        <f>IFERROR(INDEX('Laika grafiks'!$54:$58,MATCH($D205,'Laika grafiks'!$A$54:$A$58,0),MATCH(CU$3,'Laika grafiks'!$3:$3,0)),"")</f>
        <v/>
      </c>
      <c r="CV205" s="75" t="str">
        <f>IFERROR(INDEX('Laika grafiks'!$54:$58,MATCH($D205,'Laika grafiks'!$A$54:$A$58,0),MATCH(CV$3,'Laika grafiks'!$3:$3,0)),"")</f>
        <v/>
      </c>
      <c r="CW205" s="75" t="str">
        <f>IFERROR(INDEX('Laika grafiks'!$54:$58,MATCH($D205,'Laika grafiks'!$A$54:$A$58,0),MATCH(CW$3,'Laika grafiks'!$3:$3,0)),"")</f>
        <v/>
      </c>
      <c r="CX205" s="75" t="str">
        <f>IFERROR(INDEX('Laika grafiks'!$54:$58,MATCH($D205,'Laika grafiks'!$A$54:$A$58,0),MATCH(CX$3,'Laika grafiks'!$3:$3,0)),"")</f>
        <v/>
      </c>
      <c r="CY205" s="75" t="str">
        <f>IFERROR(INDEX('Laika grafiks'!$54:$58,MATCH($D205,'Laika grafiks'!$A$54:$A$58,0),MATCH(CY$3,'Laika grafiks'!$3:$3,0)),"")</f>
        <v/>
      </c>
      <c r="CZ205" s="75" t="str">
        <f>IFERROR(INDEX('Laika grafiks'!$54:$58,MATCH($D205,'Laika grafiks'!$A$54:$A$58,0),MATCH(CZ$3,'Laika grafiks'!$3:$3,0)),"")</f>
        <v/>
      </c>
      <c r="DA205" s="75" t="str">
        <f>IFERROR(INDEX('Laika grafiks'!$54:$58,MATCH($D205,'Laika grafiks'!$A$54:$A$58,0),MATCH(DA$3,'Laika grafiks'!$3:$3,0)),"")</f>
        <v/>
      </c>
      <c r="DB205" s="75" t="str">
        <f>IFERROR(INDEX('Laika grafiks'!$54:$58,MATCH($D205,'Laika grafiks'!$A$54:$A$58,0),MATCH(DB$3,'Laika grafiks'!$3:$3,0)),"")</f>
        <v/>
      </c>
      <c r="DC205" s="75" t="str">
        <f>IFERROR(INDEX('Laika grafiks'!$54:$58,MATCH($D205,'Laika grafiks'!$A$54:$A$58,0),MATCH(DC$3,'Laika grafiks'!$3:$3,0)),"")</f>
        <v/>
      </c>
      <c r="DD205" s="75" t="str">
        <f>IFERROR(INDEX('Laika grafiks'!$54:$58,MATCH($D205,'Laika grafiks'!$A$54:$A$58,0),MATCH(DD$3,'Laika grafiks'!$3:$3,0)),"")</f>
        <v/>
      </c>
      <c r="DE205" s="75" t="str">
        <f>IFERROR(INDEX('Laika grafiks'!$54:$58,MATCH($D205,'Laika grafiks'!$A$54:$A$58,0),MATCH(DE$3,'Laika grafiks'!$3:$3,0)),"")</f>
        <v/>
      </c>
      <c r="DF205" s="75" t="str">
        <f>IFERROR(INDEX('Laika grafiks'!$54:$58,MATCH($D205,'Laika grafiks'!$A$54:$A$58,0),MATCH(DF$3,'Laika grafiks'!$3:$3,0)),"")</f>
        <v/>
      </c>
      <c r="DG205" s="75" t="str">
        <f>IFERROR(INDEX('Laika grafiks'!$54:$58,MATCH($D205,'Laika grafiks'!$A$54:$A$58,0),MATCH(DG$3,'Laika grafiks'!$3:$3,0)),"")</f>
        <v/>
      </c>
      <c r="DH205" s="75" t="str">
        <f>IFERROR(INDEX('Laika grafiks'!$54:$58,MATCH($D205,'Laika grafiks'!$A$54:$A$58,0),MATCH(DH$3,'Laika grafiks'!$3:$3,0)),"")</f>
        <v/>
      </c>
      <c r="DI205" s="75" t="str">
        <f>IFERROR(INDEX('Laika grafiks'!$54:$58,MATCH($D205,'Laika grafiks'!$A$54:$A$58,0),MATCH(DI$3,'Laika grafiks'!$3:$3,0)),"")</f>
        <v/>
      </c>
      <c r="DJ205" s="75" t="str">
        <f>IFERROR(INDEX('Laika grafiks'!$54:$58,MATCH($D205,'Laika grafiks'!$A$54:$A$58,0),MATCH(DJ$3,'Laika grafiks'!$3:$3,0)),"")</f>
        <v/>
      </c>
      <c r="DK205" s="75" t="str">
        <f>IFERROR(INDEX('Laika grafiks'!$54:$58,MATCH($D205,'Laika grafiks'!$A$54:$A$58,0),MATCH(DK$3,'Laika grafiks'!$3:$3,0)),"")</f>
        <v/>
      </c>
      <c r="DL205" s="75" t="str">
        <f>IFERROR(INDEX('Laika grafiks'!$54:$58,MATCH($D205,'Laika grafiks'!$A$54:$A$58,0),MATCH(DL$3,'Laika grafiks'!$3:$3,0)),"")</f>
        <v/>
      </c>
      <c r="DM205" s="75" t="str">
        <f>IFERROR(INDEX('Laika grafiks'!$54:$58,MATCH($D205,'Laika grafiks'!$A$54:$A$58,0),MATCH(DM$3,'Laika grafiks'!$3:$3,0)),"")</f>
        <v/>
      </c>
      <c r="DN205" s="75" t="str">
        <f>IFERROR(INDEX('Laika grafiks'!$54:$58,MATCH($D205,'Laika grafiks'!$A$54:$A$58,0),MATCH(DN$3,'Laika grafiks'!$3:$3,0)),"")</f>
        <v/>
      </c>
      <c r="DO205" s="75" t="str">
        <f>IFERROR(INDEX('Laika grafiks'!$54:$58,MATCH($D205,'Laika grafiks'!$A$54:$A$58,0),MATCH(DO$3,'Laika grafiks'!$3:$3,0)),"")</f>
        <v/>
      </c>
      <c r="DP205" s="75" t="str">
        <f>IFERROR(INDEX('Laika grafiks'!$54:$58,MATCH($D205,'Laika grafiks'!$A$54:$A$58,0),MATCH(DP$3,'Laika grafiks'!$3:$3,0)),"")</f>
        <v/>
      </c>
      <c r="DQ205" s="75" t="str">
        <f>IFERROR(INDEX('Laika grafiks'!$54:$58,MATCH($D205,'Laika grafiks'!$A$54:$A$58,0),MATCH(DQ$3,'Laika grafiks'!$3:$3,0)),"")</f>
        <v/>
      </c>
      <c r="DR205" s="75" t="str">
        <f>IFERROR(INDEX('Laika grafiks'!$54:$58,MATCH($D205,'Laika grafiks'!$A$54:$A$58,0),MATCH(DR$3,'Laika grafiks'!$3:$3,0)),"")</f>
        <v/>
      </c>
      <c r="DS205" s="75" t="str">
        <f>IFERROR(INDEX('Laika grafiks'!$54:$58,MATCH($D205,'Laika grafiks'!$A$54:$A$58,0),MATCH(DS$3,'Laika grafiks'!$3:$3,0)),"")</f>
        <v/>
      </c>
      <c r="DT205" s="75" t="str">
        <f>IFERROR(INDEX('Laika grafiks'!$54:$58,MATCH($D205,'Laika grafiks'!$A$54:$A$58,0),MATCH(DT$3,'Laika grafiks'!$3:$3,0)),"")</f>
        <v/>
      </c>
      <c r="DU205" s="75" t="str">
        <f>IFERROR(INDEX('Laika grafiks'!$54:$58,MATCH($D205,'Laika grafiks'!$A$54:$A$58,0),MATCH(DU$3,'Laika grafiks'!$3:$3,0)),"")</f>
        <v/>
      </c>
    </row>
    <row r="206" spans="1:125"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row>
    <row r="207" spans="1:125" x14ac:dyDescent="0.35">
      <c r="A207" s="38" t="str">
        <f>IFERROR(Pieņēmumi!B220,"")</f>
        <v>Administratīvās izmaksas Nr1</v>
      </c>
      <c r="B207" s="44" t="str">
        <f>IFERROR(Pieņēmumi!C220,"")</f>
        <v>k € ceturksnī</v>
      </c>
      <c r="C207" s="2"/>
      <c r="D207" s="63">
        <f>IFERROR(Pieņēmumi!E220,"")</f>
        <v>0</v>
      </c>
      <c r="E207" s="77">
        <f t="shared" ref="E207:T216" si="113">IFERROR($D207*E$203,"")</f>
        <v>0</v>
      </c>
      <c r="F207" s="77">
        <f t="shared" si="113"/>
        <v>0</v>
      </c>
      <c r="G207" s="77">
        <f t="shared" si="113"/>
        <v>0</v>
      </c>
      <c r="H207" s="77">
        <f t="shared" si="113"/>
        <v>0</v>
      </c>
      <c r="I207" s="77">
        <f t="shared" si="113"/>
        <v>0</v>
      </c>
      <c r="J207" s="77">
        <f t="shared" si="113"/>
        <v>0</v>
      </c>
      <c r="K207" s="77">
        <f t="shared" si="113"/>
        <v>0</v>
      </c>
      <c r="L207" s="77">
        <f t="shared" si="113"/>
        <v>0</v>
      </c>
      <c r="M207" s="77">
        <f t="shared" si="113"/>
        <v>0</v>
      </c>
      <c r="N207" s="77">
        <f t="shared" si="113"/>
        <v>0</v>
      </c>
      <c r="O207" s="77">
        <f t="shared" si="113"/>
        <v>0</v>
      </c>
      <c r="P207" s="77">
        <f t="shared" si="113"/>
        <v>0</v>
      </c>
      <c r="Q207" s="77">
        <f t="shared" si="113"/>
        <v>0</v>
      </c>
      <c r="R207" s="77">
        <f t="shared" si="113"/>
        <v>0</v>
      </c>
      <c r="S207" s="77">
        <f t="shared" si="113"/>
        <v>0</v>
      </c>
      <c r="T207" s="77">
        <f t="shared" si="113"/>
        <v>0</v>
      </c>
      <c r="U207" s="77">
        <f t="shared" ref="U207:AJ216" si="114">IFERROR($D207*U$203,"")</f>
        <v>0</v>
      </c>
      <c r="V207" s="77">
        <f t="shared" si="114"/>
        <v>0</v>
      </c>
      <c r="W207" s="77">
        <f t="shared" si="114"/>
        <v>0</v>
      </c>
      <c r="X207" s="77">
        <f t="shared" si="114"/>
        <v>0</v>
      </c>
      <c r="Y207" s="77">
        <f t="shared" si="114"/>
        <v>0</v>
      </c>
      <c r="Z207" s="77">
        <f t="shared" si="114"/>
        <v>0</v>
      </c>
      <c r="AA207" s="77">
        <f t="shared" si="114"/>
        <v>0</v>
      </c>
      <c r="AB207" s="77">
        <f t="shared" si="114"/>
        <v>0</v>
      </c>
      <c r="AC207" s="77">
        <f t="shared" si="114"/>
        <v>0</v>
      </c>
      <c r="AD207" s="77">
        <f t="shared" si="114"/>
        <v>0</v>
      </c>
      <c r="AE207" s="77">
        <f t="shared" si="114"/>
        <v>0</v>
      </c>
      <c r="AF207" s="77">
        <f t="shared" si="114"/>
        <v>0</v>
      </c>
      <c r="AG207" s="77">
        <f t="shared" si="114"/>
        <v>0</v>
      </c>
      <c r="AH207" s="77">
        <f t="shared" si="114"/>
        <v>0</v>
      </c>
      <c r="AI207" s="77">
        <f t="shared" si="114"/>
        <v>0</v>
      </c>
      <c r="AJ207" s="77">
        <f t="shared" si="114"/>
        <v>0</v>
      </c>
      <c r="AK207" s="77">
        <f t="shared" ref="AK207:AZ216" si="115">IFERROR($D207*AK$203,"")</f>
        <v>0</v>
      </c>
      <c r="AL207" s="77">
        <f t="shared" si="115"/>
        <v>0</v>
      </c>
      <c r="AM207" s="77">
        <f t="shared" si="115"/>
        <v>0</v>
      </c>
      <c r="AN207" s="77">
        <f t="shared" si="115"/>
        <v>0</v>
      </c>
      <c r="AO207" s="77">
        <f t="shared" si="115"/>
        <v>0</v>
      </c>
      <c r="AP207" s="77">
        <f t="shared" si="115"/>
        <v>0</v>
      </c>
      <c r="AQ207" s="77">
        <f t="shared" si="115"/>
        <v>0</v>
      </c>
      <c r="AR207" s="77">
        <f t="shared" si="115"/>
        <v>0</v>
      </c>
      <c r="AS207" s="77">
        <f t="shared" si="115"/>
        <v>0</v>
      </c>
      <c r="AT207" s="77">
        <f t="shared" si="115"/>
        <v>0</v>
      </c>
      <c r="AU207" s="77">
        <f t="shared" si="115"/>
        <v>0</v>
      </c>
      <c r="AV207" s="77">
        <f t="shared" si="115"/>
        <v>0</v>
      </c>
      <c r="AW207" s="77">
        <f t="shared" si="115"/>
        <v>0</v>
      </c>
      <c r="AX207" s="77">
        <f t="shared" si="115"/>
        <v>0</v>
      </c>
      <c r="AY207" s="77">
        <f t="shared" si="115"/>
        <v>0</v>
      </c>
      <c r="AZ207" s="77">
        <f t="shared" si="115"/>
        <v>0</v>
      </c>
      <c r="BA207" s="77">
        <f t="shared" ref="BA207:BP216" si="116">IFERROR($D207*BA$203,"")</f>
        <v>0</v>
      </c>
      <c r="BB207" s="77">
        <f t="shared" si="116"/>
        <v>0</v>
      </c>
      <c r="BC207" s="77">
        <f t="shared" si="116"/>
        <v>0</v>
      </c>
      <c r="BD207" s="77">
        <f t="shared" si="116"/>
        <v>0</v>
      </c>
      <c r="BE207" s="77">
        <f t="shared" si="116"/>
        <v>0</v>
      </c>
      <c r="BF207" s="77">
        <f t="shared" si="116"/>
        <v>0</v>
      </c>
      <c r="BG207" s="77">
        <f t="shared" si="116"/>
        <v>0</v>
      </c>
      <c r="BH207" s="77">
        <f t="shared" si="116"/>
        <v>0</v>
      </c>
      <c r="BI207" s="77">
        <f t="shared" si="116"/>
        <v>0</v>
      </c>
      <c r="BJ207" s="77">
        <f t="shared" si="116"/>
        <v>0</v>
      </c>
      <c r="BK207" s="77">
        <f t="shared" si="116"/>
        <v>0</v>
      </c>
      <c r="BL207" s="77">
        <f t="shared" si="116"/>
        <v>0</v>
      </c>
      <c r="BM207" s="77">
        <f t="shared" si="116"/>
        <v>0</v>
      </c>
      <c r="BN207" s="77">
        <f t="shared" si="116"/>
        <v>0</v>
      </c>
      <c r="BO207" s="77">
        <f t="shared" si="116"/>
        <v>0</v>
      </c>
      <c r="BP207" s="77">
        <f t="shared" si="116"/>
        <v>0</v>
      </c>
      <c r="BQ207" s="77">
        <f t="shared" ref="BQ207:CF216" si="117">IFERROR($D207*BQ$203,"")</f>
        <v>0</v>
      </c>
      <c r="BR207" s="77">
        <f t="shared" si="117"/>
        <v>0</v>
      </c>
      <c r="BS207" s="77">
        <f t="shared" si="117"/>
        <v>0</v>
      </c>
      <c r="BT207" s="77">
        <f t="shared" si="117"/>
        <v>0</v>
      </c>
      <c r="BU207" s="77">
        <f t="shared" si="117"/>
        <v>0</v>
      </c>
      <c r="BV207" s="77">
        <f t="shared" si="117"/>
        <v>0</v>
      </c>
      <c r="BW207" s="77">
        <f t="shared" si="117"/>
        <v>0</v>
      </c>
      <c r="BX207" s="77">
        <f t="shared" si="117"/>
        <v>0</v>
      </c>
      <c r="BY207" s="77">
        <f t="shared" si="117"/>
        <v>0</v>
      </c>
      <c r="BZ207" s="77">
        <f t="shared" si="117"/>
        <v>0</v>
      </c>
      <c r="CA207" s="77">
        <f t="shared" si="117"/>
        <v>0</v>
      </c>
      <c r="CB207" s="77">
        <f t="shared" si="117"/>
        <v>0</v>
      </c>
      <c r="CC207" s="77">
        <f t="shared" si="117"/>
        <v>0</v>
      </c>
      <c r="CD207" s="77">
        <f t="shared" si="117"/>
        <v>0</v>
      </c>
      <c r="CE207" s="77">
        <f t="shared" si="117"/>
        <v>0</v>
      </c>
      <c r="CF207" s="77">
        <f t="shared" si="117"/>
        <v>0</v>
      </c>
      <c r="CG207" s="77">
        <f t="shared" ref="CG207:CV216" si="118">IFERROR($D207*CG$203,"")</f>
        <v>0</v>
      </c>
      <c r="CH207" s="77">
        <f t="shared" si="118"/>
        <v>0</v>
      </c>
      <c r="CI207" s="77">
        <f t="shared" si="118"/>
        <v>0</v>
      </c>
      <c r="CJ207" s="77">
        <f t="shared" si="118"/>
        <v>0</v>
      </c>
      <c r="CK207" s="77">
        <f t="shared" si="118"/>
        <v>0</v>
      </c>
      <c r="CL207" s="77">
        <f t="shared" si="118"/>
        <v>0</v>
      </c>
      <c r="CM207" s="77">
        <f t="shared" si="118"/>
        <v>0</v>
      </c>
      <c r="CN207" s="77">
        <f t="shared" si="118"/>
        <v>0</v>
      </c>
      <c r="CO207" s="77">
        <f t="shared" si="118"/>
        <v>0</v>
      </c>
      <c r="CP207" s="77">
        <f t="shared" si="118"/>
        <v>0</v>
      </c>
      <c r="CQ207" s="77">
        <f t="shared" si="118"/>
        <v>0</v>
      </c>
      <c r="CR207" s="77">
        <f t="shared" si="118"/>
        <v>0</v>
      </c>
      <c r="CS207" s="77">
        <f t="shared" si="118"/>
        <v>0</v>
      </c>
      <c r="CT207" s="77">
        <f t="shared" si="118"/>
        <v>0</v>
      </c>
      <c r="CU207" s="77">
        <f t="shared" si="118"/>
        <v>0</v>
      </c>
      <c r="CV207" s="77">
        <f t="shared" si="118"/>
        <v>0</v>
      </c>
      <c r="CW207" s="77">
        <f t="shared" ref="CW207:DL216" si="119">IFERROR($D207*CW$203,"")</f>
        <v>0</v>
      </c>
      <c r="CX207" s="77">
        <f t="shared" si="119"/>
        <v>0</v>
      </c>
      <c r="CY207" s="77">
        <f t="shared" si="119"/>
        <v>0</v>
      </c>
      <c r="CZ207" s="77">
        <f t="shared" si="119"/>
        <v>0</v>
      </c>
      <c r="DA207" s="77">
        <f t="shared" si="119"/>
        <v>0</v>
      </c>
      <c r="DB207" s="77">
        <f t="shared" si="119"/>
        <v>0</v>
      </c>
      <c r="DC207" s="77">
        <f t="shared" si="119"/>
        <v>0</v>
      </c>
      <c r="DD207" s="77">
        <f t="shared" si="119"/>
        <v>0</v>
      </c>
      <c r="DE207" s="77">
        <f t="shared" si="119"/>
        <v>0</v>
      </c>
      <c r="DF207" s="77">
        <f t="shared" si="119"/>
        <v>0</v>
      </c>
      <c r="DG207" s="77">
        <f t="shared" si="119"/>
        <v>0</v>
      </c>
      <c r="DH207" s="77">
        <f t="shared" si="119"/>
        <v>0</v>
      </c>
      <c r="DI207" s="77">
        <f t="shared" si="119"/>
        <v>0</v>
      </c>
      <c r="DJ207" s="77">
        <f t="shared" si="119"/>
        <v>0</v>
      </c>
      <c r="DK207" s="77">
        <f t="shared" si="119"/>
        <v>0</v>
      </c>
      <c r="DL207" s="77">
        <f t="shared" si="119"/>
        <v>0</v>
      </c>
      <c r="DM207" s="77">
        <f t="shared" ref="DK207:DU216" si="120">IFERROR($D207*DM$203,"")</f>
        <v>0</v>
      </c>
      <c r="DN207" s="77">
        <f t="shared" si="120"/>
        <v>0</v>
      </c>
      <c r="DO207" s="77">
        <f t="shared" si="120"/>
        <v>0</v>
      </c>
      <c r="DP207" s="77">
        <f t="shared" si="120"/>
        <v>0</v>
      </c>
      <c r="DQ207" s="77">
        <f t="shared" si="120"/>
        <v>0</v>
      </c>
      <c r="DR207" s="77">
        <f t="shared" si="120"/>
        <v>0</v>
      </c>
      <c r="DS207" s="77">
        <f t="shared" si="120"/>
        <v>0</v>
      </c>
      <c r="DT207" s="77">
        <f t="shared" si="120"/>
        <v>0</v>
      </c>
      <c r="DU207" s="77">
        <f t="shared" si="120"/>
        <v>0</v>
      </c>
    </row>
    <row r="208" spans="1:125" x14ac:dyDescent="0.35">
      <c r="A208" s="38" t="str">
        <f>IFERROR(Pieņēmumi!B221,"")</f>
        <v>Administratīvās izmaksas Nr2</v>
      </c>
      <c r="B208" s="44" t="str">
        <f>IFERROR(Pieņēmumi!C221,"")</f>
        <v>k € ceturksnī</v>
      </c>
      <c r="C208" s="2"/>
      <c r="D208" s="63">
        <f>IFERROR(Pieņēmumi!E221,"")</f>
        <v>0</v>
      </c>
      <c r="E208" s="77">
        <f t="shared" si="113"/>
        <v>0</v>
      </c>
      <c r="F208" s="77">
        <f t="shared" si="113"/>
        <v>0</v>
      </c>
      <c r="G208" s="77">
        <f t="shared" si="113"/>
        <v>0</v>
      </c>
      <c r="H208" s="77">
        <f t="shared" si="113"/>
        <v>0</v>
      </c>
      <c r="I208" s="77">
        <f t="shared" si="113"/>
        <v>0</v>
      </c>
      <c r="J208" s="77">
        <f t="shared" si="113"/>
        <v>0</v>
      </c>
      <c r="K208" s="77">
        <f t="shared" si="113"/>
        <v>0</v>
      </c>
      <c r="L208" s="77">
        <f t="shared" si="113"/>
        <v>0</v>
      </c>
      <c r="M208" s="77">
        <f t="shared" si="113"/>
        <v>0</v>
      </c>
      <c r="N208" s="77">
        <f t="shared" si="113"/>
        <v>0</v>
      </c>
      <c r="O208" s="77">
        <f t="shared" si="113"/>
        <v>0</v>
      </c>
      <c r="P208" s="77">
        <f t="shared" si="113"/>
        <v>0</v>
      </c>
      <c r="Q208" s="77">
        <f t="shared" si="113"/>
        <v>0</v>
      </c>
      <c r="R208" s="77">
        <f t="shared" si="113"/>
        <v>0</v>
      </c>
      <c r="S208" s="77">
        <f t="shared" si="113"/>
        <v>0</v>
      </c>
      <c r="T208" s="77">
        <f t="shared" si="113"/>
        <v>0</v>
      </c>
      <c r="U208" s="77">
        <f t="shared" si="114"/>
        <v>0</v>
      </c>
      <c r="V208" s="77">
        <f t="shared" si="114"/>
        <v>0</v>
      </c>
      <c r="W208" s="77">
        <f t="shared" si="114"/>
        <v>0</v>
      </c>
      <c r="X208" s="77">
        <f t="shared" si="114"/>
        <v>0</v>
      </c>
      <c r="Y208" s="77">
        <f t="shared" si="114"/>
        <v>0</v>
      </c>
      <c r="Z208" s="77">
        <f t="shared" si="114"/>
        <v>0</v>
      </c>
      <c r="AA208" s="77">
        <f t="shared" si="114"/>
        <v>0</v>
      </c>
      <c r="AB208" s="77">
        <f t="shared" si="114"/>
        <v>0</v>
      </c>
      <c r="AC208" s="77">
        <f t="shared" si="114"/>
        <v>0</v>
      </c>
      <c r="AD208" s="77">
        <f t="shared" si="114"/>
        <v>0</v>
      </c>
      <c r="AE208" s="77">
        <f t="shared" si="114"/>
        <v>0</v>
      </c>
      <c r="AF208" s="77">
        <f t="shared" si="114"/>
        <v>0</v>
      </c>
      <c r="AG208" s="77">
        <f t="shared" si="114"/>
        <v>0</v>
      </c>
      <c r="AH208" s="77">
        <f t="shared" si="114"/>
        <v>0</v>
      </c>
      <c r="AI208" s="77">
        <f t="shared" si="114"/>
        <v>0</v>
      </c>
      <c r="AJ208" s="77">
        <f t="shared" si="114"/>
        <v>0</v>
      </c>
      <c r="AK208" s="77">
        <f t="shared" si="115"/>
        <v>0</v>
      </c>
      <c r="AL208" s="77">
        <f t="shared" si="115"/>
        <v>0</v>
      </c>
      <c r="AM208" s="77">
        <f t="shared" si="115"/>
        <v>0</v>
      </c>
      <c r="AN208" s="77">
        <f t="shared" si="115"/>
        <v>0</v>
      </c>
      <c r="AO208" s="77">
        <f t="shared" si="115"/>
        <v>0</v>
      </c>
      <c r="AP208" s="77">
        <f t="shared" si="115"/>
        <v>0</v>
      </c>
      <c r="AQ208" s="77">
        <f t="shared" si="115"/>
        <v>0</v>
      </c>
      <c r="AR208" s="77">
        <f t="shared" si="115"/>
        <v>0</v>
      </c>
      <c r="AS208" s="77">
        <f t="shared" si="115"/>
        <v>0</v>
      </c>
      <c r="AT208" s="77">
        <f t="shared" si="115"/>
        <v>0</v>
      </c>
      <c r="AU208" s="77">
        <f t="shared" si="115"/>
        <v>0</v>
      </c>
      <c r="AV208" s="77">
        <f t="shared" si="115"/>
        <v>0</v>
      </c>
      <c r="AW208" s="77">
        <f t="shared" si="115"/>
        <v>0</v>
      </c>
      <c r="AX208" s="77">
        <f t="shared" si="115"/>
        <v>0</v>
      </c>
      <c r="AY208" s="77">
        <f t="shared" si="115"/>
        <v>0</v>
      </c>
      <c r="AZ208" s="77">
        <f t="shared" si="115"/>
        <v>0</v>
      </c>
      <c r="BA208" s="77">
        <f t="shared" si="116"/>
        <v>0</v>
      </c>
      <c r="BB208" s="77">
        <f t="shared" si="116"/>
        <v>0</v>
      </c>
      <c r="BC208" s="77">
        <f t="shared" si="116"/>
        <v>0</v>
      </c>
      <c r="BD208" s="77">
        <f t="shared" si="116"/>
        <v>0</v>
      </c>
      <c r="BE208" s="77">
        <f t="shared" si="116"/>
        <v>0</v>
      </c>
      <c r="BF208" s="77">
        <f t="shared" si="116"/>
        <v>0</v>
      </c>
      <c r="BG208" s="77">
        <f t="shared" si="116"/>
        <v>0</v>
      </c>
      <c r="BH208" s="77">
        <f t="shared" si="116"/>
        <v>0</v>
      </c>
      <c r="BI208" s="77">
        <f t="shared" si="116"/>
        <v>0</v>
      </c>
      <c r="BJ208" s="77">
        <f t="shared" si="116"/>
        <v>0</v>
      </c>
      <c r="BK208" s="77">
        <f t="shared" si="116"/>
        <v>0</v>
      </c>
      <c r="BL208" s="77">
        <f t="shared" si="116"/>
        <v>0</v>
      </c>
      <c r="BM208" s="77">
        <f t="shared" si="116"/>
        <v>0</v>
      </c>
      <c r="BN208" s="77">
        <f t="shared" si="116"/>
        <v>0</v>
      </c>
      <c r="BO208" s="77">
        <f t="shared" si="116"/>
        <v>0</v>
      </c>
      <c r="BP208" s="77">
        <f t="shared" si="116"/>
        <v>0</v>
      </c>
      <c r="BQ208" s="77">
        <f t="shared" si="117"/>
        <v>0</v>
      </c>
      <c r="BR208" s="77">
        <f t="shared" si="117"/>
        <v>0</v>
      </c>
      <c r="BS208" s="77">
        <f t="shared" si="117"/>
        <v>0</v>
      </c>
      <c r="BT208" s="77">
        <f t="shared" si="117"/>
        <v>0</v>
      </c>
      <c r="BU208" s="77">
        <f t="shared" si="117"/>
        <v>0</v>
      </c>
      <c r="BV208" s="77">
        <f t="shared" si="117"/>
        <v>0</v>
      </c>
      <c r="BW208" s="77">
        <f t="shared" si="117"/>
        <v>0</v>
      </c>
      <c r="BX208" s="77">
        <f t="shared" si="117"/>
        <v>0</v>
      </c>
      <c r="BY208" s="77">
        <f t="shared" si="117"/>
        <v>0</v>
      </c>
      <c r="BZ208" s="77">
        <f t="shared" si="117"/>
        <v>0</v>
      </c>
      <c r="CA208" s="77">
        <f t="shared" si="117"/>
        <v>0</v>
      </c>
      <c r="CB208" s="77">
        <f t="shared" si="117"/>
        <v>0</v>
      </c>
      <c r="CC208" s="77">
        <f t="shared" si="117"/>
        <v>0</v>
      </c>
      <c r="CD208" s="77">
        <f t="shared" si="117"/>
        <v>0</v>
      </c>
      <c r="CE208" s="77">
        <f t="shared" si="117"/>
        <v>0</v>
      </c>
      <c r="CF208" s="77">
        <f t="shared" si="117"/>
        <v>0</v>
      </c>
      <c r="CG208" s="77">
        <f t="shared" si="118"/>
        <v>0</v>
      </c>
      <c r="CH208" s="77">
        <f t="shared" si="118"/>
        <v>0</v>
      </c>
      <c r="CI208" s="77">
        <f t="shared" si="118"/>
        <v>0</v>
      </c>
      <c r="CJ208" s="77">
        <f t="shared" si="118"/>
        <v>0</v>
      </c>
      <c r="CK208" s="77">
        <f t="shared" si="118"/>
        <v>0</v>
      </c>
      <c r="CL208" s="77">
        <f t="shared" si="118"/>
        <v>0</v>
      </c>
      <c r="CM208" s="77">
        <f t="shared" si="118"/>
        <v>0</v>
      </c>
      <c r="CN208" s="77">
        <f t="shared" si="118"/>
        <v>0</v>
      </c>
      <c r="CO208" s="77">
        <f t="shared" si="118"/>
        <v>0</v>
      </c>
      <c r="CP208" s="77">
        <f t="shared" si="118"/>
        <v>0</v>
      </c>
      <c r="CQ208" s="77">
        <f t="shared" si="118"/>
        <v>0</v>
      </c>
      <c r="CR208" s="77">
        <f t="shared" si="118"/>
        <v>0</v>
      </c>
      <c r="CS208" s="77">
        <f t="shared" si="118"/>
        <v>0</v>
      </c>
      <c r="CT208" s="77">
        <f t="shared" si="118"/>
        <v>0</v>
      </c>
      <c r="CU208" s="77">
        <f t="shared" si="118"/>
        <v>0</v>
      </c>
      <c r="CV208" s="77">
        <f t="shared" si="118"/>
        <v>0</v>
      </c>
      <c r="CW208" s="77">
        <f t="shared" si="119"/>
        <v>0</v>
      </c>
      <c r="CX208" s="77">
        <f t="shared" si="119"/>
        <v>0</v>
      </c>
      <c r="CY208" s="77">
        <f t="shared" si="119"/>
        <v>0</v>
      </c>
      <c r="CZ208" s="77">
        <f t="shared" si="119"/>
        <v>0</v>
      </c>
      <c r="DA208" s="77">
        <f t="shared" si="119"/>
        <v>0</v>
      </c>
      <c r="DB208" s="77">
        <f t="shared" si="119"/>
        <v>0</v>
      </c>
      <c r="DC208" s="77">
        <f t="shared" si="119"/>
        <v>0</v>
      </c>
      <c r="DD208" s="77">
        <f t="shared" si="119"/>
        <v>0</v>
      </c>
      <c r="DE208" s="77">
        <f t="shared" si="119"/>
        <v>0</v>
      </c>
      <c r="DF208" s="77">
        <f t="shared" si="119"/>
        <v>0</v>
      </c>
      <c r="DG208" s="77">
        <f t="shared" si="119"/>
        <v>0</v>
      </c>
      <c r="DH208" s="77">
        <f t="shared" si="119"/>
        <v>0</v>
      </c>
      <c r="DI208" s="77">
        <f t="shared" si="119"/>
        <v>0</v>
      </c>
      <c r="DJ208" s="77">
        <f t="shared" si="119"/>
        <v>0</v>
      </c>
      <c r="DK208" s="77">
        <f t="shared" si="120"/>
        <v>0</v>
      </c>
      <c r="DL208" s="77">
        <f t="shared" si="120"/>
        <v>0</v>
      </c>
      <c r="DM208" s="77">
        <f t="shared" si="120"/>
        <v>0</v>
      </c>
      <c r="DN208" s="77">
        <f t="shared" si="120"/>
        <v>0</v>
      </c>
      <c r="DO208" s="77">
        <f t="shared" si="120"/>
        <v>0</v>
      </c>
      <c r="DP208" s="77">
        <f t="shared" si="120"/>
        <v>0</v>
      </c>
      <c r="DQ208" s="77">
        <f t="shared" si="120"/>
        <v>0</v>
      </c>
      <c r="DR208" s="77">
        <f t="shared" si="120"/>
        <v>0</v>
      </c>
      <c r="DS208" s="77">
        <f t="shared" si="120"/>
        <v>0</v>
      </c>
      <c r="DT208" s="77">
        <f t="shared" si="120"/>
        <v>0</v>
      </c>
      <c r="DU208" s="77">
        <f t="shared" si="120"/>
        <v>0</v>
      </c>
    </row>
    <row r="209" spans="1:125" x14ac:dyDescent="0.35">
      <c r="A209" s="38" t="str">
        <f>IFERROR(Pieņēmumi!B222,"")</f>
        <v>Administratīvās izmaksas Nr3</v>
      </c>
      <c r="B209" s="44" t="str">
        <f>IFERROR(Pieņēmumi!C222,"")</f>
        <v>k € ceturksnī</v>
      </c>
      <c r="C209" s="2"/>
      <c r="D209" s="63">
        <f>IFERROR(Pieņēmumi!E222,"")</f>
        <v>0</v>
      </c>
      <c r="E209" s="77">
        <f t="shared" si="113"/>
        <v>0</v>
      </c>
      <c r="F209" s="77">
        <f t="shared" si="113"/>
        <v>0</v>
      </c>
      <c r="G209" s="77">
        <f t="shared" si="113"/>
        <v>0</v>
      </c>
      <c r="H209" s="77">
        <f t="shared" si="113"/>
        <v>0</v>
      </c>
      <c r="I209" s="77">
        <f t="shared" si="113"/>
        <v>0</v>
      </c>
      <c r="J209" s="77">
        <f t="shared" si="113"/>
        <v>0</v>
      </c>
      <c r="K209" s="77">
        <f t="shared" si="113"/>
        <v>0</v>
      </c>
      <c r="L209" s="77">
        <f t="shared" si="113"/>
        <v>0</v>
      </c>
      <c r="M209" s="77">
        <f t="shared" si="113"/>
        <v>0</v>
      </c>
      <c r="N209" s="77">
        <f t="shared" si="113"/>
        <v>0</v>
      </c>
      <c r="O209" s="77">
        <f t="shared" si="113"/>
        <v>0</v>
      </c>
      <c r="P209" s="77">
        <f t="shared" si="113"/>
        <v>0</v>
      </c>
      <c r="Q209" s="77">
        <f t="shared" si="113"/>
        <v>0</v>
      </c>
      <c r="R209" s="77">
        <f t="shared" si="113"/>
        <v>0</v>
      </c>
      <c r="S209" s="77">
        <f t="shared" si="113"/>
        <v>0</v>
      </c>
      <c r="T209" s="77">
        <f t="shared" si="113"/>
        <v>0</v>
      </c>
      <c r="U209" s="77">
        <f t="shared" si="114"/>
        <v>0</v>
      </c>
      <c r="V209" s="77">
        <f t="shared" si="114"/>
        <v>0</v>
      </c>
      <c r="W209" s="77">
        <f t="shared" si="114"/>
        <v>0</v>
      </c>
      <c r="X209" s="77">
        <f t="shared" si="114"/>
        <v>0</v>
      </c>
      <c r="Y209" s="77">
        <f t="shared" si="114"/>
        <v>0</v>
      </c>
      <c r="Z209" s="77">
        <f t="shared" si="114"/>
        <v>0</v>
      </c>
      <c r="AA209" s="77">
        <f t="shared" si="114"/>
        <v>0</v>
      </c>
      <c r="AB209" s="77">
        <f t="shared" si="114"/>
        <v>0</v>
      </c>
      <c r="AC209" s="77">
        <f t="shared" si="114"/>
        <v>0</v>
      </c>
      <c r="AD209" s="77">
        <f t="shared" si="114"/>
        <v>0</v>
      </c>
      <c r="AE209" s="77">
        <f t="shared" si="114"/>
        <v>0</v>
      </c>
      <c r="AF209" s="77">
        <f t="shared" si="114"/>
        <v>0</v>
      </c>
      <c r="AG209" s="77">
        <f t="shared" si="114"/>
        <v>0</v>
      </c>
      <c r="AH209" s="77">
        <f t="shared" si="114"/>
        <v>0</v>
      </c>
      <c r="AI209" s="77">
        <f t="shared" si="114"/>
        <v>0</v>
      </c>
      <c r="AJ209" s="77">
        <f t="shared" si="114"/>
        <v>0</v>
      </c>
      <c r="AK209" s="77">
        <f t="shared" si="115"/>
        <v>0</v>
      </c>
      <c r="AL209" s="77">
        <f t="shared" si="115"/>
        <v>0</v>
      </c>
      <c r="AM209" s="77">
        <f t="shared" si="115"/>
        <v>0</v>
      </c>
      <c r="AN209" s="77">
        <f t="shared" si="115"/>
        <v>0</v>
      </c>
      <c r="AO209" s="77">
        <f t="shared" si="115"/>
        <v>0</v>
      </c>
      <c r="AP209" s="77">
        <f t="shared" si="115"/>
        <v>0</v>
      </c>
      <c r="AQ209" s="77">
        <f t="shared" si="115"/>
        <v>0</v>
      </c>
      <c r="AR209" s="77">
        <f t="shared" si="115"/>
        <v>0</v>
      </c>
      <c r="AS209" s="77">
        <f t="shared" si="115"/>
        <v>0</v>
      </c>
      <c r="AT209" s="77">
        <f t="shared" si="115"/>
        <v>0</v>
      </c>
      <c r="AU209" s="77">
        <f t="shared" si="115"/>
        <v>0</v>
      </c>
      <c r="AV209" s="77">
        <f t="shared" si="115"/>
        <v>0</v>
      </c>
      <c r="AW209" s="77">
        <f t="shared" si="115"/>
        <v>0</v>
      </c>
      <c r="AX209" s="77">
        <f t="shared" si="115"/>
        <v>0</v>
      </c>
      <c r="AY209" s="77">
        <f t="shared" si="115"/>
        <v>0</v>
      </c>
      <c r="AZ209" s="77">
        <f t="shared" si="115"/>
        <v>0</v>
      </c>
      <c r="BA209" s="77">
        <f t="shared" si="116"/>
        <v>0</v>
      </c>
      <c r="BB209" s="77">
        <f t="shared" si="116"/>
        <v>0</v>
      </c>
      <c r="BC209" s="77">
        <f t="shared" si="116"/>
        <v>0</v>
      </c>
      <c r="BD209" s="77">
        <f t="shared" si="116"/>
        <v>0</v>
      </c>
      <c r="BE209" s="77">
        <f t="shared" si="116"/>
        <v>0</v>
      </c>
      <c r="BF209" s="77">
        <f t="shared" si="116"/>
        <v>0</v>
      </c>
      <c r="BG209" s="77">
        <f t="shared" si="116"/>
        <v>0</v>
      </c>
      <c r="BH209" s="77">
        <f t="shared" si="116"/>
        <v>0</v>
      </c>
      <c r="BI209" s="77">
        <f t="shared" si="116"/>
        <v>0</v>
      </c>
      <c r="BJ209" s="77">
        <f t="shared" si="116"/>
        <v>0</v>
      </c>
      <c r="BK209" s="77">
        <f t="shared" si="116"/>
        <v>0</v>
      </c>
      <c r="BL209" s="77">
        <f t="shared" si="116"/>
        <v>0</v>
      </c>
      <c r="BM209" s="77">
        <f t="shared" si="116"/>
        <v>0</v>
      </c>
      <c r="BN209" s="77">
        <f t="shared" si="116"/>
        <v>0</v>
      </c>
      <c r="BO209" s="77">
        <f t="shared" si="116"/>
        <v>0</v>
      </c>
      <c r="BP209" s="77">
        <f t="shared" si="116"/>
        <v>0</v>
      </c>
      <c r="BQ209" s="77">
        <f t="shared" si="117"/>
        <v>0</v>
      </c>
      <c r="BR209" s="77">
        <f t="shared" si="117"/>
        <v>0</v>
      </c>
      <c r="BS209" s="77">
        <f t="shared" si="117"/>
        <v>0</v>
      </c>
      <c r="BT209" s="77">
        <f t="shared" si="117"/>
        <v>0</v>
      </c>
      <c r="BU209" s="77">
        <f t="shared" si="117"/>
        <v>0</v>
      </c>
      <c r="BV209" s="77">
        <f t="shared" si="117"/>
        <v>0</v>
      </c>
      <c r="BW209" s="77">
        <f t="shared" si="117"/>
        <v>0</v>
      </c>
      <c r="BX209" s="77">
        <f t="shared" si="117"/>
        <v>0</v>
      </c>
      <c r="BY209" s="77">
        <f t="shared" si="117"/>
        <v>0</v>
      </c>
      <c r="BZ209" s="77">
        <f t="shared" si="117"/>
        <v>0</v>
      </c>
      <c r="CA209" s="77">
        <f t="shared" si="117"/>
        <v>0</v>
      </c>
      <c r="CB209" s="77">
        <f t="shared" si="117"/>
        <v>0</v>
      </c>
      <c r="CC209" s="77">
        <f t="shared" si="117"/>
        <v>0</v>
      </c>
      <c r="CD209" s="77">
        <f t="shared" si="117"/>
        <v>0</v>
      </c>
      <c r="CE209" s="77">
        <f t="shared" si="117"/>
        <v>0</v>
      </c>
      <c r="CF209" s="77">
        <f t="shared" si="117"/>
        <v>0</v>
      </c>
      <c r="CG209" s="77">
        <f t="shared" si="118"/>
        <v>0</v>
      </c>
      <c r="CH209" s="77">
        <f t="shared" si="118"/>
        <v>0</v>
      </c>
      <c r="CI209" s="77">
        <f t="shared" si="118"/>
        <v>0</v>
      </c>
      <c r="CJ209" s="77">
        <f t="shared" si="118"/>
        <v>0</v>
      </c>
      <c r="CK209" s="77">
        <f t="shared" si="118"/>
        <v>0</v>
      </c>
      <c r="CL209" s="77">
        <f t="shared" si="118"/>
        <v>0</v>
      </c>
      <c r="CM209" s="77">
        <f t="shared" si="118"/>
        <v>0</v>
      </c>
      <c r="CN209" s="77">
        <f t="shared" si="118"/>
        <v>0</v>
      </c>
      <c r="CO209" s="77">
        <f t="shared" si="118"/>
        <v>0</v>
      </c>
      <c r="CP209" s="77">
        <f t="shared" si="118"/>
        <v>0</v>
      </c>
      <c r="CQ209" s="77">
        <f t="shared" si="118"/>
        <v>0</v>
      </c>
      <c r="CR209" s="77">
        <f t="shared" si="118"/>
        <v>0</v>
      </c>
      <c r="CS209" s="77">
        <f t="shared" si="118"/>
        <v>0</v>
      </c>
      <c r="CT209" s="77">
        <f t="shared" si="118"/>
        <v>0</v>
      </c>
      <c r="CU209" s="77">
        <f t="shared" si="118"/>
        <v>0</v>
      </c>
      <c r="CV209" s="77">
        <f t="shared" si="118"/>
        <v>0</v>
      </c>
      <c r="CW209" s="77">
        <f t="shared" si="119"/>
        <v>0</v>
      </c>
      <c r="CX209" s="77">
        <f t="shared" si="119"/>
        <v>0</v>
      </c>
      <c r="CY209" s="77">
        <f t="shared" si="119"/>
        <v>0</v>
      </c>
      <c r="CZ209" s="77">
        <f t="shared" si="119"/>
        <v>0</v>
      </c>
      <c r="DA209" s="77">
        <f t="shared" si="119"/>
        <v>0</v>
      </c>
      <c r="DB209" s="77">
        <f t="shared" si="119"/>
        <v>0</v>
      </c>
      <c r="DC209" s="77">
        <f t="shared" si="119"/>
        <v>0</v>
      </c>
      <c r="DD209" s="77">
        <f t="shared" si="119"/>
        <v>0</v>
      </c>
      <c r="DE209" s="77">
        <f t="shared" si="119"/>
        <v>0</v>
      </c>
      <c r="DF209" s="77">
        <f t="shared" si="119"/>
        <v>0</v>
      </c>
      <c r="DG209" s="77">
        <f t="shared" si="119"/>
        <v>0</v>
      </c>
      <c r="DH209" s="77">
        <f t="shared" si="119"/>
        <v>0</v>
      </c>
      <c r="DI209" s="77">
        <f t="shared" si="119"/>
        <v>0</v>
      </c>
      <c r="DJ209" s="77">
        <f t="shared" si="119"/>
        <v>0</v>
      </c>
      <c r="DK209" s="77">
        <f t="shared" si="120"/>
        <v>0</v>
      </c>
      <c r="DL209" s="77">
        <f t="shared" si="120"/>
        <v>0</v>
      </c>
      <c r="DM209" s="77">
        <f t="shared" si="120"/>
        <v>0</v>
      </c>
      <c r="DN209" s="77">
        <f t="shared" si="120"/>
        <v>0</v>
      </c>
      <c r="DO209" s="77">
        <f t="shared" si="120"/>
        <v>0</v>
      </c>
      <c r="DP209" s="77">
        <f t="shared" si="120"/>
        <v>0</v>
      </c>
      <c r="DQ209" s="77">
        <f t="shared" si="120"/>
        <v>0</v>
      </c>
      <c r="DR209" s="77">
        <f t="shared" si="120"/>
        <v>0</v>
      </c>
      <c r="DS209" s="77">
        <f t="shared" si="120"/>
        <v>0</v>
      </c>
      <c r="DT209" s="77">
        <f t="shared" si="120"/>
        <v>0</v>
      </c>
      <c r="DU209" s="77">
        <f t="shared" si="120"/>
        <v>0</v>
      </c>
    </row>
    <row r="210" spans="1:125" x14ac:dyDescent="0.35">
      <c r="A210" s="38" t="str">
        <f>IFERROR(Pieņēmumi!B223,"")</f>
        <v>Administratīvās izmaksas Nr4</v>
      </c>
      <c r="B210" s="44" t="str">
        <f>IFERROR(Pieņēmumi!C223,"")</f>
        <v>k € ceturksnī</v>
      </c>
      <c r="C210" s="2"/>
      <c r="D210" s="63">
        <f>IFERROR(Pieņēmumi!E223,"")</f>
        <v>0</v>
      </c>
      <c r="E210" s="77">
        <f t="shared" si="113"/>
        <v>0</v>
      </c>
      <c r="F210" s="77">
        <f t="shared" si="113"/>
        <v>0</v>
      </c>
      <c r="G210" s="77">
        <f t="shared" si="113"/>
        <v>0</v>
      </c>
      <c r="H210" s="77">
        <f t="shared" si="113"/>
        <v>0</v>
      </c>
      <c r="I210" s="77">
        <f t="shared" si="113"/>
        <v>0</v>
      </c>
      <c r="J210" s="77">
        <f t="shared" si="113"/>
        <v>0</v>
      </c>
      <c r="K210" s="77">
        <f t="shared" si="113"/>
        <v>0</v>
      </c>
      <c r="L210" s="77">
        <f t="shared" si="113"/>
        <v>0</v>
      </c>
      <c r="M210" s="77">
        <f t="shared" si="113"/>
        <v>0</v>
      </c>
      <c r="N210" s="77">
        <f t="shared" si="113"/>
        <v>0</v>
      </c>
      <c r="O210" s="77">
        <f t="shared" si="113"/>
        <v>0</v>
      </c>
      <c r="P210" s="77">
        <f t="shared" si="113"/>
        <v>0</v>
      </c>
      <c r="Q210" s="77">
        <f t="shared" si="113"/>
        <v>0</v>
      </c>
      <c r="R210" s="77">
        <f t="shared" si="113"/>
        <v>0</v>
      </c>
      <c r="S210" s="77">
        <f t="shared" si="113"/>
        <v>0</v>
      </c>
      <c r="T210" s="77">
        <f t="shared" si="113"/>
        <v>0</v>
      </c>
      <c r="U210" s="77">
        <f t="shared" si="114"/>
        <v>0</v>
      </c>
      <c r="V210" s="77">
        <f t="shared" si="114"/>
        <v>0</v>
      </c>
      <c r="W210" s="77">
        <f t="shared" si="114"/>
        <v>0</v>
      </c>
      <c r="X210" s="77">
        <f t="shared" si="114"/>
        <v>0</v>
      </c>
      <c r="Y210" s="77">
        <f t="shared" si="114"/>
        <v>0</v>
      </c>
      <c r="Z210" s="77">
        <f t="shared" si="114"/>
        <v>0</v>
      </c>
      <c r="AA210" s="77">
        <f t="shared" si="114"/>
        <v>0</v>
      </c>
      <c r="AB210" s="77">
        <f t="shared" si="114"/>
        <v>0</v>
      </c>
      <c r="AC210" s="77">
        <f t="shared" si="114"/>
        <v>0</v>
      </c>
      <c r="AD210" s="77">
        <f t="shared" si="114"/>
        <v>0</v>
      </c>
      <c r="AE210" s="77">
        <f t="shared" si="114"/>
        <v>0</v>
      </c>
      <c r="AF210" s="77">
        <f t="shared" si="114"/>
        <v>0</v>
      </c>
      <c r="AG210" s="77">
        <f t="shared" si="114"/>
        <v>0</v>
      </c>
      <c r="AH210" s="77">
        <f t="shared" si="114"/>
        <v>0</v>
      </c>
      <c r="AI210" s="77">
        <f t="shared" si="114"/>
        <v>0</v>
      </c>
      <c r="AJ210" s="77">
        <f t="shared" si="114"/>
        <v>0</v>
      </c>
      <c r="AK210" s="77">
        <f t="shared" si="115"/>
        <v>0</v>
      </c>
      <c r="AL210" s="77">
        <f t="shared" si="115"/>
        <v>0</v>
      </c>
      <c r="AM210" s="77">
        <f t="shared" si="115"/>
        <v>0</v>
      </c>
      <c r="AN210" s="77">
        <f t="shared" si="115"/>
        <v>0</v>
      </c>
      <c r="AO210" s="77">
        <f t="shared" si="115"/>
        <v>0</v>
      </c>
      <c r="AP210" s="77">
        <f t="shared" si="115"/>
        <v>0</v>
      </c>
      <c r="AQ210" s="77">
        <f t="shared" si="115"/>
        <v>0</v>
      </c>
      <c r="AR210" s="77">
        <f t="shared" si="115"/>
        <v>0</v>
      </c>
      <c r="AS210" s="77">
        <f t="shared" si="115"/>
        <v>0</v>
      </c>
      <c r="AT210" s="77">
        <f t="shared" si="115"/>
        <v>0</v>
      </c>
      <c r="AU210" s="77">
        <f t="shared" si="115"/>
        <v>0</v>
      </c>
      <c r="AV210" s="77">
        <f t="shared" si="115"/>
        <v>0</v>
      </c>
      <c r="AW210" s="77">
        <f t="shared" si="115"/>
        <v>0</v>
      </c>
      <c r="AX210" s="77">
        <f t="shared" si="115"/>
        <v>0</v>
      </c>
      <c r="AY210" s="77">
        <f t="shared" si="115"/>
        <v>0</v>
      </c>
      <c r="AZ210" s="77">
        <f t="shared" si="115"/>
        <v>0</v>
      </c>
      <c r="BA210" s="77">
        <f t="shared" si="116"/>
        <v>0</v>
      </c>
      <c r="BB210" s="77">
        <f t="shared" si="116"/>
        <v>0</v>
      </c>
      <c r="BC210" s="77">
        <f t="shared" si="116"/>
        <v>0</v>
      </c>
      <c r="BD210" s="77">
        <f t="shared" si="116"/>
        <v>0</v>
      </c>
      <c r="BE210" s="77">
        <f t="shared" si="116"/>
        <v>0</v>
      </c>
      <c r="BF210" s="77">
        <f t="shared" si="116"/>
        <v>0</v>
      </c>
      <c r="BG210" s="77">
        <f t="shared" si="116"/>
        <v>0</v>
      </c>
      <c r="BH210" s="77">
        <f t="shared" si="116"/>
        <v>0</v>
      </c>
      <c r="BI210" s="77">
        <f t="shared" si="116"/>
        <v>0</v>
      </c>
      <c r="BJ210" s="77">
        <f t="shared" si="116"/>
        <v>0</v>
      </c>
      <c r="BK210" s="77">
        <f t="shared" si="116"/>
        <v>0</v>
      </c>
      <c r="BL210" s="77">
        <f t="shared" si="116"/>
        <v>0</v>
      </c>
      <c r="BM210" s="77">
        <f t="shared" si="116"/>
        <v>0</v>
      </c>
      <c r="BN210" s="77">
        <f t="shared" si="116"/>
        <v>0</v>
      </c>
      <c r="BO210" s="77">
        <f t="shared" si="116"/>
        <v>0</v>
      </c>
      <c r="BP210" s="77">
        <f t="shared" si="116"/>
        <v>0</v>
      </c>
      <c r="BQ210" s="77">
        <f t="shared" si="117"/>
        <v>0</v>
      </c>
      <c r="BR210" s="77">
        <f t="shared" si="117"/>
        <v>0</v>
      </c>
      <c r="BS210" s="77">
        <f t="shared" si="117"/>
        <v>0</v>
      </c>
      <c r="BT210" s="77">
        <f t="shared" si="117"/>
        <v>0</v>
      </c>
      <c r="BU210" s="77">
        <f t="shared" si="117"/>
        <v>0</v>
      </c>
      <c r="BV210" s="77">
        <f t="shared" si="117"/>
        <v>0</v>
      </c>
      <c r="BW210" s="77">
        <f t="shared" si="117"/>
        <v>0</v>
      </c>
      <c r="BX210" s="77">
        <f t="shared" si="117"/>
        <v>0</v>
      </c>
      <c r="BY210" s="77">
        <f t="shared" si="117"/>
        <v>0</v>
      </c>
      <c r="BZ210" s="77">
        <f t="shared" si="117"/>
        <v>0</v>
      </c>
      <c r="CA210" s="77">
        <f t="shared" si="117"/>
        <v>0</v>
      </c>
      <c r="CB210" s="77">
        <f t="shared" si="117"/>
        <v>0</v>
      </c>
      <c r="CC210" s="77">
        <f t="shared" si="117"/>
        <v>0</v>
      </c>
      <c r="CD210" s="77">
        <f t="shared" si="117"/>
        <v>0</v>
      </c>
      <c r="CE210" s="77">
        <f t="shared" si="117"/>
        <v>0</v>
      </c>
      <c r="CF210" s="77">
        <f t="shared" si="117"/>
        <v>0</v>
      </c>
      <c r="CG210" s="77">
        <f t="shared" si="118"/>
        <v>0</v>
      </c>
      <c r="CH210" s="77">
        <f t="shared" si="118"/>
        <v>0</v>
      </c>
      <c r="CI210" s="77">
        <f t="shared" si="118"/>
        <v>0</v>
      </c>
      <c r="CJ210" s="77">
        <f t="shared" si="118"/>
        <v>0</v>
      </c>
      <c r="CK210" s="77">
        <f t="shared" si="118"/>
        <v>0</v>
      </c>
      <c r="CL210" s="77">
        <f t="shared" si="118"/>
        <v>0</v>
      </c>
      <c r="CM210" s="77">
        <f t="shared" si="118"/>
        <v>0</v>
      </c>
      <c r="CN210" s="77">
        <f t="shared" si="118"/>
        <v>0</v>
      </c>
      <c r="CO210" s="77">
        <f t="shared" si="118"/>
        <v>0</v>
      </c>
      <c r="CP210" s="77">
        <f t="shared" si="118"/>
        <v>0</v>
      </c>
      <c r="CQ210" s="77">
        <f t="shared" si="118"/>
        <v>0</v>
      </c>
      <c r="CR210" s="77">
        <f t="shared" si="118"/>
        <v>0</v>
      </c>
      <c r="CS210" s="77">
        <f t="shared" si="118"/>
        <v>0</v>
      </c>
      <c r="CT210" s="77">
        <f t="shared" si="118"/>
        <v>0</v>
      </c>
      <c r="CU210" s="77">
        <f t="shared" si="118"/>
        <v>0</v>
      </c>
      <c r="CV210" s="77">
        <f t="shared" si="118"/>
        <v>0</v>
      </c>
      <c r="CW210" s="77">
        <f t="shared" si="119"/>
        <v>0</v>
      </c>
      <c r="CX210" s="77">
        <f t="shared" si="119"/>
        <v>0</v>
      </c>
      <c r="CY210" s="77">
        <f t="shared" si="119"/>
        <v>0</v>
      </c>
      <c r="CZ210" s="77">
        <f t="shared" si="119"/>
        <v>0</v>
      </c>
      <c r="DA210" s="77">
        <f t="shared" si="119"/>
        <v>0</v>
      </c>
      <c r="DB210" s="77">
        <f t="shared" si="119"/>
        <v>0</v>
      </c>
      <c r="DC210" s="77">
        <f t="shared" si="119"/>
        <v>0</v>
      </c>
      <c r="DD210" s="77">
        <f t="shared" si="119"/>
        <v>0</v>
      </c>
      <c r="DE210" s="77">
        <f t="shared" si="119"/>
        <v>0</v>
      </c>
      <c r="DF210" s="77">
        <f t="shared" si="119"/>
        <v>0</v>
      </c>
      <c r="DG210" s="77">
        <f t="shared" si="119"/>
        <v>0</v>
      </c>
      <c r="DH210" s="77">
        <f t="shared" si="119"/>
        <v>0</v>
      </c>
      <c r="DI210" s="77">
        <f t="shared" si="119"/>
        <v>0</v>
      </c>
      <c r="DJ210" s="77">
        <f t="shared" si="119"/>
        <v>0</v>
      </c>
      <c r="DK210" s="77">
        <f t="shared" si="120"/>
        <v>0</v>
      </c>
      <c r="DL210" s="77">
        <f t="shared" si="120"/>
        <v>0</v>
      </c>
      <c r="DM210" s="77">
        <f t="shared" si="120"/>
        <v>0</v>
      </c>
      <c r="DN210" s="77">
        <f t="shared" si="120"/>
        <v>0</v>
      </c>
      <c r="DO210" s="77">
        <f t="shared" si="120"/>
        <v>0</v>
      </c>
      <c r="DP210" s="77">
        <f t="shared" si="120"/>
        <v>0</v>
      </c>
      <c r="DQ210" s="77">
        <f t="shared" si="120"/>
        <v>0</v>
      </c>
      <c r="DR210" s="77">
        <f t="shared" si="120"/>
        <v>0</v>
      </c>
      <c r="DS210" s="77">
        <f t="shared" si="120"/>
        <v>0</v>
      </c>
      <c r="DT210" s="77">
        <f t="shared" si="120"/>
        <v>0</v>
      </c>
      <c r="DU210" s="77">
        <f t="shared" si="120"/>
        <v>0</v>
      </c>
    </row>
    <row r="211" spans="1:125" x14ac:dyDescent="0.35">
      <c r="A211" s="38" t="str">
        <f>IFERROR(Pieņēmumi!B224,"")</f>
        <v>Administratīvās izmaksas Nr5</v>
      </c>
      <c r="B211" s="44" t="str">
        <f>IFERROR(Pieņēmumi!C224,"")</f>
        <v>k € ceturksnī</v>
      </c>
      <c r="C211" s="2"/>
      <c r="D211" s="63">
        <f>IFERROR(Pieņēmumi!E224,"")</f>
        <v>0</v>
      </c>
      <c r="E211" s="77">
        <f t="shared" si="113"/>
        <v>0</v>
      </c>
      <c r="F211" s="77">
        <f t="shared" si="113"/>
        <v>0</v>
      </c>
      <c r="G211" s="77">
        <f t="shared" si="113"/>
        <v>0</v>
      </c>
      <c r="H211" s="77">
        <f t="shared" si="113"/>
        <v>0</v>
      </c>
      <c r="I211" s="77">
        <f t="shared" si="113"/>
        <v>0</v>
      </c>
      <c r="J211" s="77">
        <f t="shared" si="113"/>
        <v>0</v>
      </c>
      <c r="K211" s="77">
        <f t="shared" si="113"/>
        <v>0</v>
      </c>
      <c r="L211" s="77">
        <f t="shared" si="113"/>
        <v>0</v>
      </c>
      <c r="M211" s="77">
        <f t="shared" si="113"/>
        <v>0</v>
      </c>
      <c r="N211" s="77">
        <f t="shared" si="113"/>
        <v>0</v>
      </c>
      <c r="O211" s="77">
        <f t="shared" si="113"/>
        <v>0</v>
      </c>
      <c r="P211" s="77">
        <f t="shared" si="113"/>
        <v>0</v>
      </c>
      <c r="Q211" s="77">
        <f t="shared" si="113"/>
        <v>0</v>
      </c>
      <c r="R211" s="77">
        <f t="shared" si="113"/>
        <v>0</v>
      </c>
      <c r="S211" s="77">
        <f t="shared" si="113"/>
        <v>0</v>
      </c>
      <c r="T211" s="77">
        <f t="shared" si="113"/>
        <v>0</v>
      </c>
      <c r="U211" s="77">
        <f t="shared" si="114"/>
        <v>0</v>
      </c>
      <c r="V211" s="77">
        <f t="shared" si="114"/>
        <v>0</v>
      </c>
      <c r="W211" s="77">
        <f t="shared" si="114"/>
        <v>0</v>
      </c>
      <c r="X211" s="77">
        <f t="shared" si="114"/>
        <v>0</v>
      </c>
      <c r="Y211" s="77">
        <f t="shared" si="114"/>
        <v>0</v>
      </c>
      <c r="Z211" s="77">
        <f t="shared" si="114"/>
        <v>0</v>
      </c>
      <c r="AA211" s="77">
        <f t="shared" si="114"/>
        <v>0</v>
      </c>
      <c r="AB211" s="77">
        <f t="shared" si="114"/>
        <v>0</v>
      </c>
      <c r="AC211" s="77">
        <f t="shared" si="114"/>
        <v>0</v>
      </c>
      <c r="AD211" s="77">
        <f t="shared" si="114"/>
        <v>0</v>
      </c>
      <c r="AE211" s="77">
        <f t="shared" si="114"/>
        <v>0</v>
      </c>
      <c r="AF211" s="77">
        <f t="shared" si="114"/>
        <v>0</v>
      </c>
      <c r="AG211" s="77">
        <f t="shared" si="114"/>
        <v>0</v>
      </c>
      <c r="AH211" s="77">
        <f t="shared" si="114"/>
        <v>0</v>
      </c>
      <c r="AI211" s="77">
        <f t="shared" si="114"/>
        <v>0</v>
      </c>
      <c r="AJ211" s="77">
        <f t="shared" si="114"/>
        <v>0</v>
      </c>
      <c r="AK211" s="77">
        <f t="shared" si="115"/>
        <v>0</v>
      </c>
      <c r="AL211" s="77">
        <f t="shared" si="115"/>
        <v>0</v>
      </c>
      <c r="AM211" s="77">
        <f t="shared" si="115"/>
        <v>0</v>
      </c>
      <c r="AN211" s="77">
        <f t="shared" si="115"/>
        <v>0</v>
      </c>
      <c r="AO211" s="77">
        <f t="shared" si="115"/>
        <v>0</v>
      </c>
      <c r="AP211" s="77">
        <f t="shared" si="115"/>
        <v>0</v>
      </c>
      <c r="AQ211" s="77">
        <f t="shared" si="115"/>
        <v>0</v>
      </c>
      <c r="AR211" s="77">
        <f t="shared" si="115"/>
        <v>0</v>
      </c>
      <c r="AS211" s="77">
        <f t="shared" si="115"/>
        <v>0</v>
      </c>
      <c r="AT211" s="77">
        <f t="shared" si="115"/>
        <v>0</v>
      </c>
      <c r="AU211" s="77">
        <f t="shared" si="115"/>
        <v>0</v>
      </c>
      <c r="AV211" s="77">
        <f t="shared" si="115"/>
        <v>0</v>
      </c>
      <c r="AW211" s="77">
        <f t="shared" si="115"/>
        <v>0</v>
      </c>
      <c r="AX211" s="77">
        <f t="shared" si="115"/>
        <v>0</v>
      </c>
      <c r="AY211" s="77">
        <f t="shared" si="115"/>
        <v>0</v>
      </c>
      <c r="AZ211" s="77">
        <f t="shared" si="115"/>
        <v>0</v>
      </c>
      <c r="BA211" s="77">
        <f t="shared" si="116"/>
        <v>0</v>
      </c>
      <c r="BB211" s="77">
        <f t="shared" si="116"/>
        <v>0</v>
      </c>
      <c r="BC211" s="77">
        <f t="shared" si="116"/>
        <v>0</v>
      </c>
      <c r="BD211" s="77">
        <f t="shared" si="116"/>
        <v>0</v>
      </c>
      <c r="BE211" s="77">
        <f t="shared" si="116"/>
        <v>0</v>
      </c>
      <c r="BF211" s="77">
        <f t="shared" si="116"/>
        <v>0</v>
      </c>
      <c r="BG211" s="77">
        <f t="shared" si="116"/>
        <v>0</v>
      </c>
      <c r="BH211" s="77">
        <f t="shared" si="116"/>
        <v>0</v>
      </c>
      <c r="BI211" s="77">
        <f t="shared" si="116"/>
        <v>0</v>
      </c>
      <c r="BJ211" s="77">
        <f t="shared" si="116"/>
        <v>0</v>
      </c>
      <c r="BK211" s="77">
        <f t="shared" si="116"/>
        <v>0</v>
      </c>
      <c r="BL211" s="77">
        <f t="shared" si="116"/>
        <v>0</v>
      </c>
      <c r="BM211" s="77">
        <f t="shared" si="116"/>
        <v>0</v>
      </c>
      <c r="BN211" s="77">
        <f t="shared" si="116"/>
        <v>0</v>
      </c>
      <c r="BO211" s="77">
        <f t="shared" si="116"/>
        <v>0</v>
      </c>
      <c r="BP211" s="77">
        <f t="shared" si="116"/>
        <v>0</v>
      </c>
      <c r="BQ211" s="77">
        <f t="shared" si="117"/>
        <v>0</v>
      </c>
      <c r="BR211" s="77">
        <f t="shared" si="117"/>
        <v>0</v>
      </c>
      <c r="BS211" s="77">
        <f t="shared" si="117"/>
        <v>0</v>
      </c>
      <c r="BT211" s="77">
        <f t="shared" si="117"/>
        <v>0</v>
      </c>
      <c r="BU211" s="77">
        <f t="shared" si="117"/>
        <v>0</v>
      </c>
      <c r="BV211" s="77">
        <f t="shared" si="117"/>
        <v>0</v>
      </c>
      <c r="BW211" s="77">
        <f t="shared" si="117"/>
        <v>0</v>
      </c>
      <c r="BX211" s="77">
        <f t="shared" si="117"/>
        <v>0</v>
      </c>
      <c r="BY211" s="77">
        <f t="shared" si="117"/>
        <v>0</v>
      </c>
      <c r="BZ211" s="77">
        <f t="shared" si="117"/>
        <v>0</v>
      </c>
      <c r="CA211" s="77">
        <f t="shared" si="117"/>
        <v>0</v>
      </c>
      <c r="CB211" s="77">
        <f t="shared" si="117"/>
        <v>0</v>
      </c>
      <c r="CC211" s="77">
        <f t="shared" si="117"/>
        <v>0</v>
      </c>
      <c r="CD211" s="77">
        <f t="shared" si="117"/>
        <v>0</v>
      </c>
      <c r="CE211" s="77">
        <f t="shared" si="117"/>
        <v>0</v>
      </c>
      <c r="CF211" s="77">
        <f t="shared" si="117"/>
        <v>0</v>
      </c>
      <c r="CG211" s="77">
        <f t="shared" si="118"/>
        <v>0</v>
      </c>
      <c r="CH211" s="77">
        <f t="shared" si="118"/>
        <v>0</v>
      </c>
      <c r="CI211" s="77">
        <f t="shared" si="118"/>
        <v>0</v>
      </c>
      <c r="CJ211" s="77">
        <f t="shared" si="118"/>
        <v>0</v>
      </c>
      <c r="CK211" s="77">
        <f t="shared" si="118"/>
        <v>0</v>
      </c>
      <c r="CL211" s="77">
        <f t="shared" si="118"/>
        <v>0</v>
      </c>
      <c r="CM211" s="77">
        <f t="shared" si="118"/>
        <v>0</v>
      </c>
      <c r="CN211" s="77">
        <f t="shared" si="118"/>
        <v>0</v>
      </c>
      <c r="CO211" s="77">
        <f t="shared" si="118"/>
        <v>0</v>
      </c>
      <c r="CP211" s="77">
        <f t="shared" si="118"/>
        <v>0</v>
      </c>
      <c r="CQ211" s="77">
        <f t="shared" si="118"/>
        <v>0</v>
      </c>
      <c r="CR211" s="77">
        <f t="shared" si="118"/>
        <v>0</v>
      </c>
      <c r="CS211" s="77">
        <f t="shared" si="118"/>
        <v>0</v>
      </c>
      <c r="CT211" s="77">
        <f t="shared" si="118"/>
        <v>0</v>
      </c>
      <c r="CU211" s="77">
        <f t="shared" si="118"/>
        <v>0</v>
      </c>
      <c r="CV211" s="77">
        <f t="shared" si="118"/>
        <v>0</v>
      </c>
      <c r="CW211" s="77">
        <f t="shared" si="119"/>
        <v>0</v>
      </c>
      <c r="CX211" s="77">
        <f t="shared" si="119"/>
        <v>0</v>
      </c>
      <c r="CY211" s="77">
        <f t="shared" si="119"/>
        <v>0</v>
      </c>
      <c r="CZ211" s="77">
        <f t="shared" si="119"/>
        <v>0</v>
      </c>
      <c r="DA211" s="77">
        <f t="shared" si="119"/>
        <v>0</v>
      </c>
      <c r="DB211" s="77">
        <f t="shared" si="119"/>
        <v>0</v>
      </c>
      <c r="DC211" s="77">
        <f t="shared" si="119"/>
        <v>0</v>
      </c>
      <c r="DD211" s="77">
        <f t="shared" si="119"/>
        <v>0</v>
      </c>
      <c r="DE211" s="77">
        <f t="shared" si="119"/>
        <v>0</v>
      </c>
      <c r="DF211" s="77">
        <f t="shared" si="119"/>
        <v>0</v>
      </c>
      <c r="DG211" s="77">
        <f t="shared" si="119"/>
        <v>0</v>
      </c>
      <c r="DH211" s="77">
        <f t="shared" si="119"/>
        <v>0</v>
      </c>
      <c r="DI211" s="77">
        <f t="shared" si="119"/>
        <v>0</v>
      </c>
      <c r="DJ211" s="77">
        <f t="shared" si="119"/>
        <v>0</v>
      </c>
      <c r="DK211" s="77">
        <f t="shared" si="120"/>
        <v>0</v>
      </c>
      <c r="DL211" s="77">
        <f t="shared" si="120"/>
        <v>0</v>
      </c>
      <c r="DM211" s="77">
        <f t="shared" si="120"/>
        <v>0</v>
      </c>
      <c r="DN211" s="77">
        <f t="shared" si="120"/>
        <v>0</v>
      </c>
      <c r="DO211" s="77">
        <f t="shared" si="120"/>
        <v>0</v>
      </c>
      <c r="DP211" s="77">
        <f t="shared" si="120"/>
        <v>0</v>
      </c>
      <c r="DQ211" s="77">
        <f t="shared" si="120"/>
        <v>0</v>
      </c>
      <c r="DR211" s="77">
        <f t="shared" si="120"/>
        <v>0</v>
      </c>
      <c r="DS211" s="77">
        <f t="shared" si="120"/>
        <v>0</v>
      </c>
      <c r="DT211" s="77">
        <f t="shared" si="120"/>
        <v>0</v>
      </c>
      <c r="DU211" s="77">
        <f t="shared" si="120"/>
        <v>0</v>
      </c>
    </row>
    <row r="212" spans="1:125" x14ac:dyDescent="0.35">
      <c r="A212" s="38" t="str">
        <f>IFERROR(Pieņēmumi!B225,"")</f>
        <v>Administratīvās izmaksas Nr6</v>
      </c>
      <c r="B212" s="44" t="str">
        <f>IFERROR(Pieņēmumi!C225,"")</f>
        <v>k € ceturksnī</v>
      </c>
      <c r="C212" s="2"/>
      <c r="D212" s="63">
        <f>IFERROR(Pieņēmumi!E225,"")</f>
        <v>0</v>
      </c>
      <c r="E212" s="77">
        <f t="shared" si="113"/>
        <v>0</v>
      </c>
      <c r="F212" s="77">
        <f t="shared" si="113"/>
        <v>0</v>
      </c>
      <c r="G212" s="77">
        <f t="shared" si="113"/>
        <v>0</v>
      </c>
      <c r="H212" s="77">
        <f t="shared" si="113"/>
        <v>0</v>
      </c>
      <c r="I212" s="77">
        <f t="shared" si="113"/>
        <v>0</v>
      </c>
      <c r="J212" s="77">
        <f t="shared" si="113"/>
        <v>0</v>
      </c>
      <c r="K212" s="77">
        <f t="shared" si="113"/>
        <v>0</v>
      </c>
      <c r="L212" s="77">
        <f t="shared" si="113"/>
        <v>0</v>
      </c>
      <c r="M212" s="77">
        <f t="shared" si="113"/>
        <v>0</v>
      </c>
      <c r="N212" s="77">
        <f t="shared" si="113"/>
        <v>0</v>
      </c>
      <c r="O212" s="77">
        <f t="shared" si="113"/>
        <v>0</v>
      </c>
      <c r="P212" s="77">
        <f t="shared" si="113"/>
        <v>0</v>
      </c>
      <c r="Q212" s="77">
        <f t="shared" si="113"/>
        <v>0</v>
      </c>
      <c r="R212" s="77">
        <f t="shared" si="113"/>
        <v>0</v>
      </c>
      <c r="S212" s="77">
        <f t="shared" si="113"/>
        <v>0</v>
      </c>
      <c r="T212" s="77">
        <f t="shared" si="113"/>
        <v>0</v>
      </c>
      <c r="U212" s="77">
        <f t="shared" si="114"/>
        <v>0</v>
      </c>
      <c r="V212" s="77">
        <f t="shared" si="114"/>
        <v>0</v>
      </c>
      <c r="W212" s="77">
        <f t="shared" si="114"/>
        <v>0</v>
      </c>
      <c r="X212" s="77">
        <f t="shared" si="114"/>
        <v>0</v>
      </c>
      <c r="Y212" s="77">
        <f t="shared" si="114"/>
        <v>0</v>
      </c>
      <c r="Z212" s="77">
        <f t="shared" si="114"/>
        <v>0</v>
      </c>
      <c r="AA212" s="77">
        <f t="shared" si="114"/>
        <v>0</v>
      </c>
      <c r="AB212" s="77">
        <f t="shared" si="114"/>
        <v>0</v>
      </c>
      <c r="AC212" s="77">
        <f t="shared" si="114"/>
        <v>0</v>
      </c>
      <c r="AD212" s="77">
        <f t="shared" si="114"/>
        <v>0</v>
      </c>
      <c r="AE212" s="77">
        <f t="shared" si="114"/>
        <v>0</v>
      </c>
      <c r="AF212" s="77">
        <f t="shared" si="114"/>
        <v>0</v>
      </c>
      <c r="AG212" s="77">
        <f t="shared" si="114"/>
        <v>0</v>
      </c>
      <c r="AH212" s="77">
        <f t="shared" si="114"/>
        <v>0</v>
      </c>
      <c r="AI212" s="77">
        <f t="shared" si="114"/>
        <v>0</v>
      </c>
      <c r="AJ212" s="77">
        <f t="shared" si="114"/>
        <v>0</v>
      </c>
      <c r="AK212" s="77">
        <f t="shared" si="115"/>
        <v>0</v>
      </c>
      <c r="AL212" s="77">
        <f t="shared" si="115"/>
        <v>0</v>
      </c>
      <c r="AM212" s="77">
        <f t="shared" si="115"/>
        <v>0</v>
      </c>
      <c r="AN212" s="77">
        <f t="shared" si="115"/>
        <v>0</v>
      </c>
      <c r="AO212" s="77">
        <f t="shared" si="115"/>
        <v>0</v>
      </c>
      <c r="AP212" s="77">
        <f t="shared" si="115"/>
        <v>0</v>
      </c>
      <c r="AQ212" s="77">
        <f t="shared" si="115"/>
        <v>0</v>
      </c>
      <c r="AR212" s="77">
        <f t="shared" si="115"/>
        <v>0</v>
      </c>
      <c r="AS212" s="77">
        <f t="shared" si="115"/>
        <v>0</v>
      </c>
      <c r="AT212" s="77">
        <f t="shared" si="115"/>
        <v>0</v>
      </c>
      <c r="AU212" s="77">
        <f t="shared" si="115"/>
        <v>0</v>
      </c>
      <c r="AV212" s="77">
        <f t="shared" si="115"/>
        <v>0</v>
      </c>
      <c r="AW212" s="77">
        <f t="shared" si="115"/>
        <v>0</v>
      </c>
      <c r="AX212" s="77">
        <f t="shared" si="115"/>
        <v>0</v>
      </c>
      <c r="AY212" s="77">
        <f t="shared" si="115"/>
        <v>0</v>
      </c>
      <c r="AZ212" s="77">
        <f t="shared" si="115"/>
        <v>0</v>
      </c>
      <c r="BA212" s="77">
        <f t="shared" si="116"/>
        <v>0</v>
      </c>
      <c r="BB212" s="77">
        <f t="shared" si="116"/>
        <v>0</v>
      </c>
      <c r="BC212" s="77">
        <f t="shared" si="116"/>
        <v>0</v>
      </c>
      <c r="BD212" s="77">
        <f t="shared" si="116"/>
        <v>0</v>
      </c>
      <c r="BE212" s="77">
        <f t="shared" si="116"/>
        <v>0</v>
      </c>
      <c r="BF212" s="77">
        <f t="shared" si="116"/>
        <v>0</v>
      </c>
      <c r="BG212" s="77">
        <f t="shared" si="116"/>
        <v>0</v>
      </c>
      <c r="BH212" s="77">
        <f t="shared" si="116"/>
        <v>0</v>
      </c>
      <c r="BI212" s="77">
        <f t="shared" si="116"/>
        <v>0</v>
      </c>
      <c r="BJ212" s="77">
        <f t="shared" si="116"/>
        <v>0</v>
      </c>
      <c r="BK212" s="77">
        <f t="shared" si="116"/>
        <v>0</v>
      </c>
      <c r="BL212" s="77">
        <f t="shared" si="116"/>
        <v>0</v>
      </c>
      <c r="BM212" s="77">
        <f t="shared" si="116"/>
        <v>0</v>
      </c>
      <c r="BN212" s="77">
        <f t="shared" si="116"/>
        <v>0</v>
      </c>
      <c r="BO212" s="77">
        <f t="shared" si="116"/>
        <v>0</v>
      </c>
      <c r="BP212" s="77">
        <f t="shared" si="116"/>
        <v>0</v>
      </c>
      <c r="BQ212" s="77">
        <f t="shared" si="117"/>
        <v>0</v>
      </c>
      <c r="BR212" s="77">
        <f t="shared" si="117"/>
        <v>0</v>
      </c>
      <c r="BS212" s="77">
        <f t="shared" si="117"/>
        <v>0</v>
      </c>
      <c r="BT212" s="77">
        <f t="shared" si="117"/>
        <v>0</v>
      </c>
      <c r="BU212" s="77">
        <f t="shared" si="117"/>
        <v>0</v>
      </c>
      <c r="BV212" s="77">
        <f t="shared" si="117"/>
        <v>0</v>
      </c>
      <c r="BW212" s="77">
        <f t="shared" si="117"/>
        <v>0</v>
      </c>
      <c r="BX212" s="77">
        <f t="shared" si="117"/>
        <v>0</v>
      </c>
      <c r="BY212" s="77">
        <f t="shared" si="117"/>
        <v>0</v>
      </c>
      <c r="BZ212" s="77">
        <f t="shared" si="117"/>
        <v>0</v>
      </c>
      <c r="CA212" s="77">
        <f t="shared" si="117"/>
        <v>0</v>
      </c>
      <c r="CB212" s="77">
        <f t="shared" si="117"/>
        <v>0</v>
      </c>
      <c r="CC212" s="77">
        <f t="shared" si="117"/>
        <v>0</v>
      </c>
      <c r="CD212" s="77">
        <f t="shared" si="117"/>
        <v>0</v>
      </c>
      <c r="CE212" s="77">
        <f t="shared" si="117"/>
        <v>0</v>
      </c>
      <c r="CF212" s="77">
        <f t="shared" si="117"/>
        <v>0</v>
      </c>
      <c r="CG212" s="77">
        <f t="shared" si="118"/>
        <v>0</v>
      </c>
      <c r="CH212" s="77">
        <f t="shared" si="118"/>
        <v>0</v>
      </c>
      <c r="CI212" s="77">
        <f t="shared" si="118"/>
        <v>0</v>
      </c>
      <c r="CJ212" s="77">
        <f t="shared" si="118"/>
        <v>0</v>
      </c>
      <c r="CK212" s="77">
        <f t="shared" si="118"/>
        <v>0</v>
      </c>
      <c r="CL212" s="77">
        <f t="shared" si="118"/>
        <v>0</v>
      </c>
      <c r="CM212" s="77">
        <f t="shared" si="118"/>
        <v>0</v>
      </c>
      <c r="CN212" s="77">
        <f t="shared" si="118"/>
        <v>0</v>
      </c>
      <c r="CO212" s="77">
        <f t="shared" si="118"/>
        <v>0</v>
      </c>
      <c r="CP212" s="77">
        <f t="shared" si="118"/>
        <v>0</v>
      </c>
      <c r="CQ212" s="77">
        <f t="shared" si="118"/>
        <v>0</v>
      </c>
      <c r="CR212" s="77">
        <f t="shared" si="118"/>
        <v>0</v>
      </c>
      <c r="CS212" s="77">
        <f t="shared" si="118"/>
        <v>0</v>
      </c>
      <c r="CT212" s="77">
        <f t="shared" si="118"/>
        <v>0</v>
      </c>
      <c r="CU212" s="77">
        <f t="shared" si="118"/>
        <v>0</v>
      </c>
      <c r="CV212" s="77">
        <f t="shared" si="118"/>
        <v>0</v>
      </c>
      <c r="CW212" s="77">
        <f t="shared" si="119"/>
        <v>0</v>
      </c>
      <c r="CX212" s="77">
        <f t="shared" si="119"/>
        <v>0</v>
      </c>
      <c r="CY212" s="77">
        <f t="shared" si="119"/>
        <v>0</v>
      </c>
      <c r="CZ212" s="77">
        <f t="shared" si="119"/>
        <v>0</v>
      </c>
      <c r="DA212" s="77">
        <f t="shared" si="119"/>
        <v>0</v>
      </c>
      <c r="DB212" s="77">
        <f t="shared" si="119"/>
        <v>0</v>
      </c>
      <c r="DC212" s="77">
        <f t="shared" si="119"/>
        <v>0</v>
      </c>
      <c r="DD212" s="77">
        <f t="shared" si="119"/>
        <v>0</v>
      </c>
      <c r="DE212" s="77">
        <f t="shared" si="119"/>
        <v>0</v>
      </c>
      <c r="DF212" s="77">
        <f t="shared" si="119"/>
        <v>0</v>
      </c>
      <c r="DG212" s="77">
        <f t="shared" si="119"/>
        <v>0</v>
      </c>
      <c r="DH212" s="77">
        <f t="shared" si="119"/>
        <v>0</v>
      </c>
      <c r="DI212" s="77">
        <f t="shared" si="119"/>
        <v>0</v>
      </c>
      <c r="DJ212" s="77">
        <f t="shared" si="119"/>
        <v>0</v>
      </c>
      <c r="DK212" s="77">
        <f t="shared" si="120"/>
        <v>0</v>
      </c>
      <c r="DL212" s="77">
        <f t="shared" si="120"/>
        <v>0</v>
      </c>
      <c r="DM212" s="77">
        <f t="shared" si="120"/>
        <v>0</v>
      </c>
      <c r="DN212" s="77">
        <f t="shared" si="120"/>
        <v>0</v>
      </c>
      <c r="DO212" s="77">
        <f t="shared" si="120"/>
        <v>0</v>
      </c>
      <c r="DP212" s="77">
        <f t="shared" si="120"/>
        <v>0</v>
      </c>
      <c r="DQ212" s="77">
        <f t="shared" si="120"/>
        <v>0</v>
      </c>
      <c r="DR212" s="77">
        <f t="shared" si="120"/>
        <v>0</v>
      </c>
      <c r="DS212" s="77">
        <f t="shared" si="120"/>
        <v>0</v>
      </c>
      <c r="DT212" s="77">
        <f t="shared" si="120"/>
        <v>0</v>
      </c>
      <c r="DU212" s="77">
        <f t="shared" si="120"/>
        <v>0</v>
      </c>
    </row>
    <row r="213" spans="1:125" x14ac:dyDescent="0.35">
      <c r="A213" s="38" t="str">
        <f>IFERROR(Pieņēmumi!B226,"")</f>
        <v>Administratīvās izmaksas Nr7</v>
      </c>
      <c r="B213" s="44" t="str">
        <f>IFERROR(Pieņēmumi!C226,"")</f>
        <v>k € ceturksnī</v>
      </c>
      <c r="C213" s="2"/>
      <c r="D213" s="63">
        <f>IFERROR(Pieņēmumi!E226,"")</f>
        <v>0</v>
      </c>
      <c r="E213" s="77">
        <f t="shared" si="113"/>
        <v>0</v>
      </c>
      <c r="F213" s="77">
        <f t="shared" si="113"/>
        <v>0</v>
      </c>
      <c r="G213" s="77">
        <f t="shared" si="113"/>
        <v>0</v>
      </c>
      <c r="H213" s="77">
        <f t="shared" si="113"/>
        <v>0</v>
      </c>
      <c r="I213" s="77">
        <f t="shared" si="113"/>
        <v>0</v>
      </c>
      <c r="J213" s="77">
        <f t="shared" si="113"/>
        <v>0</v>
      </c>
      <c r="K213" s="77">
        <f t="shared" si="113"/>
        <v>0</v>
      </c>
      <c r="L213" s="77">
        <f t="shared" si="113"/>
        <v>0</v>
      </c>
      <c r="M213" s="77">
        <f t="shared" si="113"/>
        <v>0</v>
      </c>
      <c r="N213" s="77">
        <f t="shared" si="113"/>
        <v>0</v>
      </c>
      <c r="O213" s="77">
        <f t="shared" si="113"/>
        <v>0</v>
      </c>
      <c r="P213" s="77">
        <f t="shared" si="113"/>
        <v>0</v>
      </c>
      <c r="Q213" s="77">
        <f t="shared" si="113"/>
        <v>0</v>
      </c>
      <c r="R213" s="77">
        <f t="shared" si="113"/>
        <v>0</v>
      </c>
      <c r="S213" s="77">
        <f t="shared" si="113"/>
        <v>0</v>
      </c>
      <c r="T213" s="77">
        <f t="shared" si="113"/>
        <v>0</v>
      </c>
      <c r="U213" s="77">
        <f t="shared" si="114"/>
        <v>0</v>
      </c>
      <c r="V213" s="77">
        <f t="shared" si="114"/>
        <v>0</v>
      </c>
      <c r="W213" s="77">
        <f t="shared" si="114"/>
        <v>0</v>
      </c>
      <c r="X213" s="77">
        <f t="shared" si="114"/>
        <v>0</v>
      </c>
      <c r="Y213" s="77">
        <f t="shared" si="114"/>
        <v>0</v>
      </c>
      <c r="Z213" s="77">
        <f t="shared" si="114"/>
        <v>0</v>
      </c>
      <c r="AA213" s="77">
        <f t="shared" si="114"/>
        <v>0</v>
      </c>
      <c r="AB213" s="77">
        <f t="shared" si="114"/>
        <v>0</v>
      </c>
      <c r="AC213" s="77">
        <f t="shared" si="114"/>
        <v>0</v>
      </c>
      <c r="AD213" s="77">
        <f t="shared" si="114"/>
        <v>0</v>
      </c>
      <c r="AE213" s="77">
        <f t="shared" si="114"/>
        <v>0</v>
      </c>
      <c r="AF213" s="77">
        <f t="shared" si="114"/>
        <v>0</v>
      </c>
      <c r="AG213" s="77">
        <f t="shared" si="114"/>
        <v>0</v>
      </c>
      <c r="AH213" s="77">
        <f t="shared" si="114"/>
        <v>0</v>
      </c>
      <c r="AI213" s="77">
        <f t="shared" si="114"/>
        <v>0</v>
      </c>
      <c r="AJ213" s="77">
        <f t="shared" si="114"/>
        <v>0</v>
      </c>
      <c r="AK213" s="77">
        <f t="shared" si="115"/>
        <v>0</v>
      </c>
      <c r="AL213" s="77">
        <f t="shared" si="115"/>
        <v>0</v>
      </c>
      <c r="AM213" s="77">
        <f t="shared" si="115"/>
        <v>0</v>
      </c>
      <c r="AN213" s="77">
        <f t="shared" si="115"/>
        <v>0</v>
      </c>
      <c r="AO213" s="77">
        <f t="shared" si="115"/>
        <v>0</v>
      </c>
      <c r="AP213" s="77">
        <f t="shared" si="115"/>
        <v>0</v>
      </c>
      <c r="AQ213" s="77">
        <f t="shared" si="115"/>
        <v>0</v>
      </c>
      <c r="AR213" s="77">
        <f t="shared" si="115"/>
        <v>0</v>
      </c>
      <c r="AS213" s="77">
        <f t="shared" si="115"/>
        <v>0</v>
      </c>
      <c r="AT213" s="77">
        <f t="shared" si="115"/>
        <v>0</v>
      </c>
      <c r="AU213" s="77">
        <f t="shared" si="115"/>
        <v>0</v>
      </c>
      <c r="AV213" s="77">
        <f t="shared" si="115"/>
        <v>0</v>
      </c>
      <c r="AW213" s="77">
        <f t="shared" si="115"/>
        <v>0</v>
      </c>
      <c r="AX213" s="77">
        <f t="shared" si="115"/>
        <v>0</v>
      </c>
      <c r="AY213" s="77">
        <f t="shared" si="115"/>
        <v>0</v>
      </c>
      <c r="AZ213" s="77">
        <f t="shared" si="115"/>
        <v>0</v>
      </c>
      <c r="BA213" s="77">
        <f t="shared" si="116"/>
        <v>0</v>
      </c>
      <c r="BB213" s="77">
        <f t="shared" si="116"/>
        <v>0</v>
      </c>
      <c r="BC213" s="77">
        <f t="shared" si="116"/>
        <v>0</v>
      </c>
      <c r="BD213" s="77">
        <f t="shared" si="116"/>
        <v>0</v>
      </c>
      <c r="BE213" s="77">
        <f t="shared" si="116"/>
        <v>0</v>
      </c>
      <c r="BF213" s="77">
        <f t="shared" si="116"/>
        <v>0</v>
      </c>
      <c r="BG213" s="77">
        <f t="shared" si="116"/>
        <v>0</v>
      </c>
      <c r="BH213" s="77">
        <f t="shared" si="116"/>
        <v>0</v>
      </c>
      <c r="BI213" s="77">
        <f t="shared" si="116"/>
        <v>0</v>
      </c>
      <c r="BJ213" s="77">
        <f t="shared" si="116"/>
        <v>0</v>
      </c>
      <c r="BK213" s="77">
        <f t="shared" si="116"/>
        <v>0</v>
      </c>
      <c r="BL213" s="77">
        <f t="shared" si="116"/>
        <v>0</v>
      </c>
      <c r="BM213" s="77">
        <f t="shared" si="116"/>
        <v>0</v>
      </c>
      <c r="BN213" s="77">
        <f t="shared" si="116"/>
        <v>0</v>
      </c>
      <c r="BO213" s="77">
        <f t="shared" si="116"/>
        <v>0</v>
      </c>
      <c r="BP213" s="77">
        <f t="shared" si="116"/>
        <v>0</v>
      </c>
      <c r="BQ213" s="77">
        <f t="shared" si="117"/>
        <v>0</v>
      </c>
      <c r="BR213" s="77">
        <f t="shared" si="117"/>
        <v>0</v>
      </c>
      <c r="BS213" s="77">
        <f t="shared" si="117"/>
        <v>0</v>
      </c>
      <c r="BT213" s="77">
        <f t="shared" si="117"/>
        <v>0</v>
      </c>
      <c r="BU213" s="77">
        <f t="shared" si="117"/>
        <v>0</v>
      </c>
      <c r="BV213" s="77">
        <f t="shared" si="117"/>
        <v>0</v>
      </c>
      <c r="BW213" s="77">
        <f t="shared" si="117"/>
        <v>0</v>
      </c>
      <c r="BX213" s="77">
        <f t="shared" si="117"/>
        <v>0</v>
      </c>
      <c r="BY213" s="77">
        <f t="shared" si="117"/>
        <v>0</v>
      </c>
      <c r="BZ213" s="77">
        <f t="shared" si="117"/>
        <v>0</v>
      </c>
      <c r="CA213" s="77">
        <f t="shared" si="117"/>
        <v>0</v>
      </c>
      <c r="CB213" s="77">
        <f t="shared" si="117"/>
        <v>0</v>
      </c>
      <c r="CC213" s="77">
        <f t="shared" si="117"/>
        <v>0</v>
      </c>
      <c r="CD213" s="77">
        <f t="shared" si="117"/>
        <v>0</v>
      </c>
      <c r="CE213" s="77">
        <f t="shared" si="117"/>
        <v>0</v>
      </c>
      <c r="CF213" s="77">
        <f t="shared" si="117"/>
        <v>0</v>
      </c>
      <c r="CG213" s="77">
        <f t="shared" si="118"/>
        <v>0</v>
      </c>
      <c r="CH213" s="77">
        <f t="shared" si="118"/>
        <v>0</v>
      </c>
      <c r="CI213" s="77">
        <f t="shared" si="118"/>
        <v>0</v>
      </c>
      <c r="CJ213" s="77">
        <f t="shared" si="118"/>
        <v>0</v>
      </c>
      <c r="CK213" s="77">
        <f t="shared" si="118"/>
        <v>0</v>
      </c>
      <c r="CL213" s="77">
        <f t="shared" si="118"/>
        <v>0</v>
      </c>
      <c r="CM213" s="77">
        <f t="shared" si="118"/>
        <v>0</v>
      </c>
      <c r="CN213" s="77">
        <f t="shared" si="118"/>
        <v>0</v>
      </c>
      <c r="CO213" s="77">
        <f t="shared" si="118"/>
        <v>0</v>
      </c>
      <c r="CP213" s="77">
        <f t="shared" si="118"/>
        <v>0</v>
      </c>
      <c r="CQ213" s="77">
        <f t="shared" si="118"/>
        <v>0</v>
      </c>
      <c r="CR213" s="77">
        <f t="shared" si="118"/>
        <v>0</v>
      </c>
      <c r="CS213" s="77">
        <f t="shared" si="118"/>
        <v>0</v>
      </c>
      <c r="CT213" s="77">
        <f t="shared" si="118"/>
        <v>0</v>
      </c>
      <c r="CU213" s="77">
        <f t="shared" si="118"/>
        <v>0</v>
      </c>
      <c r="CV213" s="77">
        <f t="shared" si="118"/>
        <v>0</v>
      </c>
      <c r="CW213" s="77">
        <f t="shared" si="119"/>
        <v>0</v>
      </c>
      <c r="CX213" s="77">
        <f t="shared" si="119"/>
        <v>0</v>
      </c>
      <c r="CY213" s="77">
        <f t="shared" si="119"/>
        <v>0</v>
      </c>
      <c r="CZ213" s="77">
        <f t="shared" si="119"/>
        <v>0</v>
      </c>
      <c r="DA213" s="77">
        <f t="shared" si="119"/>
        <v>0</v>
      </c>
      <c r="DB213" s="77">
        <f t="shared" si="119"/>
        <v>0</v>
      </c>
      <c r="DC213" s="77">
        <f t="shared" si="119"/>
        <v>0</v>
      </c>
      <c r="DD213" s="77">
        <f t="shared" si="119"/>
        <v>0</v>
      </c>
      <c r="DE213" s="77">
        <f t="shared" si="119"/>
        <v>0</v>
      </c>
      <c r="DF213" s="77">
        <f t="shared" si="119"/>
        <v>0</v>
      </c>
      <c r="DG213" s="77">
        <f t="shared" si="119"/>
        <v>0</v>
      </c>
      <c r="DH213" s="77">
        <f t="shared" si="119"/>
        <v>0</v>
      </c>
      <c r="DI213" s="77">
        <f t="shared" si="119"/>
        <v>0</v>
      </c>
      <c r="DJ213" s="77">
        <f t="shared" si="119"/>
        <v>0</v>
      </c>
      <c r="DK213" s="77">
        <f t="shared" si="120"/>
        <v>0</v>
      </c>
      <c r="DL213" s="77">
        <f t="shared" si="120"/>
        <v>0</v>
      </c>
      <c r="DM213" s="77">
        <f t="shared" si="120"/>
        <v>0</v>
      </c>
      <c r="DN213" s="77">
        <f t="shared" si="120"/>
        <v>0</v>
      </c>
      <c r="DO213" s="77">
        <f t="shared" si="120"/>
        <v>0</v>
      </c>
      <c r="DP213" s="77">
        <f t="shared" si="120"/>
        <v>0</v>
      </c>
      <c r="DQ213" s="77">
        <f t="shared" si="120"/>
        <v>0</v>
      </c>
      <c r="DR213" s="77">
        <f t="shared" si="120"/>
        <v>0</v>
      </c>
      <c r="DS213" s="77">
        <f t="shared" si="120"/>
        <v>0</v>
      </c>
      <c r="DT213" s="77">
        <f t="shared" si="120"/>
        <v>0</v>
      </c>
      <c r="DU213" s="77">
        <f t="shared" si="120"/>
        <v>0</v>
      </c>
    </row>
    <row r="214" spans="1:125" x14ac:dyDescent="0.35">
      <c r="A214" s="38" t="str">
        <f>IFERROR(Pieņēmumi!B227,"")</f>
        <v>Administratīvās izmaksas Nr8</v>
      </c>
      <c r="B214" s="44" t="str">
        <f>IFERROR(Pieņēmumi!C227,"")</f>
        <v>k € ceturksnī</v>
      </c>
      <c r="C214" s="2"/>
      <c r="D214" s="63">
        <f>IFERROR(Pieņēmumi!E227,"")</f>
        <v>0</v>
      </c>
      <c r="E214" s="77">
        <f t="shared" si="113"/>
        <v>0</v>
      </c>
      <c r="F214" s="77">
        <f t="shared" si="113"/>
        <v>0</v>
      </c>
      <c r="G214" s="77">
        <f t="shared" si="113"/>
        <v>0</v>
      </c>
      <c r="H214" s="77">
        <f t="shared" si="113"/>
        <v>0</v>
      </c>
      <c r="I214" s="77">
        <f t="shared" si="113"/>
        <v>0</v>
      </c>
      <c r="J214" s="77">
        <f t="shared" si="113"/>
        <v>0</v>
      </c>
      <c r="K214" s="77">
        <f t="shared" si="113"/>
        <v>0</v>
      </c>
      <c r="L214" s="77">
        <f t="shared" si="113"/>
        <v>0</v>
      </c>
      <c r="M214" s="77">
        <f t="shared" si="113"/>
        <v>0</v>
      </c>
      <c r="N214" s="77">
        <f t="shared" si="113"/>
        <v>0</v>
      </c>
      <c r="O214" s="77">
        <f t="shared" si="113"/>
        <v>0</v>
      </c>
      <c r="P214" s="77">
        <f t="shared" si="113"/>
        <v>0</v>
      </c>
      <c r="Q214" s="77">
        <f t="shared" si="113"/>
        <v>0</v>
      </c>
      <c r="R214" s="77">
        <f t="shared" si="113"/>
        <v>0</v>
      </c>
      <c r="S214" s="77">
        <f t="shared" si="113"/>
        <v>0</v>
      </c>
      <c r="T214" s="77">
        <f t="shared" si="113"/>
        <v>0</v>
      </c>
      <c r="U214" s="77">
        <f t="shared" si="114"/>
        <v>0</v>
      </c>
      <c r="V214" s="77">
        <f t="shared" si="114"/>
        <v>0</v>
      </c>
      <c r="W214" s="77">
        <f t="shared" si="114"/>
        <v>0</v>
      </c>
      <c r="X214" s="77">
        <f t="shared" si="114"/>
        <v>0</v>
      </c>
      <c r="Y214" s="77">
        <f t="shared" si="114"/>
        <v>0</v>
      </c>
      <c r="Z214" s="77">
        <f t="shared" si="114"/>
        <v>0</v>
      </c>
      <c r="AA214" s="77">
        <f t="shared" si="114"/>
        <v>0</v>
      </c>
      <c r="AB214" s="77">
        <f t="shared" si="114"/>
        <v>0</v>
      </c>
      <c r="AC214" s="77">
        <f t="shared" si="114"/>
        <v>0</v>
      </c>
      <c r="AD214" s="77">
        <f t="shared" si="114"/>
        <v>0</v>
      </c>
      <c r="AE214" s="77">
        <f t="shared" si="114"/>
        <v>0</v>
      </c>
      <c r="AF214" s="77">
        <f t="shared" si="114"/>
        <v>0</v>
      </c>
      <c r="AG214" s="77">
        <f t="shared" si="114"/>
        <v>0</v>
      </c>
      <c r="AH214" s="77">
        <f t="shared" si="114"/>
        <v>0</v>
      </c>
      <c r="AI214" s="77">
        <f t="shared" si="114"/>
        <v>0</v>
      </c>
      <c r="AJ214" s="77">
        <f t="shared" si="114"/>
        <v>0</v>
      </c>
      <c r="AK214" s="77">
        <f t="shared" si="115"/>
        <v>0</v>
      </c>
      <c r="AL214" s="77">
        <f t="shared" si="115"/>
        <v>0</v>
      </c>
      <c r="AM214" s="77">
        <f t="shared" si="115"/>
        <v>0</v>
      </c>
      <c r="AN214" s="77">
        <f t="shared" si="115"/>
        <v>0</v>
      </c>
      <c r="AO214" s="77">
        <f t="shared" si="115"/>
        <v>0</v>
      </c>
      <c r="AP214" s="77">
        <f t="shared" si="115"/>
        <v>0</v>
      </c>
      <c r="AQ214" s="77">
        <f t="shared" si="115"/>
        <v>0</v>
      </c>
      <c r="AR214" s="77">
        <f t="shared" si="115"/>
        <v>0</v>
      </c>
      <c r="AS214" s="77">
        <f t="shared" si="115"/>
        <v>0</v>
      </c>
      <c r="AT214" s="77">
        <f t="shared" si="115"/>
        <v>0</v>
      </c>
      <c r="AU214" s="77">
        <f t="shared" si="115"/>
        <v>0</v>
      </c>
      <c r="AV214" s="77">
        <f t="shared" si="115"/>
        <v>0</v>
      </c>
      <c r="AW214" s="77">
        <f t="shared" si="115"/>
        <v>0</v>
      </c>
      <c r="AX214" s="77">
        <f t="shared" si="115"/>
        <v>0</v>
      </c>
      <c r="AY214" s="77">
        <f t="shared" si="115"/>
        <v>0</v>
      </c>
      <c r="AZ214" s="77">
        <f t="shared" si="115"/>
        <v>0</v>
      </c>
      <c r="BA214" s="77">
        <f t="shared" si="116"/>
        <v>0</v>
      </c>
      <c r="BB214" s="77">
        <f t="shared" si="116"/>
        <v>0</v>
      </c>
      <c r="BC214" s="77">
        <f t="shared" si="116"/>
        <v>0</v>
      </c>
      <c r="BD214" s="77">
        <f t="shared" si="116"/>
        <v>0</v>
      </c>
      <c r="BE214" s="77">
        <f t="shared" si="116"/>
        <v>0</v>
      </c>
      <c r="BF214" s="77">
        <f t="shared" si="116"/>
        <v>0</v>
      </c>
      <c r="BG214" s="77">
        <f t="shared" si="116"/>
        <v>0</v>
      </c>
      <c r="BH214" s="77">
        <f t="shared" si="116"/>
        <v>0</v>
      </c>
      <c r="BI214" s="77">
        <f t="shared" si="116"/>
        <v>0</v>
      </c>
      <c r="BJ214" s="77">
        <f t="shared" si="116"/>
        <v>0</v>
      </c>
      <c r="BK214" s="77">
        <f t="shared" si="116"/>
        <v>0</v>
      </c>
      <c r="BL214" s="77">
        <f t="shared" si="116"/>
        <v>0</v>
      </c>
      <c r="BM214" s="77">
        <f t="shared" si="116"/>
        <v>0</v>
      </c>
      <c r="BN214" s="77">
        <f t="shared" si="116"/>
        <v>0</v>
      </c>
      <c r="BO214" s="77">
        <f t="shared" si="116"/>
        <v>0</v>
      </c>
      <c r="BP214" s="77">
        <f t="shared" si="116"/>
        <v>0</v>
      </c>
      <c r="BQ214" s="77">
        <f t="shared" si="117"/>
        <v>0</v>
      </c>
      <c r="BR214" s="77">
        <f t="shared" si="117"/>
        <v>0</v>
      </c>
      <c r="BS214" s="77">
        <f t="shared" si="117"/>
        <v>0</v>
      </c>
      <c r="BT214" s="77">
        <f t="shared" si="117"/>
        <v>0</v>
      </c>
      <c r="BU214" s="77">
        <f t="shared" si="117"/>
        <v>0</v>
      </c>
      <c r="BV214" s="77">
        <f t="shared" si="117"/>
        <v>0</v>
      </c>
      <c r="BW214" s="77">
        <f t="shared" si="117"/>
        <v>0</v>
      </c>
      <c r="BX214" s="77">
        <f t="shared" si="117"/>
        <v>0</v>
      </c>
      <c r="BY214" s="77">
        <f t="shared" si="117"/>
        <v>0</v>
      </c>
      <c r="BZ214" s="77">
        <f t="shared" si="117"/>
        <v>0</v>
      </c>
      <c r="CA214" s="77">
        <f t="shared" si="117"/>
        <v>0</v>
      </c>
      <c r="CB214" s="77">
        <f t="shared" si="117"/>
        <v>0</v>
      </c>
      <c r="CC214" s="77">
        <f t="shared" si="117"/>
        <v>0</v>
      </c>
      <c r="CD214" s="77">
        <f t="shared" si="117"/>
        <v>0</v>
      </c>
      <c r="CE214" s="77">
        <f t="shared" si="117"/>
        <v>0</v>
      </c>
      <c r="CF214" s="77">
        <f t="shared" si="117"/>
        <v>0</v>
      </c>
      <c r="CG214" s="77">
        <f t="shared" si="118"/>
        <v>0</v>
      </c>
      <c r="CH214" s="77">
        <f t="shared" si="118"/>
        <v>0</v>
      </c>
      <c r="CI214" s="77">
        <f t="shared" si="118"/>
        <v>0</v>
      </c>
      <c r="CJ214" s="77">
        <f t="shared" si="118"/>
        <v>0</v>
      </c>
      <c r="CK214" s="77">
        <f t="shared" si="118"/>
        <v>0</v>
      </c>
      <c r="CL214" s="77">
        <f t="shared" si="118"/>
        <v>0</v>
      </c>
      <c r="CM214" s="77">
        <f t="shared" si="118"/>
        <v>0</v>
      </c>
      <c r="CN214" s="77">
        <f t="shared" si="118"/>
        <v>0</v>
      </c>
      <c r="CO214" s="77">
        <f t="shared" si="118"/>
        <v>0</v>
      </c>
      <c r="CP214" s="77">
        <f t="shared" si="118"/>
        <v>0</v>
      </c>
      <c r="CQ214" s="77">
        <f t="shared" si="118"/>
        <v>0</v>
      </c>
      <c r="CR214" s="77">
        <f t="shared" si="118"/>
        <v>0</v>
      </c>
      <c r="CS214" s="77">
        <f t="shared" si="118"/>
        <v>0</v>
      </c>
      <c r="CT214" s="77">
        <f t="shared" si="118"/>
        <v>0</v>
      </c>
      <c r="CU214" s="77">
        <f t="shared" si="118"/>
        <v>0</v>
      </c>
      <c r="CV214" s="77">
        <f t="shared" si="118"/>
        <v>0</v>
      </c>
      <c r="CW214" s="77">
        <f t="shared" si="119"/>
        <v>0</v>
      </c>
      <c r="CX214" s="77">
        <f t="shared" si="119"/>
        <v>0</v>
      </c>
      <c r="CY214" s="77">
        <f t="shared" si="119"/>
        <v>0</v>
      </c>
      <c r="CZ214" s="77">
        <f t="shared" si="119"/>
        <v>0</v>
      </c>
      <c r="DA214" s="77">
        <f t="shared" si="119"/>
        <v>0</v>
      </c>
      <c r="DB214" s="77">
        <f t="shared" si="119"/>
        <v>0</v>
      </c>
      <c r="DC214" s="77">
        <f t="shared" si="119"/>
        <v>0</v>
      </c>
      <c r="DD214" s="77">
        <f t="shared" si="119"/>
        <v>0</v>
      </c>
      <c r="DE214" s="77">
        <f t="shared" si="119"/>
        <v>0</v>
      </c>
      <c r="DF214" s="77">
        <f t="shared" si="119"/>
        <v>0</v>
      </c>
      <c r="DG214" s="77">
        <f t="shared" si="119"/>
        <v>0</v>
      </c>
      <c r="DH214" s="77">
        <f t="shared" si="119"/>
        <v>0</v>
      </c>
      <c r="DI214" s="77">
        <f t="shared" si="119"/>
        <v>0</v>
      </c>
      <c r="DJ214" s="77">
        <f t="shared" si="119"/>
        <v>0</v>
      </c>
      <c r="DK214" s="77">
        <f t="shared" si="120"/>
        <v>0</v>
      </c>
      <c r="DL214" s="77">
        <f t="shared" si="120"/>
        <v>0</v>
      </c>
      <c r="DM214" s="77">
        <f t="shared" si="120"/>
        <v>0</v>
      </c>
      <c r="DN214" s="77">
        <f t="shared" si="120"/>
        <v>0</v>
      </c>
      <c r="DO214" s="77">
        <f t="shared" si="120"/>
        <v>0</v>
      </c>
      <c r="DP214" s="77">
        <f t="shared" si="120"/>
        <v>0</v>
      </c>
      <c r="DQ214" s="77">
        <f t="shared" si="120"/>
        <v>0</v>
      </c>
      <c r="DR214" s="77">
        <f t="shared" si="120"/>
        <v>0</v>
      </c>
      <c r="DS214" s="77">
        <f t="shared" si="120"/>
        <v>0</v>
      </c>
      <c r="DT214" s="77">
        <f t="shared" si="120"/>
        <v>0</v>
      </c>
      <c r="DU214" s="77">
        <f t="shared" si="120"/>
        <v>0</v>
      </c>
    </row>
    <row r="215" spans="1:125" x14ac:dyDescent="0.35">
      <c r="A215" s="38" t="str">
        <f>IFERROR(Pieņēmumi!B228,"")</f>
        <v>Administratīvās izmaksas Nr9</v>
      </c>
      <c r="B215" s="44" t="str">
        <f>IFERROR(Pieņēmumi!C228,"")</f>
        <v>k € ceturksnī</v>
      </c>
      <c r="C215" s="2"/>
      <c r="D215" s="63">
        <f>IFERROR(Pieņēmumi!E228,"")</f>
        <v>0</v>
      </c>
      <c r="E215" s="77">
        <f t="shared" si="113"/>
        <v>0</v>
      </c>
      <c r="F215" s="77">
        <f t="shared" si="113"/>
        <v>0</v>
      </c>
      <c r="G215" s="77">
        <f t="shared" si="113"/>
        <v>0</v>
      </c>
      <c r="H215" s="77">
        <f t="shared" si="113"/>
        <v>0</v>
      </c>
      <c r="I215" s="77">
        <f t="shared" si="113"/>
        <v>0</v>
      </c>
      <c r="J215" s="77">
        <f t="shared" si="113"/>
        <v>0</v>
      </c>
      <c r="K215" s="77">
        <f t="shared" si="113"/>
        <v>0</v>
      </c>
      <c r="L215" s="77">
        <f t="shared" si="113"/>
        <v>0</v>
      </c>
      <c r="M215" s="77">
        <f t="shared" si="113"/>
        <v>0</v>
      </c>
      <c r="N215" s="77">
        <f t="shared" si="113"/>
        <v>0</v>
      </c>
      <c r="O215" s="77">
        <f t="shared" si="113"/>
        <v>0</v>
      </c>
      <c r="P215" s="77">
        <f t="shared" si="113"/>
        <v>0</v>
      </c>
      <c r="Q215" s="77">
        <f t="shared" si="113"/>
        <v>0</v>
      </c>
      <c r="R215" s="77">
        <f t="shared" si="113"/>
        <v>0</v>
      </c>
      <c r="S215" s="77">
        <f t="shared" si="113"/>
        <v>0</v>
      </c>
      <c r="T215" s="77">
        <f t="shared" si="113"/>
        <v>0</v>
      </c>
      <c r="U215" s="77">
        <f t="shared" si="114"/>
        <v>0</v>
      </c>
      <c r="V215" s="77">
        <f t="shared" si="114"/>
        <v>0</v>
      </c>
      <c r="W215" s="77">
        <f t="shared" si="114"/>
        <v>0</v>
      </c>
      <c r="X215" s="77">
        <f t="shared" si="114"/>
        <v>0</v>
      </c>
      <c r="Y215" s="77">
        <f t="shared" si="114"/>
        <v>0</v>
      </c>
      <c r="Z215" s="77">
        <f t="shared" si="114"/>
        <v>0</v>
      </c>
      <c r="AA215" s="77">
        <f t="shared" si="114"/>
        <v>0</v>
      </c>
      <c r="AB215" s="77">
        <f t="shared" si="114"/>
        <v>0</v>
      </c>
      <c r="AC215" s="77">
        <f t="shared" si="114"/>
        <v>0</v>
      </c>
      <c r="AD215" s="77">
        <f t="shared" si="114"/>
        <v>0</v>
      </c>
      <c r="AE215" s="77">
        <f t="shared" si="114"/>
        <v>0</v>
      </c>
      <c r="AF215" s="77">
        <f t="shared" si="114"/>
        <v>0</v>
      </c>
      <c r="AG215" s="77">
        <f t="shared" si="114"/>
        <v>0</v>
      </c>
      <c r="AH215" s="77">
        <f t="shared" si="114"/>
        <v>0</v>
      </c>
      <c r="AI215" s="77">
        <f t="shared" si="114"/>
        <v>0</v>
      </c>
      <c r="AJ215" s="77">
        <f t="shared" si="114"/>
        <v>0</v>
      </c>
      <c r="AK215" s="77">
        <f t="shared" si="115"/>
        <v>0</v>
      </c>
      <c r="AL215" s="77">
        <f t="shared" si="115"/>
        <v>0</v>
      </c>
      <c r="AM215" s="77">
        <f t="shared" si="115"/>
        <v>0</v>
      </c>
      <c r="AN215" s="77">
        <f t="shared" si="115"/>
        <v>0</v>
      </c>
      <c r="AO215" s="77">
        <f t="shared" si="115"/>
        <v>0</v>
      </c>
      <c r="AP215" s="77">
        <f t="shared" si="115"/>
        <v>0</v>
      </c>
      <c r="AQ215" s="77">
        <f t="shared" si="115"/>
        <v>0</v>
      </c>
      <c r="AR215" s="77">
        <f t="shared" si="115"/>
        <v>0</v>
      </c>
      <c r="AS215" s="77">
        <f t="shared" si="115"/>
        <v>0</v>
      </c>
      <c r="AT215" s="77">
        <f t="shared" si="115"/>
        <v>0</v>
      </c>
      <c r="AU215" s="77">
        <f t="shared" si="115"/>
        <v>0</v>
      </c>
      <c r="AV215" s="77">
        <f t="shared" si="115"/>
        <v>0</v>
      </c>
      <c r="AW215" s="77">
        <f t="shared" si="115"/>
        <v>0</v>
      </c>
      <c r="AX215" s="77">
        <f t="shared" si="115"/>
        <v>0</v>
      </c>
      <c r="AY215" s="77">
        <f t="shared" si="115"/>
        <v>0</v>
      </c>
      <c r="AZ215" s="77">
        <f t="shared" si="115"/>
        <v>0</v>
      </c>
      <c r="BA215" s="77">
        <f t="shared" si="116"/>
        <v>0</v>
      </c>
      <c r="BB215" s="77">
        <f t="shared" si="116"/>
        <v>0</v>
      </c>
      <c r="BC215" s="77">
        <f t="shared" si="116"/>
        <v>0</v>
      </c>
      <c r="BD215" s="77">
        <f t="shared" si="116"/>
        <v>0</v>
      </c>
      <c r="BE215" s="77">
        <f t="shared" si="116"/>
        <v>0</v>
      </c>
      <c r="BF215" s="77">
        <f t="shared" si="116"/>
        <v>0</v>
      </c>
      <c r="BG215" s="77">
        <f t="shared" si="116"/>
        <v>0</v>
      </c>
      <c r="BH215" s="77">
        <f t="shared" si="116"/>
        <v>0</v>
      </c>
      <c r="BI215" s="77">
        <f t="shared" si="116"/>
        <v>0</v>
      </c>
      <c r="BJ215" s="77">
        <f t="shared" si="116"/>
        <v>0</v>
      </c>
      <c r="BK215" s="77">
        <f t="shared" si="116"/>
        <v>0</v>
      </c>
      <c r="BL215" s="77">
        <f t="shared" si="116"/>
        <v>0</v>
      </c>
      <c r="BM215" s="77">
        <f t="shared" si="116"/>
        <v>0</v>
      </c>
      <c r="BN215" s="77">
        <f t="shared" si="116"/>
        <v>0</v>
      </c>
      <c r="BO215" s="77">
        <f t="shared" si="116"/>
        <v>0</v>
      </c>
      <c r="BP215" s="77">
        <f t="shared" si="116"/>
        <v>0</v>
      </c>
      <c r="BQ215" s="77">
        <f t="shared" si="117"/>
        <v>0</v>
      </c>
      <c r="BR215" s="77">
        <f t="shared" si="117"/>
        <v>0</v>
      </c>
      <c r="BS215" s="77">
        <f t="shared" si="117"/>
        <v>0</v>
      </c>
      <c r="BT215" s="77">
        <f t="shared" si="117"/>
        <v>0</v>
      </c>
      <c r="BU215" s="77">
        <f t="shared" si="117"/>
        <v>0</v>
      </c>
      <c r="BV215" s="77">
        <f t="shared" si="117"/>
        <v>0</v>
      </c>
      <c r="BW215" s="77">
        <f t="shared" si="117"/>
        <v>0</v>
      </c>
      <c r="BX215" s="77">
        <f t="shared" si="117"/>
        <v>0</v>
      </c>
      <c r="BY215" s="77">
        <f t="shared" si="117"/>
        <v>0</v>
      </c>
      <c r="BZ215" s="77">
        <f t="shared" si="117"/>
        <v>0</v>
      </c>
      <c r="CA215" s="77">
        <f t="shared" si="117"/>
        <v>0</v>
      </c>
      <c r="CB215" s="77">
        <f t="shared" si="117"/>
        <v>0</v>
      </c>
      <c r="CC215" s="77">
        <f t="shared" si="117"/>
        <v>0</v>
      </c>
      <c r="CD215" s="77">
        <f t="shared" si="117"/>
        <v>0</v>
      </c>
      <c r="CE215" s="77">
        <f t="shared" si="117"/>
        <v>0</v>
      </c>
      <c r="CF215" s="77">
        <f t="shared" si="117"/>
        <v>0</v>
      </c>
      <c r="CG215" s="77">
        <f t="shared" si="118"/>
        <v>0</v>
      </c>
      <c r="CH215" s="77">
        <f t="shared" si="118"/>
        <v>0</v>
      </c>
      <c r="CI215" s="77">
        <f t="shared" si="118"/>
        <v>0</v>
      </c>
      <c r="CJ215" s="77">
        <f t="shared" si="118"/>
        <v>0</v>
      </c>
      <c r="CK215" s="77">
        <f t="shared" si="118"/>
        <v>0</v>
      </c>
      <c r="CL215" s="77">
        <f t="shared" si="118"/>
        <v>0</v>
      </c>
      <c r="CM215" s="77">
        <f t="shared" si="118"/>
        <v>0</v>
      </c>
      <c r="CN215" s="77">
        <f t="shared" si="118"/>
        <v>0</v>
      </c>
      <c r="CO215" s="77">
        <f t="shared" si="118"/>
        <v>0</v>
      </c>
      <c r="CP215" s="77">
        <f t="shared" si="118"/>
        <v>0</v>
      </c>
      <c r="CQ215" s="77">
        <f t="shared" si="118"/>
        <v>0</v>
      </c>
      <c r="CR215" s="77">
        <f t="shared" si="118"/>
        <v>0</v>
      </c>
      <c r="CS215" s="77">
        <f t="shared" si="118"/>
        <v>0</v>
      </c>
      <c r="CT215" s="77">
        <f t="shared" si="118"/>
        <v>0</v>
      </c>
      <c r="CU215" s="77">
        <f t="shared" si="118"/>
        <v>0</v>
      </c>
      <c r="CV215" s="77">
        <f t="shared" si="118"/>
        <v>0</v>
      </c>
      <c r="CW215" s="77">
        <f t="shared" si="119"/>
        <v>0</v>
      </c>
      <c r="CX215" s="77">
        <f t="shared" si="119"/>
        <v>0</v>
      </c>
      <c r="CY215" s="77">
        <f t="shared" si="119"/>
        <v>0</v>
      </c>
      <c r="CZ215" s="77">
        <f t="shared" si="119"/>
        <v>0</v>
      </c>
      <c r="DA215" s="77">
        <f t="shared" si="119"/>
        <v>0</v>
      </c>
      <c r="DB215" s="77">
        <f t="shared" si="119"/>
        <v>0</v>
      </c>
      <c r="DC215" s="77">
        <f t="shared" si="119"/>
        <v>0</v>
      </c>
      <c r="DD215" s="77">
        <f t="shared" si="119"/>
        <v>0</v>
      </c>
      <c r="DE215" s="77">
        <f t="shared" si="119"/>
        <v>0</v>
      </c>
      <c r="DF215" s="77">
        <f t="shared" si="119"/>
        <v>0</v>
      </c>
      <c r="DG215" s="77">
        <f t="shared" si="119"/>
        <v>0</v>
      </c>
      <c r="DH215" s="77">
        <f t="shared" si="119"/>
        <v>0</v>
      </c>
      <c r="DI215" s="77">
        <f t="shared" si="119"/>
        <v>0</v>
      </c>
      <c r="DJ215" s="77">
        <f t="shared" si="119"/>
        <v>0</v>
      </c>
      <c r="DK215" s="77">
        <f t="shared" si="120"/>
        <v>0</v>
      </c>
      <c r="DL215" s="77">
        <f t="shared" si="120"/>
        <v>0</v>
      </c>
      <c r="DM215" s="77">
        <f t="shared" si="120"/>
        <v>0</v>
      </c>
      <c r="DN215" s="77">
        <f t="shared" si="120"/>
        <v>0</v>
      </c>
      <c r="DO215" s="77">
        <f t="shared" si="120"/>
        <v>0</v>
      </c>
      <c r="DP215" s="77">
        <f t="shared" si="120"/>
        <v>0</v>
      </c>
      <c r="DQ215" s="77">
        <f t="shared" si="120"/>
        <v>0</v>
      </c>
      <c r="DR215" s="77">
        <f t="shared" si="120"/>
        <v>0</v>
      </c>
      <c r="DS215" s="77">
        <f t="shared" si="120"/>
        <v>0</v>
      </c>
      <c r="DT215" s="77">
        <f t="shared" si="120"/>
        <v>0</v>
      </c>
      <c r="DU215" s="77">
        <f t="shared" si="120"/>
        <v>0</v>
      </c>
    </row>
    <row r="216" spans="1:125" x14ac:dyDescent="0.35">
      <c r="A216" s="38" t="str">
        <f>IFERROR(Pieņēmumi!B229,"")</f>
        <v>Administratīvās izmaksas Nr10</v>
      </c>
      <c r="B216" s="44" t="str">
        <f>IFERROR(Pieņēmumi!C229,"")</f>
        <v>k € ceturksnī</v>
      </c>
      <c r="C216" s="2"/>
      <c r="D216" s="63">
        <f>IFERROR(Pieņēmumi!E229,"")</f>
        <v>0</v>
      </c>
      <c r="E216" s="77">
        <f t="shared" si="113"/>
        <v>0</v>
      </c>
      <c r="F216" s="77">
        <f t="shared" si="113"/>
        <v>0</v>
      </c>
      <c r="G216" s="77">
        <f t="shared" si="113"/>
        <v>0</v>
      </c>
      <c r="H216" s="77">
        <f t="shared" si="113"/>
        <v>0</v>
      </c>
      <c r="I216" s="77">
        <f t="shared" si="113"/>
        <v>0</v>
      </c>
      <c r="J216" s="77">
        <f t="shared" si="113"/>
        <v>0</v>
      </c>
      <c r="K216" s="77">
        <f t="shared" si="113"/>
        <v>0</v>
      </c>
      <c r="L216" s="77">
        <f t="shared" si="113"/>
        <v>0</v>
      </c>
      <c r="M216" s="77">
        <f t="shared" si="113"/>
        <v>0</v>
      </c>
      <c r="N216" s="77">
        <f t="shared" si="113"/>
        <v>0</v>
      </c>
      <c r="O216" s="77">
        <f t="shared" si="113"/>
        <v>0</v>
      </c>
      <c r="P216" s="77">
        <f t="shared" si="113"/>
        <v>0</v>
      </c>
      <c r="Q216" s="77">
        <f t="shared" si="113"/>
        <v>0</v>
      </c>
      <c r="R216" s="77">
        <f t="shared" si="113"/>
        <v>0</v>
      </c>
      <c r="S216" s="77">
        <f t="shared" si="113"/>
        <v>0</v>
      </c>
      <c r="T216" s="77">
        <f t="shared" si="113"/>
        <v>0</v>
      </c>
      <c r="U216" s="77">
        <f t="shared" si="114"/>
        <v>0</v>
      </c>
      <c r="V216" s="77">
        <f t="shared" si="114"/>
        <v>0</v>
      </c>
      <c r="W216" s="77">
        <f t="shared" si="114"/>
        <v>0</v>
      </c>
      <c r="X216" s="77">
        <f t="shared" si="114"/>
        <v>0</v>
      </c>
      <c r="Y216" s="77">
        <f t="shared" si="114"/>
        <v>0</v>
      </c>
      <c r="Z216" s="77">
        <f t="shared" si="114"/>
        <v>0</v>
      </c>
      <c r="AA216" s="77">
        <f t="shared" si="114"/>
        <v>0</v>
      </c>
      <c r="AB216" s="77">
        <f t="shared" si="114"/>
        <v>0</v>
      </c>
      <c r="AC216" s="77">
        <f t="shared" si="114"/>
        <v>0</v>
      </c>
      <c r="AD216" s="77">
        <f t="shared" si="114"/>
        <v>0</v>
      </c>
      <c r="AE216" s="77">
        <f t="shared" si="114"/>
        <v>0</v>
      </c>
      <c r="AF216" s="77">
        <f t="shared" si="114"/>
        <v>0</v>
      </c>
      <c r="AG216" s="77">
        <f t="shared" si="114"/>
        <v>0</v>
      </c>
      <c r="AH216" s="77">
        <f t="shared" si="114"/>
        <v>0</v>
      </c>
      <c r="AI216" s="77">
        <f t="shared" si="114"/>
        <v>0</v>
      </c>
      <c r="AJ216" s="77">
        <f t="shared" si="114"/>
        <v>0</v>
      </c>
      <c r="AK216" s="77">
        <f t="shared" si="115"/>
        <v>0</v>
      </c>
      <c r="AL216" s="77">
        <f t="shared" si="115"/>
        <v>0</v>
      </c>
      <c r="AM216" s="77">
        <f t="shared" si="115"/>
        <v>0</v>
      </c>
      <c r="AN216" s="77">
        <f t="shared" si="115"/>
        <v>0</v>
      </c>
      <c r="AO216" s="77">
        <f t="shared" si="115"/>
        <v>0</v>
      </c>
      <c r="AP216" s="77">
        <f t="shared" si="115"/>
        <v>0</v>
      </c>
      <c r="AQ216" s="77">
        <f t="shared" si="115"/>
        <v>0</v>
      </c>
      <c r="AR216" s="77">
        <f t="shared" si="115"/>
        <v>0</v>
      </c>
      <c r="AS216" s="77">
        <f t="shared" si="115"/>
        <v>0</v>
      </c>
      <c r="AT216" s="77">
        <f t="shared" si="115"/>
        <v>0</v>
      </c>
      <c r="AU216" s="77">
        <f t="shared" si="115"/>
        <v>0</v>
      </c>
      <c r="AV216" s="77">
        <f t="shared" si="115"/>
        <v>0</v>
      </c>
      <c r="AW216" s="77">
        <f t="shared" si="115"/>
        <v>0</v>
      </c>
      <c r="AX216" s="77">
        <f t="shared" si="115"/>
        <v>0</v>
      </c>
      <c r="AY216" s="77">
        <f t="shared" si="115"/>
        <v>0</v>
      </c>
      <c r="AZ216" s="77">
        <f t="shared" si="115"/>
        <v>0</v>
      </c>
      <c r="BA216" s="77">
        <f t="shared" si="116"/>
        <v>0</v>
      </c>
      <c r="BB216" s="77">
        <f t="shared" si="116"/>
        <v>0</v>
      </c>
      <c r="BC216" s="77">
        <f t="shared" si="116"/>
        <v>0</v>
      </c>
      <c r="BD216" s="77">
        <f t="shared" si="116"/>
        <v>0</v>
      </c>
      <c r="BE216" s="77">
        <f t="shared" si="116"/>
        <v>0</v>
      </c>
      <c r="BF216" s="77">
        <f t="shared" si="116"/>
        <v>0</v>
      </c>
      <c r="BG216" s="77">
        <f t="shared" si="116"/>
        <v>0</v>
      </c>
      <c r="BH216" s="77">
        <f t="shared" si="116"/>
        <v>0</v>
      </c>
      <c r="BI216" s="77">
        <f t="shared" si="116"/>
        <v>0</v>
      </c>
      <c r="BJ216" s="77">
        <f t="shared" si="116"/>
        <v>0</v>
      </c>
      <c r="BK216" s="77">
        <f t="shared" si="116"/>
        <v>0</v>
      </c>
      <c r="BL216" s="77">
        <f t="shared" si="116"/>
        <v>0</v>
      </c>
      <c r="BM216" s="77">
        <f t="shared" si="116"/>
        <v>0</v>
      </c>
      <c r="BN216" s="77">
        <f t="shared" si="116"/>
        <v>0</v>
      </c>
      <c r="BO216" s="77">
        <f t="shared" si="116"/>
        <v>0</v>
      </c>
      <c r="BP216" s="77">
        <f t="shared" si="116"/>
        <v>0</v>
      </c>
      <c r="BQ216" s="77">
        <f t="shared" si="117"/>
        <v>0</v>
      </c>
      <c r="BR216" s="77">
        <f t="shared" si="117"/>
        <v>0</v>
      </c>
      <c r="BS216" s="77">
        <f t="shared" si="117"/>
        <v>0</v>
      </c>
      <c r="BT216" s="77">
        <f t="shared" si="117"/>
        <v>0</v>
      </c>
      <c r="BU216" s="77">
        <f t="shared" si="117"/>
        <v>0</v>
      </c>
      <c r="BV216" s="77">
        <f t="shared" si="117"/>
        <v>0</v>
      </c>
      <c r="BW216" s="77">
        <f t="shared" si="117"/>
        <v>0</v>
      </c>
      <c r="BX216" s="77">
        <f t="shared" si="117"/>
        <v>0</v>
      </c>
      <c r="BY216" s="77">
        <f t="shared" si="117"/>
        <v>0</v>
      </c>
      <c r="BZ216" s="77">
        <f t="shared" si="117"/>
        <v>0</v>
      </c>
      <c r="CA216" s="77">
        <f t="shared" si="117"/>
        <v>0</v>
      </c>
      <c r="CB216" s="77">
        <f t="shared" si="117"/>
        <v>0</v>
      </c>
      <c r="CC216" s="77">
        <f t="shared" si="117"/>
        <v>0</v>
      </c>
      <c r="CD216" s="77">
        <f t="shared" si="117"/>
        <v>0</v>
      </c>
      <c r="CE216" s="77">
        <f t="shared" si="117"/>
        <v>0</v>
      </c>
      <c r="CF216" s="77">
        <f t="shared" si="117"/>
        <v>0</v>
      </c>
      <c r="CG216" s="77">
        <f t="shared" si="118"/>
        <v>0</v>
      </c>
      <c r="CH216" s="77">
        <f t="shared" si="118"/>
        <v>0</v>
      </c>
      <c r="CI216" s="77">
        <f t="shared" si="118"/>
        <v>0</v>
      </c>
      <c r="CJ216" s="77">
        <f t="shared" si="118"/>
        <v>0</v>
      </c>
      <c r="CK216" s="77">
        <f t="shared" si="118"/>
        <v>0</v>
      </c>
      <c r="CL216" s="77">
        <f t="shared" si="118"/>
        <v>0</v>
      </c>
      <c r="CM216" s="77">
        <f t="shared" si="118"/>
        <v>0</v>
      </c>
      <c r="CN216" s="77">
        <f t="shared" si="118"/>
        <v>0</v>
      </c>
      <c r="CO216" s="77">
        <f t="shared" si="118"/>
        <v>0</v>
      </c>
      <c r="CP216" s="77">
        <f t="shared" si="118"/>
        <v>0</v>
      </c>
      <c r="CQ216" s="77">
        <f t="shared" si="118"/>
        <v>0</v>
      </c>
      <c r="CR216" s="77">
        <f t="shared" si="118"/>
        <v>0</v>
      </c>
      <c r="CS216" s="77">
        <f t="shared" si="118"/>
        <v>0</v>
      </c>
      <c r="CT216" s="77">
        <f t="shared" si="118"/>
        <v>0</v>
      </c>
      <c r="CU216" s="77">
        <f t="shared" si="118"/>
        <v>0</v>
      </c>
      <c r="CV216" s="77">
        <f t="shared" si="118"/>
        <v>0</v>
      </c>
      <c r="CW216" s="77">
        <f t="shared" si="119"/>
        <v>0</v>
      </c>
      <c r="CX216" s="77">
        <f t="shared" si="119"/>
        <v>0</v>
      </c>
      <c r="CY216" s="77">
        <f t="shared" si="119"/>
        <v>0</v>
      </c>
      <c r="CZ216" s="77">
        <f t="shared" si="119"/>
        <v>0</v>
      </c>
      <c r="DA216" s="77">
        <f t="shared" si="119"/>
        <v>0</v>
      </c>
      <c r="DB216" s="77">
        <f t="shared" si="119"/>
        <v>0</v>
      </c>
      <c r="DC216" s="77">
        <f t="shared" si="119"/>
        <v>0</v>
      </c>
      <c r="DD216" s="77">
        <f t="shared" si="119"/>
        <v>0</v>
      </c>
      <c r="DE216" s="77">
        <f t="shared" si="119"/>
        <v>0</v>
      </c>
      <c r="DF216" s="77">
        <f t="shared" si="119"/>
        <v>0</v>
      </c>
      <c r="DG216" s="77">
        <f t="shared" si="119"/>
        <v>0</v>
      </c>
      <c r="DH216" s="77">
        <f t="shared" si="119"/>
        <v>0</v>
      </c>
      <c r="DI216" s="77">
        <f t="shared" si="119"/>
        <v>0</v>
      </c>
      <c r="DJ216" s="77">
        <f t="shared" si="119"/>
        <v>0</v>
      </c>
      <c r="DK216" s="77">
        <f t="shared" si="120"/>
        <v>0</v>
      </c>
      <c r="DL216" s="77">
        <f t="shared" si="120"/>
        <v>0</v>
      </c>
      <c r="DM216" s="77">
        <f t="shared" si="120"/>
        <v>0</v>
      </c>
      <c r="DN216" s="77">
        <f t="shared" si="120"/>
        <v>0</v>
      </c>
      <c r="DO216" s="77">
        <f t="shared" si="120"/>
        <v>0</v>
      </c>
      <c r="DP216" s="77">
        <f t="shared" si="120"/>
        <v>0</v>
      </c>
      <c r="DQ216" s="77">
        <f t="shared" si="120"/>
        <v>0</v>
      </c>
      <c r="DR216" s="77">
        <f t="shared" si="120"/>
        <v>0</v>
      </c>
      <c r="DS216" s="77">
        <f t="shared" si="120"/>
        <v>0</v>
      </c>
      <c r="DT216" s="77">
        <f t="shared" si="120"/>
        <v>0</v>
      </c>
      <c r="DU216" s="77">
        <f t="shared" si="120"/>
        <v>0</v>
      </c>
    </row>
    <row r="217" spans="1:125"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row>
    <row r="218" spans="1:125" x14ac:dyDescent="0.35">
      <c r="A218" s="38" t="str">
        <f>IFERROR(Pieņēmumi!B231,"")</f>
        <v>Publiskā partnera administratīvās izmaksas, kopā</v>
      </c>
      <c r="B218" s="44" t="str">
        <f>IFERROR(Pieņēmumi!C231,"")</f>
        <v>k € ceturksnī</v>
      </c>
      <c r="C218" s="2"/>
      <c r="D218" s="63">
        <f>IFERROR(Pieņēmumi!E231,"")</f>
        <v>0</v>
      </c>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row>
    <row r="219" spans="1:125"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row>
    <row r="220" spans="1:125" x14ac:dyDescent="0.35">
      <c r="A220" s="25" t="s">
        <v>468</v>
      </c>
      <c r="B220" s="78" t="s">
        <v>200</v>
      </c>
      <c r="C220" s="25"/>
      <c r="D220" s="26">
        <f>IFERROR(SUM(E220:DU220),"")</f>
        <v>0</v>
      </c>
      <c r="E220" s="26">
        <f t="shared" ref="E220:BP220" si="121">IFERROR(SUM(E207:E216),"")</f>
        <v>0</v>
      </c>
      <c r="F220" s="26">
        <f t="shared" si="121"/>
        <v>0</v>
      </c>
      <c r="G220" s="26">
        <f t="shared" si="121"/>
        <v>0</v>
      </c>
      <c r="H220" s="26">
        <f t="shared" si="121"/>
        <v>0</v>
      </c>
      <c r="I220" s="26">
        <f t="shared" si="121"/>
        <v>0</v>
      </c>
      <c r="J220" s="26">
        <f t="shared" si="121"/>
        <v>0</v>
      </c>
      <c r="K220" s="26">
        <f t="shared" si="121"/>
        <v>0</v>
      </c>
      <c r="L220" s="26">
        <f t="shared" si="121"/>
        <v>0</v>
      </c>
      <c r="M220" s="26">
        <f t="shared" si="121"/>
        <v>0</v>
      </c>
      <c r="N220" s="26">
        <f t="shared" si="121"/>
        <v>0</v>
      </c>
      <c r="O220" s="26">
        <f t="shared" si="121"/>
        <v>0</v>
      </c>
      <c r="P220" s="26">
        <f t="shared" si="121"/>
        <v>0</v>
      </c>
      <c r="Q220" s="26">
        <f t="shared" si="121"/>
        <v>0</v>
      </c>
      <c r="R220" s="26">
        <f t="shared" si="121"/>
        <v>0</v>
      </c>
      <c r="S220" s="26">
        <f t="shared" si="121"/>
        <v>0</v>
      </c>
      <c r="T220" s="26">
        <f t="shared" si="121"/>
        <v>0</v>
      </c>
      <c r="U220" s="26">
        <f t="shared" si="121"/>
        <v>0</v>
      </c>
      <c r="V220" s="26">
        <f t="shared" si="121"/>
        <v>0</v>
      </c>
      <c r="W220" s="26">
        <f t="shared" si="121"/>
        <v>0</v>
      </c>
      <c r="X220" s="26">
        <f t="shared" si="121"/>
        <v>0</v>
      </c>
      <c r="Y220" s="26">
        <f t="shared" si="121"/>
        <v>0</v>
      </c>
      <c r="Z220" s="26">
        <f t="shared" si="121"/>
        <v>0</v>
      </c>
      <c r="AA220" s="26">
        <f t="shared" si="121"/>
        <v>0</v>
      </c>
      <c r="AB220" s="26">
        <f t="shared" si="121"/>
        <v>0</v>
      </c>
      <c r="AC220" s="26">
        <f t="shared" si="121"/>
        <v>0</v>
      </c>
      <c r="AD220" s="26">
        <f t="shared" si="121"/>
        <v>0</v>
      </c>
      <c r="AE220" s="26">
        <f t="shared" si="121"/>
        <v>0</v>
      </c>
      <c r="AF220" s="26">
        <f t="shared" si="121"/>
        <v>0</v>
      </c>
      <c r="AG220" s="26">
        <f t="shared" si="121"/>
        <v>0</v>
      </c>
      <c r="AH220" s="26">
        <f t="shared" si="121"/>
        <v>0</v>
      </c>
      <c r="AI220" s="26">
        <f t="shared" si="121"/>
        <v>0</v>
      </c>
      <c r="AJ220" s="26">
        <f t="shared" si="121"/>
        <v>0</v>
      </c>
      <c r="AK220" s="26">
        <f t="shared" si="121"/>
        <v>0</v>
      </c>
      <c r="AL220" s="26">
        <f t="shared" si="121"/>
        <v>0</v>
      </c>
      <c r="AM220" s="26">
        <f t="shared" si="121"/>
        <v>0</v>
      </c>
      <c r="AN220" s="26">
        <f t="shared" si="121"/>
        <v>0</v>
      </c>
      <c r="AO220" s="26">
        <f t="shared" si="121"/>
        <v>0</v>
      </c>
      <c r="AP220" s="26">
        <f t="shared" si="121"/>
        <v>0</v>
      </c>
      <c r="AQ220" s="26">
        <f t="shared" si="121"/>
        <v>0</v>
      </c>
      <c r="AR220" s="26">
        <f t="shared" si="121"/>
        <v>0</v>
      </c>
      <c r="AS220" s="26">
        <f t="shared" si="121"/>
        <v>0</v>
      </c>
      <c r="AT220" s="26">
        <f t="shared" si="121"/>
        <v>0</v>
      </c>
      <c r="AU220" s="26">
        <f t="shared" si="121"/>
        <v>0</v>
      </c>
      <c r="AV220" s="26">
        <f t="shared" si="121"/>
        <v>0</v>
      </c>
      <c r="AW220" s="26">
        <f t="shared" si="121"/>
        <v>0</v>
      </c>
      <c r="AX220" s="26">
        <f t="shared" si="121"/>
        <v>0</v>
      </c>
      <c r="AY220" s="26">
        <f t="shared" si="121"/>
        <v>0</v>
      </c>
      <c r="AZ220" s="26">
        <f t="shared" si="121"/>
        <v>0</v>
      </c>
      <c r="BA220" s="26">
        <f t="shared" si="121"/>
        <v>0</v>
      </c>
      <c r="BB220" s="26">
        <f t="shared" si="121"/>
        <v>0</v>
      </c>
      <c r="BC220" s="26">
        <f t="shared" si="121"/>
        <v>0</v>
      </c>
      <c r="BD220" s="26">
        <f t="shared" si="121"/>
        <v>0</v>
      </c>
      <c r="BE220" s="26">
        <f t="shared" si="121"/>
        <v>0</v>
      </c>
      <c r="BF220" s="26">
        <f t="shared" si="121"/>
        <v>0</v>
      </c>
      <c r="BG220" s="26">
        <f t="shared" si="121"/>
        <v>0</v>
      </c>
      <c r="BH220" s="26">
        <f t="shared" si="121"/>
        <v>0</v>
      </c>
      <c r="BI220" s="26">
        <f t="shared" si="121"/>
        <v>0</v>
      </c>
      <c r="BJ220" s="26">
        <f t="shared" si="121"/>
        <v>0</v>
      </c>
      <c r="BK220" s="26">
        <f t="shared" si="121"/>
        <v>0</v>
      </c>
      <c r="BL220" s="26">
        <f t="shared" si="121"/>
        <v>0</v>
      </c>
      <c r="BM220" s="26">
        <f t="shared" si="121"/>
        <v>0</v>
      </c>
      <c r="BN220" s="26">
        <f t="shared" si="121"/>
        <v>0</v>
      </c>
      <c r="BO220" s="26">
        <f t="shared" si="121"/>
        <v>0</v>
      </c>
      <c r="BP220" s="26">
        <f t="shared" si="121"/>
        <v>0</v>
      </c>
      <c r="BQ220" s="26">
        <f t="shared" ref="BQ220:DU220" si="122">IFERROR(SUM(BQ207:BQ216),"")</f>
        <v>0</v>
      </c>
      <c r="BR220" s="26">
        <f t="shared" si="122"/>
        <v>0</v>
      </c>
      <c r="BS220" s="26">
        <f t="shared" si="122"/>
        <v>0</v>
      </c>
      <c r="BT220" s="26">
        <f t="shared" si="122"/>
        <v>0</v>
      </c>
      <c r="BU220" s="26">
        <f t="shared" si="122"/>
        <v>0</v>
      </c>
      <c r="BV220" s="26">
        <f t="shared" si="122"/>
        <v>0</v>
      </c>
      <c r="BW220" s="26">
        <f t="shared" si="122"/>
        <v>0</v>
      </c>
      <c r="BX220" s="26">
        <f t="shared" si="122"/>
        <v>0</v>
      </c>
      <c r="BY220" s="26">
        <f t="shared" si="122"/>
        <v>0</v>
      </c>
      <c r="BZ220" s="26">
        <f t="shared" si="122"/>
        <v>0</v>
      </c>
      <c r="CA220" s="26">
        <f t="shared" si="122"/>
        <v>0</v>
      </c>
      <c r="CB220" s="26">
        <f t="shared" si="122"/>
        <v>0</v>
      </c>
      <c r="CC220" s="26">
        <f t="shared" si="122"/>
        <v>0</v>
      </c>
      <c r="CD220" s="26">
        <f t="shared" si="122"/>
        <v>0</v>
      </c>
      <c r="CE220" s="26">
        <f t="shared" si="122"/>
        <v>0</v>
      </c>
      <c r="CF220" s="26">
        <f t="shared" si="122"/>
        <v>0</v>
      </c>
      <c r="CG220" s="26">
        <f t="shared" si="122"/>
        <v>0</v>
      </c>
      <c r="CH220" s="26">
        <f t="shared" si="122"/>
        <v>0</v>
      </c>
      <c r="CI220" s="26">
        <f t="shared" si="122"/>
        <v>0</v>
      </c>
      <c r="CJ220" s="26">
        <f t="shared" si="122"/>
        <v>0</v>
      </c>
      <c r="CK220" s="26">
        <f t="shared" si="122"/>
        <v>0</v>
      </c>
      <c r="CL220" s="26">
        <f t="shared" si="122"/>
        <v>0</v>
      </c>
      <c r="CM220" s="26">
        <f t="shared" si="122"/>
        <v>0</v>
      </c>
      <c r="CN220" s="26">
        <f t="shared" si="122"/>
        <v>0</v>
      </c>
      <c r="CO220" s="26">
        <f t="shared" si="122"/>
        <v>0</v>
      </c>
      <c r="CP220" s="26">
        <f t="shared" si="122"/>
        <v>0</v>
      </c>
      <c r="CQ220" s="26">
        <f t="shared" si="122"/>
        <v>0</v>
      </c>
      <c r="CR220" s="26">
        <f t="shared" si="122"/>
        <v>0</v>
      </c>
      <c r="CS220" s="26">
        <f t="shared" si="122"/>
        <v>0</v>
      </c>
      <c r="CT220" s="26">
        <f t="shared" si="122"/>
        <v>0</v>
      </c>
      <c r="CU220" s="26">
        <f t="shared" si="122"/>
        <v>0</v>
      </c>
      <c r="CV220" s="26">
        <f t="shared" si="122"/>
        <v>0</v>
      </c>
      <c r="CW220" s="26">
        <f t="shared" si="122"/>
        <v>0</v>
      </c>
      <c r="CX220" s="26">
        <f t="shared" si="122"/>
        <v>0</v>
      </c>
      <c r="CY220" s="26">
        <f t="shared" si="122"/>
        <v>0</v>
      </c>
      <c r="CZ220" s="26">
        <f t="shared" si="122"/>
        <v>0</v>
      </c>
      <c r="DA220" s="26">
        <f t="shared" si="122"/>
        <v>0</v>
      </c>
      <c r="DB220" s="26">
        <f t="shared" si="122"/>
        <v>0</v>
      </c>
      <c r="DC220" s="26">
        <f t="shared" si="122"/>
        <v>0</v>
      </c>
      <c r="DD220" s="26">
        <f t="shared" si="122"/>
        <v>0</v>
      </c>
      <c r="DE220" s="26">
        <f t="shared" si="122"/>
        <v>0</v>
      </c>
      <c r="DF220" s="26">
        <f t="shared" si="122"/>
        <v>0</v>
      </c>
      <c r="DG220" s="26">
        <f t="shared" si="122"/>
        <v>0</v>
      </c>
      <c r="DH220" s="26">
        <f t="shared" si="122"/>
        <v>0</v>
      </c>
      <c r="DI220" s="26">
        <f t="shared" si="122"/>
        <v>0</v>
      </c>
      <c r="DJ220" s="26">
        <f t="shared" si="122"/>
        <v>0</v>
      </c>
      <c r="DK220" s="26">
        <f t="shared" si="122"/>
        <v>0</v>
      </c>
      <c r="DL220" s="26">
        <f t="shared" si="122"/>
        <v>0</v>
      </c>
      <c r="DM220" s="26">
        <f t="shared" si="122"/>
        <v>0</v>
      </c>
      <c r="DN220" s="26">
        <f t="shared" si="122"/>
        <v>0</v>
      </c>
      <c r="DO220" s="26">
        <f t="shared" si="122"/>
        <v>0</v>
      </c>
      <c r="DP220" s="26">
        <f t="shared" si="122"/>
        <v>0</v>
      </c>
      <c r="DQ220" s="26">
        <f t="shared" si="122"/>
        <v>0</v>
      </c>
      <c r="DR220" s="26">
        <f t="shared" si="122"/>
        <v>0</v>
      </c>
      <c r="DS220" s="26">
        <f t="shared" si="122"/>
        <v>0</v>
      </c>
      <c r="DT220" s="26">
        <f t="shared" si="122"/>
        <v>0</v>
      </c>
      <c r="DU220" s="26">
        <f t="shared" si="122"/>
        <v>0</v>
      </c>
    </row>
    <row r="221" spans="1:125" x14ac:dyDescent="0.35">
      <c r="A221" s="25"/>
      <c r="B221" s="25"/>
      <c r="C221" s="25"/>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row>
    <row r="222" spans="1:125" x14ac:dyDescent="0.35">
      <c r="A222" s="25" t="s">
        <v>469</v>
      </c>
      <c r="B222" s="78" t="s">
        <v>200</v>
      </c>
      <c r="C222" s="25"/>
      <c r="D222" s="26">
        <f>IFERROR(SUM(E222:DU222),"")</f>
        <v>0</v>
      </c>
      <c r="E222" s="26" t="str">
        <f t="shared" ref="E222:BP222" si="123">IFERROR(E205*E220,"")</f>
        <v/>
      </c>
      <c r="F222" s="26" t="str">
        <f t="shared" si="123"/>
        <v/>
      </c>
      <c r="G222" s="26" t="str">
        <f t="shared" si="123"/>
        <v/>
      </c>
      <c r="H222" s="26" t="str">
        <f t="shared" si="123"/>
        <v/>
      </c>
      <c r="I222" s="26" t="str">
        <f t="shared" si="123"/>
        <v/>
      </c>
      <c r="J222" s="26" t="str">
        <f t="shared" si="123"/>
        <v/>
      </c>
      <c r="K222" s="26" t="str">
        <f t="shared" si="123"/>
        <v/>
      </c>
      <c r="L222" s="26" t="str">
        <f t="shared" si="123"/>
        <v/>
      </c>
      <c r="M222" s="26" t="str">
        <f t="shared" si="123"/>
        <v/>
      </c>
      <c r="N222" s="26" t="str">
        <f t="shared" si="123"/>
        <v/>
      </c>
      <c r="O222" s="26" t="str">
        <f t="shared" si="123"/>
        <v/>
      </c>
      <c r="P222" s="26" t="str">
        <f t="shared" si="123"/>
        <v/>
      </c>
      <c r="Q222" s="26" t="str">
        <f t="shared" si="123"/>
        <v/>
      </c>
      <c r="R222" s="26" t="str">
        <f t="shared" si="123"/>
        <v/>
      </c>
      <c r="S222" s="26" t="str">
        <f t="shared" si="123"/>
        <v/>
      </c>
      <c r="T222" s="26" t="str">
        <f t="shared" si="123"/>
        <v/>
      </c>
      <c r="U222" s="26" t="str">
        <f t="shared" si="123"/>
        <v/>
      </c>
      <c r="V222" s="26" t="str">
        <f t="shared" si="123"/>
        <v/>
      </c>
      <c r="W222" s="26" t="str">
        <f t="shared" si="123"/>
        <v/>
      </c>
      <c r="X222" s="26" t="str">
        <f t="shared" si="123"/>
        <v/>
      </c>
      <c r="Y222" s="26" t="str">
        <f t="shared" si="123"/>
        <v/>
      </c>
      <c r="Z222" s="26" t="str">
        <f t="shared" si="123"/>
        <v/>
      </c>
      <c r="AA222" s="26" t="str">
        <f t="shared" si="123"/>
        <v/>
      </c>
      <c r="AB222" s="26" t="str">
        <f t="shared" si="123"/>
        <v/>
      </c>
      <c r="AC222" s="26" t="str">
        <f t="shared" si="123"/>
        <v/>
      </c>
      <c r="AD222" s="26" t="str">
        <f t="shared" si="123"/>
        <v/>
      </c>
      <c r="AE222" s="26" t="str">
        <f t="shared" si="123"/>
        <v/>
      </c>
      <c r="AF222" s="26" t="str">
        <f t="shared" si="123"/>
        <v/>
      </c>
      <c r="AG222" s="26" t="str">
        <f t="shared" si="123"/>
        <v/>
      </c>
      <c r="AH222" s="26" t="str">
        <f t="shared" si="123"/>
        <v/>
      </c>
      <c r="AI222" s="26" t="str">
        <f t="shared" si="123"/>
        <v/>
      </c>
      <c r="AJ222" s="26" t="str">
        <f t="shared" si="123"/>
        <v/>
      </c>
      <c r="AK222" s="26" t="str">
        <f t="shared" si="123"/>
        <v/>
      </c>
      <c r="AL222" s="26" t="str">
        <f t="shared" si="123"/>
        <v/>
      </c>
      <c r="AM222" s="26" t="str">
        <f t="shared" si="123"/>
        <v/>
      </c>
      <c r="AN222" s="26" t="str">
        <f t="shared" si="123"/>
        <v/>
      </c>
      <c r="AO222" s="26" t="str">
        <f t="shared" si="123"/>
        <v/>
      </c>
      <c r="AP222" s="26" t="str">
        <f t="shared" si="123"/>
        <v/>
      </c>
      <c r="AQ222" s="26" t="str">
        <f t="shared" si="123"/>
        <v/>
      </c>
      <c r="AR222" s="26" t="str">
        <f t="shared" si="123"/>
        <v/>
      </c>
      <c r="AS222" s="26" t="str">
        <f t="shared" si="123"/>
        <v/>
      </c>
      <c r="AT222" s="26" t="str">
        <f t="shared" si="123"/>
        <v/>
      </c>
      <c r="AU222" s="26" t="str">
        <f t="shared" si="123"/>
        <v/>
      </c>
      <c r="AV222" s="26" t="str">
        <f t="shared" si="123"/>
        <v/>
      </c>
      <c r="AW222" s="26" t="str">
        <f t="shared" si="123"/>
        <v/>
      </c>
      <c r="AX222" s="26" t="str">
        <f t="shared" si="123"/>
        <v/>
      </c>
      <c r="AY222" s="26" t="str">
        <f t="shared" si="123"/>
        <v/>
      </c>
      <c r="AZ222" s="26" t="str">
        <f t="shared" si="123"/>
        <v/>
      </c>
      <c r="BA222" s="26" t="str">
        <f t="shared" si="123"/>
        <v/>
      </c>
      <c r="BB222" s="26" t="str">
        <f t="shared" si="123"/>
        <v/>
      </c>
      <c r="BC222" s="26" t="str">
        <f t="shared" si="123"/>
        <v/>
      </c>
      <c r="BD222" s="26" t="str">
        <f t="shared" si="123"/>
        <v/>
      </c>
      <c r="BE222" s="26" t="str">
        <f t="shared" si="123"/>
        <v/>
      </c>
      <c r="BF222" s="26" t="str">
        <f t="shared" si="123"/>
        <v/>
      </c>
      <c r="BG222" s="26" t="str">
        <f t="shared" si="123"/>
        <v/>
      </c>
      <c r="BH222" s="26" t="str">
        <f t="shared" si="123"/>
        <v/>
      </c>
      <c r="BI222" s="26" t="str">
        <f t="shared" si="123"/>
        <v/>
      </c>
      <c r="BJ222" s="26" t="str">
        <f t="shared" si="123"/>
        <v/>
      </c>
      <c r="BK222" s="26" t="str">
        <f t="shared" si="123"/>
        <v/>
      </c>
      <c r="BL222" s="26" t="str">
        <f t="shared" si="123"/>
        <v/>
      </c>
      <c r="BM222" s="26" t="str">
        <f t="shared" si="123"/>
        <v/>
      </c>
      <c r="BN222" s="26" t="str">
        <f t="shared" si="123"/>
        <v/>
      </c>
      <c r="BO222" s="26" t="str">
        <f t="shared" si="123"/>
        <v/>
      </c>
      <c r="BP222" s="26" t="str">
        <f t="shared" si="123"/>
        <v/>
      </c>
      <c r="BQ222" s="26" t="str">
        <f t="shared" ref="BQ222:DU222" si="124">IFERROR(BQ205*BQ220,"")</f>
        <v/>
      </c>
      <c r="BR222" s="26" t="str">
        <f t="shared" si="124"/>
        <v/>
      </c>
      <c r="BS222" s="26" t="str">
        <f t="shared" si="124"/>
        <v/>
      </c>
      <c r="BT222" s="26" t="str">
        <f t="shared" si="124"/>
        <v/>
      </c>
      <c r="BU222" s="26" t="str">
        <f t="shared" si="124"/>
        <v/>
      </c>
      <c r="BV222" s="26" t="str">
        <f t="shared" si="124"/>
        <v/>
      </c>
      <c r="BW222" s="26" t="str">
        <f t="shared" si="124"/>
        <v/>
      </c>
      <c r="BX222" s="26" t="str">
        <f t="shared" si="124"/>
        <v/>
      </c>
      <c r="BY222" s="26" t="str">
        <f t="shared" si="124"/>
        <v/>
      </c>
      <c r="BZ222" s="26" t="str">
        <f t="shared" si="124"/>
        <v/>
      </c>
      <c r="CA222" s="26" t="str">
        <f t="shared" si="124"/>
        <v/>
      </c>
      <c r="CB222" s="26" t="str">
        <f t="shared" si="124"/>
        <v/>
      </c>
      <c r="CC222" s="26" t="str">
        <f t="shared" si="124"/>
        <v/>
      </c>
      <c r="CD222" s="26" t="str">
        <f t="shared" si="124"/>
        <v/>
      </c>
      <c r="CE222" s="26" t="str">
        <f t="shared" si="124"/>
        <v/>
      </c>
      <c r="CF222" s="26" t="str">
        <f t="shared" si="124"/>
        <v/>
      </c>
      <c r="CG222" s="26" t="str">
        <f t="shared" si="124"/>
        <v/>
      </c>
      <c r="CH222" s="26" t="str">
        <f t="shared" si="124"/>
        <v/>
      </c>
      <c r="CI222" s="26" t="str">
        <f t="shared" si="124"/>
        <v/>
      </c>
      <c r="CJ222" s="26" t="str">
        <f t="shared" si="124"/>
        <v/>
      </c>
      <c r="CK222" s="26" t="str">
        <f t="shared" si="124"/>
        <v/>
      </c>
      <c r="CL222" s="26" t="str">
        <f t="shared" si="124"/>
        <v/>
      </c>
      <c r="CM222" s="26" t="str">
        <f t="shared" si="124"/>
        <v/>
      </c>
      <c r="CN222" s="26" t="str">
        <f t="shared" si="124"/>
        <v/>
      </c>
      <c r="CO222" s="26" t="str">
        <f t="shared" si="124"/>
        <v/>
      </c>
      <c r="CP222" s="26" t="str">
        <f t="shared" si="124"/>
        <v/>
      </c>
      <c r="CQ222" s="26" t="str">
        <f t="shared" si="124"/>
        <v/>
      </c>
      <c r="CR222" s="26" t="str">
        <f t="shared" si="124"/>
        <v/>
      </c>
      <c r="CS222" s="26" t="str">
        <f t="shared" si="124"/>
        <v/>
      </c>
      <c r="CT222" s="26" t="str">
        <f t="shared" si="124"/>
        <v/>
      </c>
      <c r="CU222" s="26" t="str">
        <f t="shared" si="124"/>
        <v/>
      </c>
      <c r="CV222" s="26" t="str">
        <f t="shared" si="124"/>
        <v/>
      </c>
      <c r="CW222" s="26" t="str">
        <f t="shared" si="124"/>
        <v/>
      </c>
      <c r="CX222" s="26" t="str">
        <f t="shared" si="124"/>
        <v/>
      </c>
      <c r="CY222" s="26" t="str">
        <f t="shared" si="124"/>
        <v/>
      </c>
      <c r="CZ222" s="26" t="str">
        <f t="shared" si="124"/>
        <v/>
      </c>
      <c r="DA222" s="26" t="str">
        <f t="shared" si="124"/>
        <v/>
      </c>
      <c r="DB222" s="26" t="str">
        <f t="shared" si="124"/>
        <v/>
      </c>
      <c r="DC222" s="26" t="str">
        <f t="shared" si="124"/>
        <v/>
      </c>
      <c r="DD222" s="26" t="str">
        <f t="shared" si="124"/>
        <v/>
      </c>
      <c r="DE222" s="26" t="str">
        <f t="shared" si="124"/>
        <v/>
      </c>
      <c r="DF222" s="26" t="str">
        <f t="shared" si="124"/>
        <v/>
      </c>
      <c r="DG222" s="26" t="str">
        <f t="shared" si="124"/>
        <v/>
      </c>
      <c r="DH222" s="26" t="str">
        <f t="shared" si="124"/>
        <v/>
      </c>
      <c r="DI222" s="26" t="str">
        <f t="shared" si="124"/>
        <v/>
      </c>
      <c r="DJ222" s="26" t="str">
        <f t="shared" si="124"/>
        <v/>
      </c>
      <c r="DK222" s="26" t="str">
        <f t="shared" si="124"/>
        <v/>
      </c>
      <c r="DL222" s="26" t="str">
        <f t="shared" si="124"/>
        <v/>
      </c>
      <c r="DM222" s="26" t="str">
        <f t="shared" si="124"/>
        <v/>
      </c>
      <c r="DN222" s="26" t="str">
        <f t="shared" si="124"/>
        <v/>
      </c>
      <c r="DO222" s="26" t="str">
        <f t="shared" si="124"/>
        <v/>
      </c>
      <c r="DP222" s="26" t="str">
        <f t="shared" si="124"/>
        <v/>
      </c>
      <c r="DQ222" s="26" t="str">
        <f t="shared" si="124"/>
        <v/>
      </c>
      <c r="DR222" s="26" t="str">
        <f t="shared" si="124"/>
        <v/>
      </c>
      <c r="DS222" s="26" t="str">
        <f t="shared" si="124"/>
        <v/>
      </c>
      <c r="DT222" s="26" t="str">
        <f t="shared" si="124"/>
        <v/>
      </c>
      <c r="DU222" s="26" t="str">
        <f t="shared" si="124"/>
        <v/>
      </c>
    </row>
    <row r="223" spans="1:125"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row>
    <row r="224" spans="1:125" x14ac:dyDescent="0.35">
      <c r="A224" s="406" t="s">
        <v>344</v>
      </c>
      <c r="B224" s="406"/>
      <c r="C224" s="406"/>
      <c r="D224" s="406"/>
      <c r="E224" s="406"/>
      <c r="F224" s="406"/>
      <c r="G224" s="406"/>
      <c r="H224" s="406"/>
      <c r="I224" s="406"/>
      <c r="J224" s="406"/>
      <c r="K224" s="406"/>
      <c r="L224" s="406"/>
      <c r="M224" s="406"/>
      <c r="N224" s="406"/>
      <c r="O224" s="406"/>
      <c r="P224" s="406"/>
      <c r="Q224" s="406"/>
      <c r="R224" s="406"/>
      <c r="S224" s="406"/>
      <c r="T224" s="406"/>
      <c r="U224" s="406"/>
      <c r="V224" s="406"/>
      <c r="W224" s="406"/>
      <c r="X224" s="406"/>
      <c r="Y224" s="406"/>
      <c r="Z224" s="406"/>
      <c r="AA224" s="406"/>
      <c r="AB224" s="406"/>
      <c r="AC224" s="406"/>
      <c r="AD224" s="406"/>
      <c r="AE224" s="406"/>
      <c r="AF224" s="406"/>
      <c r="AG224" s="406"/>
      <c r="AH224" s="406"/>
      <c r="AI224" s="406"/>
      <c r="AJ224" s="406"/>
      <c r="AK224" s="406"/>
      <c r="AL224" s="406"/>
      <c r="AM224" s="406"/>
      <c r="AN224" s="406"/>
      <c r="AO224" s="406"/>
      <c r="AP224" s="406"/>
      <c r="AQ224" s="406"/>
      <c r="AR224" s="406"/>
      <c r="AS224" s="406"/>
      <c r="AT224" s="406"/>
      <c r="AU224" s="406"/>
      <c r="AV224" s="406"/>
      <c r="AW224" s="406"/>
      <c r="AX224" s="406"/>
      <c r="AY224" s="406"/>
      <c r="AZ224" s="406"/>
      <c r="BA224" s="406"/>
      <c r="BB224" s="406"/>
      <c r="BC224" s="406"/>
      <c r="BD224" s="406"/>
      <c r="BE224" s="406"/>
      <c r="BF224" s="406"/>
      <c r="BG224" s="406"/>
      <c r="BH224" s="406"/>
      <c r="BI224" s="406"/>
      <c r="BJ224" s="406"/>
      <c r="BK224" s="406"/>
      <c r="BL224" s="406"/>
      <c r="BM224" s="406"/>
      <c r="BN224" s="406"/>
      <c r="BO224" s="406"/>
      <c r="BP224" s="406"/>
      <c r="BQ224" s="406"/>
      <c r="BR224" s="406"/>
      <c r="BS224" s="406"/>
      <c r="BT224" s="406"/>
      <c r="BU224" s="406"/>
      <c r="BV224" s="406"/>
      <c r="BW224" s="406"/>
      <c r="BX224" s="406"/>
      <c r="BY224" s="406"/>
      <c r="BZ224" s="406"/>
      <c r="CA224" s="406"/>
      <c r="CB224" s="406"/>
      <c r="CC224" s="406"/>
      <c r="CD224" s="406"/>
      <c r="CE224" s="406"/>
      <c r="CF224" s="406"/>
      <c r="CG224" s="406"/>
      <c r="CH224" s="406"/>
      <c r="CI224" s="406"/>
      <c r="CJ224" s="406"/>
      <c r="CK224" s="406"/>
      <c r="CL224" s="406"/>
      <c r="CM224" s="406"/>
      <c r="CN224" s="406"/>
      <c r="CO224" s="406"/>
      <c r="CP224" s="406"/>
      <c r="CQ224" s="406"/>
      <c r="CR224" s="406"/>
      <c r="CS224" s="406"/>
      <c r="CT224" s="406"/>
      <c r="CU224" s="406"/>
      <c r="CV224" s="406"/>
      <c r="CW224" s="406"/>
      <c r="CX224" s="406"/>
      <c r="CY224" s="406"/>
      <c r="CZ224" s="406"/>
      <c r="DA224" s="406"/>
      <c r="DB224" s="406"/>
      <c r="DC224" s="406"/>
      <c r="DD224" s="406"/>
      <c r="DE224" s="406"/>
      <c r="DF224" s="406"/>
      <c r="DG224" s="406"/>
      <c r="DH224" s="406"/>
      <c r="DI224" s="406"/>
      <c r="DJ224" s="406"/>
      <c r="DK224" s="406"/>
      <c r="DL224" s="406"/>
      <c r="DM224" s="406"/>
      <c r="DN224" s="406"/>
      <c r="DO224" s="406"/>
      <c r="DP224" s="406"/>
      <c r="DQ224" s="406"/>
      <c r="DR224" s="406"/>
      <c r="DS224" s="406"/>
      <c r="DT224" s="406"/>
      <c r="DU224" s="406"/>
    </row>
    <row r="225" spans="1:125" x14ac:dyDescent="0.35">
      <c r="A225" s="2"/>
      <c r="B225" s="3"/>
      <c r="C225" s="3"/>
      <c r="D225" s="72"/>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c r="AX225" s="73"/>
      <c r="AY225" s="73"/>
      <c r="AZ225" s="73"/>
      <c r="BA225" s="73"/>
      <c r="BB225" s="73"/>
      <c r="BC225" s="73"/>
      <c r="BD225" s="73"/>
      <c r="BE225" s="73"/>
      <c r="BF225" s="73"/>
      <c r="BG225" s="73"/>
      <c r="BH225" s="73"/>
      <c r="BI225" s="73"/>
      <c r="BJ225" s="73"/>
      <c r="BK225" s="73"/>
      <c r="BL225" s="73"/>
      <c r="BM225" s="73"/>
      <c r="BN225" s="73"/>
      <c r="BO225" s="73"/>
      <c r="BP225" s="73"/>
      <c r="BQ225" s="73"/>
      <c r="BR225" s="73"/>
      <c r="BS225" s="73"/>
      <c r="BT225" s="73"/>
      <c r="BU225" s="73"/>
      <c r="BV225" s="73"/>
      <c r="BW225" s="73"/>
      <c r="BX225" s="73"/>
      <c r="BY225" s="73"/>
      <c r="BZ225" s="73"/>
      <c r="CA225" s="73"/>
      <c r="CB225" s="73"/>
      <c r="CC225" s="73"/>
      <c r="CD225" s="73"/>
      <c r="CE225" s="73"/>
      <c r="CF225" s="73"/>
      <c r="CG225" s="73"/>
      <c r="CH225" s="73"/>
      <c r="CI225" s="73"/>
      <c r="CJ225" s="73"/>
      <c r="CK225" s="73"/>
      <c r="CL225" s="73"/>
      <c r="CM225" s="73"/>
      <c r="CN225" s="73"/>
      <c r="CO225" s="73"/>
      <c r="CP225" s="73"/>
      <c r="CQ225" s="73"/>
      <c r="CR225" s="73"/>
      <c r="CS225" s="73"/>
      <c r="CT225" s="73"/>
      <c r="CU225" s="73"/>
      <c r="CV225" s="73"/>
      <c r="CW225" s="73"/>
      <c r="CX225" s="73"/>
      <c r="CY225" s="73"/>
      <c r="CZ225" s="73"/>
      <c r="DA225" s="73"/>
      <c r="DB225" s="73"/>
      <c r="DC225" s="73"/>
      <c r="DD225" s="73"/>
      <c r="DE225" s="73"/>
      <c r="DF225" s="73"/>
      <c r="DG225" s="73"/>
      <c r="DH225" s="73"/>
      <c r="DI225" s="73"/>
      <c r="DJ225" s="73"/>
      <c r="DK225" s="73"/>
      <c r="DL225" s="73"/>
      <c r="DM225" s="73"/>
      <c r="DN225" s="73"/>
      <c r="DO225" s="73"/>
      <c r="DP225" s="73"/>
      <c r="DQ225" s="73"/>
      <c r="DR225" s="73"/>
      <c r="DS225" s="73"/>
      <c r="DT225" s="73"/>
      <c r="DU225" s="73"/>
    </row>
    <row r="226" spans="1:125" x14ac:dyDescent="0.35">
      <c r="A226" s="38" t="str">
        <f>IFERROR(Pieņēmumi!B248,"")</f>
        <v>Būvniecības perioda pagarināšana</v>
      </c>
      <c r="B226" s="3"/>
      <c r="C226" s="3"/>
      <c r="D226" s="74">
        <f>IFERROR(Pieņēmumi!E248,"")</f>
        <v>0</v>
      </c>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73"/>
      <c r="AJ226" s="73"/>
      <c r="AK226" s="73"/>
      <c r="AL226" s="73"/>
      <c r="AM226" s="73"/>
      <c r="AN226" s="73"/>
      <c r="AO226" s="73"/>
      <c r="AP226" s="73"/>
      <c r="AQ226" s="73"/>
      <c r="AR226" s="73"/>
      <c r="AS226" s="73"/>
      <c r="AT226" s="73"/>
      <c r="AU226" s="73"/>
      <c r="AV226" s="73"/>
      <c r="AW226" s="73"/>
      <c r="AX226" s="73"/>
      <c r="AY226" s="73"/>
      <c r="AZ226" s="73"/>
      <c r="BA226" s="73"/>
      <c r="BB226" s="73"/>
      <c r="BC226" s="73"/>
      <c r="BD226" s="73"/>
      <c r="BE226" s="73"/>
      <c r="BF226" s="73"/>
      <c r="BG226" s="73"/>
      <c r="BH226" s="73"/>
      <c r="BI226" s="73"/>
      <c r="BJ226" s="73"/>
      <c r="BK226" s="73"/>
      <c r="BL226" s="73"/>
      <c r="BM226" s="73"/>
      <c r="BN226" s="73"/>
      <c r="BO226" s="73"/>
      <c r="BP226" s="73"/>
      <c r="BQ226" s="73"/>
      <c r="BR226" s="73"/>
      <c r="BS226" s="73"/>
      <c r="BT226" s="73"/>
      <c r="BU226" s="73"/>
      <c r="BV226" s="73"/>
      <c r="BW226" s="73"/>
      <c r="BX226" s="73"/>
      <c r="BY226" s="73"/>
      <c r="BZ226" s="73"/>
      <c r="CA226" s="73"/>
      <c r="CB226" s="73"/>
      <c r="CC226" s="73"/>
      <c r="CD226" s="73"/>
      <c r="CE226" s="73"/>
      <c r="CF226" s="73"/>
      <c r="CG226" s="73"/>
      <c r="CH226" s="73"/>
      <c r="CI226" s="73"/>
      <c r="CJ226" s="73"/>
      <c r="CK226" s="73"/>
      <c r="CL226" s="73"/>
      <c r="CM226" s="73"/>
      <c r="CN226" s="73"/>
      <c r="CO226" s="73"/>
      <c r="CP226" s="73"/>
      <c r="CQ226" s="73"/>
      <c r="CR226" s="73"/>
      <c r="CS226" s="73"/>
      <c r="CT226" s="73"/>
      <c r="CU226" s="73"/>
      <c r="CV226" s="73"/>
      <c r="CW226" s="73"/>
      <c r="CX226" s="73"/>
      <c r="CY226" s="73"/>
      <c r="CZ226" s="73"/>
      <c r="DA226" s="73"/>
      <c r="DB226" s="73"/>
      <c r="DC226" s="73"/>
      <c r="DD226" s="73"/>
      <c r="DE226" s="73"/>
      <c r="DF226" s="73"/>
      <c r="DG226" s="73"/>
      <c r="DH226" s="73"/>
      <c r="DI226" s="73"/>
      <c r="DJ226" s="73"/>
      <c r="DK226" s="73"/>
      <c r="DL226" s="73"/>
      <c r="DM226" s="73"/>
      <c r="DN226" s="73"/>
      <c r="DO226" s="73"/>
      <c r="DP226" s="73"/>
      <c r="DQ226" s="73"/>
      <c r="DR226" s="73"/>
      <c r="DS226" s="73"/>
      <c r="DT226" s="73"/>
      <c r="DU226" s="73"/>
    </row>
    <row r="227" spans="1:125" x14ac:dyDescent="0.35">
      <c r="A227" s="38" t="str">
        <f>IFERROR(IF(A8=0,"",A8),"")</f>
        <v>PARTNERĪBAS LĪGUMA parakstīšanas datums</v>
      </c>
      <c r="B227" s="153" t="str">
        <f>IFERROR(IF(B8=0,"",B8),"")</f>
        <v/>
      </c>
      <c r="C227" s="153" t="str">
        <f>IFERROR(IF(C8=0,"",C8),"")</f>
        <v/>
      </c>
      <c r="D227" s="39" t="str">
        <f>IFERROR(IF(D8=0,"",D8),"")</f>
        <v/>
      </c>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c r="AA227" s="153"/>
      <c r="AB227" s="153"/>
      <c r="AC227" s="153"/>
      <c r="AD227" s="153"/>
      <c r="AE227" s="153"/>
      <c r="AF227" s="153"/>
      <c r="AG227" s="153"/>
      <c r="AH227" s="153"/>
      <c r="AI227" s="153"/>
      <c r="AJ227" s="153"/>
      <c r="AK227" s="153"/>
      <c r="AL227" s="153"/>
      <c r="AM227" s="153"/>
      <c r="AN227" s="153"/>
      <c r="AO227" s="153"/>
      <c r="AP227" s="153"/>
      <c r="AQ227" s="153"/>
      <c r="AR227" s="153"/>
      <c r="AS227" s="153"/>
      <c r="AT227" s="153"/>
      <c r="AU227" s="153"/>
      <c r="AV227" s="153"/>
      <c r="AW227" s="153"/>
      <c r="AX227" s="153"/>
      <c r="AY227" s="153"/>
      <c r="AZ227" s="153"/>
      <c r="BA227" s="153"/>
      <c r="BB227" s="153"/>
      <c r="BC227" s="153"/>
      <c r="BD227" s="153"/>
      <c r="BE227" s="153"/>
      <c r="BF227" s="153"/>
      <c r="BG227" s="153"/>
      <c r="BH227" s="153"/>
      <c r="BI227" s="153"/>
      <c r="BJ227" s="153"/>
      <c r="BK227" s="153"/>
      <c r="BL227" s="153"/>
      <c r="BM227" s="153"/>
      <c r="BN227" s="153"/>
      <c r="BO227" s="153"/>
      <c r="BP227" s="153"/>
      <c r="BQ227" s="153"/>
      <c r="BR227" s="153"/>
      <c r="BS227" s="153"/>
      <c r="BT227" s="153"/>
      <c r="BU227" s="153"/>
      <c r="BV227" s="153"/>
      <c r="BW227" s="153"/>
      <c r="BX227" s="153"/>
      <c r="BY227" s="153"/>
      <c r="BZ227" s="153"/>
      <c r="CA227" s="153"/>
      <c r="CB227" s="153"/>
      <c r="CC227" s="153"/>
      <c r="CD227" s="153"/>
      <c r="CE227" s="153"/>
      <c r="CF227" s="153"/>
      <c r="CG227" s="153"/>
      <c r="CH227" s="153"/>
      <c r="CI227" s="153"/>
      <c r="CJ227" s="153"/>
      <c r="CK227" s="153"/>
      <c r="CL227" s="153"/>
      <c r="CM227" s="153"/>
      <c r="CN227" s="153"/>
      <c r="CO227" s="153"/>
      <c r="CP227" s="153"/>
      <c r="CQ227" s="153"/>
      <c r="CR227" s="153"/>
      <c r="CS227" s="153"/>
      <c r="CT227" s="153"/>
      <c r="CU227" s="153"/>
      <c r="CV227" s="153"/>
      <c r="CW227" s="153"/>
      <c r="CX227" s="153"/>
      <c r="CY227" s="153"/>
      <c r="CZ227" s="153"/>
      <c r="DA227" s="153"/>
      <c r="DB227" s="153"/>
      <c r="DC227" s="153"/>
      <c r="DD227" s="153"/>
      <c r="DE227" s="153"/>
      <c r="DF227" s="153"/>
      <c r="DG227" s="153"/>
      <c r="DH227" s="153"/>
      <c r="DI227" s="153"/>
      <c r="DJ227" s="153"/>
      <c r="DK227" s="153"/>
      <c r="DL227" s="153"/>
      <c r="DM227" s="153"/>
      <c r="DN227" s="153"/>
      <c r="DO227" s="153"/>
      <c r="DP227" s="153"/>
      <c r="DQ227" s="153"/>
      <c r="DR227" s="153"/>
      <c r="DS227" s="153"/>
      <c r="DT227" s="153"/>
      <c r="DU227" s="153"/>
    </row>
    <row r="228" spans="1:125" ht="15" thickBot="1" x14ac:dyDescent="0.4">
      <c r="A228" s="38" t="str">
        <f t="shared" ref="A228:C229" si="125">IFERROR(IF(A9=0,"",A9),"")</f>
        <v>Būvniecības periods</v>
      </c>
      <c r="B228" s="38" t="str">
        <f t="shared" si="125"/>
        <v>ceturkšņi</v>
      </c>
      <c r="C228" s="153" t="str">
        <f t="shared" si="125"/>
        <v/>
      </c>
      <c r="D228" s="143" t="str">
        <f>IFERROR(IF(D9=0,"",D9)+D226,"")</f>
        <v/>
      </c>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c r="AA228" s="153"/>
      <c r="AB228" s="153"/>
      <c r="AC228" s="153"/>
      <c r="AD228" s="153"/>
      <c r="AE228" s="153"/>
      <c r="AF228" s="153"/>
      <c r="AG228" s="153"/>
      <c r="AH228" s="153"/>
      <c r="AI228" s="153"/>
      <c r="AJ228" s="153"/>
      <c r="AK228" s="153"/>
      <c r="AL228" s="153"/>
      <c r="AM228" s="153"/>
      <c r="AN228" s="153"/>
      <c r="AO228" s="153"/>
      <c r="AP228" s="153"/>
      <c r="AQ228" s="153"/>
      <c r="AR228" s="153"/>
      <c r="AS228" s="153"/>
      <c r="AT228" s="153"/>
      <c r="AU228" s="153"/>
      <c r="AV228" s="153"/>
      <c r="AW228" s="153"/>
      <c r="AX228" s="153"/>
      <c r="AY228" s="153"/>
      <c r="AZ228" s="153"/>
      <c r="BA228" s="153"/>
      <c r="BB228" s="153"/>
      <c r="BC228" s="153"/>
      <c r="BD228" s="153"/>
      <c r="BE228" s="153"/>
      <c r="BF228" s="153"/>
      <c r="BG228" s="153"/>
      <c r="BH228" s="153"/>
      <c r="BI228" s="153"/>
      <c r="BJ228" s="153"/>
      <c r="BK228" s="153"/>
      <c r="BL228" s="153"/>
      <c r="BM228" s="153"/>
      <c r="BN228" s="153"/>
      <c r="BO228" s="153"/>
      <c r="BP228" s="153"/>
      <c r="BQ228" s="153"/>
      <c r="BR228" s="153"/>
      <c r="BS228" s="153"/>
      <c r="BT228" s="153"/>
      <c r="BU228" s="153"/>
      <c r="BV228" s="153"/>
      <c r="BW228" s="153"/>
      <c r="BX228" s="153"/>
      <c r="BY228" s="153"/>
      <c r="BZ228" s="153"/>
      <c r="CA228" s="153"/>
      <c r="CB228" s="153"/>
      <c r="CC228" s="153"/>
      <c r="CD228" s="153"/>
      <c r="CE228" s="153"/>
      <c r="CF228" s="153"/>
      <c r="CG228" s="153"/>
      <c r="CH228" s="153"/>
      <c r="CI228" s="153"/>
      <c r="CJ228" s="153"/>
      <c r="CK228" s="153"/>
      <c r="CL228" s="153"/>
      <c r="CM228" s="153"/>
      <c r="CN228" s="153"/>
      <c r="CO228" s="153"/>
      <c r="CP228" s="153"/>
      <c r="CQ228" s="153"/>
      <c r="CR228" s="153"/>
      <c r="CS228" s="153"/>
      <c r="CT228" s="153"/>
      <c r="CU228" s="153"/>
      <c r="CV228" s="153"/>
      <c r="CW228" s="153"/>
      <c r="CX228" s="153"/>
      <c r="CY228" s="153"/>
      <c r="CZ228" s="153"/>
      <c r="DA228" s="153"/>
      <c r="DB228" s="153"/>
      <c r="DC228" s="153"/>
      <c r="DD228" s="153"/>
      <c r="DE228" s="153"/>
      <c r="DF228" s="153"/>
      <c r="DG228" s="153"/>
      <c r="DH228" s="153"/>
      <c r="DI228" s="153"/>
      <c r="DJ228" s="153"/>
      <c r="DK228" s="153"/>
      <c r="DL228" s="153"/>
      <c r="DM228" s="153"/>
      <c r="DN228" s="153"/>
      <c r="DO228" s="153"/>
      <c r="DP228" s="153"/>
      <c r="DQ228" s="153"/>
      <c r="DR228" s="153"/>
      <c r="DS228" s="153"/>
      <c r="DT228" s="153"/>
      <c r="DU228" s="153"/>
    </row>
    <row r="229" spans="1:125" ht="15" thickTop="1" x14ac:dyDescent="0.35">
      <c r="A229" s="38" t="str">
        <f t="shared" si="125"/>
        <v>Būvniecības beigu datums/ uzturēšanas uzsākšanas datums</v>
      </c>
      <c r="B229" s="153" t="str">
        <f t="shared" si="125"/>
        <v/>
      </c>
      <c r="C229" s="153" t="str">
        <f t="shared" si="125"/>
        <v/>
      </c>
      <c r="D229" s="41" t="str">
        <f>IFERROR(EDATE(DATE(YEAR(D227),MONTH(D227),DAY(D227)),D228*3),"")</f>
        <v/>
      </c>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c r="AA229" s="153"/>
      <c r="AB229" s="153"/>
      <c r="AC229" s="153"/>
      <c r="AD229" s="153"/>
      <c r="AE229" s="153"/>
      <c r="AF229" s="153"/>
      <c r="AG229" s="153"/>
      <c r="AH229" s="153"/>
      <c r="AI229" s="153"/>
      <c r="AJ229" s="153"/>
      <c r="AK229" s="153"/>
      <c r="AL229" s="153"/>
      <c r="AM229" s="153"/>
      <c r="AN229" s="153"/>
      <c r="AO229" s="153"/>
      <c r="AP229" s="153"/>
      <c r="AQ229" s="153"/>
      <c r="AR229" s="153"/>
      <c r="AS229" s="153"/>
      <c r="AT229" s="153"/>
      <c r="AU229" s="153"/>
      <c r="AV229" s="153"/>
      <c r="AW229" s="153"/>
      <c r="AX229" s="153"/>
      <c r="AY229" s="153"/>
      <c r="AZ229" s="153"/>
      <c r="BA229" s="153"/>
      <c r="BB229" s="153"/>
      <c r="BC229" s="153"/>
      <c r="BD229" s="153"/>
      <c r="BE229" s="153"/>
      <c r="BF229" s="153"/>
      <c r="BG229" s="153"/>
      <c r="BH229" s="153"/>
      <c r="BI229" s="153"/>
      <c r="BJ229" s="153"/>
      <c r="BK229" s="153"/>
      <c r="BL229" s="153"/>
      <c r="BM229" s="153"/>
      <c r="BN229" s="153"/>
      <c r="BO229" s="153"/>
      <c r="BP229" s="153"/>
      <c r="BQ229" s="153"/>
      <c r="BR229" s="153"/>
      <c r="BS229" s="153"/>
      <c r="BT229" s="153"/>
      <c r="BU229" s="153"/>
      <c r="BV229" s="153"/>
      <c r="BW229" s="153"/>
      <c r="BX229" s="153"/>
      <c r="BY229" s="153"/>
      <c r="BZ229" s="153"/>
      <c r="CA229" s="153"/>
      <c r="CB229" s="153"/>
      <c r="CC229" s="153"/>
      <c r="CD229" s="153"/>
      <c r="CE229" s="153"/>
      <c r="CF229" s="153"/>
      <c r="CG229" s="153"/>
      <c r="CH229" s="153"/>
      <c r="CI229" s="153"/>
      <c r="CJ229" s="153"/>
      <c r="CK229" s="153"/>
      <c r="CL229" s="153"/>
      <c r="CM229" s="153"/>
      <c r="CN229" s="153"/>
      <c r="CO229" s="153"/>
      <c r="CP229" s="153"/>
      <c r="CQ229" s="153"/>
      <c r="CR229" s="153"/>
      <c r="CS229" s="153"/>
      <c r="CT229" s="153"/>
      <c r="CU229" s="153"/>
      <c r="CV229" s="153"/>
      <c r="CW229" s="153"/>
      <c r="CX229" s="153"/>
      <c r="CY229" s="153"/>
      <c r="CZ229" s="153"/>
      <c r="DA229" s="153"/>
      <c r="DB229" s="153"/>
      <c r="DC229" s="153"/>
      <c r="DD229" s="153"/>
      <c r="DE229" s="153"/>
      <c r="DF229" s="153"/>
      <c r="DG229" s="153"/>
      <c r="DH229" s="153"/>
      <c r="DI229" s="153"/>
      <c r="DJ229" s="153"/>
      <c r="DK229" s="153"/>
      <c r="DL229" s="153"/>
      <c r="DM229" s="153"/>
      <c r="DN229" s="153"/>
      <c r="DO229" s="153"/>
      <c r="DP229" s="153"/>
      <c r="DQ229" s="153"/>
      <c r="DR229" s="153"/>
      <c r="DS229" s="153"/>
      <c r="DT229" s="153"/>
      <c r="DU229" s="153"/>
    </row>
    <row r="230" spans="1:125" x14ac:dyDescent="0.35">
      <c r="A230" s="153" t="s">
        <v>470</v>
      </c>
      <c r="B230" s="38" t="str">
        <f>IFERROR(IF(B11=0,"",B11),"")</f>
        <v>ceturkšņi</v>
      </c>
      <c r="C230" s="153" t="str">
        <f>IFERROR(IF(C11=0,"",C11),"")</f>
        <v/>
      </c>
      <c r="D230" s="143" t="str">
        <f>IFERROR(IF(D11=0,"",D11)+D226,"")</f>
        <v/>
      </c>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c r="AA230" s="153"/>
      <c r="AB230" s="153"/>
      <c r="AC230" s="153"/>
      <c r="AD230" s="153"/>
      <c r="AE230" s="153"/>
      <c r="AF230" s="153"/>
      <c r="AG230" s="153"/>
      <c r="AH230" s="153"/>
      <c r="AI230" s="153"/>
      <c r="AJ230" s="153"/>
      <c r="AK230" s="153"/>
      <c r="AL230" s="153"/>
      <c r="AM230" s="153"/>
      <c r="AN230" s="153"/>
      <c r="AO230" s="153"/>
      <c r="AP230" s="153"/>
      <c r="AQ230" s="153"/>
      <c r="AR230" s="153"/>
      <c r="AS230" s="153"/>
      <c r="AT230" s="153"/>
      <c r="AU230" s="153"/>
      <c r="AV230" s="153"/>
      <c r="AW230" s="153"/>
      <c r="AX230" s="153"/>
      <c r="AY230" s="153"/>
      <c r="AZ230" s="153"/>
      <c r="BA230" s="153"/>
      <c r="BB230" s="153"/>
      <c r="BC230" s="153"/>
      <c r="BD230" s="153"/>
      <c r="BE230" s="153"/>
      <c r="BF230" s="153"/>
      <c r="BG230" s="153"/>
      <c r="BH230" s="153"/>
      <c r="BI230" s="153"/>
      <c r="BJ230" s="153"/>
      <c r="BK230" s="153"/>
      <c r="BL230" s="153"/>
      <c r="BM230" s="153"/>
      <c r="BN230" s="153"/>
      <c r="BO230" s="153"/>
      <c r="BP230" s="153"/>
      <c r="BQ230" s="153"/>
      <c r="BR230" s="153"/>
      <c r="BS230" s="153"/>
      <c r="BT230" s="153"/>
      <c r="BU230" s="153"/>
      <c r="BV230" s="153"/>
      <c r="BW230" s="153"/>
      <c r="BX230" s="153"/>
      <c r="BY230" s="153"/>
      <c r="BZ230" s="153"/>
      <c r="CA230" s="153"/>
      <c r="CB230" s="153"/>
      <c r="CC230" s="153"/>
      <c r="CD230" s="153"/>
      <c r="CE230" s="153"/>
      <c r="CF230" s="153"/>
      <c r="CG230" s="153"/>
      <c r="CH230" s="153"/>
      <c r="CI230" s="153"/>
      <c r="CJ230" s="153"/>
      <c r="CK230" s="153"/>
      <c r="CL230" s="153"/>
      <c r="CM230" s="153"/>
      <c r="CN230" s="153"/>
      <c r="CO230" s="153"/>
      <c r="CP230" s="153"/>
      <c r="CQ230" s="153"/>
      <c r="CR230" s="153"/>
      <c r="CS230" s="153"/>
      <c r="CT230" s="153"/>
      <c r="CU230" s="153"/>
      <c r="CV230" s="153"/>
      <c r="CW230" s="153"/>
      <c r="CX230" s="153"/>
      <c r="CY230" s="153"/>
      <c r="CZ230" s="153"/>
      <c r="DA230" s="153"/>
      <c r="DB230" s="153"/>
      <c r="DC230" s="153"/>
      <c r="DD230" s="153"/>
      <c r="DE230" s="153"/>
      <c r="DF230" s="153"/>
      <c r="DG230" s="153"/>
      <c r="DH230" s="153"/>
      <c r="DI230" s="153"/>
      <c r="DJ230" s="153"/>
      <c r="DK230" s="153"/>
      <c r="DL230" s="153"/>
      <c r="DM230" s="153"/>
      <c r="DN230" s="153"/>
      <c r="DO230" s="153"/>
      <c r="DP230" s="153"/>
      <c r="DQ230" s="153"/>
      <c r="DR230" s="153"/>
      <c r="DS230" s="153"/>
      <c r="DT230" s="153"/>
      <c r="DU230" s="153"/>
    </row>
    <row r="231" spans="1:125" x14ac:dyDescent="0.35">
      <c r="A231" s="153"/>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c r="AA231" s="153"/>
      <c r="AB231" s="153"/>
      <c r="AC231" s="153"/>
      <c r="AD231" s="153"/>
      <c r="AE231" s="153"/>
      <c r="AF231" s="153"/>
      <c r="AG231" s="153"/>
      <c r="AH231" s="153"/>
      <c r="AI231" s="153"/>
      <c r="AJ231" s="153"/>
      <c r="AK231" s="153"/>
      <c r="AL231" s="153"/>
      <c r="AM231" s="153"/>
      <c r="AN231" s="153"/>
      <c r="AO231" s="153"/>
      <c r="AP231" s="153"/>
      <c r="AQ231" s="153"/>
      <c r="AR231" s="153"/>
      <c r="AS231" s="153"/>
      <c r="AT231" s="153"/>
      <c r="AU231" s="153"/>
      <c r="AV231" s="153"/>
      <c r="AW231" s="153"/>
      <c r="AX231" s="153"/>
      <c r="AY231" s="153"/>
      <c r="AZ231" s="153"/>
      <c r="BA231" s="153"/>
      <c r="BB231" s="153"/>
      <c r="BC231" s="153"/>
      <c r="BD231" s="153"/>
      <c r="BE231" s="153"/>
      <c r="BF231" s="153"/>
      <c r="BG231" s="153"/>
      <c r="BH231" s="153"/>
      <c r="BI231" s="153"/>
      <c r="BJ231" s="153"/>
      <c r="BK231" s="153"/>
      <c r="BL231" s="153"/>
      <c r="BM231" s="153"/>
      <c r="BN231" s="153"/>
      <c r="BO231" s="153"/>
      <c r="BP231" s="153"/>
      <c r="BQ231" s="153"/>
      <c r="BR231" s="153"/>
      <c r="BS231" s="153"/>
      <c r="BT231" s="153"/>
      <c r="BU231" s="153"/>
      <c r="BV231" s="153"/>
      <c r="BW231" s="153"/>
      <c r="BX231" s="153"/>
      <c r="BY231" s="153"/>
      <c r="BZ231" s="153"/>
      <c r="CA231" s="153"/>
      <c r="CB231" s="153"/>
      <c r="CC231" s="153"/>
      <c r="CD231" s="153"/>
      <c r="CE231" s="153"/>
      <c r="CF231" s="153"/>
      <c r="CG231" s="153"/>
      <c r="CH231" s="153"/>
      <c r="CI231" s="153"/>
      <c r="CJ231" s="153"/>
      <c r="CK231" s="153"/>
      <c r="CL231" s="153"/>
      <c r="CM231" s="153"/>
      <c r="CN231" s="153"/>
      <c r="CO231" s="153"/>
      <c r="CP231" s="153"/>
      <c r="CQ231" s="153"/>
      <c r="CR231" s="153"/>
      <c r="CS231" s="153"/>
      <c r="CT231" s="153"/>
      <c r="CU231" s="153"/>
      <c r="CV231" s="153"/>
      <c r="CW231" s="153"/>
      <c r="CX231" s="153"/>
      <c r="CY231" s="153"/>
      <c r="CZ231" s="153"/>
      <c r="DA231" s="153"/>
      <c r="DB231" s="153"/>
      <c r="DC231" s="153"/>
      <c r="DD231" s="153"/>
      <c r="DE231" s="153"/>
      <c r="DF231" s="153"/>
      <c r="DG231" s="153"/>
      <c r="DH231" s="153"/>
      <c r="DI231" s="153"/>
      <c r="DJ231" s="153"/>
      <c r="DK231" s="153"/>
      <c r="DL231" s="153"/>
      <c r="DM231" s="153"/>
      <c r="DN231" s="153"/>
      <c r="DO231" s="153"/>
      <c r="DP231" s="153"/>
      <c r="DQ231" s="153"/>
      <c r="DR231" s="153"/>
      <c r="DS231" s="153"/>
      <c r="DT231" s="153"/>
      <c r="DU231" s="153"/>
    </row>
    <row r="232" spans="1:125" x14ac:dyDescent="0.35">
      <c r="A232" s="154" t="str">
        <f>IFERROR(IF(A13=0,"",A13),"")</f>
        <v>Regulārās uzturēšanas izmaksas</v>
      </c>
      <c r="B232" s="154" t="str">
        <f>IFERROR(IF(B13=0,"",B13),"")</f>
        <v/>
      </c>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c r="AA232" s="154"/>
      <c r="AB232" s="154"/>
      <c r="AC232" s="154"/>
      <c r="AD232" s="154"/>
      <c r="AE232" s="154"/>
      <c r="AF232" s="154"/>
      <c r="AG232" s="154"/>
      <c r="AH232" s="154"/>
      <c r="AI232" s="154"/>
      <c r="AJ232" s="154"/>
      <c r="AK232" s="154"/>
      <c r="AL232" s="154"/>
      <c r="AM232" s="154"/>
      <c r="AN232" s="154"/>
      <c r="AO232" s="154"/>
      <c r="AP232" s="154"/>
      <c r="AQ232" s="154"/>
      <c r="AR232" s="154"/>
      <c r="AS232" s="154"/>
      <c r="AT232" s="154"/>
      <c r="AU232" s="154"/>
      <c r="AV232" s="154"/>
      <c r="AW232" s="154"/>
      <c r="AX232" s="154"/>
      <c r="AY232" s="154"/>
      <c r="AZ232" s="154"/>
      <c r="BA232" s="154"/>
      <c r="BB232" s="154"/>
      <c r="BC232" s="154"/>
      <c r="BD232" s="154"/>
      <c r="BE232" s="154"/>
      <c r="BF232" s="154"/>
      <c r="BG232" s="154"/>
      <c r="BH232" s="154"/>
      <c r="BI232" s="154"/>
      <c r="BJ232" s="154"/>
      <c r="BK232" s="154"/>
      <c r="BL232" s="154"/>
      <c r="BM232" s="154"/>
      <c r="BN232" s="154"/>
      <c r="BO232" s="154"/>
      <c r="BP232" s="154"/>
      <c r="BQ232" s="154"/>
      <c r="BR232" s="154"/>
      <c r="BS232" s="154"/>
      <c r="BT232" s="154"/>
      <c r="BU232" s="154"/>
      <c r="BV232" s="154"/>
      <c r="BW232" s="154"/>
      <c r="BX232" s="154"/>
      <c r="BY232" s="154"/>
      <c r="BZ232" s="154"/>
      <c r="CA232" s="154"/>
      <c r="CB232" s="154"/>
      <c r="CC232" s="154"/>
      <c r="CD232" s="154"/>
      <c r="CE232" s="154"/>
      <c r="CF232" s="154"/>
      <c r="CG232" s="154"/>
      <c r="CH232" s="154"/>
      <c r="CI232" s="154"/>
      <c r="CJ232" s="154"/>
      <c r="CK232" s="154"/>
      <c r="CL232" s="154"/>
      <c r="CM232" s="154"/>
      <c r="CN232" s="154"/>
      <c r="CO232" s="154"/>
      <c r="CP232" s="154"/>
      <c r="CQ232" s="154"/>
      <c r="CR232" s="154"/>
      <c r="CS232" s="154"/>
      <c r="CT232" s="154"/>
      <c r="CU232" s="154"/>
      <c r="CV232" s="154"/>
      <c r="CW232" s="154"/>
      <c r="CX232" s="154"/>
      <c r="CY232" s="154"/>
      <c r="CZ232" s="154"/>
      <c r="DA232" s="154"/>
      <c r="DB232" s="154"/>
      <c r="DC232" s="154"/>
      <c r="DD232" s="154"/>
      <c r="DE232" s="154"/>
      <c r="DF232" s="154"/>
      <c r="DG232" s="154"/>
      <c r="DH232" s="154"/>
      <c r="DI232" s="154"/>
      <c r="DJ232" s="154"/>
      <c r="DK232" s="154"/>
      <c r="DL232" s="154"/>
      <c r="DM232" s="154"/>
      <c r="DN232" s="154"/>
      <c r="DO232" s="154"/>
      <c r="DP232" s="154"/>
      <c r="DQ232" s="154"/>
      <c r="DR232" s="154"/>
      <c r="DS232" s="154"/>
      <c r="DT232" s="154"/>
      <c r="DU232" s="154"/>
    </row>
    <row r="233" spans="1:125" x14ac:dyDescent="0.35">
      <c r="A233" s="153"/>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c r="AC233" s="153"/>
      <c r="AD233" s="153"/>
      <c r="AE233" s="153"/>
      <c r="AF233" s="153"/>
      <c r="AG233" s="153"/>
      <c r="AH233" s="153"/>
      <c r="AI233" s="153"/>
      <c r="AJ233" s="153"/>
      <c r="AK233" s="153"/>
      <c r="AL233" s="153"/>
      <c r="AM233" s="153"/>
      <c r="AN233" s="153"/>
      <c r="AO233" s="153"/>
      <c r="AP233" s="153"/>
      <c r="AQ233" s="153"/>
      <c r="AR233" s="153"/>
      <c r="AS233" s="153"/>
      <c r="AT233" s="153"/>
      <c r="AU233" s="153"/>
      <c r="AV233" s="153"/>
      <c r="AW233" s="153"/>
      <c r="AX233" s="153"/>
      <c r="AY233" s="153"/>
      <c r="AZ233" s="153"/>
      <c r="BA233" s="153"/>
      <c r="BB233" s="153"/>
      <c r="BC233" s="153"/>
      <c r="BD233" s="153"/>
      <c r="BE233" s="153"/>
      <c r="BF233" s="153"/>
      <c r="BG233" s="153"/>
      <c r="BH233" s="153"/>
      <c r="BI233" s="153"/>
      <c r="BJ233" s="153"/>
      <c r="BK233" s="153"/>
      <c r="BL233" s="153"/>
      <c r="BM233" s="153"/>
      <c r="BN233" s="153"/>
      <c r="BO233" s="153"/>
      <c r="BP233" s="153"/>
      <c r="BQ233" s="153"/>
      <c r="BR233" s="153"/>
      <c r="BS233" s="153"/>
      <c r="BT233" s="153"/>
      <c r="BU233" s="153"/>
      <c r="BV233" s="153"/>
      <c r="BW233" s="153"/>
      <c r="BX233" s="153"/>
      <c r="BY233" s="153"/>
      <c r="BZ233" s="153"/>
      <c r="CA233" s="153"/>
      <c r="CB233" s="153"/>
      <c r="CC233" s="153"/>
      <c r="CD233" s="153"/>
      <c r="CE233" s="153"/>
      <c r="CF233" s="153"/>
      <c r="CG233" s="153"/>
      <c r="CH233" s="153"/>
      <c r="CI233" s="153"/>
      <c r="CJ233" s="153"/>
      <c r="CK233" s="153"/>
      <c r="CL233" s="153"/>
      <c r="CM233" s="153"/>
      <c r="CN233" s="153"/>
      <c r="CO233" s="153"/>
      <c r="CP233" s="153"/>
      <c r="CQ233" s="153"/>
      <c r="CR233" s="153"/>
      <c r="CS233" s="153"/>
      <c r="CT233" s="153"/>
      <c r="CU233" s="153"/>
      <c r="CV233" s="153"/>
      <c r="CW233" s="153"/>
      <c r="CX233" s="153"/>
      <c r="CY233" s="153"/>
      <c r="CZ233" s="153"/>
      <c r="DA233" s="153"/>
      <c r="DB233" s="153"/>
      <c r="DC233" s="153"/>
      <c r="DD233" s="153"/>
      <c r="DE233" s="153"/>
      <c r="DF233" s="153"/>
      <c r="DG233" s="153"/>
      <c r="DH233" s="153"/>
      <c r="DI233" s="153"/>
      <c r="DJ233" s="153"/>
      <c r="DK233" s="153"/>
      <c r="DL233" s="153"/>
      <c r="DM233" s="153"/>
      <c r="DN233" s="153"/>
      <c r="DO233" s="153"/>
      <c r="DP233" s="153"/>
      <c r="DQ233" s="153"/>
      <c r="DR233" s="153"/>
      <c r="DS233" s="153"/>
      <c r="DT233" s="153"/>
      <c r="DU233" s="153"/>
    </row>
    <row r="234" spans="1:125" x14ac:dyDescent="0.35">
      <c r="A234" s="38" t="str">
        <f>IFERROR('Laika grafiks'!A94,"")</f>
        <v>Regulāro uzturēšanas izmaksu marķieris  bāzes modelī</v>
      </c>
      <c r="B234" s="153" t="str">
        <f>IFERROR(IF(B15=0,"",B15),"")</f>
        <v/>
      </c>
      <c r="C234" s="153" t="str">
        <f>IFERROR(IF(C15=0,"",C15),"")</f>
        <v/>
      </c>
      <c r="D234" s="153" t="str">
        <f>IFERROR(IF(D15=0,"",D15),"")</f>
        <v/>
      </c>
      <c r="E234" s="63">
        <f>IFERROR('Laika grafiks'!E94,"")</f>
        <v>0</v>
      </c>
      <c r="F234" s="63">
        <f>IFERROR('Laika grafiks'!F94,"")</f>
        <v>0</v>
      </c>
      <c r="G234" s="63">
        <f>IFERROR('Laika grafiks'!G94,"")</f>
        <v>0</v>
      </c>
      <c r="H234" s="63">
        <f>IFERROR('Laika grafiks'!H94,"")</f>
        <v>0</v>
      </c>
      <c r="I234" s="63">
        <f>IFERROR('Laika grafiks'!I94,"")</f>
        <v>0</v>
      </c>
      <c r="J234" s="63">
        <f>IFERROR('Laika grafiks'!J94,"")</f>
        <v>0</v>
      </c>
      <c r="K234" s="63">
        <f>IFERROR('Laika grafiks'!K94,"")</f>
        <v>0</v>
      </c>
      <c r="L234" s="63">
        <f>IFERROR('Laika grafiks'!L94,"")</f>
        <v>0</v>
      </c>
      <c r="M234" s="63">
        <f>IFERROR('Laika grafiks'!M94,"")</f>
        <v>0</v>
      </c>
      <c r="N234" s="63">
        <f>IFERROR('Laika grafiks'!N94,"")</f>
        <v>0</v>
      </c>
      <c r="O234" s="63">
        <f>IFERROR('Laika grafiks'!O94,"")</f>
        <v>0</v>
      </c>
      <c r="P234" s="63">
        <f>IFERROR('Laika grafiks'!P94,"")</f>
        <v>0</v>
      </c>
      <c r="Q234" s="63">
        <f>IFERROR('Laika grafiks'!Q94,"")</f>
        <v>0</v>
      </c>
      <c r="R234" s="63">
        <f>IFERROR('Laika grafiks'!R94,"")</f>
        <v>0</v>
      </c>
      <c r="S234" s="63">
        <f>IFERROR('Laika grafiks'!S94,"")</f>
        <v>0</v>
      </c>
      <c r="T234" s="63">
        <f>IFERROR('Laika grafiks'!T94,"")</f>
        <v>0</v>
      </c>
      <c r="U234" s="63">
        <f>IFERROR('Laika grafiks'!U94,"")</f>
        <v>0</v>
      </c>
      <c r="V234" s="63">
        <f>IFERROR('Laika grafiks'!V94,"")</f>
        <v>0</v>
      </c>
      <c r="W234" s="63">
        <f>IFERROR('Laika grafiks'!W94,"")</f>
        <v>0</v>
      </c>
      <c r="X234" s="63">
        <f>IFERROR('Laika grafiks'!X94,"")</f>
        <v>0</v>
      </c>
      <c r="Y234" s="63">
        <f>IFERROR('Laika grafiks'!Y94,"")</f>
        <v>0</v>
      </c>
      <c r="Z234" s="63">
        <f>IFERROR('Laika grafiks'!Z94,"")</f>
        <v>0</v>
      </c>
      <c r="AA234" s="63">
        <f>IFERROR('Laika grafiks'!AA94,"")</f>
        <v>0</v>
      </c>
      <c r="AB234" s="63">
        <f>IFERROR('Laika grafiks'!AB94,"")</f>
        <v>0</v>
      </c>
      <c r="AC234" s="63">
        <f>IFERROR('Laika grafiks'!AC94,"")</f>
        <v>0</v>
      </c>
      <c r="AD234" s="63">
        <f>IFERROR('Laika grafiks'!AD94,"")</f>
        <v>0</v>
      </c>
      <c r="AE234" s="63">
        <f>IFERROR('Laika grafiks'!AE94,"")</f>
        <v>0</v>
      </c>
      <c r="AF234" s="63">
        <f>IFERROR('Laika grafiks'!AF94,"")</f>
        <v>0</v>
      </c>
      <c r="AG234" s="63">
        <f>IFERROR('Laika grafiks'!AG94,"")</f>
        <v>0</v>
      </c>
      <c r="AH234" s="63">
        <f>IFERROR('Laika grafiks'!AH94,"")</f>
        <v>0</v>
      </c>
      <c r="AI234" s="63">
        <f>IFERROR('Laika grafiks'!AI94,"")</f>
        <v>0</v>
      </c>
      <c r="AJ234" s="63">
        <f>IFERROR('Laika grafiks'!AJ94,"")</f>
        <v>0</v>
      </c>
      <c r="AK234" s="63">
        <f>IFERROR('Laika grafiks'!AK94,"")</f>
        <v>0</v>
      </c>
      <c r="AL234" s="63">
        <f>IFERROR('Laika grafiks'!AL94,"")</f>
        <v>0</v>
      </c>
      <c r="AM234" s="63">
        <f>IFERROR('Laika grafiks'!AM94,"")</f>
        <v>0</v>
      </c>
      <c r="AN234" s="63">
        <f>IFERROR('Laika grafiks'!AN94,"")</f>
        <v>0</v>
      </c>
      <c r="AO234" s="63">
        <f>IFERROR('Laika grafiks'!AO94,"")</f>
        <v>0</v>
      </c>
      <c r="AP234" s="63">
        <f>IFERROR('Laika grafiks'!AP94,"")</f>
        <v>0</v>
      </c>
      <c r="AQ234" s="63">
        <f>IFERROR('Laika grafiks'!AQ94,"")</f>
        <v>0</v>
      </c>
      <c r="AR234" s="63">
        <f>IFERROR('Laika grafiks'!AR94,"")</f>
        <v>0</v>
      </c>
      <c r="AS234" s="63">
        <f>IFERROR('Laika grafiks'!AS94,"")</f>
        <v>0</v>
      </c>
      <c r="AT234" s="63">
        <f>IFERROR('Laika grafiks'!AT94,"")</f>
        <v>0</v>
      </c>
      <c r="AU234" s="63">
        <f>IFERROR('Laika grafiks'!AU94,"")</f>
        <v>0</v>
      </c>
      <c r="AV234" s="63">
        <f>IFERROR('Laika grafiks'!AV94,"")</f>
        <v>0</v>
      </c>
      <c r="AW234" s="63">
        <f>IFERROR('Laika grafiks'!AW94,"")</f>
        <v>0</v>
      </c>
      <c r="AX234" s="63">
        <f>IFERROR('Laika grafiks'!AX94,"")</f>
        <v>0</v>
      </c>
      <c r="AY234" s="63">
        <f>IFERROR('Laika grafiks'!AY94,"")</f>
        <v>0</v>
      </c>
      <c r="AZ234" s="63">
        <f>IFERROR('Laika grafiks'!AZ94,"")</f>
        <v>0</v>
      </c>
      <c r="BA234" s="63">
        <f>IFERROR('Laika grafiks'!BA94,"")</f>
        <v>0</v>
      </c>
      <c r="BB234" s="63">
        <f>IFERROR('Laika grafiks'!BB94,"")</f>
        <v>0</v>
      </c>
      <c r="BC234" s="63">
        <f>IFERROR('Laika grafiks'!BC94,"")</f>
        <v>0</v>
      </c>
      <c r="BD234" s="63">
        <f>IFERROR('Laika grafiks'!BD94,"")</f>
        <v>0</v>
      </c>
      <c r="BE234" s="63">
        <f>IFERROR('Laika grafiks'!BE94,"")</f>
        <v>0</v>
      </c>
      <c r="BF234" s="63">
        <f>IFERROR('Laika grafiks'!BF94,"")</f>
        <v>0</v>
      </c>
      <c r="BG234" s="63">
        <f>IFERROR('Laika grafiks'!BG94,"")</f>
        <v>0</v>
      </c>
      <c r="BH234" s="63">
        <f>IFERROR('Laika grafiks'!BH94,"")</f>
        <v>0</v>
      </c>
      <c r="BI234" s="63">
        <f>IFERROR('Laika grafiks'!BI94,"")</f>
        <v>0</v>
      </c>
      <c r="BJ234" s="63">
        <f>IFERROR('Laika grafiks'!BJ94,"")</f>
        <v>0</v>
      </c>
      <c r="BK234" s="63">
        <f>IFERROR('Laika grafiks'!BK94,"")</f>
        <v>0</v>
      </c>
      <c r="BL234" s="63">
        <f>IFERROR('Laika grafiks'!BL94,"")</f>
        <v>0</v>
      </c>
      <c r="BM234" s="63">
        <f>IFERROR('Laika grafiks'!BM94,"")</f>
        <v>0</v>
      </c>
      <c r="BN234" s="63">
        <f>IFERROR('Laika grafiks'!BN94,"")</f>
        <v>0</v>
      </c>
      <c r="BO234" s="63">
        <f>IFERROR('Laika grafiks'!BO94,"")</f>
        <v>0</v>
      </c>
      <c r="BP234" s="63">
        <f>IFERROR('Laika grafiks'!BP94,"")</f>
        <v>0</v>
      </c>
      <c r="BQ234" s="63">
        <f>IFERROR('Laika grafiks'!BQ94,"")</f>
        <v>0</v>
      </c>
      <c r="BR234" s="63">
        <f>IFERROR('Laika grafiks'!BR94,"")</f>
        <v>0</v>
      </c>
      <c r="BS234" s="63">
        <f>IFERROR('Laika grafiks'!BS94,"")</f>
        <v>0</v>
      </c>
      <c r="BT234" s="63">
        <f>IFERROR('Laika grafiks'!BT94,"")</f>
        <v>0</v>
      </c>
      <c r="BU234" s="63">
        <f>IFERROR('Laika grafiks'!BU94,"")</f>
        <v>0</v>
      </c>
      <c r="BV234" s="63">
        <f>IFERROR('Laika grafiks'!BV94,"")</f>
        <v>0</v>
      </c>
      <c r="BW234" s="63">
        <f>IFERROR('Laika grafiks'!BW94,"")</f>
        <v>0</v>
      </c>
      <c r="BX234" s="63">
        <f>IFERROR('Laika grafiks'!BX94,"")</f>
        <v>0</v>
      </c>
      <c r="BY234" s="63">
        <f>IFERROR('Laika grafiks'!BY94,"")</f>
        <v>0</v>
      </c>
      <c r="BZ234" s="63">
        <f>IFERROR('Laika grafiks'!BZ94,"")</f>
        <v>0</v>
      </c>
      <c r="CA234" s="63">
        <f>IFERROR('Laika grafiks'!CA94,"")</f>
        <v>0</v>
      </c>
      <c r="CB234" s="63">
        <f>IFERROR('Laika grafiks'!CB94,"")</f>
        <v>0</v>
      </c>
      <c r="CC234" s="63">
        <f>IFERROR('Laika grafiks'!CC94,"")</f>
        <v>0</v>
      </c>
      <c r="CD234" s="63">
        <f>IFERROR('Laika grafiks'!CD94,"")</f>
        <v>0</v>
      </c>
      <c r="CE234" s="63">
        <f>IFERROR('Laika grafiks'!CE94,"")</f>
        <v>0</v>
      </c>
      <c r="CF234" s="63">
        <f>IFERROR('Laika grafiks'!CF94,"")</f>
        <v>0</v>
      </c>
      <c r="CG234" s="63">
        <f>IFERROR('Laika grafiks'!CG94,"")</f>
        <v>0</v>
      </c>
      <c r="CH234" s="63">
        <f>IFERROR('Laika grafiks'!CH94,"")</f>
        <v>0</v>
      </c>
      <c r="CI234" s="63">
        <f>IFERROR('Laika grafiks'!CI94,"")</f>
        <v>0</v>
      </c>
      <c r="CJ234" s="63">
        <f>IFERROR('Laika grafiks'!CJ94,"")</f>
        <v>0</v>
      </c>
      <c r="CK234" s="63">
        <f>IFERROR('Laika grafiks'!CK94,"")</f>
        <v>0</v>
      </c>
      <c r="CL234" s="63">
        <f>IFERROR('Laika grafiks'!CL94,"")</f>
        <v>0</v>
      </c>
      <c r="CM234" s="63">
        <f>IFERROR('Laika grafiks'!CM94,"")</f>
        <v>0</v>
      </c>
      <c r="CN234" s="63">
        <f>IFERROR('Laika grafiks'!CN94,"")</f>
        <v>0</v>
      </c>
      <c r="CO234" s="63">
        <f>IFERROR('Laika grafiks'!CO94,"")</f>
        <v>0</v>
      </c>
      <c r="CP234" s="63">
        <f>IFERROR('Laika grafiks'!CP94,"")</f>
        <v>0</v>
      </c>
      <c r="CQ234" s="63">
        <f>IFERROR('Laika grafiks'!CQ94,"")</f>
        <v>0</v>
      </c>
      <c r="CR234" s="63">
        <f>IFERROR('Laika grafiks'!CR94,"")</f>
        <v>0</v>
      </c>
      <c r="CS234" s="63">
        <f>IFERROR('Laika grafiks'!CS94,"")</f>
        <v>0</v>
      </c>
      <c r="CT234" s="63">
        <f>IFERROR('Laika grafiks'!CT94,"")</f>
        <v>0</v>
      </c>
      <c r="CU234" s="63">
        <f>IFERROR('Laika grafiks'!CU94,"")</f>
        <v>0</v>
      </c>
      <c r="CV234" s="63">
        <f>IFERROR('Laika grafiks'!CV94,"")</f>
        <v>0</v>
      </c>
      <c r="CW234" s="63">
        <f>IFERROR('Laika grafiks'!CW94,"")</f>
        <v>0</v>
      </c>
      <c r="CX234" s="63">
        <f>IFERROR('Laika grafiks'!CX94,"")</f>
        <v>0</v>
      </c>
      <c r="CY234" s="63">
        <f>IFERROR('Laika grafiks'!CY94,"")</f>
        <v>0</v>
      </c>
      <c r="CZ234" s="63">
        <f>IFERROR('Laika grafiks'!CZ94,"")</f>
        <v>0</v>
      </c>
      <c r="DA234" s="63">
        <f>IFERROR('Laika grafiks'!DA94,"")</f>
        <v>0</v>
      </c>
      <c r="DB234" s="63">
        <f>IFERROR('Laika grafiks'!DB94,"")</f>
        <v>0</v>
      </c>
      <c r="DC234" s="63">
        <f>IFERROR('Laika grafiks'!DC94,"")</f>
        <v>0</v>
      </c>
      <c r="DD234" s="63">
        <f>IFERROR('Laika grafiks'!DD94,"")</f>
        <v>0</v>
      </c>
      <c r="DE234" s="63">
        <f>IFERROR('Laika grafiks'!DE94,"")</f>
        <v>0</v>
      </c>
      <c r="DF234" s="63">
        <f>IFERROR('Laika grafiks'!DF94,"")</f>
        <v>0</v>
      </c>
      <c r="DG234" s="63">
        <f>IFERROR('Laika grafiks'!DG94,"")</f>
        <v>0</v>
      </c>
      <c r="DH234" s="63">
        <f>IFERROR('Laika grafiks'!DH94,"")</f>
        <v>0</v>
      </c>
      <c r="DI234" s="63">
        <f>IFERROR('Laika grafiks'!DI94,"")</f>
        <v>0</v>
      </c>
      <c r="DJ234" s="63">
        <f>IFERROR('Laika grafiks'!DJ94,"")</f>
        <v>0</v>
      </c>
      <c r="DK234" s="63">
        <f>IFERROR('Laika grafiks'!DK94,"")</f>
        <v>0</v>
      </c>
      <c r="DL234" s="63">
        <f>IFERROR('Laika grafiks'!DL94,"")</f>
        <v>0</v>
      </c>
      <c r="DM234" s="63">
        <f>IFERROR('Laika grafiks'!DM94,"")</f>
        <v>0</v>
      </c>
      <c r="DN234" s="63">
        <f>IFERROR('Laika grafiks'!DN94,"")</f>
        <v>0</v>
      </c>
      <c r="DO234" s="63">
        <f>IFERROR('Laika grafiks'!DO94,"")</f>
        <v>0</v>
      </c>
      <c r="DP234" s="63">
        <f>IFERROR('Laika grafiks'!DP94,"")</f>
        <v>0</v>
      </c>
      <c r="DQ234" s="63">
        <f>IFERROR('Laika grafiks'!DQ94,"")</f>
        <v>0</v>
      </c>
      <c r="DR234" s="63">
        <f>IFERROR('Laika grafiks'!DR94,"")</f>
        <v>0</v>
      </c>
      <c r="DS234" s="63">
        <f>IFERROR('Laika grafiks'!DS94,"")</f>
        <v>0</v>
      </c>
      <c r="DT234" s="63">
        <f>IFERROR('Laika grafiks'!DT94,"")</f>
        <v>0</v>
      </c>
      <c r="DU234" s="63">
        <f>IFERROR('Laika grafiks'!DU94,"")</f>
        <v>0</v>
      </c>
    </row>
    <row r="235" spans="1:125" x14ac:dyDescent="0.35">
      <c r="A235" s="153"/>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c r="AF235" s="153"/>
      <c r="AG235" s="153"/>
      <c r="AH235" s="153"/>
      <c r="AI235" s="153"/>
      <c r="AJ235" s="153"/>
      <c r="AK235" s="153"/>
      <c r="AL235" s="153"/>
      <c r="AM235" s="153"/>
      <c r="AN235" s="153"/>
      <c r="AO235" s="153"/>
      <c r="AP235" s="153"/>
      <c r="AQ235" s="153"/>
      <c r="AR235" s="153"/>
      <c r="AS235" s="153"/>
      <c r="AT235" s="153"/>
      <c r="AU235" s="153"/>
      <c r="AV235" s="153"/>
      <c r="AW235" s="153"/>
      <c r="AX235" s="153"/>
      <c r="AY235" s="153"/>
      <c r="AZ235" s="153"/>
      <c r="BA235" s="153"/>
      <c r="BB235" s="153"/>
      <c r="BC235" s="153"/>
      <c r="BD235" s="153"/>
      <c r="BE235" s="153"/>
      <c r="BF235" s="153"/>
      <c r="BG235" s="153"/>
      <c r="BH235" s="153"/>
      <c r="BI235" s="153"/>
      <c r="BJ235" s="153"/>
      <c r="BK235" s="153"/>
      <c r="BL235" s="153"/>
      <c r="BM235" s="153"/>
      <c r="BN235" s="153"/>
      <c r="BO235" s="153"/>
      <c r="BP235" s="153"/>
      <c r="BQ235" s="153"/>
      <c r="BR235" s="153"/>
      <c r="BS235" s="153"/>
      <c r="BT235" s="153"/>
      <c r="BU235" s="153"/>
      <c r="BV235" s="153"/>
      <c r="BW235" s="153"/>
      <c r="BX235" s="153"/>
      <c r="BY235" s="153"/>
      <c r="BZ235" s="153"/>
      <c r="CA235" s="153"/>
      <c r="CB235" s="153"/>
      <c r="CC235" s="153"/>
      <c r="CD235" s="153"/>
      <c r="CE235" s="153"/>
      <c r="CF235" s="153"/>
      <c r="CG235" s="153"/>
      <c r="CH235" s="153"/>
      <c r="CI235" s="153"/>
      <c r="CJ235" s="153"/>
      <c r="CK235" s="153"/>
      <c r="CL235" s="153"/>
      <c r="CM235" s="153"/>
      <c r="CN235" s="153"/>
      <c r="CO235" s="153"/>
      <c r="CP235" s="153"/>
      <c r="CQ235" s="153"/>
      <c r="CR235" s="153"/>
      <c r="CS235" s="153"/>
      <c r="CT235" s="153"/>
      <c r="CU235" s="153"/>
      <c r="CV235" s="153"/>
      <c r="CW235" s="153"/>
      <c r="CX235" s="153"/>
      <c r="CY235" s="153"/>
      <c r="CZ235" s="153"/>
      <c r="DA235" s="153"/>
      <c r="DB235" s="153"/>
      <c r="DC235" s="153"/>
      <c r="DD235" s="153"/>
      <c r="DE235" s="153"/>
      <c r="DF235" s="153"/>
      <c r="DG235" s="153"/>
      <c r="DH235" s="153"/>
      <c r="DI235" s="153"/>
      <c r="DJ235" s="153"/>
      <c r="DK235" s="153"/>
      <c r="DL235" s="153"/>
      <c r="DM235" s="153"/>
      <c r="DN235" s="153"/>
      <c r="DO235" s="153"/>
      <c r="DP235" s="153"/>
      <c r="DQ235" s="153"/>
      <c r="DR235" s="153"/>
      <c r="DS235" s="153"/>
      <c r="DT235" s="153"/>
      <c r="DU235" s="153"/>
    </row>
    <row r="236" spans="1:125" x14ac:dyDescent="0.35">
      <c r="A236" s="38" t="str">
        <f>IFERROR(Pieņēmumi!B251,"")</f>
        <v>Regulāro uzturēšanas izmaksu izmaiņas</v>
      </c>
      <c r="B236" s="44" t="str">
        <f>IFERROR(Pieņēmumi!C251,"")</f>
        <v>k € ceturksnī</v>
      </c>
      <c r="C236" s="153"/>
      <c r="D236" s="74">
        <f>IFERROR(Pieņēmumi!E251,"")</f>
        <v>0</v>
      </c>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c r="AZ236" s="79"/>
      <c r="BA236" s="79"/>
      <c r="BB236" s="79"/>
      <c r="BC236" s="79"/>
      <c r="BD236" s="79"/>
      <c r="BE236" s="79"/>
      <c r="BF236" s="79"/>
      <c r="BG236" s="79"/>
      <c r="BH236" s="79"/>
      <c r="BI236" s="79"/>
      <c r="BJ236" s="79"/>
      <c r="BK236" s="79"/>
      <c r="BL236" s="79"/>
      <c r="BM236" s="79"/>
      <c r="BN236" s="79"/>
      <c r="BO236" s="79"/>
      <c r="BP236" s="79"/>
      <c r="BQ236" s="79"/>
      <c r="BR236" s="79"/>
      <c r="BS236" s="79"/>
      <c r="BT236" s="79"/>
      <c r="BU236" s="79"/>
      <c r="BV236" s="79"/>
      <c r="BW236" s="79"/>
      <c r="BX236" s="79"/>
      <c r="BY236" s="79"/>
      <c r="BZ236" s="79"/>
      <c r="CA236" s="79"/>
      <c r="CB236" s="79"/>
      <c r="CC236" s="79"/>
      <c r="CD236" s="79"/>
      <c r="CE236" s="79"/>
      <c r="CF236" s="79"/>
      <c r="CG236" s="79"/>
      <c r="CH236" s="79"/>
      <c r="CI236" s="79"/>
      <c r="CJ236" s="79"/>
      <c r="CK236" s="79"/>
      <c r="CL236" s="79"/>
      <c r="CM236" s="79"/>
      <c r="CN236" s="79"/>
      <c r="CO236" s="79"/>
      <c r="CP236" s="79"/>
      <c r="CQ236" s="79"/>
      <c r="CR236" s="79"/>
      <c r="CS236" s="79"/>
      <c r="CT236" s="79"/>
      <c r="CU236" s="79"/>
      <c r="CV236" s="79"/>
      <c r="CW236" s="79"/>
      <c r="CX236" s="79"/>
      <c r="CY236" s="79"/>
      <c r="CZ236" s="79"/>
      <c r="DA236" s="79"/>
      <c r="DB236" s="79"/>
      <c r="DC236" s="79"/>
      <c r="DD236" s="79"/>
      <c r="DE236" s="79"/>
      <c r="DF236" s="79"/>
      <c r="DG236" s="79"/>
      <c r="DH236" s="79"/>
      <c r="DI236" s="79"/>
      <c r="DJ236" s="79"/>
      <c r="DK236" s="79"/>
      <c r="DL236" s="79"/>
      <c r="DM236" s="79"/>
      <c r="DN236" s="79"/>
      <c r="DO236" s="79"/>
      <c r="DP236" s="79"/>
      <c r="DQ236" s="79"/>
      <c r="DR236" s="79"/>
      <c r="DS236" s="79"/>
      <c r="DT236" s="79"/>
      <c r="DU236" s="79"/>
    </row>
    <row r="237" spans="1:125" x14ac:dyDescent="0.35">
      <c r="A237" s="153"/>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c r="AC237" s="153"/>
      <c r="AD237" s="153"/>
      <c r="AE237" s="153"/>
      <c r="AF237" s="153"/>
      <c r="AG237" s="153"/>
      <c r="AH237" s="153"/>
      <c r="AI237" s="153"/>
      <c r="AJ237" s="153"/>
      <c r="AK237" s="153"/>
      <c r="AL237" s="153"/>
      <c r="AM237" s="153"/>
      <c r="AN237" s="153"/>
      <c r="AO237" s="153"/>
      <c r="AP237" s="153"/>
      <c r="AQ237" s="153"/>
      <c r="AR237" s="153"/>
      <c r="AS237" s="153"/>
      <c r="AT237" s="153"/>
      <c r="AU237" s="153"/>
      <c r="AV237" s="153"/>
      <c r="AW237" s="153"/>
      <c r="AX237" s="153"/>
      <c r="AY237" s="153"/>
      <c r="AZ237" s="153"/>
      <c r="BA237" s="153"/>
      <c r="BB237" s="153"/>
      <c r="BC237" s="153"/>
      <c r="BD237" s="153"/>
      <c r="BE237" s="153"/>
      <c r="BF237" s="153"/>
      <c r="BG237" s="153"/>
      <c r="BH237" s="153"/>
      <c r="BI237" s="153"/>
      <c r="BJ237" s="153"/>
      <c r="BK237" s="153"/>
      <c r="BL237" s="153"/>
      <c r="BM237" s="153"/>
      <c r="BN237" s="153"/>
      <c r="BO237" s="153"/>
      <c r="BP237" s="153"/>
      <c r="BQ237" s="153"/>
      <c r="BR237" s="153"/>
      <c r="BS237" s="153"/>
      <c r="BT237" s="153"/>
      <c r="BU237" s="153"/>
      <c r="BV237" s="153"/>
      <c r="BW237" s="153"/>
      <c r="BX237" s="153"/>
      <c r="BY237" s="153"/>
      <c r="BZ237" s="153"/>
      <c r="CA237" s="153"/>
      <c r="CB237" s="153"/>
      <c r="CC237" s="153"/>
      <c r="CD237" s="153"/>
      <c r="CE237" s="153"/>
      <c r="CF237" s="153"/>
      <c r="CG237" s="153"/>
      <c r="CH237" s="153"/>
      <c r="CI237" s="153"/>
      <c r="CJ237" s="153"/>
      <c r="CK237" s="153"/>
      <c r="CL237" s="153"/>
      <c r="CM237" s="153"/>
      <c r="CN237" s="153"/>
      <c r="CO237" s="153"/>
      <c r="CP237" s="153"/>
      <c r="CQ237" s="153"/>
      <c r="CR237" s="153"/>
      <c r="CS237" s="153"/>
      <c r="CT237" s="153"/>
      <c r="CU237" s="153"/>
      <c r="CV237" s="153"/>
      <c r="CW237" s="153"/>
      <c r="CX237" s="153"/>
      <c r="CY237" s="153"/>
      <c r="CZ237" s="153"/>
      <c r="DA237" s="153"/>
      <c r="DB237" s="153"/>
      <c r="DC237" s="153"/>
      <c r="DD237" s="153"/>
      <c r="DE237" s="153"/>
      <c r="DF237" s="153"/>
      <c r="DG237" s="153"/>
      <c r="DH237" s="153"/>
      <c r="DI237" s="153"/>
      <c r="DJ237" s="153"/>
      <c r="DK237" s="153"/>
      <c r="DL237" s="153"/>
      <c r="DM237" s="153"/>
      <c r="DN237" s="153"/>
      <c r="DO237" s="153"/>
      <c r="DP237" s="153"/>
      <c r="DQ237" s="153"/>
      <c r="DR237" s="153"/>
      <c r="DS237" s="153"/>
      <c r="DT237" s="153"/>
      <c r="DU237" s="153"/>
    </row>
    <row r="238" spans="1:125" x14ac:dyDescent="0.35">
      <c r="A238" s="38" t="str">
        <f t="shared" ref="A238:BL238" si="126">IFERROR(IF(A17=0,"",A17),"")</f>
        <v>Indekss regulārajām uzturēšanas izmaksām</v>
      </c>
      <c r="B238" s="153" t="str">
        <f t="shared" si="126"/>
        <v/>
      </c>
      <c r="C238" s="153" t="str">
        <f t="shared" si="126"/>
        <v/>
      </c>
      <c r="D238" s="74" t="str">
        <f t="shared" si="126"/>
        <v/>
      </c>
      <c r="E238" s="155" t="str">
        <f t="shared" si="126"/>
        <v/>
      </c>
      <c r="F238" s="155" t="str">
        <f t="shared" si="126"/>
        <v/>
      </c>
      <c r="G238" s="155" t="str">
        <f t="shared" si="126"/>
        <v/>
      </c>
      <c r="H238" s="155" t="str">
        <f t="shared" si="126"/>
        <v/>
      </c>
      <c r="I238" s="155" t="str">
        <f t="shared" si="126"/>
        <v/>
      </c>
      <c r="J238" s="155" t="str">
        <f t="shared" si="126"/>
        <v/>
      </c>
      <c r="K238" s="155" t="str">
        <f t="shared" si="126"/>
        <v/>
      </c>
      <c r="L238" s="155" t="str">
        <f t="shared" si="126"/>
        <v/>
      </c>
      <c r="M238" s="155" t="str">
        <f t="shared" si="126"/>
        <v/>
      </c>
      <c r="N238" s="155" t="str">
        <f t="shared" si="126"/>
        <v/>
      </c>
      <c r="O238" s="155" t="str">
        <f t="shared" si="126"/>
        <v/>
      </c>
      <c r="P238" s="155" t="str">
        <f t="shared" si="126"/>
        <v/>
      </c>
      <c r="Q238" s="155" t="str">
        <f t="shared" si="126"/>
        <v/>
      </c>
      <c r="R238" s="155" t="str">
        <f t="shared" si="126"/>
        <v/>
      </c>
      <c r="S238" s="155" t="str">
        <f t="shared" si="126"/>
        <v/>
      </c>
      <c r="T238" s="155" t="str">
        <f t="shared" si="126"/>
        <v/>
      </c>
      <c r="U238" s="155" t="str">
        <f t="shared" si="126"/>
        <v/>
      </c>
      <c r="V238" s="155" t="str">
        <f t="shared" si="126"/>
        <v/>
      </c>
      <c r="W238" s="155" t="str">
        <f t="shared" si="126"/>
        <v/>
      </c>
      <c r="X238" s="155" t="str">
        <f t="shared" si="126"/>
        <v/>
      </c>
      <c r="Y238" s="155" t="str">
        <f t="shared" si="126"/>
        <v/>
      </c>
      <c r="Z238" s="155" t="str">
        <f t="shared" si="126"/>
        <v/>
      </c>
      <c r="AA238" s="155" t="str">
        <f t="shared" si="126"/>
        <v/>
      </c>
      <c r="AB238" s="155" t="str">
        <f t="shared" si="126"/>
        <v/>
      </c>
      <c r="AC238" s="155" t="str">
        <f t="shared" si="126"/>
        <v/>
      </c>
      <c r="AD238" s="155" t="str">
        <f t="shared" si="126"/>
        <v/>
      </c>
      <c r="AE238" s="155" t="str">
        <f t="shared" si="126"/>
        <v/>
      </c>
      <c r="AF238" s="155" t="str">
        <f t="shared" si="126"/>
        <v/>
      </c>
      <c r="AG238" s="155" t="str">
        <f t="shared" si="126"/>
        <v/>
      </c>
      <c r="AH238" s="155" t="str">
        <f t="shared" si="126"/>
        <v/>
      </c>
      <c r="AI238" s="155" t="str">
        <f t="shared" si="126"/>
        <v/>
      </c>
      <c r="AJ238" s="155" t="str">
        <f t="shared" si="126"/>
        <v/>
      </c>
      <c r="AK238" s="155" t="str">
        <f t="shared" si="126"/>
        <v/>
      </c>
      <c r="AL238" s="155" t="str">
        <f t="shared" si="126"/>
        <v/>
      </c>
      <c r="AM238" s="155" t="str">
        <f t="shared" si="126"/>
        <v/>
      </c>
      <c r="AN238" s="155" t="str">
        <f t="shared" si="126"/>
        <v/>
      </c>
      <c r="AO238" s="155" t="str">
        <f t="shared" si="126"/>
        <v/>
      </c>
      <c r="AP238" s="155" t="str">
        <f t="shared" si="126"/>
        <v/>
      </c>
      <c r="AQ238" s="155" t="str">
        <f t="shared" si="126"/>
        <v/>
      </c>
      <c r="AR238" s="155" t="str">
        <f t="shared" si="126"/>
        <v/>
      </c>
      <c r="AS238" s="155" t="str">
        <f t="shared" si="126"/>
        <v/>
      </c>
      <c r="AT238" s="155" t="str">
        <f t="shared" si="126"/>
        <v/>
      </c>
      <c r="AU238" s="155" t="str">
        <f t="shared" si="126"/>
        <v/>
      </c>
      <c r="AV238" s="155" t="str">
        <f t="shared" si="126"/>
        <v/>
      </c>
      <c r="AW238" s="155" t="str">
        <f t="shared" si="126"/>
        <v/>
      </c>
      <c r="AX238" s="155" t="str">
        <f t="shared" si="126"/>
        <v/>
      </c>
      <c r="AY238" s="155" t="str">
        <f t="shared" si="126"/>
        <v/>
      </c>
      <c r="AZ238" s="155" t="str">
        <f t="shared" si="126"/>
        <v/>
      </c>
      <c r="BA238" s="155" t="str">
        <f t="shared" si="126"/>
        <v/>
      </c>
      <c r="BB238" s="155" t="str">
        <f t="shared" si="126"/>
        <v/>
      </c>
      <c r="BC238" s="155" t="str">
        <f t="shared" si="126"/>
        <v/>
      </c>
      <c r="BD238" s="155" t="str">
        <f t="shared" si="126"/>
        <v/>
      </c>
      <c r="BE238" s="155" t="str">
        <f t="shared" si="126"/>
        <v/>
      </c>
      <c r="BF238" s="155" t="str">
        <f t="shared" si="126"/>
        <v/>
      </c>
      <c r="BG238" s="155" t="str">
        <f t="shared" si="126"/>
        <v/>
      </c>
      <c r="BH238" s="155" t="str">
        <f t="shared" si="126"/>
        <v/>
      </c>
      <c r="BI238" s="155" t="str">
        <f t="shared" si="126"/>
        <v/>
      </c>
      <c r="BJ238" s="155" t="str">
        <f t="shared" si="126"/>
        <v/>
      </c>
      <c r="BK238" s="155" t="str">
        <f t="shared" si="126"/>
        <v/>
      </c>
      <c r="BL238" s="155" t="str">
        <f t="shared" si="126"/>
        <v/>
      </c>
      <c r="BM238" s="155" t="str">
        <f t="shared" ref="BM238:DU238" si="127">IFERROR(IF(BM17=0,"",BM17),"")</f>
        <v/>
      </c>
      <c r="BN238" s="155" t="str">
        <f t="shared" si="127"/>
        <v/>
      </c>
      <c r="BO238" s="155" t="str">
        <f t="shared" si="127"/>
        <v/>
      </c>
      <c r="BP238" s="155" t="str">
        <f t="shared" si="127"/>
        <v/>
      </c>
      <c r="BQ238" s="155" t="str">
        <f t="shared" si="127"/>
        <v/>
      </c>
      <c r="BR238" s="155" t="str">
        <f t="shared" si="127"/>
        <v/>
      </c>
      <c r="BS238" s="155" t="str">
        <f t="shared" si="127"/>
        <v/>
      </c>
      <c r="BT238" s="155" t="str">
        <f t="shared" si="127"/>
        <v/>
      </c>
      <c r="BU238" s="155" t="str">
        <f t="shared" si="127"/>
        <v/>
      </c>
      <c r="BV238" s="155" t="str">
        <f t="shared" si="127"/>
        <v/>
      </c>
      <c r="BW238" s="155" t="str">
        <f t="shared" si="127"/>
        <v/>
      </c>
      <c r="BX238" s="155" t="str">
        <f t="shared" si="127"/>
        <v/>
      </c>
      <c r="BY238" s="155" t="str">
        <f t="shared" si="127"/>
        <v/>
      </c>
      <c r="BZ238" s="155" t="str">
        <f t="shared" si="127"/>
        <v/>
      </c>
      <c r="CA238" s="155" t="str">
        <f t="shared" si="127"/>
        <v/>
      </c>
      <c r="CB238" s="155" t="str">
        <f t="shared" si="127"/>
        <v/>
      </c>
      <c r="CC238" s="155" t="str">
        <f t="shared" si="127"/>
        <v/>
      </c>
      <c r="CD238" s="155" t="str">
        <f t="shared" si="127"/>
        <v/>
      </c>
      <c r="CE238" s="155" t="str">
        <f t="shared" si="127"/>
        <v/>
      </c>
      <c r="CF238" s="155" t="str">
        <f t="shared" si="127"/>
        <v/>
      </c>
      <c r="CG238" s="155" t="str">
        <f t="shared" si="127"/>
        <v/>
      </c>
      <c r="CH238" s="155" t="str">
        <f t="shared" si="127"/>
        <v/>
      </c>
      <c r="CI238" s="155" t="str">
        <f t="shared" si="127"/>
        <v/>
      </c>
      <c r="CJ238" s="155" t="str">
        <f t="shared" si="127"/>
        <v/>
      </c>
      <c r="CK238" s="155" t="str">
        <f t="shared" si="127"/>
        <v/>
      </c>
      <c r="CL238" s="155" t="str">
        <f t="shared" si="127"/>
        <v/>
      </c>
      <c r="CM238" s="155" t="str">
        <f t="shared" si="127"/>
        <v/>
      </c>
      <c r="CN238" s="155" t="str">
        <f t="shared" si="127"/>
        <v/>
      </c>
      <c r="CO238" s="155" t="str">
        <f t="shared" si="127"/>
        <v/>
      </c>
      <c r="CP238" s="155" t="str">
        <f t="shared" si="127"/>
        <v/>
      </c>
      <c r="CQ238" s="155" t="str">
        <f t="shared" si="127"/>
        <v/>
      </c>
      <c r="CR238" s="155" t="str">
        <f t="shared" si="127"/>
        <v/>
      </c>
      <c r="CS238" s="155" t="str">
        <f t="shared" si="127"/>
        <v/>
      </c>
      <c r="CT238" s="155" t="str">
        <f t="shared" si="127"/>
        <v/>
      </c>
      <c r="CU238" s="155" t="str">
        <f t="shared" si="127"/>
        <v/>
      </c>
      <c r="CV238" s="155" t="str">
        <f t="shared" si="127"/>
        <v/>
      </c>
      <c r="CW238" s="155" t="str">
        <f t="shared" si="127"/>
        <v/>
      </c>
      <c r="CX238" s="155" t="str">
        <f t="shared" si="127"/>
        <v/>
      </c>
      <c r="CY238" s="155" t="str">
        <f t="shared" si="127"/>
        <v/>
      </c>
      <c r="CZ238" s="155" t="str">
        <f t="shared" si="127"/>
        <v/>
      </c>
      <c r="DA238" s="155" t="str">
        <f t="shared" si="127"/>
        <v/>
      </c>
      <c r="DB238" s="155" t="str">
        <f t="shared" si="127"/>
        <v/>
      </c>
      <c r="DC238" s="155" t="str">
        <f t="shared" si="127"/>
        <v/>
      </c>
      <c r="DD238" s="155" t="str">
        <f t="shared" si="127"/>
        <v/>
      </c>
      <c r="DE238" s="155" t="str">
        <f t="shared" si="127"/>
        <v/>
      </c>
      <c r="DF238" s="155" t="str">
        <f t="shared" si="127"/>
        <v/>
      </c>
      <c r="DG238" s="155" t="str">
        <f t="shared" si="127"/>
        <v/>
      </c>
      <c r="DH238" s="155" t="str">
        <f t="shared" si="127"/>
        <v/>
      </c>
      <c r="DI238" s="155" t="str">
        <f t="shared" si="127"/>
        <v/>
      </c>
      <c r="DJ238" s="155" t="str">
        <f t="shared" si="127"/>
        <v/>
      </c>
      <c r="DK238" s="155" t="str">
        <f t="shared" si="127"/>
        <v/>
      </c>
      <c r="DL238" s="155" t="str">
        <f t="shared" si="127"/>
        <v/>
      </c>
      <c r="DM238" s="155" t="str">
        <f t="shared" si="127"/>
        <v/>
      </c>
      <c r="DN238" s="155" t="str">
        <f t="shared" si="127"/>
        <v/>
      </c>
      <c r="DO238" s="155" t="str">
        <f t="shared" si="127"/>
        <v/>
      </c>
      <c r="DP238" s="155" t="str">
        <f t="shared" si="127"/>
        <v/>
      </c>
      <c r="DQ238" s="155" t="str">
        <f t="shared" si="127"/>
        <v/>
      </c>
      <c r="DR238" s="155" t="str">
        <f t="shared" si="127"/>
        <v/>
      </c>
      <c r="DS238" s="155" t="str">
        <f t="shared" si="127"/>
        <v/>
      </c>
      <c r="DT238" s="155" t="str">
        <f t="shared" si="127"/>
        <v/>
      </c>
      <c r="DU238" s="155" t="str">
        <f t="shared" si="127"/>
        <v/>
      </c>
    </row>
    <row r="239" spans="1:125" x14ac:dyDescent="0.35">
      <c r="A239" s="153"/>
      <c r="B239" s="153"/>
      <c r="C239" s="153"/>
      <c r="D239" s="153"/>
      <c r="E239" s="79"/>
      <c r="F239" s="153"/>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c r="AC239" s="153"/>
      <c r="AD239" s="153"/>
      <c r="AE239" s="153"/>
      <c r="AF239" s="153"/>
      <c r="AG239" s="153"/>
      <c r="AH239" s="153"/>
      <c r="AI239" s="153"/>
      <c r="AJ239" s="153"/>
      <c r="AK239" s="153"/>
      <c r="AL239" s="153"/>
      <c r="AM239" s="153"/>
      <c r="AN239" s="153"/>
      <c r="AO239" s="153"/>
      <c r="AP239" s="153"/>
      <c r="AQ239" s="153"/>
      <c r="AR239" s="153"/>
      <c r="AS239" s="153"/>
      <c r="AT239" s="153"/>
      <c r="AU239" s="153"/>
      <c r="AV239" s="153"/>
      <c r="AW239" s="153"/>
      <c r="AX239" s="153"/>
      <c r="AY239" s="153"/>
      <c r="AZ239" s="153"/>
      <c r="BA239" s="153"/>
      <c r="BB239" s="153"/>
      <c r="BC239" s="153"/>
      <c r="BD239" s="153"/>
      <c r="BE239" s="153"/>
      <c r="BF239" s="153"/>
      <c r="BG239" s="153"/>
      <c r="BH239" s="153"/>
      <c r="BI239" s="153"/>
      <c r="BJ239" s="153"/>
      <c r="BK239" s="153"/>
      <c r="BL239" s="153"/>
      <c r="BM239" s="153"/>
      <c r="BN239" s="153"/>
      <c r="BO239" s="153"/>
      <c r="BP239" s="153"/>
      <c r="BQ239" s="153"/>
      <c r="BR239" s="153"/>
      <c r="BS239" s="153"/>
      <c r="BT239" s="153"/>
      <c r="BU239" s="153"/>
      <c r="BV239" s="153"/>
      <c r="BW239" s="153"/>
      <c r="BX239" s="153"/>
      <c r="BY239" s="153"/>
      <c r="BZ239" s="153"/>
      <c r="CA239" s="153"/>
      <c r="CB239" s="153"/>
      <c r="CC239" s="153"/>
      <c r="CD239" s="153"/>
      <c r="CE239" s="153"/>
      <c r="CF239" s="153"/>
      <c r="CG239" s="153"/>
      <c r="CH239" s="153"/>
      <c r="CI239" s="153"/>
      <c r="CJ239" s="153"/>
      <c r="CK239" s="153"/>
      <c r="CL239" s="153"/>
      <c r="CM239" s="153"/>
      <c r="CN239" s="153"/>
      <c r="CO239" s="153"/>
      <c r="CP239" s="153"/>
      <c r="CQ239" s="153"/>
      <c r="CR239" s="153"/>
      <c r="CS239" s="153"/>
      <c r="CT239" s="153"/>
      <c r="CU239" s="153"/>
      <c r="CV239" s="153"/>
      <c r="CW239" s="153"/>
      <c r="CX239" s="153"/>
      <c r="CY239" s="153"/>
      <c r="CZ239" s="153"/>
      <c r="DA239" s="153"/>
      <c r="DB239" s="153"/>
      <c r="DC239" s="153"/>
      <c r="DD239" s="153"/>
      <c r="DE239" s="153"/>
      <c r="DF239" s="153"/>
      <c r="DG239" s="153"/>
      <c r="DH239" s="153"/>
      <c r="DI239" s="153"/>
      <c r="DJ239" s="153"/>
      <c r="DK239" s="153"/>
      <c r="DL239" s="153"/>
      <c r="DM239" s="153"/>
      <c r="DN239" s="153"/>
      <c r="DO239" s="153"/>
      <c r="DP239" s="153"/>
      <c r="DQ239" s="153"/>
      <c r="DR239" s="153"/>
      <c r="DS239" s="153"/>
      <c r="DT239" s="153"/>
      <c r="DU239" s="153"/>
    </row>
    <row r="240" spans="1:125" x14ac:dyDescent="0.35">
      <c r="A240" s="153" t="s">
        <v>471</v>
      </c>
      <c r="B240" s="153" t="str">
        <f>IFERROR(IF(B30=0,"",B30),"")</f>
        <v>k € ceturksnī</v>
      </c>
      <c r="C240" s="153"/>
      <c r="D240" s="79" t="str">
        <f>IFERROR(IF(D30=0,"",D30)+D236,"")</f>
        <v/>
      </c>
      <c r="E240" s="79" t="str">
        <f t="shared" ref="E240:BP240" si="128">IFERROR($D240*E234,"")</f>
        <v/>
      </c>
      <c r="F240" s="79" t="str">
        <f t="shared" si="128"/>
        <v/>
      </c>
      <c r="G240" s="79" t="str">
        <f t="shared" si="128"/>
        <v/>
      </c>
      <c r="H240" s="79" t="str">
        <f t="shared" si="128"/>
        <v/>
      </c>
      <c r="I240" s="79" t="str">
        <f t="shared" si="128"/>
        <v/>
      </c>
      <c r="J240" s="79" t="str">
        <f t="shared" si="128"/>
        <v/>
      </c>
      <c r="K240" s="79" t="str">
        <f t="shared" si="128"/>
        <v/>
      </c>
      <c r="L240" s="79" t="str">
        <f t="shared" si="128"/>
        <v/>
      </c>
      <c r="M240" s="79" t="str">
        <f t="shared" si="128"/>
        <v/>
      </c>
      <c r="N240" s="79" t="str">
        <f t="shared" si="128"/>
        <v/>
      </c>
      <c r="O240" s="79" t="str">
        <f t="shared" si="128"/>
        <v/>
      </c>
      <c r="P240" s="79" t="str">
        <f t="shared" si="128"/>
        <v/>
      </c>
      <c r="Q240" s="79" t="str">
        <f t="shared" si="128"/>
        <v/>
      </c>
      <c r="R240" s="79" t="str">
        <f t="shared" si="128"/>
        <v/>
      </c>
      <c r="S240" s="79" t="str">
        <f t="shared" si="128"/>
        <v/>
      </c>
      <c r="T240" s="79" t="str">
        <f t="shared" si="128"/>
        <v/>
      </c>
      <c r="U240" s="79" t="str">
        <f t="shared" si="128"/>
        <v/>
      </c>
      <c r="V240" s="79" t="str">
        <f t="shared" si="128"/>
        <v/>
      </c>
      <c r="W240" s="79" t="str">
        <f t="shared" si="128"/>
        <v/>
      </c>
      <c r="X240" s="79" t="str">
        <f t="shared" si="128"/>
        <v/>
      </c>
      <c r="Y240" s="79" t="str">
        <f t="shared" si="128"/>
        <v/>
      </c>
      <c r="Z240" s="79" t="str">
        <f t="shared" si="128"/>
        <v/>
      </c>
      <c r="AA240" s="79" t="str">
        <f t="shared" si="128"/>
        <v/>
      </c>
      <c r="AB240" s="79" t="str">
        <f t="shared" si="128"/>
        <v/>
      </c>
      <c r="AC240" s="79" t="str">
        <f t="shared" si="128"/>
        <v/>
      </c>
      <c r="AD240" s="79" t="str">
        <f t="shared" si="128"/>
        <v/>
      </c>
      <c r="AE240" s="79" t="str">
        <f t="shared" si="128"/>
        <v/>
      </c>
      <c r="AF240" s="79" t="str">
        <f t="shared" si="128"/>
        <v/>
      </c>
      <c r="AG240" s="79" t="str">
        <f t="shared" si="128"/>
        <v/>
      </c>
      <c r="AH240" s="79" t="str">
        <f t="shared" si="128"/>
        <v/>
      </c>
      <c r="AI240" s="79" t="str">
        <f t="shared" si="128"/>
        <v/>
      </c>
      <c r="AJ240" s="79" t="str">
        <f t="shared" si="128"/>
        <v/>
      </c>
      <c r="AK240" s="79" t="str">
        <f t="shared" si="128"/>
        <v/>
      </c>
      <c r="AL240" s="79" t="str">
        <f t="shared" si="128"/>
        <v/>
      </c>
      <c r="AM240" s="79" t="str">
        <f t="shared" si="128"/>
        <v/>
      </c>
      <c r="AN240" s="79" t="str">
        <f t="shared" si="128"/>
        <v/>
      </c>
      <c r="AO240" s="79" t="str">
        <f t="shared" si="128"/>
        <v/>
      </c>
      <c r="AP240" s="79" t="str">
        <f t="shared" si="128"/>
        <v/>
      </c>
      <c r="AQ240" s="79" t="str">
        <f t="shared" si="128"/>
        <v/>
      </c>
      <c r="AR240" s="79" t="str">
        <f t="shared" si="128"/>
        <v/>
      </c>
      <c r="AS240" s="79" t="str">
        <f t="shared" si="128"/>
        <v/>
      </c>
      <c r="AT240" s="79" t="str">
        <f t="shared" si="128"/>
        <v/>
      </c>
      <c r="AU240" s="79" t="str">
        <f t="shared" si="128"/>
        <v/>
      </c>
      <c r="AV240" s="79" t="str">
        <f t="shared" si="128"/>
        <v/>
      </c>
      <c r="AW240" s="79" t="str">
        <f t="shared" si="128"/>
        <v/>
      </c>
      <c r="AX240" s="79" t="str">
        <f t="shared" si="128"/>
        <v/>
      </c>
      <c r="AY240" s="79" t="str">
        <f t="shared" si="128"/>
        <v/>
      </c>
      <c r="AZ240" s="79" t="str">
        <f t="shared" si="128"/>
        <v/>
      </c>
      <c r="BA240" s="79" t="str">
        <f t="shared" si="128"/>
        <v/>
      </c>
      <c r="BB240" s="79" t="str">
        <f t="shared" si="128"/>
        <v/>
      </c>
      <c r="BC240" s="79" t="str">
        <f t="shared" si="128"/>
        <v/>
      </c>
      <c r="BD240" s="79" t="str">
        <f t="shared" si="128"/>
        <v/>
      </c>
      <c r="BE240" s="79" t="str">
        <f t="shared" si="128"/>
        <v/>
      </c>
      <c r="BF240" s="79" t="str">
        <f t="shared" si="128"/>
        <v/>
      </c>
      <c r="BG240" s="79" t="str">
        <f t="shared" si="128"/>
        <v/>
      </c>
      <c r="BH240" s="79" t="str">
        <f t="shared" si="128"/>
        <v/>
      </c>
      <c r="BI240" s="79" t="str">
        <f t="shared" si="128"/>
        <v/>
      </c>
      <c r="BJ240" s="79" t="str">
        <f t="shared" si="128"/>
        <v/>
      </c>
      <c r="BK240" s="79" t="str">
        <f t="shared" si="128"/>
        <v/>
      </c>
      <c r="BL240" s="79" t="str">
        <f t="shared" si="128"/>
        <v/>
      </c>
      <c r="BM240" s="79" t="str">
        <f t="shared" si="128"/>
        <v/>
      </c>
      <c r="BN240" s="79" t="str">
        <f t="shared" si="128"/>
        <v/>
      </c>
      <c r="BO240" s="79" t="str">
        <f t="shared" si="128"/>
        <v/>
      </c>
      <c r="BP240" s="79" t="str">
        <f t="shared" si="128"/>
        <v/>
      </c>
      <c r="BQ240" s="79" t="str">
        <f t="shared" ref="BQ240:DU240" si="129">IFERROR($D240*BQ234,"")</f>
        <v/>
      </c>
      <c r="BR240" s="79" t="str">
        <f t="shared" si="129"/>
        <v/>
      </c>
      <c r="BS240" s="79" t="str">
        <f t="shared" si="129"/>
        <v/>
      </c>
      <c r="BT240" s="79" t="str">
        <f t="shared" si="129"/>
        <v/>
      </c>
      <c r="BU240" s="79" t="str">
        <f t="shared" si="129"/>
        <v/>
      </c>
      <c r="BV240" s="79" t="str">
        <f t="shared" si="129"/>
        <v/>
      </c>
      <c r="BW240" s="79" t="str">
        <f t="shared" si="129"/>
        <v/>
      </c>
      <c r="BX240" s="79" t="str">
        <f t="shared" si="129"/>
        <v/>
      </c>
      <c r="BY240" s="79" t="str">
        <f t="shared" si="129"/>
        <v/>
      </c>
      <c r="BZ240" s="79" t="str">
        <f t="shared" si="129"/>
        <v/>
      </c>
      <c r="CA240" s="79" t="str">
        <f t="shared" si="129"/>
        <v/>
      </c>
      <c r="CB240" s="79" t="str">
        <f t="shared" si="129"/>
        <v/>
      </c>
      <c r="CC240" s="79" t="str">
        <f t="shared" si="129"/>
        <v/>
      </c>
      <c r="CD240" s="79" t="str">
        <f t="shared" si="129"/>
        <v/>
      </c>
      <c r="CE240" s="79" t="str">
        <f t="shared" si="129"/>
        <v/>
      </c>
      <c r="CF240" s="79" t="str">
        <f t="shared" si="129"/>
        <v/>
      </c>
      <c r="CG240" s="79" t="str">
        <f t="shared" si="129"/>
        <v/>
      </c>
      <c r="CH240" s="79" t="str">
        <f t="shared" si="129"/>
        <v/>
      </c>
      <c r="CI240" s="79" t="str">
        <f t="shared" si="129"/>
        <v/>
      </c>
      <c r="CJ240" s="79" t="str">
        <f t="shared" si="129"/>
        <v/>
      </c>
      <c r="CK240" s="79" t="str">
        <f t="shared" si="129"/>
        <v/>
      </c>
      <c r="CL240" s="79" t="str">
        <f t="shared" si="129"/>
        <v/>
      </c>
      <c r="CM240" s="79" t="str">
        <f t="shared" si="129"/>
        <v/>
      </c>
      <c r="CN240" s="79" t="str">
        <f t="shared" si="129"/>
        <v/>
      </c>
      <c r="CO240" s="79" t="str">
        <f t="shared" si="129"/>
        <v/>
      </c>
      <c r="CP240" s="79" t="str">
        <f t="shared" si="129"/>
        <v/>
      </c>
      <c r="CQ240" s="79" t="str">
        <f t="shared" si="129"/>
        <v/>
      </c>
      <c r="CR240" s="79" t="str">
        <f t="shared" si="129"/>
        <v/>
      </c>
      <c r="CS240" s="79" t="str">
        <f t="shared" si="129"/>
        <v/>
      </c>
      <c r="CT240" s="79" t="str">
        <f t="shared" si="129"/>
        <v/>
      </c>
      <c r="CU240" s="79" t="str">
        <f t="shared" si="129"/>
        <v/>
      </c>
      <c r="CV240" s="79" t="str">
        <f t="shared" si="129"/>
        <v/>
      </c>
      <c r="CW240" s="79" t="str">
        <f t="shared" si="129"/>
        <v/>
      </c>
      <c r="CX240" s="79" t="str">
        <f t="shared" si="129"/>
        <v/>
      </c>
      <c r="CY240" s="79" t="str">
        <f t="shared" si="129"/>
        <v/>
      </c>
      <c r="CZ240" s="79" t="str">
        <f t="shared" si="129"/>
        <v/>
      </c>
      <c r="DA240" s="79" t="str">
        <f t="shared" si="129"/>
        <v/>
      </c>
      <c r="DB240" s="79" t="str">
        <f t="shared" si="129"/>
        <v/>
      </c>
      <c r="DC240" s="79" t="str">
        <f t="shared" si="129"/>
        <v/>
      </c>
      <c r="DD240" s="79" t="str">
        <f t="shared" si="129"/>
        <v/>
      </c>
      <c r="DE240" s="79" t="str">
        <f t="shared" si="129"/>
        <v/>
      </c>
      <c r="DF240" s="79" t="str">
        <f t="shared" si="129"/>
        <v/>
      </c>
      <c r="DG240" s="79" t="str">
        <f t="shared" si="129"/>
        <v/>
      </c>
      <c r="DH240" s="79" t="str">
        <f t="shared" si="129"/>
        <v/>
      </c>
      <c r="DI240" s="79" t="str">
        <f t="shared" si="129"/>
        <v/>
      </c>
      <c r="DJ240" s="79" t="str">
        <f t="shared" si="129"/>
        <v/>
      </c>
      <c r="DK240" s="79" t="str">
        <f t="shared" si="129"/>
        <v/>
      </c>
      <c r="DL240" s="79" t="str">
        <f t="shared" si="129"/>
        <v/>
      </c>
      <c r="DM240" s="79" t="str">
        <f t="shared" si="129"/>
        <v/>
      </c>
      <c r="DN240" s="79" t="str">
        <f t="shared" si="129"/>
        <v/>
      </c>
      <c r="DO240" s="79" t="str">
        <f t="shared" si="129"/>
        <v/>
      </c>
      <c r="DP240" s="79" t="str">
        <f t="shared" si="129"/>
        <v/>
      </c>
      <c r="DQ240" s="79" t="str">
        <f t="shared" si="129"/>
        <v/>
      </c>
      <c r="DR240" s="79" t="str">
        <f t="shared" si="129"/>
        <v/>
      </c>
      <c r="DS240" s="79" t="str">
        <f t="shared" si="129"/>
        <v/>
      </c>
      <c r="DT240" s="79" t="str">
        <f t="shared" si="129"/>
        <v/>
      </c>
      <c r="DU240" s="79" t="str">
        <f t="shared" si="129"/>
        <v/>
      </c>
    </row>
    <row r="241" spans="1:125" x14ac:dyDescent="0.35">
      <c r="A241" s="153"/>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c r="AC241" s="153"/>
      <c r="AD241" s="153"/>
      <c r="AE241" s="153"/>
      <c r="AF241" s="153"/>
      <c r="AG241" s="153"/>
      <c r="AH241" s="153"/>
      <c r="AI241" s="153"/>
      <c r="AJ241" s="153"/>
      <c r="AK241" s="153"/>
      <c r="AL241" s="153"/>
      <c r="AM241" s="153"/>
      <c r="AN241" s="153"/>
      <c r="AO241" s="153"/>
      <c r="AP241" s="153"/>
      <c r="AQ241" s="153"/>
      <c r="AR241" s="153"/>
      <c r="AS241" s="153"/>
      <c r="AT241" s="153"/>
      <c r="AU241" s="153"/>
      <c r="AV241" s="153"/>
      <c r="AW241" s="153"/>
      <c r="AX241" s="153"/>
      <c r="AY241" s="153"/>
      <c r="AZ241" s="153"/>
      <c r="BA241" s="153"/>
      <c r="BB241" s="153"/>
      <c r="BC241" s="153"/>
      <c r="BD241" s="153"/>
      <c r="BE241" s="153"/>
      <c r="BF241" s="153"/>
      <c r="BG241" s="153"/>
      <c r="BH241" s="153"/>
      <c r="BI241" s="153"/>
      <c r="BJ241" s="153"/>
      <c r="BK241" s="153"/>
      <c r="BL241" s="153"/>
      <c r="BM241" s="153"/>
      <c r="BN241" s="153"/>
      <c r="BO241" s="153"/>
      <c r="BP241" s="153"/>
      <c r="BQ241" s="153"/>
      <c r="BR241" s="153"/>
      <c r="BS241" s="153"/>
      <c r="BT241" s="153"/>
      <c r="BU241" s="153"/>
      <c r="BV241" s="153"/>
      <c r="BW241" s="153"/>
      <c r="BX241" s="153"/>
      <c r="BY241" s="153"/>
      <c r="BZ241" s="153"/>
      <c r="CA241" s="153"/>
      <c r="CB241" s="153"/>
      <c r="CC241" s="153"/>
      <c r="CD241" s="153"/>
      <c r="CE241" s="153"/>
      <c r="CF241" s="153"/>
      <c r="CG241" s="153"/>
      <c r="CH241" s="153"/>
      <c r="CI241" s="153"/>
      <c r="CJ241" s="153"/>
      <c r="CK241" s="153"/>
      <c r="CL241" s="153"/>
      <c r="CM241" s="153"/>
      <c r="CN241" s="153"/>
      <c r="CO241" s="153"/>
      <c r="CP241" s="153"/>
      <c r="CQ241" s="153"/>
      <c r="CR241" s="153"/>
      <c r="CS241" s="153"/>
      <c r="CT241" s="153"/>
      <c r="CU241" s="153"/>
      <c r="CV241" s="153"/>
      <c r="CW241" s="153"/>
      <c r="CX241" s="153"/>
      <c r="CY241" s="153"/>
      <c r="CZ241" s="153"/>
      <c r="DA241" s="153"/>
      <c r="DB241" s="153"/>
      <c r="DC241" s="153"/>
      <c r="DD241" s="153"/>
      <c r="DE241" s="153"/>
      <c r="DF241" s="153"/>
      <c r="DG241" s="153"/>
      <c r="DH241" s="153"/>
      <c r="DI241" s="153"/>
      <c r="DJ241" s="153"/>
      <c r="DK241" s="153"/>
      <c r="DL241" s="153"/>
      <c r="DM241" s="153"/>
      <c r="DN241" s="153"/>
      <c r="DO241" s="153"/>
      <c r="DP241" s="153"/>
      <c r="DQ241" s="153"/>
      <c r="DR241" s="153"/>
      <c r="DS241" s="153"/>
      <c r="DT241" s="153"/>
      <c r="DU241" s="153"/>
    </row>
    <row r="242" spans="1:125" ht="15.75" customHeight="1" x14ac:dyDescent="0.35">
      <c r="A242" s="156" t="s">
        <v>472</v>
      </c>
      <c r="B242" s="156" t="str">
        <f>IFERROR(IF(B34=0,"",B34),"")</f>
        <v>k €</v>
      </c>
      <c r="C242" s="156" t="str">
        <f>IFERROR(IF(C34=0,"",C34),"")</f>
        <v/>
      </c>
      <c r="D242" s="26">
        <f>IFERROR(SUM(E242:DU242),"")</f>
        <v>0</v>
      </c>
      <c r="E242" s="26" t="str">
        <f t="shared" ref="E242:BP242" si="130">IFERROR(E240*E238,"")</f>
        <v/>
      </c>
      <c r="F242" s="26" t="str">
        <f t="shared" si="130"/>
        <v/>
      </c>
      <c r="G242" s="26" t="str">
        <f t="shared" si="130"/>
        <v/>
      </c>
      <c r="H242" s="26" t="str">
        <f t="shared" si="130"/>
        <v/>
      </c>
      <c r="I242" s="26" t="str">
        <f t="shared" si="130"/>
        <v/>
      </c>
      <c r="J242" s="26" t="str">
        <f t="shared" si="130"/>
        <v/>
      </c>
      <c r="K242" s="26" t="str">
        <f t="shared" si="130"/>
        <v/>
      </c>
      <c r="L242" s="26" t="str">
        <f t="shared" si="130"/>
        <v/>
      </c>
      <c r="M242" s="26" t="str">
        <f t="shared" si="130"/>
        <v/>
      </c>
      <c r="N242" s="26" t="str">
        <f t="shared" si="130"/>
        <v/>
      </c>
      <c r="O242" s="26" t="str">
        <f t="shared" si="130"/>
        <v/>
      </c>
      <c r="P242" s="26" t="str">
        <f t="shared" si="130"/>
        <v/>
      </c>
      <c r="Q242" s="26" t="str">
        <f t="shared" si="130"/>
        <v/>
      </c>
      <c r="R242" s="26" t="str">
        <f t="shared" si="130"/>
        <v/>
      </c>
      <c r="S242" s="26" t="str">
        <f t="shared" si="130"/>
        <v/>
      </c>
      <c r="T242" s="26" t="str">
        <f t="shared" si="130"/>
        <v/>
      </c>
      <c r="U242" s="26" t="str">
        <f t="shared" si="130"/>
        <v/>
      </c>
      <c r="V242" s="26" t="str">
        <f t="shared" si="130"/>
        <v/>
      </c>
      <c r="W242" s="26" t="str">
        <f t="shared" si="130"/>
        <v/>
      </c>
      <c r="X242" s="26" t="str">
        <f t="shared" si="130"/>
        <v/>
      </c>
      <c r="Y242" s="26" t="str">
        <f t="shared" si="130"/>
        <v/>
      </c>
      <c r="Z242" s="26" t="str">
        <f t="shared" si="130"/>
        <v/>
      </c>
      <c r="AA242" s="26" t="str">
        <f t="shared" si="130"/>
        <v/>
      </c>
      <c r="AB242" s="26" t="str">
        <f t="shared" si="130"/>
        <v/>
      </c>
      <c r="AC242" s="26" t="str">
        <f t="shared" si="130"/>
        <v/>
      </c>
      <c r="AD242" s="26" t="str">
        <f t="shared" si="130"/>
        <v/>
      </c>
      <c r="AE242" s="26" t="str">
        <f t="shared" si="130"/>
        <v/>
      </c>
      <c r="AF242" s="26" t="str">
        <f t="shared" si="130"/>
        <v/>
      </c>
      <c r="AG242" s="26" t="str">
        <f t="shared" si="130"/>
        <v/>
      </c>
      <c r="AH242" s="26" t="str">
        <f t="shared" si="130"/>
        <v/>
      </c>
      <c r="AI242" s="26" t="str">
        <f t="shared" si="130"/>
        <v/>
      </c>
      <c r="AJ242" s="26" t="str">
        <f t="shared" si="130"/>
        <v/>
      </c>
      <c r="AK242" s="26" t="str">
        <f t="shared" si="130"/>
        <v/>
      </c>
      <c r="AL242" s="26" t="str">
        <f t="shared" si="130"/>
        <v/>
      </c>
      <c r="AM242" s="26" t="str">
        <f t="shared" si="130"/>
        <v/>
      </c>
      <c r="AN242" s="26" t="str">
        <f t="shared" si="130"/>
        <v/>
      </c>
      <c r="AO242" s="26" t="str">
        <f t="shared" si="130"/>
        <v/>
      </c>
      <c r="AP242" s="26" t="str">
        <f t="shared" si="130"/>
        <v/>
      </c>
      <c r="AQ242" s="26" t="str">
        <f t="shared" si="130"/>
        <v/>
      </c>
      <c r="AR242" s="26" t="str">
        <f t="shared" si="130"/>
        <v/>
      </c>
      <c r="AS242" s="26" t="str">
        <f t="shared" si="130"/>
        <v/>
      </c>
      <c r="AT242" s="26" t="str">
        <f t="shared" si="130"/>
        <v/>
      </c>
      <c r="AU242" s="26" t="str">
        <f t="shared" si="130"/>
        <v/>
      </c>
      <c r="AV242" s="26" t="str">
        <f t="shared" si="130"/>
        <v/>
      </c>
      <c r="AW242" s="26" t="str">
        <f t="shared" si="130"/>
        <v/>
      </c>
      <c r="AX242" s="26" t="str">
        <f t="shared" si="130"/>
        <v/>
      </c>
      <c r="AY242" s="26" t="str">
        <f t="shared" si="130"/>
        <v/>
      </c>
      <c r="AZ242" s="26" t="str">
        <f t="shared" si="130"/>
        <v/>
      </c>
      <c r="BA242" s="26" t="str">
        <f t="shared" si="130"/>
        <v/>
      </c>
      <c r="BB242" s="26" t="str">
        <f t="shared" si="130"/>
        <v/>
      </c>
      <c r="BC242" s="26" t="str">
        <f t="shared" si="130"/>
        <v/>
      </c>
      <c r="BD242" s="26" t="str">
        <f t="shared" si="130"/>
        <v/>
      </c>
      <c r="BE242" s="26" t="str">
        <f t="shared" si="130"/>
        <v/>
      </c>
      <c r="BF242" s="26" t="str">
        <f t="shared" si="130"/>
        <v/>
      </c>
      <c r="BG242" s="26" t="str">
        <f t="shared" si="130"/>
        <v/>
      </c>
      <c r="BH242" s="26" t="str">
        <f t="shared" si="130"/>
        <v/>
      </c>
      <c r="BI242" s="26" t="str">
        <f t="shared" si="130"/>
        <v/>
      </c>
      <c r="BJ242" s="26" t="str">
        <f t="shared" si="130"/>
        <v/>
      </c>
      <c r="BK242" s="26" t="str">
        <f t="shared" si="130"/>
        <v/>
      </c>
      <c r="BL242" s="26" t="str">
        <f t="shared" si="130"/>
        <v/>
      </c>
      <c r="BM242" s="26" t="str">
        <f t="shared" si="130"/>
        <v/>
      </c>
      <c r="BN242" s="26" t="str">
        <f t="shared" si="130"/>
        <v/>
      </c>
      <c r="BO242" s="26" t="str">
        <f t="shared" si="130"/>
        <v/>
      </c>
      <c r="BP242" s="26" t="str">
        <f t="shared" si="130"/>
        <v/>
      </c>
      <c r="BQ242" s="26" t="str">
        <f t="shared" ref="BQ242:DU242" si="131">IFERROR(BQ240*BQ238,"")</f>
        <v/>
      </c>
      <c r="BR242" s="26" t="str">
        <f t="shared" si="131"/>
        <v/>
      </c>
      <c r="BS242" s="26" t="str">
        <f t="shared" si="131"/>
        <v/>
      </c>
      <c r="BT242" s="26" t="str">
        <f t="shared" si="131"/>
        <v/>
      </c>
      <c r="BU242" s="26" t="str">
        <f t="shared" si="131"/>
        <v/>
      </c>
      <c r="BV242" s="26" t="str">
        <f t="shared" si="131"/>
        <v/>
      </c>
      <c r="BW242" s="26" t="str">
        <f t="shared" si="131"/>
        <v/>
      </c>
      <c r="BX242" s="26" t="str">
        <f t="shared" si="131"/>
        <v/>
      </c>
      <c r="BY242" s="26" t="str">
        <f t="shared" si="131"/>
        <v/>
      </c>
      <c r="BZ242" s="26" t="str">
        <f t="shared" si="131"/>
        <v/>
      </c>
      <c r="CA242" s="26" t="str">
        <f t="shared" si="131"/>
        <v/>
      </c>
      <c r="CB242" s="26" t="str">
        <f t="shared" si="131"/>
        <v/>
      </c>
      <c r="CC242" s="26" t="str">
        <f t="shared" si="131"/>
        <v/>
      </c>
      <c r="CD242" s="26" t="str">
        <f t="shared" si="131"/>
        <v/>
      </c>
      <c r="CE242" s="26" t="str">
        <f t="shared" si="131"/>
        <v/>
      </c>
      <c r="CF242" s="26" t="str">
        <f t="shared" si="131"/>
        <v/>
      </c>
      <c r="CG242" s="26" t="str">
        <f t="shared" si="131"/>
        <v/>
      </c>
      <c r="CH242" s="26" t="str">
        <f t="shared" si="131"/>
        <v/>
      </c>
      <c r="CI242" s="26" t="str">
        <f t="shared" si="131"/>
        <v/>
      </c>
      <c r="CJ242" s="26" t="str">
        <f t="shared" si="131"/>
        <v/>
      </c>
      <c r="CK242" s="26" t="str">
        <f t="shared" si="131"/>
        <v/>
      </c>
      <c r="CL242" s="26" t="str">
        <f t="shared" si="131"/>
        <v/>
      </c>
      <c r="CM242" s="26" t="str">
        <f t="shared" si="131"/>
        <v/>
      </c>
      <c r="CN242" s="26" t="str">
        <f t="shared" si="131"/>
        <v/>
      </c>
      <c r="CO242" s="26" t="str">
        <f t="shared" si="131"/>
        <v/>
      </c>
      <c r="CP242" s="26" t="str">
        <f t="shared" si="131"/>
        <v/>
      </c>
      <c r="CQ242" s="26" t="str">
        <f t="shared" si="131"/>
        <v/>
      </c>
      <c r="CR242" s="26" t="str">
        <f t="shared" si="131"/>
        <v/>
      </c>
      <c r="CS242" s="26" t="str">
        <f t="shared" si="131"/>
        <v/>
      </c>
      <c r="CT242" s="26" t="str">
        <f t="shared" si="131"/>
        <v/>
      </c>
      <c r="CU242" s="26" t="str">
        <f t="shared" si="131"/>
        <v/>
      </c>
      <c r="CV242" s="26" t="str">
        <f t="shared" si="131"/>
        <v/>
      </c>
      <c r="CW242" s="26" t="str">
        <f t="shared" si="131"/>
        <v/>
      </c>
      <c r="CX242" s="26" t="str">
        <f t="shared" si="131"/>
        <v/>
      </c>
      <c r="CY242" s="26" t="str">
        <f t="shared" si="131"/>
        <v/>
      </c>
      <c r="CZ242" s="26" t="str">
        <f t="shared" si="131"/>
        <v/>
      </c>
      <c r="DA242" s="26" t="str">
        <f t="shared" si="131"/>
        <v/>
      </c>
      <c r="DB242" s="26" t="str">
        <f t="shared" si="131"/>
        <v/>
      </c>
      <c r="DC242" s="26" t="str">
        <f t="shared" si="131"/>
        <v/>
      </c>
      <c r="DD242" s="26" t="str">
        <f t="shared" si="131"/>
        <v/>
      </c>
      <c r="DE242" s="26" t="str">
        <f t="shared" si="131"/>
        <v/>
      </c>
      <c r="DF242" s="26" t="str">
        <f t="shared" si="131"/>
        <v/>
      </c>
      <c r="DG242" s="26" t="str">
        <f t="shared" si="131"/>
        <v/>
      </c>
      <c r="DH242" s="26" t="str">
        <f t="shared" si="131"/>
        <v/>
      </c>
      <c r="DI242" s="26" t="str">
        <f t="shared" si="131"/>
        <v/>
      </c>
      <c r="DJ242" s="26" t="str">
        <f t="shared" si="131"/>
        <v/>
      </c>
      <c r="DK242" s="26" t="str">
        <f t="shared" si="131"/>
        <v/>
      </c>
      <c r="DL242" s="26" t="str">
        <f t="shared" si="131"/>
        <v/>
      </c>
      <c r="DM242" s="26" t="str">
        <f t="shared" si="131"/>
        <v/>
      </c>
      <c r="DN242" s="26" t="str">
        <f t="shared" si="131"/>
        <v/>
      </c>
      <c r="DO242" s="26" t="str">
        <f t="shared" si="131"/>
        <v/>
      </c>
      <c r="DP242" s="26" t="str">
        <f t="shared" si="131"/>
        <v/>
      </c>
      <c r="DQ242" s="26" t="str">
        <f t="shared" si="131"/>
        <v/>
      </c>
      <c r="DR242" s="26" t="str">
        <f t="shared" si="131"/>
        <v/>
      </c>
      <c r="DS242" s="26" t="str">
        <f t="shared" si="131"/>
        <v/>
      </c>
      <c r="DT242" s="26" t="str">
        <f t="shared" si="131"/>
        <v/>
      </c>
      <c r="DU242" s="26" t="str">
        <f t="shared" si="131"/>
        <v/>
      </c>
    </row>
    <row r="243" spans="1:125" x14ac:dyDescent="0.35">
      <c r="A243" s="153"/>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c r="AC243" s="153"/>
      <c r="AD243" s="153"/>
      <c r="AE243" s="153"/>
      <c r="AF243" s="153"/>
      <c r="AG243" s="153"/>
      <c r="AH243" s="153"/>
      <c r="AI243" s="153"/>
      <c r="AJ243" s="153"/>
      <c r="AK243" s="153"/>
      <c r="AL243" s="153"/>
      <c r="AM243" s="153"/>
      <c r="AN243" s="153"/>
      <c r="AO243" s="153"/>
      <c r="AP243" s="153"/>
      <c r="AQ243" s="153"/>
      <c r="AR243" s="153"/>
      <c r="AS243" s="153"/>
      <c r="AT243" s="153"/>
      <c r="AU243" s="153"/>
      <c r="AV243" s="153"/>
      <c r="AW243" s="153"/>
      <c r="AX243" s="153"/>
      <c r="AY243" s="153"/>
      <c r="AZ243" s="153"/>
      <c r="BA243" s="153"/>
      <c r="BB243" s="153"/>
      <c r="BC243" s="153"/>
      <c r="BD243" s="153"/>
      <c r="BE243" s="153"/>
      <c r="BF243" s="153"/>
      <c r="BG243" s="153"/>
      <c r="BH243" s="153"/>
      <c r="BI243" s="153"/>
      <c r="BJ243" s="153"/>
      <c r="BK243" s="153"/>
      <c r="BL243" s="153"/>
      <c r="BM243" s="153"/>
      <c r="BN243" s="153"/>
      <c r="BO243" s="153"/>
      <c r="BP243" s="153"/>
      <c r="BQ243" s="153"/>
      <c r="BR243" s="153"/>
      <c r="BS243" s="153"/>
      <c r="BT243" s="153"/>
      <c r="BU243" s="153"/>
      <c r="BV243" s="153"/>
      <c r="BW243" s="153"/>
      <c r="BX243" s="153"/>
      <c r="BY243" s="153"/>
      <c r="BZ243" s="153"/>
      <c r="CA243" s="153"/>
      <c r="CB243" s="153"/>
      <c r="CC243" s="153"/>
      <c r="CD243" s="153"/>
      <c r="CE243" s="153"/>
      <c r="CF243" s="153"/>
      <c r="CG243" s="153"/>
      <c r="CH243" s="153"/>
      <c r="CI243" s="153"/>
      <c r="CJ243" s="153"/>
      <c r="CK243" s="153"/>
      <c r="CL243" s="153"/>
      <c r="CM243" s="153"/>
      <c r="CN243" s="153"/>
      <c r="CO243" s="153"/>
      <c r="CP243" s="153"/>
      <c r="CQ243" s="153"/>
      <c r="CR243" s="153"/>
      <c r="CS243" s="153"/>
      <c r="CT243" s="153"/>
      <c r="CU243" s="153"/>
      <c r="CV243" s="153"/>
      <c r="CW243" s="153"/>
      <c r="CX243" s="153"/>
      <c r="CY243" s="153"/>
      <c r="CZ243" s="153"/>
      <c r="DA243" s="153"/>
      <c r="DB243" s="153"/>
      <c r="DC243" s="153"/>
      <c r="DD243" s="153"/>
      <c r="DE243" s="153"/>
      <c r="DF243" s="153"/>
      <c r="DG243" s="153"/>
      <c r="DH243" s="153"/>
      <c r="DI243" s="153"/>
      <c r="DJ243" s="153"/>
      <c r="DK243" s="153"/>
      <c r="DL243" s="153"/>
      <c r="DM243" s="153"/>
      <c r="DN243" s="153"/>
      <c r="DO243" s="153"/>
      <c r="DP243" s="153"/>
      <c r="DQ243" s="153"/>
      <c r="DR243" s="153"/>
      <c r="DS243" s="153"/>
      <c r="DT243" s="153"/>
      <c r="DU243" s="153"/>
    </row>
    <row r="244" spans="1:125" x14ac:dyDescent="0.35">
      <c r="A244" s="154" t="str">
        <f t="shared" ref="A244:BL244" si="132">IFERROR(IF(A37=0,"",A37),"")</f>
        <v>Periodiskās uzturēšanas izmaksas</v>
      </c>
      <c r="B244" s="154" t="str">
        <f t="shared" si="132"/>
        <v/>
      </c>
      <c r="C244" s="154" t="str">
        <f t="shared" si="132"/>
        <v/>
      </c>
      <c r="D244" s="154" t="str">
        <f t="shared" si="132"/>
        <v/>
      </c>
      <c r="E244" s="154" t="str">
        <f t="shared" si="132"/>
        <v/>
      </c>
      <c r="F244" s="154" t="str">
        <f t="shared" si="132"/>
        <v/>
      </c>
      <c r="G244" s="154" t="str">
        <f t="shared" si="132"/>
        <v/>
      </c>
      <c r="H244" s="154" t="str">
        <f t="shared" si="132"/>
        <v/>
      </c>
      <c r="I244" s="154" t="str">
        <f t="shared" si="132"/>
        <v/>
      </c>
      <c r="J244" s="154" t="str">
        <f t="shared" si="132"/>
        <v/>
      </c>
      <c r="K244" s="154" t="str">
        <f t="shared" si="132"/>
        <v/>
      </c>
      <c r="L244" s="154" t="str">
        <f t="shared" si="132"/>
        <v/>
      </c>
      <c r="M244" s="154" t="str">
        <f t="shared" si="132"/>
        <v/>
      </c>
      <c r="N244" s="154" t="str">
        <f t="shared" si="132"/>
        <v/>
      </c>
      <c r="O244" s="154" t="str">
        <f t="shared" si="132"/>
        <v/>
      </c>
      <c r="P244" s="154" t="str">
        <f t="shared" si="132"/>
        <v/>
      </c>
      <c r="Q244" s="154" t="str">
        <f t="shared" si="132"/>
        <v/>
      </c>
      <c r="R244" s="154" t="str">
        <f t="shared" si="132"/>
        <v/>
      </c>
      <c r="S244" s="154" t="str">
        <f t="shared" si="132"/>
        <v/>
      </c>
      <c r="T244" s="154" t="str">
        <f t="shared" si="132"/>
        <v/>
      </c>
      <c r="U244" s="154" t="str">
        <f t="shared" si="132"/>
        <v/>
      </c>
      <c r="V244" s="154" t="str">
        <f t="shared" si="132"/>
        <v/>
      </c>
      <c r="W244" s="154" t="str">
        <f t="shared" si="132"/>
        <v/>
      </c>
      <c r="X244" s="154" t="str">
        <f t="shared" si="132"/>
        <v/>
      </c>
      <c r="Y244" s="154" t="str">
        <f t="shared" si="132"/>
        <v/>
      </c>
      <c r="Z244" s="154" t="str">
        <f t="shared" si="132"/>
        <v/>
      </c>
      <c r="AA244" s="154" t="str">
        <f t="shared" si="132"/>
        <v/>
      </c>
      <c r="AB244" s="154" t="str">
        <f t="shared" si="132"/>
        <v/>
      </c>
      <c r="AC244" s="154" t="str">
        <f t="shared" si="132"/>
        <v/>
      </c>
      <c r="AD244" s="154" t="str">
        <f t="shared" si="132"/>
        <v/>
      </c>
      <c r="AE244" s="154" t="str">
        <f t="shared" si="132"/>
        <v/>
      </c>
      <c r="AF244" s="154" t="str">
        <f t="shared" si="132"/>
        <v/>
      </c>
      <c r="AG244" s="154" t="str">
        <f t="shared" si="132"/>
        <v/>
      </c>
      <c r="AH244" s="154" t="str">
        <f t="shared" si="132"/>
        <v/>
      </c>
      <c r="AI244" s="154" t="str">
        <f t="shared" si="132"/>
        <v/>
      </c>
      <c r="AJ244" s="154" t="str">
        <f t="shared" si="132"/>
        <v/>
      </c>
      <c r="AK244" s="154" t="str">
        <f t="shared" si="132"/>
        <v/>
      </c>
      <c r="AL244" s="154" t="str">
        <f t="shared" si="132"/>
        <v/>
      </c>
      <c r="AM244" s="154" t="str">
        <f t="shared" si="132"/>
        <v/>
      </c>
      <c r="AN244" s="154" t="str">
        <f t="shared" si="132"/>
        <v/>
      </c>
      <c r="AO244" s="154" t="str">
        <f t="shared" si="132"/>
        <v/>
      </c>
      <c r="AP244" s="154" t="str">
        <f t="shared" si="132"/>
        <v/>
      </c>
      <c r="AQ244" s="154" t="str">
        <f t="shared" si="132"/>
        <v/>
      </c>
      <c r="AR244" s="154" t="str">
        <f t="shared" si="132"/>
        <v/>
      </c>
      <c r="AS244" s="154" t="str">
        <f t="shared" si="132"/>
        <v/>
      </c>
      <c r="AT244" s="154" t="str">
        <f t="shared" si="132"/>
        <v/>
      </c>
      <c r="AU244" s="154" t="str">
        <f t="shared" si="132"/>
        <v/>
      </c>
      <c r="AV244" s="154" t="str">
        <f t="shared" si="132"/>
        <v/>
      </c>
      <c r="AW244" s="154" t="str">
        <f t="shared" si="132"/>
        <v/>
      </c>
      <c r="AX244" s="154" t="str">
        <f t="shared" si="132"/>
        <v/>
      </c>
      <c r="AY244" s="154" t="str">
        <f t="shared" si="132"/>
        <v/>
      </c>
      <c r="AZ244" s="154" t="str">
        <f t="shared" si="132"/>
        <v/>
      </c>
      <c r="BA244" s="154" t="str">
        <f t="shared" si="132"/>
        <v/>
      </c>
      <c r="BB244" s="154" t="str">
        <f t="shared" si="132"/>
        <v/>
      </c>
      <c r="BC244" s="154" t="str">
        <f t="shared" si="132"/>
        <v/>
      </c>
      <c r="BD244" s="154" t="str">
        <f t="shared" si="132"/>
        <v/>
      </c>
      <c r="BE244" s="154" t="str">
        <f t="shared" si="132"/>
        <v/>
      </c>
      <c r="BF244" s="154" t="str">
        <f t="shared" si="132"/>
        <v/>
      </c>
      <c r="BG244" s="154" t="str">
        <f t="shared" si="132"/>
        <v/>
      </c>
      <c r="BH244" s="154" t="str">
        <f t="shared" si="132"/>
        <v/>
      </c>
      <c r="BI244" s="154" t="str">
        <f t="shared" si="132"/>
        <v/>
      </c>
      <c r="BJ244" s="154" t="str">
        <f t="shared" si="132"/>
        <v/>
      </c>
      <c r="BK244" s="154" t="str">
        <f t="shared" si="132"/>
        <v/>
      </c>
      <c r="BL244" s="154" t="str">
        <f t="shared" si="132"/>
        <v/>
      </c>
      <c r="BM244" s="154" t="str">
        <f t="shared" ref="BM244:DU244" si="133">IFERROR(IF(BM37=0,"",BM37),"")</f>
        <v/>
      </c>
      <c r="BN244" s="154" t="str">
        <f t="shared" si="133"/>
        <v/>
      </c>
      <c r="BO244" s="154" t="str">
        <f t="shared" si="133"/>
        <v/>
      </c>
      <c r="BP244" s="154" t="str">
        <f t="shared" si="133"/>
        <v/>
      </c>
      <c r="BQ244" s="154" t="str">
        <f t="shared" si="133"/>
        <v/>
      </c>
      <c r="BR244" s="154" t="str">
        <f t="shared" si="133"/>
        <v/>
      </c>
      <c r="BS244" s="154" t="str">
        <f t="shared" si="133"/>
        <v/>
      </c>
      <c r="BT244" s="154" t="str">
        <f t="shared" si="133"/>
        <v/>
      </c>
      <c r="BU244" s="154" t="str">
        <f t="shared" si="133"/>
        <v/>
      </c>
      <c r="BV244" s="154" t="str">
        <f t="shared" si="133"/>
        <v/>
      </c>
      <c r="BW244" s="154" t="str">
        <f t="shared" si="133"/>
        <v/>
      </c>
      <c r="BX244" s="154" t="str">
        <f t="shared" si="133"/>
        <v/>
      </c>
      <c r="BY244" s="154" t="str">
        <f t="shared" si="133"/>
        <v/>
      </c>
      <c r="BZ244" s="154" t="str">
        <f t="shared" si="133"/>
        <v/>
      </c>
      <c r="CA244" s="154" t="str">
        <f t="shared" si="133"/>
        <v/>
      </c>
      <c r="CB244" s="154" t="str">
        <f t="shared" si="133"/>
        <v/>
      </c>
      <c r="CC244" s="154" t="str">
        <f t="shared" si="133"/>
        <v/>
      </c>
      <c r="CD244" s="154" t="str">
        <f t="shared" si="133"/>
        <v/>
      </c>
      <c r="CE244" s="154" t="str">
        <f t="shared" si="133"/>
        <v/>
      </c>
      <c r="CF244" s="154" t="str">
        <f t="shared" si="133"/>
        <v/>
      </c>
      <c r="CG244" s="154" t="str">
        <f t="shared" si="133"/>
        <v/>
      </c>
      <c r="CH244" s="154" t="str">
        <f t="shared" si="133"/>
        <v/>
      </c>
      <c r="CI244" s="154" t="str">
        <f t="shared" si="133"/>
        <v/>
      </c>
      <c r="CJ244" s="154" t="str">
        <f t="shared" si="133"/>
        <v/>
      </c>
      <c r="CK244" s="154" t="str">
        <f t="shared" si="133"/>
        <v/>
      </c>
      <c r="CL244" s="154" t="str">
        <f t="shared" si="133"/>
        <v/>
      </c>
      <c r="CM244" s="154" t="str">
        <f t="shared" si="133"/>
        <v/>
      </c>
      <c r="CN244" s="154" t="str">
        <f t="shared" si="133"/>
        <v/>
      </c>
      <c r="CO244" s="154" t="str">
        <f t="shared" si="133"/>
        <v/>
      </c>
      <c r="CP244" s="154" t="str">
        <f t="shared" si="133"/>
        <v/>
      </c>
      <c r="CQ244" s="154" t="str">
        <f t="shared" si="133"/>
        <v/>
      </c>
      <c r="CR244" s="154" t="str">
        <f t="shared" si="133"/>
        <v/>
      </c>
      <c r="CS244" s="154" t="str">
        <f t="shared" si="133"/>
        <v/>
      </c>
      <c r="CT244" s="154" t="str">
        <f t="shared" si="133"/>
        <v/>
      </c>
      <c r="CU244" s="154" t="str">
        <f t="shared" si="133"/>
        <v/>
      </c>
      <c r="CV244" s="154" t="str">
        <f t="shared" si="133"/>
        <v/>
      </c>
      <c r="CW244" s="154" t="str">
        <f t="shared" si="133"/>
        <v/>
      </c>
      <c r="CX244" s="154" t="str">
        <f t="shared" si="133"/>
        <v/>
      </c>
      <c r="CY244" s="154" t="str">
        <f t="shared" si="133"/>
        <v/>
      </c>
      <c r="CZ244" s="154" t="str">
        <f t="shared" si="133"/>
        <v/>
      </c>
      <c r="DA244" s="154" t="str">
        <f t="shared" si="133"/>
        <v/>
      </c>
      <c r="DB244" s="154" t="str">
        <f t="shared" si="133"/>
        <v/>
      </c>
      <c r="DC244" s="154" t="str">
        <f t="shared" si="133"/>
        <v/>
      </c>
      <c r="DD244" s="154" t="str">
        <f t="shared" si="133"/>
        <v/>
      </c>
      <c r="DE244" s="154" t="str">
        <f t="shared" si="133"/>
        <v/>
      </c>
      <c r="DF244" s="154" t="str">
        <f t="shared" si="133"/>
        <v/>
      </c>
      <c r="DG244" s="154" t="str">
        <f t="shared" si="133"/>
        <v/>
      </c>
      <c r="DH244" s="154" t="str">
        <f t="shared" si="133"/>
        <v/>
      </c>
      <c r="DI244" s="154" t="str">
        <f t="shared" si="133"/>
        <v/>
      </c>
      <c r="DJ244" s="154" t="str">
        <f t="shared" si="133"/>
        <v/>
      </c>
      <c r="DK244" s="154" t="str">
        <f t="shared" si="133"/>
        <v/>
      </c>
      <c r="DL244" s="154" t="str">
        <f t="shared" si="133"/>
        <v/>
      </c>
      <c r="DM244" s="154" t="str">
        <f t="shared" si="133"/>
        <v/>
      </c>
      <c r="DN244" s="154" t="str">
        <f t="shared" si="133"/>
        <v/>
      </c>
      <c r="DO244" s="154" t="str">
        <f t="shared" si="133"/>
        <v/>
      </c>
      <c r="DP244" s="154" t="str">
        <f t="shared" si="133"/>
        <v/>
      </c>
      <c r="DQ244" s="154" t="str">
        <f t="shared" si="133"/>
        <v/>
      </c>
      <c r="DR244" s="154" t="str">
        <f t="shared" si="133"/>
        <v/>
      </c>
      <c r="DS244" s="154" t="str">
        <f t="shared" si="133"/>
        <v/>
      </c>
      <c r="DT244" s="154" t="str">
        <f t="shared" si="133"/>
        <v/>
      </c>
      <c r="DU244" s="154" t="str">
        <f t="shared" si="133"/>
        <v/>
      </c>
    </row>
    <row r="245" spans="1:125" x14ac:dyDescent="0.35">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c r="AF245" s="153"/>
      <c r="AG245" s="153"/>
      <c r="AH245" s="153"/>
      <c r="AI245" s="153"/>
      <c r="AJ245" s="153"/>
      <c r="AK245" s="153"/>
      <c r="AL245" s="153"/>
      <c r="AM245" s="153"/>
      <c r="AN245" s="153"/>
      <c r="AO245" s="153"/>
      <c r="AP245" s="153"/>
      <c r="AQ245" s="153"/>
      <c r="AR245" s="153"/>
      <c r="AS245" s="153"/>
      <c r="AT245" s="153"/>
      <c r="AU245" s="153"/>
      <c r="AV245" s="153"/>
      <c r="AW245" s="153"/>
      <c r="AX245" s="153"/>
      <c r="AY245" s="153"/>
      <c r="AZ245" s="153"/>
      <c r="BA245" s="153"/>
      <c r="BB245" s="153"/>
      <c r="BC245" s="153"/>
      <c r="BD245" s="153"/>
      <c r="BE245" s="153"/>
      <c r="BF245" s="153"/>
      <c r="BG245" s="153"/>
      <c r="BH245" s="153"/>
      <c r="BI245" s="153"/>
      <c r="BJ245" s="153"/>
      <c r="BK245" s="153"/>
      <c r="BL245" s="153"/>
      <c r="BM245" s="153"/>
      <c r="BN245" s="153"/>
      <c r="BO245" s="153"/>
      <c r="BP245" s="153"/>
      <c r="BQ245" s="153"/>
      <c r="BR245" s="153"/>
      <c r="BS245" s="153"/>
      <c r="BT245" s="153"/>
      <c r="BU245" s="153"/>
      <c r="BV245" s="153"/>
      <c r="BW245" s="153"/>
      <c r="BX245" s="153"/>
      <c r="BY245" s="153"/>
      <c r="BZ245" s="153"/>
      <c r="CA245" s="153"/>
      <c r="CB245" s="153"/>
      <c r="CC245" s="153"/>
      <c r="CD245" s="153"/>
      <c r="CE245" s="153"/>
      <c r="CF245" s="153"/>
      <c r="CG245" s="153"/>
      <c r="CH245" s="153"/>
      <c r="CI245" s="153"/>
      <c r="CJ245" s="153"/>
      <c r="CK245" s="153"/>
      <c r="CL245" s="153"/>
      <c r="CM245" s="153"/>
      <c r="CN245" s="153"/>
      <c r="CO245" s="153"/>
      <c r="CP245" s="153"/>
      <c r="CQ245" s="153"/>
      <c r="CR245" s="153"/>
      <c r="CS245" s="153"/>
      <c r="CT245" s="153"/>
      <c r="CU245" s="153"/>
      <c r="CV245" s="153"/>
      <c r="CW245" s="153"/>
      <c r="CX245" s="153"/>
      <c r="CY245" s="153"/>
      <c r="CZ245" s="153"/>
      <c r="DA245" s="153"/>
      <c r="DB245" s="153"/>
      <c r="DC245" s="153"/>
      <c r="DD245" s="153"/>
      <c r="DE245" s="153"/>
      <c r="DF245" s="153"/>
      <c r="DG245" s="153"/>
      <c r="DH245" s="153"/>
      <c r="DI245" s="153"/>
      <c r="DJ245" s="153"/>
      <c r="DK245" s="153"/>
      <c r="DL245" s="153"/>
      <c r="DM245" s="153"/>
      <c r="DN245" s="153"/>
      <c r="DO245" s="153"/>
      <c r="DP245" s="153"/>
      <c r="DQ245" s="153"/>
      <c r="DR245" s="153"/>
      <c r="DS245" s="153"/>
      <c r="DT245" s="153"/>
      <c r="DU245" s="153"/>
    </row>
    <row r="246" spans="1:125" x14ac:dyDescent="0.35">
      <c r="A246" s="38" t="str">
        <f t="shared" ref="A246:BL246" si="134">IFERROR(IF(A39=0,"",A39),"")</f>
        <v>Periodisko uzturēšanas izmaksu garums</v>
      </c>
      <c r="B246" s="153" t="str">
        <f t="shared" si="134"/>
        <v/>
      </c>
      <c r="C246" s="153" t="str">
        <f t="shared" si="134"/>
        <v/>
      </c>
      <c r="D246" s="74" t="str">
        <f t="shared" si="134"/>
        <v/>
      </c>
      <c r="E246" s="153" t="str">
        <f t="shared" si="134"/>
        <v/>
      </c>
      <c r="F246" s="153" t="str">
        <f t="shared" si="134"/>
        <v/>
      </c>
      <c r="G246" s="153" t="str">
        <f t="shared" si="134"/>
        <v/>
      </c>
      <c r="H246" s="153" t="str">
        <f t="shared" si="134"/>
        <v/>
      </c>
      <c r="I246" s="153" t="str">
        <f t="shared" si="134"/>
        <v/>
      </c>
      <c r="J246" s="153" t="str">
        <f t="shared" si="134"/>
        <v/>
      </c>
      <c r="K246" s="153" t="str">
        <f t="shared" si="134"/>
        <v/>
      </c>
      <c r="L246" s="153" t="str">
        <f t="shared" si="134"/>
        <v/>
      </c>
      <c r="M246" s="153" t="str">
        <f t="shared" si="134"/>
        <v/>
      </c>
      <c r="N246" s="153" t="str">
        <f t="shared" si="134"/>
        <v/>
      </c>
      <c r="O246" s="153" t="str">
        <f t="shared" si="134"/>
        <v/>
      </c>
      <c r="P246" s="153" t="str">
        <f t="shared" si="134"/>
        <v/>
      </c>
      <c r="Q246" s="153" t="str">
        <f t="shared" si="134"/>
        <v/>
      </c>
      <c r="R246" s="153" t="str">
        <f t="shared" si="134"/>
        <v/>
      </c>
      <c r="S246" s="153" t="str">
        <f t="shared" si="134"/>
        <v/>
      </c>
      <c r="T246" s="153" t="str">
        <f t="shared" si="134"/>
        <v/>
      </c>
      <c r="U246" s="153" t="str">
        <f t="shared" si="134"/>
        <v/>
      </c>
      <c r="V246" s="153" t="str">
        <f t="shared" si="134"/>
        <v/>
      </c>
      <c r="W246" s="153" t="str">
        <f t="shared" si="134"/>
        <v/>
      </c>
      <c r="X246" s="153" t="str">
        <f t="shared" si="134"/>
        <v/>
      </c>
      <c r="Y246" s="153" t="str">
        <f t="shared" si="134"/>
        <v/>
      </c>
      <c r="Z246" s="153" t="str">
        <f t="shared" si="134"/>
        <v/>
      </c>
      <c r="AA246" s="153" t="str">
        <f t="shared" si="134"/>
        <v/>
      </c>
      <c r="AB246" s="153" t="str">
        <f t="shared" si="134"/>
        <v/>
      </c>
      <c r="AC246" s="153" t="str">
        <f t="shared" si="134"/>
        <v/>
      </c>
      <c r="AD246" s="153" t="str">
        <f t="shared" si="134"/>
        <v/>
      </c>
      <c r="AE246" s="153" t="str">
        <f t="shared" si="134"/>
        <v/>
      </c>
      <c r="AF246" s="153" t="str">
        <f t="shared" si="134"/>
        <v/>
      </c>
      <c r="AG246" s="153" t="str">
        <f t="shared" si="134"/>
        <v/>
      </c>
      <c r="AH246" s="153" t="str">
        <f t="shared" si="134"/>
        <v/>
      </c>
      <c r="AI246" s="153" t="str">
        <f t="shared" si="134"/>
        <v/>
      </c>
      <c r="AJ246" s="153" t="str">
        <f t="shared" si="134"/>
        <v/>
      </c>
      <c r="AK246" s="153" t="str">
        <f t="shared" si="134"/>
        <v/>
      </c>
      <c r="AL246" s="153" t="str">
        <f t="shared" si="134"/>
        <v/>
      </c>
      <c r="AM246" s="153" t="str">
        <f t="shared" si="134"/>
        <v/>
      </c>
      <c r="AN246" s="153" t="str">
        <f t="shared" si="134"/>
        <v/>
      </c>
      <c r="AO246" s="153" t="str">
        <f t="shared" si="134"/>
        <v/>
      </c>
      <c r="AP246" s="153" t="str">
        <f t="shared" si="134"/>
        <v/>
      </c>
      <c r="AQ246" s="153" t="str">
        <f t="shared" si="134"/>
        <v/>
      </c>
      <c r="AR246" s="153" t="str">
        <f t="shared" si="134"/>
        <v/>
      </c>
      <c r="AS246" s="153" t="str">
        <f t="shared" si="134"/>
        <v/>
      </c>
      <c r="AT246" s="153" t="str">
        <f t="shared" si="134"/>
        <v/>
      </c>
      <c r="AU246" s="153" t="str">
        <f t="shared" si="134"/>
        <v/>
      </c>
      <c r="AV246" s="153" t="str">
        <f t="shared" si="134"/>
        <v/>
      </c>
      <c r="AW246" s="153" t="str">
        <f t="shared" si="134"/>
        <v/>
      </c>
      <c r="AX246" s="153" t="str">
        <f t="shared" si="134"/>
        <v/>
      </c>
      <c r="AY246" s="153" t="str">
        <f t="shared" si="134"/>
        <v/>
      </c>
      <c r="AZ246" s="153" t="str">
        <f t="shared" si="134"/>
        <v/>
      </c>
      <c r="BA246" s="153" t="str">
        <f t="shared" si="134"/>
        <v/>
      </c>
      <c r="BB246" s="153" t="str">
        <f t="shared" si="134"/>
        <v/>
      </c>
      <c r="BC246" s="153" t="str">
        <f t="shared" si="134"/>
        <v/>
      </c>
      <c r="BD246" s="153" t="str">
        <f t="shared" si="134"/>
        <v/>
      </c>
      <c r="BE246" s="153" t="str">
        <f t="shared" si="134"/>
        <v/>
      </c>
      <c r="BF246" s="153" t="str">
        <f t="shared" si="134"/>
        <v/>
      </c>
      <c r="BG246" s="153" t="str">
        <f t="shared" si="134"/>
        <v/>
      </c>
      <c r="BH246" s="153" t="str">
        <f t="shared" si="134"/>
        <v/>
      </c>
      <c r="BI246" s="153" t="str">
        <f t="shared" si="134"/>
        <v/>
      </c>
      <c r="BJ246" s="153" t="str">
        <f t="shared" si="134"/>
        <v/>
      </c>
      <c r="BK246" s="153" t="str">
        <f t="shared" si="134"/>
        <v/>
      </c>
      <c r="BL246" s="153" t="str">
        <f t="shared" si="134"/>
        <v/>
      </c>
      <c r="BM246" s="153" t="str">
        <f t="shared" ref="BM246:DU246" si="135">IFERROR(IF(BM39=0,"",BM39),"")</f>
        <v/>
      </c>
      <c r="BN246" s="153" t="str">
        <f t="shared" si="135"/>
        <v/>
      </c>
      <c r="BO246" s="153" t="str">
        <f t="shared" si="135"/>
        <v/>
      </c>
      <c r="BP246" s="153" t="str">
        <f t="shared" si="135"/>
        <v/>
      </c>
      <c r="BQ246" s="153" t="str">
        <f t="shared" si="135"/>
        <v/>
      </c>
      <c r="BR246" s="153" t="str">
        <f t="shared" si="135"/>
        <v/>
      </c>
      <c r="BS246" s="153" t="str">
        <f t="shared" si="135"/>
        <v/>
      </c>
      <c r="BT246" s="153" t="str">
        <f t="shared" si="135"/>
        <v/>
      </c>
      <c r="BU246" s="153" t="str">
        <f t="shared" si="135"/>
        <v/>
      </c>
      <c r="BV246" s="153" t="str">
        <f t="shared" si="135"/>
        <v/>
      </c>
      <c r="BW246" s="153" t="str">
        <f t="shared" si="135"/>
        <v/>
      </c>
      <c r="BX246" s="153" t="str">
        <f t="shared" si="135"/>
        <v/>
      </c>
      <c r="BY246" s="153" t="str">
        <f t="shared" si="135"/>
        <v/>
      </c>
      <c r="BZ246" s="153" t="str">
        <f t="shared" si="135"/>
        <v/>
      </c>
      <c r="CA246" s="153" t="str">
        <f t="shared" si="135"/>
        <v/>
      </c>
      <c r="CB246" s="153" t="str">
        <f t="shared" si="135"/>
        <v/>
      </c>
      <c r="CC246" s="153" t="str">
        <f t="shared" si="135"/>
        <v/>
      </c>
      <c r="CD246" s="153" t="str">
        <f t="shared" si="135"/>
        <v/>
      </c>
      <c r="CE246" s="153" t="str">
        <f t="shared" si="135"/>
        <v/>
      </c>
      <c r="CF246" s="153" t="str">
        <f t="shared" si="135"/>
        <v/>
      </c>
      <c r="CG246" s="153" t="str">
        <f t="shared" si="135"/>
        <v/>
      </c>
      <c r="CH246" s="153" t="str">
        <f t="shared" si="135"/>
        <v/>
      </c>
      <c r="CI246" s="153" t="str">
        <f t="shared" si="135"/>
        <v/>
      </c>
      <c r="CJ246" s="153" t="str">
        <f t="shared" si="135"/>
        <v/>
      </c>
      <c r="CK246" s="153" t="str">
        <f t="shared" si="135"/>
        <v/>
      </c>
      <c r="CL246" s="153" t="str">
        <f t="shared" si="135"/>
        <v/>
      </c>
      <c r="CM246" s="153" t="str">
        <f t="shared" si="135"/>
        <v/>
      </c>
      <c r="CN246" s="153" t="str">
        <f t="shared" si="135"/>
        <v/>
      </c>
      <c r="CO246" s="153" t="str">
        <f t="shared" si="135"/>
        <v/>
      </c>
      <c r="CP246" s="153" t="str">
        <f t="shared" si="135"/>
        <v/>
      </c>
      <c r="CQ246" s="153" t="str">
        <f t="shared" si="135"/>
        <v/>
      </c>
      <c r="CR246" s="153" t="str">
        <f t="shared" si="135"/>
        <v/>
      </c>
      <c r="CS246" s="153" t="str">
        <f t="shared" si="135"/>
        <v/>
      </c>
      <c r="CT246" s="153" t="str">
        <f t="shared" si="135"/>
        <v/>
      </c>
      <c r="CU246" s="153" t="str">
        <f t="shared" si="135"/>
        <v/>
      </c>
      <c r="CV246" s="153" t="str">
        <f t="shared" si="135"/>
        <v/>
      </c>
      <c r="CW246" s="153" t="str">
        <f t="shared" si="135"/>
        <v/>
      </c>
      <c r="CX246" s="153" t="str">
        <f t="shared" si="135"/>
        <v/>
      </c>
      <c r="CY246" s="153" t="str">
        <f t="shared" si="135"/>
        <v/>
      </c>
      <c r="CZ246" s="153" t="str">
        <f t="shared" si="135"/>
        <v/>
      </c>
      <c r="DA246" s="153" t="str">
        <f t="shared" si="135"/>
        <v/>
      </c>
      <c r="DB246" s="153" t="str">
        <f t="shared" si="135"/>
        <v/>
      </c>
      <c r="DC246" s="153" t="str">
        <f t="shared" si="135"/>
        <v/>
      </c>
      <c r="DD246" s="153" t="str">
        <f t="shared" si="135"/>
        <v/>
      </c>
      <c r="DE246" s="153" t="str">
        <f t="shared" si="135"/>
        <v/>
      </c>
      <c r="DF246" s="153" t="str">
        <f t="shared" si="135"/>
        <v/>
      </c>
      <c r="DG246" s="153" t="str">
        <f t="shared" si="135"/>
        <v/>
      </c>
      <c r="DH246" s="153" t="str">
        <f t="shared" si="135"/>
        <v/>
      </c>
      <c r="DI246" s="153" t="str">
        <f t="shared" si="135"/>
        <v/>
      </c>
      <c r="DJ246" s="153" t="str">
        <f t="shared" si="135"/>
        <v/>
      </c>
      <c r="DK246" s="153" t="str">
        <f t="shared" si="135"/>
        <v/>
      </c>
      <c r="DL246" s="153" t="str">
        <f t="shared" si="135"/>
        <v/>
      </c>
      <c r="DM246" s="153" t="str">
        <f t="shared" si="135"/>
        <v/>
      </c>
      <c r="DN246" s="153" t="str">
        <f t="shared" si="135"/>
        <v/>
      </c>
      <c r="DO246" s="153" t="str">
        <f t="shared" si="135"/>
        <v/>
      </c>
      <c r="DP246" s="153" t="str">
        <f t="shared" si="135"/>
        <v/>
      </c>
      <c r="DQ246" s="153" t="str">
        <f t="shared" si="135"/>
        <v/>
      </c>
      <c r="DR246" s="153" t="str">
        <f t="shared" si="135"/>
        <v/>
      </c>
      <c r="DS246" s="153" t="str">
        <f t="shared" si="135"/>
        <v/>
      </c>
      <c r="DT246" s="153" t="str">
        <f t="shared" si="135"/>
        <v/>
      </c>
      <c r="DU246" s="153" t="str">
        <f t="shared" si="135"/>
        <v/>
      </c>
    </row>
    <row r="247" spans="1:125" x14ac:dyDescent="0.35">
      <c r="A247" s="153"/>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c r="AC247" s="153"/>
      <c r="AD247" s="153"/>
      <c r="AE247" s="153"/>
      <c r="AF247" s="153"/>
      <c r="AG247" s="153"/>
      <c r="AH247" s="153"/>
      <c r="AI247" s="153"/>
      <c r="AJ247" s="153"/>
      <c r="AK247" s="153"/>
      <c r="AL247" s="153"/>
      <c r="AM247" s="153"/>
      <c r="AN247" s="153"/>
      <c r="AO247" s="153"/>
      <c r="AP247" s="153"/>
      <c r="AQ247" s="153"/>
      <c r="AR247" s="153"/>
      <c r="AS247" s="153"/>
      <c r="AT247" s="153"/>
      <c r="AU247" s="153"/>
      <c r="AV247" s="153"/>
      <c r="AW247" s="153"/>
      <c r="AX247" s="153"/>
      <c r="AY247" s="153"/>
      <c r="AZ247" s="153"/>
      <c r="BA247" s="153"/>
      <c r="BB247" s="153"/>
      <c r="BC247" s="153"/>
      <c r="BD247" s="153"/>
      <c r="BE247" s="153"/>
      <c r="BF247" s="153"/>
      <c r="BG247" s="153"/>
      <c r="BH247" s="153"/>
      <c r="BI247" s="153"/>
      <c r="BJ247" s="153"/>
      <c r="BK247" s="153"/>
      <c r="BL247" s="153"/>
      <c r="BM247" s="153"/>
      <c r="BN247" s="153"/>
      <c r="BO247" s="153"/>
      <c r="BP247" s="153"/>
      <c r="BQ247" s="153"/>
      <c r="BR247" s="153"/>
      <c r="BS247" s="153"/>
      <c r="BT247" s="153"/>
      <c r="BU247" s="153"/>
      <c r="BV247" s="153"/>
      <c r="BW247" s="153"/>
      <c r="BX247" s="153"/>
      <c r="BY247" s="153"/>
      <c r="BZ247" s="153"/>
      <c r="CA247" s="153"/>
      <c r="CB247" s="153"/>
      <c r="CC247" s="153"/>
      <c r="CD247" s="153"/>
      <c r="CE247" s="153"/>
      <c r="CF247" s="153"/>
      <c r="CG247" s="153"/>
      <c r="CH247" s="153"/>
      <c r="CI247" s="153"/>
      <c r="CJ247" s="153"/>
      <c r="CK247" s="153"/>
      <c r="CL247" s="153"/>
      <c r="CM247" s="153"/>
      <c r="CN247" s="153"/>
      <c r="CO247" s="153"/>
      <c r="CP247" s="153"/>
      <c r="CQ247" s="153"/>
      <c r="CR247" s="153"/>
      <c r="CS247" s="153"/>
      <c r="CT247" s="153"/>
      <c r="CU247" s="153"/>
      <c r="CV247" s="153"/>
      <c r="CW247" s="153"/>
      <c r="CX247" s="153"/>
      <c r="CY247" s="153"/>
      <c r="CZ247" s="153"/>
      <c r="DA247" s="153"/>
      <c r="DB247" s="153"/>
      <c r="DC247" s="153"/>
      <c r="DD247" s="153"/>
      <c r="DE247" s="153"/>
      <c r="DF247" s="153"/>
      <c r="DG247" s="153"/>
      <c r="DH247" s="153"/>
      <c r="DI247" s="153"/>
      <c r="DJ247" s="153"/>
      <c r="DK247" s="153"/>
      <c r="DL247" s="153"/>
      <c r="DM247" s="153"/>
      <c r="DN247" s="153"/>
      <c r="DO247" s="153"/>
      <c r="DP247" s="153"/>
      <c r="DQ247" s="153"/>
      <c r="DR247" s="153"/>
      <c r="DS247" s="153"/>
      <c r="DT247" s="153"/>
      <c r="DU247" s="153"/>
    </row>
    <row r="248" spans="1:125" x14ac:dyDescent="0.35">
      <c r="A248" s="38" t="str">
        <f>IFERROR('Laika grafiks'!A96,"")</f>
        <v>Periodisko uzturēšanas izmaksu marķieris  bāzes modelī</v>
      </c>
      <c r="B248" s="153" t="str">
        <f>IFERROR(IF(B41=0,"",B41),"")</f>
        <v/>
      </c>
      <c r="C248" s="153" t="str">
        <f>IFERROR(IF(C41=0,"",C41),"")</f>
        <v/>
      </c>
      <c r="D248" s="153" t="str">
        <f>IFERROR(IF(D41=0,"",D41),"")</f>
        <v/>
      </c>
      <c r="E248" s="142">
        <f>IFERROR('Laika grafiks'!E96,"")</f>
        <v>0</v>
      </c>
      <c r="F248" s="142">
        <f>IFERROR('Laika grafiks'!F96,"")</f>
        <v>0</v>
      </c>
      <c r="G248" s="142">
        <f>IFERROR('Laika grafiks'!G96,"")</f>
        <v>0</v>
      </c>
      <c r="H248" s="142">
        <f>IFERROR('Laika grafiks'!H96,"")</f>
        <v>0</v>
      </c>
      <c r="I248" s="142">
        <f>IFERROR('Laika grafiks'!I96,"")</f>
        <v>0</v>
      </c>
      <c r="J248" s="142">
        <f>IFERROR('Laika grafiks'!J96,"")</f>
        <v>0</v>
      </c>
      <c r="K248" s="142">
        <f>IFERROR('Laika grafiks'!K96,"")</f>
        <v>0</v>
      </c>
      <c r="L248" s="142">
        <f>IFERROR('Laika grafiks'!L96,"")</f>
        <v>0</v>
      </c>
      <c r="M248" s="142">
        <f>IFERROR('Laika grafiks'!M96,"")</f>
        <v>0</v>
      </c>
      <c r="N248" s="142">
        <f>IFERROR('Laika grafiks'!N96,"")</f>
        <v>0</v>
      </c>
      <c r="O248" s="142">
        <f>IFERROR('Laika grafiks'!O96,"")</f>
        <v>0</v>
      </c>
      <c r="P248" s="142">
        <f>IFERROR('Laika grafiks'!P96,"")</f>
        <v>0</v>
      </c>
      <c r="Q248" s="142">
        <f>IFERROR('Laika grafiks'!Q96,"")</f>
        <v>0</v>
      </c>
      <c r="R248" s="142">
        <f>IFERROR('Laika grafiks'!R96,"")</f>
        <v>0</v>
      </c>
      <c r="S248" s="142">
        <f>IFERROR('Laika grafiks'!S96,"")</f>
        <v>0</v>
      </c>
      <c r="T248" s="142">
        <f>IFERROR('Laika grafiks'!T96,"")</f>
        <v>0</v>
      </c>
      <c r="U248" s="142">
        <f>IFERROR('Laika grafiks'!U96,"")</f>
        <v>0</v>
      </c>
      <c r="V248" s="142">
        <f>IFERROR('Laika grafiks'!V96,"")</f>
        <v>0</v>
      </c>
      <c r="W248" s="142">
        <f>IFERROR('Laika grafiks'!W96,"")</f>
        <v>0</v>
      </c>
      <c r="X248" s="142">
        <f>IFERROR('Laika grafiks'!X96,"")</f>
        <v>0</v>
      </c>
      <c r="Y248" s="142">
        <f>IFERROR('Laika grafiks'!Y96,"")</f>
        <v>0</v>
      </c>
      <c r="Z248" s="142">
        <f>IFERROR('Laika grafiks'!Z96,"")</f>
        <v>0</v>
      </c>
      <c r="AA248" s="142">
        <f>IFERROR('Laika grafiks'!AA96,"")</f>
        <v>0</v>
      </c>
      <c r="AB248" s="142">
        <f>IFERROR('Laika grafiks'!AB96,"")</f>
        <v>0</v>
      </c>
      <c r="AC248" s="142">
        <f>IFERROR('Laika grafiks'!AC96,"")</f>
        <v>0</v>
      </c>
      <c r="AD248" s="142">
        <f>IFERROR('Laika grafiks'!AD96,"")</f>
        <v>0</v>
      </c>
      <c r="AE248" s="142">
        <f>IFERROR('Laika grafiks'!AE96,"")</f>
        <v>0</v>
      </c>
      <c r="AF248" s="142">
        <f>IFERROR('Laika grafiks'!AF96,"")</f>
        <v>0</v>
      </c>
      <c r="AG248" s="142">
        <f>IFERROR('Laika grafiks'!AG96,"")</f>
        <v>0</v>
      </c>
      <c r="AH248" s="142">
        <f>IFERROR('Laika grafiks'!AH96,"")</f>
        <v>0</v>
      </c>
      <c r="AI248" s="142">
        <f>IFERROR('Laika grafiks'!AI96,"")</f>
        <v>0</v>
      </c>
      <c r="AJ248" s="142">
        <f>IFERROR('Laika grafiks'!AJ96,"")</f>
        <v>0</v>
      </c>
      <c r="AK248" s="142">
        <f>IFERROR('Laika grafiks'!AK96,"")</f>
        <v>0</v>
      </c>
      <c r="AL248" s="142">
        <f>IFERROR('Laika grafiks'!AL96,"")</f>
        <v>0</v>
      </c>
      <c r="AM248" s="142">
        <f>IFERROR('Laika grafiks'!AM96,"")</f>
        <v>0</v>
      </c>
      <c r="AN248" s="142">
        <f>IFERROR('Laika grafiks'!AN96,"")</f>
        <v>0</v>
      </c>
      <c r="AO248" s="142">
        <f>IFERROR('Laika grafiks'!AO96,"")</f>
        <v>0</v>
      </c>
      <c r="AP248" s="142">
        <f>IFERROR('Laika grafiks'!AP96,"")</f>
        <v>0</v>
      </c>
      <c r="AQ248" s="142">
        <f>IFERROR('Laika grafiks'!AQ96,"")</f>
        <v>0</v>
      </c>
      <c r="AR248" s="142">
        <f>IFERROR('Laika grafiks'!AR96,"")</f>
        <v>0</v>
      </c>
      <c r="AS248" s="142">
        <f>IFERROR('Laika grafiks'!AS96,"")</f>
        <v>0</v>
      </c>
      <c r="AT248" s="142">
        <f>IFERROR('Laika grafiks'!AT96,"")</f>
        <v>0</v>
      </c>
      <c r="AU248" s="142">
        <f>IFERROR('Laika grafiks'!AU96,"")</f>
        <v>0</v>
      </c>
      <c r="AV248" s="142">
        <f>IFERROR('Laika grafiks'!AV96,"")</f>
        <v>0</v>
      </c>
      <c r="AW248" s="142">
        <f>IFERROR('Laika grafiks'!AW96,"")</f>
        <v>0</v>
      </c>
      <c r="AX248" s="142">
        <f>IFERROR('Laika grafiks'!AX96,"")</f>
        <v>0</v>
      </c>
      <c r="AY248" s="142">
        <f>IFERROR('Laika grafiks'!AY96,"")</f>
        <v>0</v>
      </c>
      <c r="AZ248" s="142">
        <f>IFERROR('Laika grafiks'!AZ96,"")</f>
        <v>0</v>
      </c>
      <c r="BA248" s="142">
        <f>IFERROR('Laika grafiks'!BA96,"")</f>
        <v>0</v>
      </c>
      <c r="BB248" s="142">
        <f>IFERROR('Laika grafiks'!BB96,"")</f>
        <v>0</v>
      </c>
      <c r="BC248" s="142">
        <f>IFERROR('Laika grafiks'!BC96,"")</f>
        <v>0</v>
      </c>
      <c r="BD248" s="142">
        <f>IFERROR('Laika grafiks'!BD96,"")</f>
        <v>0</v>
      </c>
      <c r="BE248" s="142">
        <f>IFERROR('Laika grafiks'!BE96,"")</f>
        <v>0</v>
      </c>
      <c r="BF248" s="142">
        <f>IFERROR('Laika grafiks'!BF96,"")</f>
        <v>0</v>
      </c>
      <c r="BG248" s="142">
        <f>IFERROR('Laika grafiks'!BG96,"")</f>
        <v>0</v>
      </c>
      <c r="BH248" s="142">
        <f>IFERROR('Laika grafiks'!BH96,"")</f>
        <v>0</v>
      </c>
      <c r="BI248" s="142">
        <f>IFERROR('Laika grafiks'!BI96,"")</f>
        <v>0</v>
      </c>
      <c r="BJ248" s="142">
        <f>IFERROR('Laika grafiks'!BJ96,"")</f>
        <v>0</v>
      </c>
      <c r="BK248" s="142">
        <f>IFERROR('Laika grafiks'!BK96,"")</f>
        <v>0</v>
      </c>
      <c r="BL248" s="142">
        <f>IFERROR('Laika grafiks'!BL96,"")</f>
        <v>0</v>
      </c>
      <c r="BM248" s="142">
        <f>IFERROR('Laika grafiks'!BM96,"")</f>
        <v>0</v>
      </c>
      <c r="BN248" s="142">
        <f>IFERROR('Laika grafiks'!BN96,"")</f>
        <v>0</v>
      </c>
      <c r="BO248" s="142">
        <f>IFERROR('Laika grafiks'!BO96,"")</f>
        <v>0</v>
      </c>
      <c r="BP248" s="142">
        <f>IFERROR('Laika grafiks'!BP96,"")</f>
        <v>0</v>
      </c>
      <c r="BQ248" s="142">
        <f>IFERROR('Laika grafiks'!BQ96,"")</f>
        <v>0</v>
      </c>
      <c r="BR248" s="142">
        <f>IFERROR('Laika grafiks'!BR96,"")</f>
        <v>0</v>
      </c>
      <c r="BS248" s="142">
        <f>IFERROR('Laika grafiks'!BS96,"")</f>
        <v>0</v>
      </c>
      <c r="BT248" s="142">
        <f>IFERROR('Laika grafiks'!BT96,"")</f>
        <v>0</v>
      </c>
      <c r="BU248" s="142">
        <f>IFERROR('Laika grafiks'!BU96,"")</f>
        <v>0</v>
      </c>
      <c r="BV248" s="142">
        <f>IFERROR('Laika grafiks'!BV96,"")</f>
        <v>0</v>
      </c>
      <c r="BW248" s="142">
        <f>IFERROR('Laika grafiks'!BW96,"")</f>
        <v>0</v>
      </c>
      <c r="BX248" s="142">
        <f>IFERROR('Laika grafiks'!BX96,"")</f>
        <v>0</v>
      </c>
      <c r="BY248" s="142">
        <f>IFERROR('Laika grafiks'!BY96,"")</f>
        <v>0</v>
      </c>
      <c r="BZ248" s="142">
        <f>IFERROR('Laika grafiks'!BZ96,"")</f>
        <v>0</v>
      </c>
      <c r="CA248" s="142">
        <f>IFERROR('Laika grafiks'!CA96,"")</f>
        <v>0</v>
      </c>
      <c r="CB248" s="142">
        <f>IFERROR('Laika grafiks'!CB96,"")</f>
        <v>0</v>
      </c>
      <c r="CC248" s="142">
        <f>IFERROR('Laika grafiks'!CC96,"")</f>
        <v>0</v>
      </c>
      <c r="CD248" s="142">
        <f>IFERROR('Laika grafiks'!CD96,"")</f>
        <v>0</v>
      </c>
      <c r="CE248" s="142">
        <f>IFERROR('Laika grafiks'!CE96,"")</f>
        <v>0</v>
      </c>
      <c r="CF248" s="142">
        <f>IFERROR('Laika grafiks'!CF96,"")</f>
        <v>0</v>
      </c>
      <c r="CG248" s="142">
        <f>IFERROR('Laika grafiks'!CG96,"")</f>
        <v>0</v>
      </c>
      <c r="CH248" s="142">
        <f>IFERROR('Laika grafiks'!CH96,"")</f>
        <v>0</v>
      </c>
      <c r="CI248" s="142">
        <f>IFERROR('Laika grafiks'!CI96,"")</f>
        <v>0</v>
      </c>
      <c r="CJ248" s="142">
        <f>IFERROR('Laika grafiks'!CJ96,"")</f>
        <v>0</v>
      </c>
      <c r="CK248" s="142">
        <f>IFERROR('Laika grafiks'!CK96,"")</f>
        <v>0</v>
      </c>
      <c r="CL248" s="142">
        <f>IFERROR('Laika grafiks'!CL96,"")</f>
        <v>0</v>
      </c>
      <c r="CM248" s="142">
        <f>IFERROR('Laika grafiks'!CM96,"")</f>
        <v>0</v>
      </c>
      <c r="CN248" s="142">
        <f>IFERROR('Laika grafiks'!CN96,"")</f>
        <v>0</v>
      </c>
      <c r="CO248" s="142">
        <f>IFERROR('Laika grafiks'!CO96,"")</f>
        <v>0</v>
      </c>
      <c r="CP248" s="142">
        <f>IFERROR('Laika grafiks'!CP96,"")</f>
        <v>0</v>
      </c>
      <c r="CQ248" s="142">
        <f>IFERROR('Laika grafiks'!CQ96,"")</f>
        <v>0</v>
      </c>
      <c r="CR248" s="142">
        <f>IFERROR('Laika grafiks'!CR96,"")</f>
        <v>0</v>
      </c>
      <c r="CS248" s="142">
        <f>IFERROR('Laika grafiks'!CS96,"")</f>
        <v>0</v>
      </c>
      <c r="CT248" s="142">
        <f>IFERROR('Laika grafiks'!CT96,"")</f>
        <v>0</v>
      </c>
      <c r="CU248" s="142">
        <f>IFERROR('Laika grafiks'!CU96,"")</f>
        <v>0</v>
      </c>
      <c r="CV248" s="142">
        <f>IFERROR('Laika grafiks'!CV96,"")</f>
        <v>0</v>
      </c>
      <c r="CW248" s="142">
        <f>IFERROR('Laika grafiks'!CW96,"")</f>
        <v>0</v>
      </c>
      <c r="CX248" s="142">
        <f>IFERROR('Laika grafiks'!CX96,"")</f>
        <v>0</v>
      </c>
      <c r="CY248" s="142">
        <f>IFERROR('Laika grafiks'!CY96,"")</f>
        <v>0</v>
      </c>
      <c r="CZ248" s="142">
        <f>IFERROR('Laika grafiks'!CZ96,"")</f>
        <v>0</v>
      </c>
      <c r="DA248" s="142">
        <f>IFERROR('Laika grafiks'!DA96,"")</f>
        <v>0</v>
      </c>
      <c r="DB248" s="142">
        <f>IFERROR('Laika grafiks'!DB96,"")</f>
        <v>0</v>
      </c>
      <c r="DC248" s="142">
        <f>IFERROR('Laika grafiks'!DC96,"")</f>
        <v>0</v>
      </c>
      <c r="DD248" s="142">
        <f>IFERROR('Laika grafiks'!DD96,"")</f>
        <v>0</v>
      </c>
      <c r="DE248" s="142">
        <f>IFERROR('Laika grafiks'!DE96,"")</f>
        <v>0</v>
      </c>
      <c r="DF248" s="142">
        <f>IFERROR('Laika grafiks'!DF96,"")</f>
        <v>0</v>
      </c>
      <c r="DG248" s="142">
        <f>IFERROR('Laika grafiks'!DG96,"")</f>
        <v>0</v>
      </c>
      <c r="DH248" s="142">
        <f>IFERROR('Laika grafiks'!DH96,"")</f>
        <v>0</v>
      </c>
      <c r="DI248" s="142">
        <f>IFERROR('Laika grafiks'!DI96,"")</f>
        <v>0</v>
      </c>
      <c r="DJ248" s="142">
        <f>IFERROR('Laika grafiks'!DJ96,"")</f>
        <v>0</v>
      </c>
      <c r="DK248" s="142">
        <f>IFERROR('Laika grafiks'!DK96,"")</f>
        <v>0</v>
      </c>
      <c r="DL248" s="142">
        <f>IFERROR('Laika grafiks'!DL96,"")</f>
        <v>0</v>
      </c>
      <c r="DM248" s="142">
        <f>IFERROR('Laika grafiks'!DM96,"")</f>
        <v>0</v>
      </c>
      <c r="DN248" s="142">
        <f>IFERROR('Laika grafiks'!DN96,"")</f>
        <v>0</v>
      </c>
      <c r="DO248" s="142">
        <f>IFERROR('Laika grafiks'!DO96,"")</f>
        <v>0</v>
      </c>
      <c r="DP248" s="142">
        <f>IFERROR('Laika grafiks'!DP96,"")</f>
        <v>0</v>
      </c>
      <c r="DQ248" s="142">
        <f>IFERROR('Laika grafiks'!DQ96,"")</f>
        <v>0</v>
      </c>
      <c r="DR248" s="142">
        <f>IFERROR('Laika grafiks'!DR96,"")</f>
        <v>0</v>
      </c>
      <c r="DS248" s="142">
        <f>IFERROR('Laika grafiks'!DS96,"")</f>
        <v>0</v>
      </c>
      <c r="DT248" s="142">
        <f>IFERROR('Laika grafiks'!DT96,"")</f>
        <v>0</v>
      </c>
      <c r="DU248" s="142">
        <f>IFERROR('Laika grafiks'!DU96,"")</f>
        <v>0</v>
      </c>
    </row>
    <row r="249" spans="1:125" x14ac:dyDescent="0.35">
      <c r="A249" s="153"/>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c r="AC249" s="153"/>
      <c r="AD249" s="153"/>
      <c r="AE249" s="153"/>
      <c r="AF249" s="153"/>
      <c r="AG249" s="153"/>
      <c r="AH249" s="153"/>
      <c r="AI249" s="153"/>
      <c r="AJ249" s="153"/>
      <c r="AK249" s="153"/>
      <c r="AL249" s="153"/>
      <c r="AM249" s="153"/>
      <c r="AN249" s="153"/>
      <c r="AO249" s="153"/>
      <c r="AP249" s="153"/>
      <c r="AQ249" s="153"/>
      <c r="AR249" s="153"/>
      <c r="AS249" s="153"/>
      <c r="AT249" s="153"/>
      <c r="AU249" s="153"/>
      <c r="AV249" s="153"/>
      <c r="AW249" s="153"/>
      <c r="AX249" s="153"/>
      <c r="AY249" s="153"/>
      <c r="AZ249" s="153"/>
      <c r="BA249" s="153"/>
      <c r="BB249" s="153"/>
      <c r="BC249" s="153"/>
      <c r="BD249" s="153"/>
      <c r="BE249" s="153"/>
      <c r="BF249" s="153"/>
      <c r="BG249" s="153"/>
      <c r="BH249" s="153"/>
      <c r="BI249" s="153"/>
      <c r="BJ249" s="153"/>
      <c r="BK249" s="153"/>
      <c r="BL249" s="153"/>
      <c r="BM249" s="153"/>
      <c r="BN249" s="153"/>
      <c r="BO249" s="153"/>
      <c r="BP249" s="153"/>
      <c r="BQ249" s="153"/>
      <c r="BR249" s="153"/>
      <c r="BS249" s="153"/>
      <c r="BT249" s="153"/>
      <c r="BU249" s="153"/>
      <c r="BV249" s="153"/>
      <c r="BW249" s="153"/>
      <c r="BX249" s="153"/>
      <c r="BY249" s="153"/>
      <c r="BZ249" s="153"/>
      <c r="CA249" s="153"/>
      <c r="CB249" s="153"/>
      <c r="CC249" s="153"/>
      <c r="CD249" s="153"/>
      <c r="CE249" s="153"/>
      <c r="CF249" s="153"/>
      <c r="CG249" s="153"/>
      <c r="CH249" s="153"/>
      <c r="CI249" s="153"/>
      <c r="CJ249" s="153"/>
      <c r="CK249" s="153"/>
      <c r="CL249" s="153"/>
      <c r="CM249" s="153"/>
      <c r="CN249" s="153"/>
      <c r="CO249" s="153"/>
      <c r="CP249" s="153"/>
      <c r="CQ249" s="153"/>
      <c r="CR249" s="153"/>
      <c r="CS249" s="153"/>
      <c r="CT249" s="153"/>
      <c r="CU249" s="153"/>
      <c r="CV249" s="153"/>
      <c r="CW249" s="153"/>
      <c r="CX249" s="153"/>
      <c r="CY249" s="153"/>
      <c r="CZ249" s="153"/>
      <c r="DA249" s="153"/>
      <c r="DB249" s="153"/>
      <c r="DC249" s="153"/>
      <c r="DD249" s="153"/>
      <c r="DE249" s="153"/>
      <c r="DF249" s="153"/>
      <c r="DG249" s="153"/>
      <c r="DH249" s="153"/>
      <c r="DI249" s="153"/>
      <c r="DJ249" s="153"/>
      <c r="DK249" s="153"/>
      <c r="DL249" s="153"/>
      <c r="DM249" s="153"/>
      <c r="DN249" s="153"/>
      <c r="DO249" s="153"/>
      <c r="DP249" s="153"/>
      <c r="DQ249" s="153"/>
      <c r="DR249" s="153"/>
      <c r="DS249" s="153"/>
      <c r="DT249" s="153"/>
      <c r="DU249" s="153"/>
    </row>
    <row r="250" spans="1:125" x14ac:dyDescent="0.35">
      <c r="A250" s="38" t="str">
        <f>IFERROR(Pieņēmumi!B252,"")</f>
        <v>Periodisko uzturēšanas izmaksu izmaiņas</v>
      </c>
      <c r="B250" s="44" t="str">
        <f>IFERROR(Pieņēmumi!C252,"")</f>
        <v>k € ceturksnī</v>
      </c>
      <c r="C250" s="153"/>
      <c r="D250" s="74">
        <f>IFERROR(Pieņēmumi!E252,"")</f>
        <v>0</v>
      </c>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c r="AC250" s="153"/>
      <c r="AD250" s="153"/>
      <c r="AE250" s="153"/>
      <c r="AF250" s="153"/>
      <c r="AG250" s="153"/>
      <c r="AH250" s="153"/>
      <c r="AI250" s="153"/>
      <c r="AJ250" s="153"/>
      <c r="AK250" s="153"/>
      <c r="AL250" s="153"/>
      <c r="AM250" s="153"/>
      <c r="AN250" s="153"/>
      <c r="AO250" s="153"/>
      <c r="AP250" s="153"/>
      <c r="AQ250" s="153"/>
      <c r="AR250" s="153"/>
      <c r="AS250" s="153"/>
      <c r="AT250" s="153"/>
      <c r="AU250" s="153"/>
      <c r="AV250" s="153"/>
      <c r="AW250" s="153"/>
      <c r="AX250" s="153"/>
      <c r="AY250" s="153"/>
      <c r="AZ250" s="153"/>
      <c r="BA250" s="153"/>
      <c r="BB250" s="153"/>
      <c r="BC250" s="153"/>
      <c r="BD250" s="153"/>
      <c r="BE250" s="153"/>
      <c r="BF250" s="153"/>
      <c r="BG250" s="153"/>
      <c r="BH250" s="153"/>
      <c r="BI250" s="153"/>
      <c r="BJ250" s="153"/>
      <c r="BK250" s="153"/>
      <c r="BL250" s="153"/>
      <c r="BM250" s="153"/>
      <c r="BN250" s="153"/>
      <c r="BO250" s="153"/>
      <c r="BP250" s="153"/>
      <c r="BQ250" s="153"/>
      <c r="BR250" s="153"/>
      <c r="BS250" s="153"/>
      <c r="BT250" s="153"/>
      <c r="BU250" s="153"/>
      <c r="BV250" s="153"/>
      <c r="BW250" s="153"/>
      <c r="BX250" s="153"/>
      <c r="BY250" s="153"/>
      <c r="BZ250" s="153"/>
      <c r="CA250" s="153"/>
      <c r="CB250" s="153"/>
      <c r="CC250" s="153"/>
      <c r="CD250" s="153"/>
      <c r="CE250" s="153"/>
      <c r="CF250" s="153"/>
      <c r="CG250" s="153"/>
      <c r="CH250" s="153"/>
      <c r="CI250" s="153"/>
      <c r="CJ250" s="153"/>
      <c r="CK250" s="153"/>
      <c r="CL250" s="153"/>
      <c r="CM250" s="153"/>
      <c r="CN250" s="153"/>
      <c r="CO250" s="153"/>
      <c r="CP250" s="153"/>
      <c r="CQ250" s="153"/>
      <c r="CR250" s="153"/>
      <c r="CS250" s="153"/>
      <c r="CT250" s="153"/>
      <c r="CU250" s="153"/>
      <c r="CV250" s="153"/>
      <c r="CW250" s="153"/>
      <c r="CX250" s="153"/>
      <c r="CY250" s="153"/>
      <c r="CZ250" s="153"/>
      <c r="DA250" s="153"/>
      <c r="DB250" s="153"/>
      <c r="DC250" s="153"/>
      <c r="DD250" s="153"/>
      <c r="DE250" s="153"/>
      <c r="DF250" s="153"/>
      <c r="DG250" s="153"/>
      <c r="DH250" s="153"/>
      <c r="DI250" s="153"/>
      <c r="DJ250" s="153"/>
      <c r="DK250" s="153"/>
      <c r="DL250" s="153"/>
      <c r="DM250" s="153"/>
      <c r="DN250" s="153"/>
      <c r="DO250" s="153"/>
      <c r="DP250" s="153"/>
      <c r="DQ250" s="153"/>
      <c r="DR250" s="153"/>
      <c r="DS250" s="153"/>
      <c r="DT250" s="153"/>
      <c r="DU250" s="153"/>
    </row>
    <row r="251" spans="1:125" x14ac:dyDescent="0.35">
      <c r="A251" s="153"/>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c r="AC251" s="153"/>
      <c r="AD251" s="153"/>
      <c r="AE251" s="153"/>
      <c r="AF251" s="153"/>
      <c r="AG251" s="153"/>
      <c r="AH251" s="153"/>
      <c r="AI251" s="153"/>
      <c r="AJ251" s="153"/>
      <c r="AK251" s="153"/>
      <c r="AL251" s="153"/>
      <c r="AM251" s="153"/>
      <c r="AN251" s="153"/>
      <c r="AO251" s="153"/>
      <c r="AP251" s="153"/>
      <c r="AQ251" s="153"/>
      <c r="AR251" s="153"/>
      <c r="AS251" s="153"/>
      <c r="AT251" s="153"/>
      <c r="AU251" s="153"/>
      <c r="AV251" s="153"/>
      <c r="AW251" s="153"/>
      <c r="AX251" s="153"/>
      <c r="AY251" s="153"/>
      <c r="AZ251" s="153"/>
      <c r="BA251" s="153"/>
      <c r="BB251" s="153"/>
      <c r="BC251" s="153"/>
      <c r="BD251" s="153"/>
      <c r="BE251" s="153"/>
      <c r="BF251" s="153"/>
      <c r="BG251" s="153"/>
      <c r="BH251" s="153"/>
      <c r="BI251" s="153"/>
      <c r="BJ251" s="153"/>
      <c r="BK251" s="153"/>
      <c r="BL251" s="153"/>
      <c r="BM251" s="153"/>
      <c r="BN251" s="153"/>
      <c r="BO251" s="153"/>
      <c r="BP251" s="153"/>
      <c r="BQ251" s="153"/>
      <c r="BR251" s="153"/>
      <c r="BS251" s="153"/>
      <c r="BT251" s="153"/>
      <c r="BU251" s="153"/>
      <c r="BV251" s="153"/>
      <c r="BW251" s="153"/>
      <c r="BX251" s="153"/>
      <c r="BY251" s="153"/>
      <c r="BZ251" s="153"/>
      <c r="CA251" s="153"/>
      <c r="CB251" s="153"/>
      <c r="CC251" s="153"/>
      <c r="CD251" s="153"/>
      <c r="CE251" s="153"/>
      <c r="CF251" s="153"/>
      <c r="CG251" s="153"/>
      <c r="CH251" s="153"/>
      <c r="CI251" s="153"/>
      <c r="CJ251" s="153"/>
      <c r="CK251" s="153"/>
      <c r="CL251" s="153"/>
      <c r="CM251" s="153"/>
      <c r="CN251" s="153"/>
      <c r="CO251" s="153"/>
      <c r="CP251" s="153"/>
      <c r="CQ251" s="153"/>
      <c r="CR251" s="153"/>
      <c r="CS251" s="153"/>
      <c r="CT251" s="153"/>
      <c r="CU251" s="153"/>
      <c r="CV251" s="153"/>
      <c r="CW251" s="153"/>
      <c r="CX251" s="153"/>
      <c r="CY251" s="153"/>
      <c r="CZ251" s="153"/>
      <c r="DA251" s="153"/>
      <c r="DB251" s="153"/>
      <c r="DC251" s="153"/>
      <c r="DD251" s="153"/>
      <c r="DE251" s="153"/>
      <c r="DF251" s="153"/>
      <c r="DG251" s="153"/>
      <c r="DH251" s="153"/>
      <c r="DI251" s="153"/>
      <c r="DJ251" s="153"/>
      <c r="DK251" s="153"/>
      <c r="DL251" s="153"/>
      <c r="DM251" s="153"/>
      <c r="DN251" s="153"/>
      <c r="DO251" s="153"/>
      <c r="DP251" s="153"/>
      <c r="DQ251" s="153"/>
      <c r="DR251" s="153"/>
      <c r="DS251" s="153"/>
      <c r="DT251" s="153"/>
      <c r="DU251" s="153"/>
    </row>
    <row r="252" spans="1:125" x14ac:dyDescent="0.35">
      <c r="A252" s="38" t="str">
        <f t="shared" ref="A252:BL252" si="136">IFERROR(IF(A43=0,"",A43),"")</f>
        <v>Indekss periodiskajām uzturēšanas izmaksām</v>
      </c>
      <c r="B252" s="153" t="str">
        <f t="shared" si="136"/>
        <v/>
      </c>
      <c r="C252" s="153" t="str">
        <f t="shared" si="136"/>
        <v/>
      </c>
      <c r="D252" s="74" t="str">
        <f t="shared" si="136"/>
        <v/>
      </c>
      <c r="E252" s="155" t="str">
        <f t="shared" si="136"/>
        <v/>
      </c>
      <c r="F252" s="155" t="str">
        <f t="shared" si="136"/>
        <v/>
      </c>
      <c r="G252" s="155" t="str">
        <f t="shared" si="136"/>
        <v/>
      </c>
      <c r="H252" s="155" t="str">
        <f t="shared" si="136"/>
        <v/>
      </c>
      <c r="I252" s="155" t="str">
        <f t="shared" si="136"/>
        <v/>
      </c>
      <c r="J252" s="155" t="str">
        <f t="shared" si="136"/>
        <v/>
      </c>
      <c r="K252" s="155" t="str">
        <f t="shared" si="136"/>
        <v/>
      </c>
      <c r="L252" s="155" t="str">
        <f t="shared" si="136"/>
        <v/>
      </c>
      <c r="M252" s="155" t="str">
        <f t="shared" si="136"/>
        <v/>
      </c>
      <c r="N252" s="155" t="str">
        <f t="shared" si="136"/>
        <v/>
      </c>
      <c r="O252" s="155" t="str">
        <f t="shared" si="136"/>
        <v/>
      </c>
      <c r="P252" s="155" t="str">
        <f t="shared" si="136"/>
        <v/>
      </c>
      <c r="Q252" s="155" t="str">
        <f t="shared" si="136"/>
        <v/>
      </c>
      <c r="R252" s="155" t="str">
        <f t="shared" si="136"/>
        <v/>
      </c>
      <c r="S252" s="155" t="str">
        <f t="shared" si="136"/>
        <v/>
      </c>
      <c r="T252" s="155" t="str">
        <f t="shared" si="136"/>
        <v/>
      </c>
      <c r="U252" s="155" t="str">
        <f t="shared" si="136"/>
        <v/>
      </c>
      <c r="V252" s="155" t="str">
        <f t="shared" si="136"/>
        <v/>
      </c>
      <c r="W252" s="155" t="str">
        <f t="shared" si="136"/>
        <v/>
      </c>
      <c r="X252" s="155" t="str">
        <f t="shared" si="136"/>
        <v/>
      </c>
      <c r="Y252" s="155" t="str">
        <f t="shared" si="136"/>
        <v/>
      </c>
      <c r="Z252" s="155" t="str">
        <f t="shared" si="136"/>
        <v/>
      </c>
      <c r="AA252" s="155" t="str">
        <f t="shared" si="136"/>
        <v/>
      </c>
      <c r="AB252" s="155" t="str">
        <f t="shared" si="136"/>
        <v/>
      </c>
      <c r="AC252" s="155" t="str">
        <f t="shared" si="136"/>
        <v/>
      </c>
      <c r="AD252" s="155" t="str">
        <f t="shared" si="136"/>
        <v/>
      </c>
      <c r="AE252" s="155" t="str">
        <f t="shared" si="136"/>
        <v/>
      </c>
      <c r="AF252" s="155" t="str">
        <f t="shared" si="136"/>
        <v/>
      </c>
      <c r="AG252" s="155" t="str">
        <f t="shared" si="136"/>
        <v/>
      </c>
      <c r="AH252" s="155" t="str">
        <f t="shared" si="136"/>
        <v/>
      </c>
      <c r="AI252" s="155" t="str">
        <f t="shared" si="136"/>
        <v/>
      </c>
      <c r="AJ252" s="155" t="str">
        <f t="shared" si="136"/>
        <v/>
      </c>
      <c r="AK252" s="155" t="str">
        <f t="shared" si="136"/>
        <v/>
      </c>
      <c r="AL252" s="155" t="str">
        <f t="shared" si="136"/>
        <v/>
      </c>
      <c r="AM252" s="155" t="str">
        <f t="shared" si="136"/>
        <v/>
      </c>
      <c r="AN252" s="155" t="str">
        <f t="shared" si="136"/>
        <v/>
      </c>
      <c r="AO252" s="155" t="str">
        <f t="shared" si="136"/>
        <v/>
      </c>
      <c r="AP252" s="155" t="str">
        <f t="shared" si="136"/>
        <v/>
      </c>
      <c r="AQ252" s="155" t="str">
        <f t="shared" si="136"/>
        <v/>
      </c>
      <c r="AR252" s="155" t="str">
        <f t="shared" si="136"/>
        <v/>
      </c>
      <c r="AS252" s="155" t="str">
        <f t="shared" si="136"/>
        <v/>
      </c>
      <c r="AT252" s="155" t="str">
        <f t="shared" si="136"/>
        <v/>
      </c>
      <c r="AU252" s="155" t="str">
        <f t="shared" si="136"/>
        <v/>
      </c>
      <c r="AV252" s="155" t="str">
        <f t="shared" si="136"/>
        <v/>
      </c>
      <c r="AW252" s="155" t="str">
        <f t="shared" si="136"/>
        <v/>
      </c>
      <c r="AX252" s="155" t="str">
        <f t="shared" si="136"/>
        <v/>
      </c>
      <c r="AY252" s="155" t="str">
        <f t="shared" si="136"/>
        <v/>
      </c>
      <c r="AZ252" s="155" t="str">
        <f t="shared" si="136"/>
        <v/>
      </c>
      <c r="BA252" s="155" t="str">
        <f t="shared" si="136"/>
        <v/>
      </c>
      <c r="BB252" s="155" t="str">
        <f t="shared" si="136"/>
        <v/>
      </c>
      <c r="BC252" s="155" t="str">
        <f t="shared" si="136"/>
        <v/>
      </c>
      <c r="BD252" s="155" t="str">
        <f t="shared" si="136"/>
        <v/>
      </c>
      <c r="BE252" s="155" t="str">
        <f t="shared" si="136"/>
        <v/>
      </c>
      <c r="BF252" s="155" t="str">
        <f t="shared" si="136"/>
        <v/>
      </c>
      <c r="BG252" s="155" t="str">
        <f t="shared" si="136"/>
        <v/>
      </c>
      <c r="BH252" s="155" t="str">
        <f t="shared" si="136"/>
        <v/>
      </c>
      <c r="BI252" s="155" t="str">
        <f t="shared" si="136"/>
        <v/>
      </c>
      <c r="BJ252" s="155" t="str">
        <f t="shared" si="136"/>
        <v/>
      </c>
      <c r="BK252" s="155" t="str">
        <f t="shared" si="136"/>
        <v/>
      </c>
      <c r="BL252" s="155" t="str">
        <f t="shared" si="136"/>
        <v/>
      </c>
      <c r="BM252" s="155" t="str">
        <f t="shared" ref="BM252:DU252" si="137">IFERROR(IF(BM43=0,"",BM43),"")</f>
        <v/>
      </c>
      <c r="BN252" s="155" t="str">
        <f t="shared" si="137"/>
        <v/>
      </c>
      <c r="BO252" s="155" t="str">
        <f t="shared" si="137"/>
        <v/>
      </c>
      <c r="BP252" s="155" t="str">
        <f t="shared" si="137"/>
        <v/>
      </c>
      <c r="BQ252" s="155" t="str">
        <f t="shared" si="137"/>
        <v/>
      </c>
      <c r="BR252" s="155" t="str">
        <f t="shared" si="137"/>
        <v/>
      </c>
      <c r="BS252" s="155" t="str">
        <f t="shared" si="137"/>
        <v/>
      </c>
      <c r="BT252" s="155" t="str">
        <f t="shared" si="137"/>
        <v/>
      </c>
      <c r="BU252" s="155" t="str">
        <f t="shared" si="137"/>
        <v/>
      </c>
      <c r="BV252" s="155" t="str">
        <f t="shared" si="137"/>
        <v/>
      </c>
      <c r="BW252" s="155" t="str">
        <f t="shared" si="137"/>
        <v/>
      </c>
      <c r="BX252" s="155" t="str">
        <f t="shared" si="137"/>
        <v/>
      </c>
      <c r="BY252" s="155" t="str">
        <f t="shared" si="137"/>
        <v/>
      </c>
      <c r="BZ252" s="155" t="str">
        <f t="shared" si="137"/>
        <v/>
      </c>
      <c r="CA252" s="155" t="str">
        <f t="shared" si="137"/>
        <v/>
      </c>
      <c r="CB252" s="155" t="str">
        <f t="shared" si="137"/>
        <v/>
      </c>
      <c r="CC252" s="155" t="str">
        <f t="shared" si="137"/>
        <v/>
      </c>
      <c r="CD252" s="155" t="str">
        <f t="shared" si="137"/>
        <v/>
      </c>
      <c r="CE252" s="155" t="str">
        <f t="shared" si="137"/>
        <v/>
      </c>
      <c r="CF252" s="155" t="str">
        <f t="shared" si="137"/>
        <v/>
      </c>
      <c r="CG252" s="155" t="str">
        <f t="shared" si="137"/>
        <v/>
      </c>
      <c r="CH252" s="155" t="str">
        <f t="shared" si="137"/>
        <v/>
      </c>
      <c r="CI252" s="155" t="str">
        <f t="shared" si="137"/>
        <v/>
      </c>
      <c r="CJ252" s="155" t="str">
        <f t="shared" si="137"/>
        <v/>
      </c>
      <c r="CK252" s="155" t="str">
        <f t="shared" si="137"/>
        <v/>
      </c>
      <c r="CL252" s="155" t="str">
        <f t="shared" si="137"/>
        <v/>
      </c>
      <c r="CM252" s="155" t="str">
        <f t="shared" si="137"/>
        <v/>
      </c>
      <c r="CN252" s="155" t="str">
        <f t="shared" si="137"/>
        <v/>
      </c>
      <c r="CO252" s="155" t="str">
        <f t="shared" si="137"/>
        <v/>
      </c>
      <c r="CP252" s="155" t="str">
        <f t="shared" si="137"/>
        <v/>
      </c>
      <c r="CQ252" s="155" t="str">
        <f t="shared" si="137"/>
        <v/>
      </c>
      <c r="CR252" s="155" t="str">
        <f t="shared" si="137"/>
        <v/>
      </c>
      <c r="CS252" s="155" t="str">
        <f t="shared" si="137"/>
        <v/>
      </c>
      <c r="CT252" s="155" t="str">
        <f t="shared" si="137"/>
        <v/>
      </c>
      <c r="CU252" s="155" t="str">
        <f t="shared" si="137"/>
        <v/>
      </c>
      <c r="CV252" s="155" t="str">
        <f t="shared" si="137"/>
        <v/>
      </c>
      <c r="CW252" s="155" t="str">
        <f t="shared" si="137"/>
        <v/>
      </c>
      <c r="CX252" s="155" t="str">
        <f t="shared" si="137"/>
        <v/>
      </c>
      <c r="CY252" s="155" t="str">
        <f t="shared" si="137"/>
        <v/>
      </c>
      <c r="CZ252" s="155" t="str">
        <f t="shared" si="137"/>
        <v/>
      </c>
      <c r="DA252" s="155" t="str">
        <f t="shared" si="137"/>
        <v/>
      </c>
      <c r="DB252" s="155" t="str">
        <f t="shared" si="137"/>
        <v/>
      </c>
      <c r="DC252" s="155" t="str">
        <f t="shared" si="137"/>
        <v/>
      </c>
      <c r="DD252" s="155" t="str">
        <f t="shared" si="137"/>
        <v/>
      </c>
      <c r="DE252" s="155" t="str">
        <f t="shared" si="137"/>
        <v/>
      </c>
      <c r="DF252" s="155" t="str">
        <f t="shared" si="137"/>
        <v/>
      </c>
      <c r="DG252" s="155" t="str">
        <f t="shared" si="137"/>
        <v/>
      </c>
      <c r="DH252" s="155" t="str">
        <f t="shared" si="137"/>
        <v/>
      </c>
      <c r="DI252" s="155" t="str">
        <f t="shared" si="137"/>
        <v/>
      </c>
      <c r="DJ252" s="155" t="str">
        <f t="shared" si="137"/>
        <v/>
      </c>
      <c r="DK252" s="155" t="str">
        <f t="shared" si="137"/>
        <v/>
      </c>
      <c r="DL252" s="155" t="str">
        <f t="shared" si="137"/>
        <v/>
      </c>
      <c r="DM252" s="155" t="str">
        <f t="shared" si="137"/>
        <v/>
      </c>
      <c r="DN252" s="155" t="str">
        <f t="shared" si="137"/>
        <v/>
      </c>
      <c r="DO252" s="155" t="str">
        <f t="shared" si="137"/>
        <v/>
      </c>
      <c r="DP252" s="155" t="str">
        <f t="shared" si="137"/>
        <v/>
      </c>
      <c r="DQ252" s="155" t="str">
        <f t="shared" si="137"/>
        <v/>
      </c>
      <c r="DR252" s="155" t="str">
        <f t="shared" si="137"/>
        <v/>
      </c>
      <c r="DS252" s="155" t="str">
        <f t="shared" si="137"/>
        <v/>
      </c>
      <c r="DT252" s="155" t="str">
        <f t="shared" si="137"/>
        <v/>
      </c>
      <c r="DU252" s="155" t="str">
        <f t="shared" si="137"/>
        <v/>
      </c>
    </row>
    <row r="253" spans="1:125" x14ac:dyDescent="0.35">
      <c r="A253" s="153"/>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c r="AF253" s="153"/>
      <c r="AG253" s="153"/>
      <c r="AH253" s="153"/>
      <c r="AI253" s="153"/>
      <c r="AJ253" s="153"/>
      <c r="AK253" s="153"/>
      <c r="AL253" s="153"/>
      <c r="AM253" s="153"/>
      <c r="AN253" s="153"/>
      <c r="AO253" s="153"/>
      <c r="AP253" s="153"/>
      <c r="AQ253" s="153"/>
      <c r="AR253" s="153"/>
      <c r="AS253" s="153"/>
      <c r="AT253" s="153"/>
      <c r="AU253" s="153"/>
      <c r="AV253" s="153"/>
      <c r="AW253" s="153"/>
      <c r="AX253" s="153"/>
      <c r="AY253" s="153"/>
      <c r="AZ253" s="153"/>
      <c r="BA253" s="153"/>
      <c r="BB253" s="153"/>
      <c r="BC253" s="153"/>
      <c r="BD253" s="153"/>
      <c r="BE253" s="153"/>
      <c r="BF253" s="153"/>
      <c r="BG253" s="153"/>
      <c r="BH253" s="153"/>
      <c r="BI253" s="153"/>
      <c r="BJ253" s="153"/>
      <c r="BK253" s="153"/>
      <c r="BL253" s="153"/>
      <c r="BM253" s="153"/>
      <c r="BN253" s="153"/>
      <c r="BO253" s="153"/>
      <c r="BP253" s="153"/>
      <c r="BQ253" s="153"/>
      <c r="BR253" s="153"/>
      <c r="BS253" s="153"/>
      <c r="BT253" s="153"/>
      <c r="BU253" s="153"/>
      <c r="BV253" s="153"/>
      <c r="BW253" s="153"/>
      <c r="BX253" s="153"/>
      <c r="BY253" s="153"/>
      <c r="BZ253" s="153"/>
      <c r="CA253" s="153"/>
      <c r="CB253" s="153"/>
      <c r="CC253" s="153"/>
      <c r="CD253" s="153"/>
      <c r="CE253" s="153"/>
      <c r="CF253" s="153"/>
      <c r="CG253" s="153"/>
      <c r="CH253" s="153"/>
      <c r="CI253" s="153"/>
      <c r="CJ253" s="153"/>
      <c r="CK253" s="153"/>
      <c r="CL253" s="153"/>
      <c r="CM253" s="153"/>
      <c r="CN253" s="153"/>
      <c r="CO253" s="153"/>
      <c r="CP253" s="153"/>
      <c r="CQ253" s="153"/>
      <c r="CR253" s="153"/>
      <c r="CS253" s="153"/>
      <c r="CT253" s="153"/>
      <c r="CU253" s="153"/>
      <c r="CV253" s="153"/>
      <c r="CW253" s="153"/>
      <c r="CX253" s="153"/>
      <c r="CY253" s="153"/>
      <c r="CZ253" s="153"/>
      <c r="DA253" s="153"/>
      <c r="DB253" s="153"/>
      <c r="DC253" s="153"/>
      <c r="DD253" s="153"/>
      <c r="DE253" s="153"/>
      <c r="DF253" s="153"/>
      <c r="DG253" s="153"/>
      <c r="DH253" s="153"/>
      <c r="DI253" s="153"/>
      <c r="DJ253" s="153"/>
      <c r="DK253" s="153"/>
      <c r="DL253" s="153"/>
      <c r="DM253" s="153"/>
      <c r="DN253" s="153"/>
      <c r="DO253" s="153"/>
      <c r="DP253" s="153"/>
      <c r="DQ253" s="153"/>
      <c r="DR253" s="153"/>
      <c r="DS253" s="153"/>
      <c r="DT253" s="153"/>
      <c r="DU253" s="153"/>
    </row>
    <row r="254" spans="1:125" x14ac:dyDescent="0.35">
      <c r="A254" s="153" t="s">
        <v>442</v>
      </c>
      <c r="B254" s="153" t="str">
        <f>IFERROR(IF(B56=0,"",B56),"")</f>
        <v>k € ceturksnī</v>
      </c>
      <c r="C254" s="153" t="str">
        <f>IFERROR(IF(C56=0,"",C56),"")</f>
        <v/>
      </c>
      <c r="D254" s="79" t="str">
        <f>IFERROR(IF(D56=0,"",D56)+D250,"")</f>
        <v/>
      </c>
      <c r="E254" s="79" t="str">
        <f t="shared" ref="E254:BP254" si="138">IFERROR($D254*E248,"")</f>
        <v/>
      </c>
      <c r="F254" s="79" t="str">
        <f t="shared" si="138"/>
        <v/>
      </c>
      <c r="G254" s="79" t="str">
        <f t="shared" si="138"/>
        <v/>
      </c>
      <c r="H254" s="79" t="str">
        <f t="shared" si="138"/>
        <v/>
      </c>
      <c r="I254" s="79" t="str">
        <f t="shared" si="138"/>
        <v/>
      </c>
      <c r="J254" s="79" t="str">
        <f t="shared" si="138"/>
        <v/>
      </c>
      <c r="K254" s="79" t="str">
        <f t="shared" si="138"/>
        <v/>
      </c>
      <c r="L254" s="79" t="str">
        <f t="shared" si="138"/>
        <v/>
      </c>
      <c r="M254" s="79" t="str">
        <f t="shared" si="138"/>
        <v/>
      </c>
      <c r="N254" s="79" t="str">
        <f t="shared" si="138"/>
        <v/>
      </c>
      <c r="O254" s="79" t="str">
        <f t="shared" si="138"/>
        <v/>
      </c>
      <c r="P254" s="79" t="str">
        <f t="shared" si="138"/>
        <v/>
      </c>
      <c r="Q254" s="79" t="str">
        <f t="shared" si="138"/>
        <v/>
      </c>
      <c r="R254" s="79" t="str">
        <f t="shared" si="138"/>
        <v/>
      </c>
      <c r="S254" s="79" t="str">
        <f t="shared" si="138"/>
        <v/>
      </c>
      <c r="T254" s="79" t="str">
        <f t="shared" si="138"/>
        <v/>
      </c>
      <c r="U254" s="79" t="str">
        <f t="shared" si="138"/>
        <v/>
      </c>
      <c r="V254" s="79" t="str">
        <f t="shared" si="138"/>
        <v/>
      </c>
      <c r="W254" s="79" t="str">
        <f t="shared" si="138"/>
        <v/>
      </c>
      <c r="X254" s="79" t="str">
        <f t="shared" si="138"/>
        <v/>
      </c>
      <c r="Y254" s="79" t="str">
        <f t="shared" si="138"/>
        <v/>
      </c>
      <c r="Z254" s="79" t="str">
        <f t="shared" si="138"/>
        <v/>
      </c>
      <c r="AA254" s="79" t="str">
        <f t="shared" si="138"/>
        <v/>
      </c>
      <c r="AB254" s="79" t="str">
        <f t="shared" si="138"/>
        <v/>
      </c>
      <c r="AC254" s="79" t="str">
        <f t="shared" si="138"/>
        <v/>
      </c>
      <c r="AD254" s="79" t="str">
        <f t="shared" si="138"/>
        <v/>
      </c>
      <c r="AE254" s="79" t="str">
        <f t="shared" si="138"/>
        <v/>
      </c>
      <c r="AF254" s="79" t="str">
        <f t="shared" si="138"/>
        <v/>
      </c>
      <c r="AG254" s="79" t="str">
        <f t="shared" si="138"/>
        <v/>
      </c>
      <c r="AH254" s="79" t="str">
        <f t="shared" si="138"/>
        <v/>
      </c>
      <c r="AI254" s="79" t="str">
        <f t="shared" si="138"/>
        <v/>
      </c>
      <c r="AJ254" s="79" t="str">
        <f t="shared" si="138"/>
        <v/>
      </c>
      <c r="AK254" s="79" t="str">
        <f t="shared" si="138"/>
        <v/>
      </c>
      <c r="AL254" s="79" t="str">
        <f t="shared" si="138"/>
        <v/>
      </c>
      <c r="AM254" s="79" t="str">
        <f t="shared" si="138"/>
        <v/>
      </c>
      <c r="AN254" s="79" t="str">
        <f t="shared" si="138"/>
        <v/>
      </c>
      <c r="AO254" s="79" t="str">
        <f t="shared" si="138"/>
        <v/>
      </c>
      <c r="AP254" s="79" t="str">
        <f t="shared" si="138"/>
        <v/>
      </c>
      <c r="AQ254" s="79" t="str">
        <f t="shared" si="138"/>
        <v/>
      </c>
      <c r="AR254" s="79" t="str">
        <f t="shared" si="138"/>
        <v/>
      </c>
      <c r="AS254" s="79" t="str">
        <f t="shared" si="138"/>
        <v/>
      </c>
      <c r="AT254" s="79" t="str">
        <f t="shared" si="138"/>
        <v/>
      </c>
      <c r="AU254" s="79" t="str">
        <f t="shared" si="138"/>
        <v/>
      </c>
      <c r="AV254" s="79" t="str">
        <f t="shared" si="138"/>
        <v/>
      </c>
      <c r="AW254" s="79" t="str">
        <f t="shared" si="138"/>
        <v/>
      </c>
      <c r="AX254" s="79" t="str">
        <f t="shared" si="138"/>
        <v/>
      </c>
      <c r="AY254" s="79" t="str">
        <f t="shared" si="138"/>
        <v/>
      </c>
      <c r="AZ254" s="79" t="str">
        <f t="shared" si="138"/>
        <v/>
      </c>
      <c r="BA254" s="79" t="str">
        <f t="shared" si="138"/>
        <v/>
      </c>
      <c r="BB254" s="79" t="str">
        <f t="shared" si="138"/>
        <v/>
      </c>
      <c r="BC254" s="79" t="str">
        <f t="shared" si="138"/>
        <v/>
      </c>
      <c r="BD254" s="79" t="str">
        <f t="shared" si="138"/>
        <v/>
      </c>
      <c r="BE254" s="79" t="str">
        <f t="shared" si="138"/>
        <v/>
      </c>
      <c r="BF254" s="79" t="str">
        <f t="shared" si="138"/>
        <v/>
      </c>
      <c r="BG254" s="79" t="str">
        <f t="shared" si="138"/>
        <v/>
      </c>
      <c r="BH254" s="79" t="str">
        <f t="shared" si="138"/>
        <v/>
      </c>
      <c r="BI254" s="79" t="str">
        <f t="shared" si="138"/>
        <v/>
      </c>
      <c r="BJ254" s="79" t="str">
        <f t="shared" si="138"/>
        <v/>
      </c>
      <c r="BK254" s="79" t="str">
        <f t="shared" si="138"/>
        <v/>
      </c>
      <c r="BL254" s="79" t="str">
        <f t="shared" si="138"/>
        <v/>
      </c>
      <c r="BM254" s="79" t="str">
        <f t="shared" si="138"/>
        <v/>
      </c>
      <c r="BN254" s="79" t="str">
        <f t="shared" si="138"/>
        <v/>
      </c>
      <c r="BO254" s="79" t="str">
        <f t="shared" si="138"/>
        <v/>
      </c>
      <c r="BP254" s="79" t="str">
        <f t="shared" si="138"/>
        <v/>
      </c>
      <c r="BQ254" s="79" t="str">
        <f t="shared" ref="BQ254:DU254" si="139">IFERROR($D254*BQ248,"")</f>
        <v/>
      </c>
      <c r="BR254" s="79" t="str">
        <f t="shared" si="139"/>
        <v/>
      </c>
      <c r="BS254" s="79" t="str">
        <f t="shared" si="139"/>
        <v/>
      </c>
      <c r="BT254" s="79" t="str">
        <f t="shared" si="139"/>
        <v/>
      </c>
      <c r="BU254" s="79" t="str">
        <f t="shared" si="139"/>
        <v/>
      </c>
      <c r="BV254" s="79" t="str">
        <f t="shared" si="139"/>
        <v/>
      </c>
      <c r="BW254" s="79" t="str">
        <f t="shared" si="139"/>
        <v/>
      </c>
      <c r="BX254" s="79" t="str">
        <f t="shared" si="139"/>
        <v/>
      </c>
      <c r="BY254" s="79" t="str">
        <f t="shared" si="139"/>
        <v/>
      </c>
      <c r="BZ254" s="79" t="str">
        <f t="shared" si="139"/>
        <v/>
      </c>
      <c r="CA254" s="79" t="str">
        <f t="shared" si="139"/>
        <v/>
      </c>
      <c r="CB254" s="79" t="str">
        <f t="shared" si="139"/>
        <v/>
      </c>
      <c r="CC254" s="79" t="str">
        <f t="shared" si="139"/>
        <v/>
      </c>
      <c r="CD254" s="79" t="str">
        <f t="shared" si="139"/>
        <v/>
      </c>
      <c r="CE254" s="79" t="str">
        <f t="shared" si="139"/>
        <v/>
      </c>
      <c r="CF254" s="79" t="str">
        <f t="shared" si="139"/>
        <v/>
      </c>
      <c r="CG254" s="79" t="str">
        <f t="shared" si="139"/>
        <v/>
      </c>
      <c r="CH254" s="79" t="str">
        <f t="shared" si="139"/>
        <v/>
      </c>
      <c r="CI254" s="79" t="str">
        <f t="shared" si="139"/>
        <v/>
      </c>
      <c r="CJ254" s="79" t="str">
        <f t="shared" si="139"/>
        <v/>
      </c>
      <c r="CK254" s="79" t="str">
        <f t="shared" si="139"/>
        <v/>
      </c>
      <c r="CL254" s="79" t="str">
        <f t="shared" si="139"/>
        <v/>
      </c>
      <c r="CM254" s="79" t="str">
        <f t="shared" si="139"/>
        <v/>
      </c>
      <c r="CN254" s="79" t="str">
        <f t="shared" si="139"/>
        <v/>
      </c>
      <c r="CO254" s="79" t="str">
        <f t="shared" si="139"/>
        <v/>
      </c>
      <c r="CP254" s="79" t="str">
        <f t="shared" si="139"/>
        <v/>
      </c>
      <c r="CQ254" s="79" t="str">
        <f t="shared" si="139"/>
        <v/>
      </c>
      <c r="CR254" s="79" t="str">
        <f t="shared" si="139"/>
        <v/>
      </c>
      <c r="CS254" s="79" t="str">
        <f t="shared" si="139"/>
        <v/>
      </c>
      <c r="CT254" s="79" t="str">
        <f t="shared" si="139"/>
        <v/>
      </c>
      <c r="CU254" s="79" t="str">
        <f t="shared" si="139"/>
        <v/>
      </c>
      <c r="CV254" s="79" t="str">
        <f t="shared" si="139"/>
        <v/>
      </c>
      <c r="CW254" s="79" t="str">
        <f t="shared" si="139"/>
        <v/>
      </c>
      <c r="CX254" s="79" t="str">
        <f t="shared" si="139"/>
        <v/>
      </c>
      <c r="CY254" s="79" t="str">
        <f t="shared" si="139"/>
        <v/>
      </c>
      <c r="CZ254" s="79" t="str">
        <f t="shared" si="139"/>
        <v/>
      </c>
      <c r="DA254" s="79" t="str">
        <f t="shared" si="139"/>
        <v/>
      </c>
      <c r="DB254" s="79" t="str">
        <f t="shared" si="139"/>
        <v/>
      </c>
      <c r="DC254" s="79" t="str">
        <f t="shared" si="139"/>
        <v/>
      </c>
      <c r="DD254" s="79" t="str">
        <f t="shared" si="139"/>
        <v/>
      </c>
      <c r="DE254" s="79" t="str">
        <f t="shared" si="139"/>
        <v/>
      </c>
      <c r="DF254" s="79" t="str">
        <f t="shared" si="139"/>
        <v/>
      </c>
      <c r="DG254" s="79" t="str">
        <f t="shared" si="139"/>
        <v/>
      </c>
      <c r="DH254" s="79" t="str">
        <f t="shared" si="139"/>
        <v/>
      </c>
      <c r="DI254" s="79" t="str">
        <f t="shared" si="139"/>
        <v/>
      </c>
      <c r="DJ254" s="79" t="str">
        <f t="shared" si="139"/>
        <v/>
      </c>
      <c r="DK254" s="79" t="str">
        <f t="shared" si="139"/>
        <v/>
      </c>
      <c r="DL254" s="79" t="str">
        <f t="shared" si="139"/>
        <v/>
      </c>
      <c r="DM254" s="79" t="str">
        <f t="shared" si="139"/>
        <v/>
      </c>
      <c r="DN254" s="79" t="str">
        <f t="shared" si="139"/>
        <v/>
      </c>
      <c r="DO254" s="79" t="str">
        <f t="shared" si="139"/>
        <v/>
      </c>
      <c r="DP254" s="79" t="str">
        <f t="shared" si="139"/>
        <v/>
      </c>
      <c r="DQ254" s="79" t="str">
        <f t="shared" si="139"/>
        <v/>
      </c>
      <c r="DR254" s="79" t="str">
        <f t="shared" si="139"/>
        <v/>
      </c>
      <c r="DS254" s="79" t="str">
        <f t="shared" si="139"/>
        <v/>
      </c>
      <c r="DT254" s="79" t="str">
        <f t="shared" si="139"/>
        <v/>
      </c>
      <c r="DU254" s="79" t="str">
        <f t="shared" si="139"/>
        <v/>
      </c>
    </row>
    <row r="255" spans="1:125" x14ac:dyDescent="0.35">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c r="AF255" s="153"/>
      <c r="AG255" s="153"/>
      <c r="AH255" s="153"/>
      <c r="AI255" s="153"/>
      <c r="AJ255" s="153"/>
      <c r="AK255" s="153"/>
      <c r="AL255" s="153"/>
      <c r="AM255" s="153"/>
      <c r="AN255" s="153"/>
      <c r="AO255" s="153"/>
      <c r="AP255" s="153"/>
      <c r="AQ255" s="153"/>
      <c r="AR255" s="153"/>
      <c r="AS255" s="153"/>
      <c r="AT255" s="153"/>
      <c r="AU255" s="153"/>
      <c r="AV255" s="153"/>
      <c r="AW255" s="153"/>
      <c r="AX255" s="153"/>
      <c r="AY255" s="153"/>
      <c r="AZ255" s="153"/>
      <c r="BA255" s="153"/>
      <c r="BB255" s="153"/>
      <c r="BC255" s="153"/>
      <c r="BD255" s="153"/>
      <c r="BE255" s="153"/>
      <c r="BF255" s="153"/>
      <c r="BG255" s="153"/>
      <c r="BH255" s="153"/>
      <c r="BI255" s="153"/>
      <c r="BJ255" s="153"/>
      <c r="BK255" s="153"/>
      <c r="BL255" s="153"/>
      <c r="BM255" s="153"/>
      <c r="BN255" s="153"/>
      <c r="BO255" s="153"/>
      <c r="BP255" s="153"/>
      <c r="BQ255" s="153"/>
      <c r="BR255" s="153"/>
      <c r="BS255" s="153"/>
      <c r="BT255" s="153"/>
      <c r="BU255" s="153"/>
      <c r="BV255" s="153"/>
      <c r="BW255" s="153"/>
      <c r="BX255" s="153"/>
      <c r="BY255" s="153"/>
      <c r="BZ255" s="153"/>
      <c r="CA255" s="153"/>
      <c r="CB255" s="153"/>
      <c r="CC255" s="153"/>
      <c r="CD255" s="153"/>
      <c r="CE255" s="153"/>
      <c r="CF255" s="153"/>
      <c r="CG255" s="153"/>
      <c r="CH255" s="153"/>
      <c r="CI255" s="153"/>
      <c r="CJ255" s="153"/>
      <c r="CK255" s="153"/>
      <c r="CL255" s="153"/>
      <c r="CM255" s="153"/>
      <c r="CN255" s="153"/>
      <c r="CO255" s="153"/>
      <c r="CP255" s="153"/>
      <c r="CQ255" s="153"/>
      <c r="CR255" s="153"/>
      <c r="CS255" s="153"/>
      <c r="CT255" s="153"/>
      <c r="CU255" s="153"/>
      <c r="CV255" s="153"/>
      <c r="CW255" s="153"/>
      <c r="CX255" s="153"/>
      <c r="CY255" s="153"/>
      <c r="CZ255" s="153"/>
      <c r="DA255" s="153"/>
      <c r="DB255" s="153"/>
      <c r="DC255" s="153"/>
      <c r="DD255" s="153"/>
      <c r="DE255" s="153"/>
      <c r="DF255" s="153"/>
      <c r="DG255" s="153"/>
      <c r="DH255" s="153"/>
      <c r="DI255" s="153"/>
      <c r="DJ255" s="153"/>
      <c r="DK255" s="153"/>
      <c r="DL255" s="153"/>
      <c r="DM255" s="153"/>
      <c r="DN255" s="153"/>
      <c r="DO255" s="153"/>
      <c r="DP255" s="153"/>
      <c r="DQ255" s="153"/>
      <c r="DR255" s="153"/>
      <c r="DS255" s="153"/>
      <c r="DT255" s="153"/>
      <c r="DU255" s="153"/>
    </row>
    <row r="256" spans="1:125" x14ac:dyDescent="0.35">
      <c r="A256" s="156" t="s">
        <v>473</v>
      </c>
      <c r="B256" s="156" t="str">
        <f>IFERROR(IF(B60=0,"",B60),"")</f>
        <v>k €</v>
      </c>
      <c r="C256" s="156" t="str">
        <f>IFERROR(IF(C60=0,"",C60),"")</f>
        <v/>
      </c>
      <c r="D256" s="26">
        <f>IFERROR(SUM(E256:DU256),"")</f>
        <v>0</v>
      </c>
      <c r="E256" s="26" t="str">
        <f t="shared" ref="E256:BP256" si="140">IFERROR(E254*E252,"")</f>
        <v/>
      </c>
      <c r="F256" s="26" t="str">
        <f t="shared" si="140"/>
        <v/>
      </c>
      <c r="G256" s="26" t="str">
        <f t="shared" si="140"/>
        <v/>
      </c>
      <c r="H256" s="26" t="str">
        <f t="shared" si="140"/>
        <v/>
      </c>
      <c r="I256" s="26" t="str">
        <f t="shared" si="140"/>
        <v/>
      </c>
      <c r="J256" s="26" t="str">
        <f t="shared" si="140"/>
        <v/>
      </c>
      <c r="K256" s="26" t="str">
        <f t="shared" si="140"/>
        <v/>
      </c>
      <c r="L256" s="26" t="str">
        <f t="shared" si="140"/>
        <v/>
      </c>
      <c r="M256" s="26" t="str">
        <f t="shared" si="140"/>
        <v/>
      </c>
      <c r="N256" s="26" t="str">
        <f t="shared" si="140"/>
        <v/>
      </c>
      <c r="O256" s="26" t="str">
        <f t="shared" si="140"/>
        <v/>
      </c>
      <c r="P256" s="26" t="str">
        <f t="shared" si="140"/>
        <v/>
      </c>
      <c r="Q256" s="26" t="str">
        <f t="shared" si="140"/>
        <v/>
      </c>
      <c r="R256" s="26" t="str">
        <f t="shared" si="140"/>
        <v/>
      </c>
      <c r="S256" s="26" t="str">
        <f t="shared" si="140"/>
        <v/>
      </c>
      <c r="T256" s="26" t="str">
        <f t="shared" si="140"/>
        <v/>
      </c>
      <c r="U256" s="26" t="str">
        <f t="shared" si="140"/>
        <v/>
      </c>
      <c r="V256" s="26" t="str">
        <f t="shared" si="140"/>
        <v/>
      </c>
      <c r="W256" s="26" t="str">
        <f t="shared" si="140"/>
        <v/>
      </c>
      <c r="X256" s="26" t="str">
        <f t="shared" si="140"/>
        <v/>
      </c>
      <c r="Y256" s="26" t="str">
        <f t="shared" si="140"/>
        <v/>
      </c>
      <c r="Z256" s="26" t="str">
        <f t="shared" si="140"/>
        <v/>
      </c>
      <c r="AA256" s="26" t="str">
        <f t="shared" si="140"/>
        <v/>
      </c>
      <c r="AB256" s="26" t="str">
        <f t="shared" si="140"/>
        <v/>
      </c>
      <c r="AC256" s="26" t="str">
        <f t="shared" si="140"/>
        <v/>
      </c>
      <c r="AD256" s="26" t="str">
        <f t="shared" si="140"/>
        <v/>
      </c>
      <c r="AE256" s="26" t="str">
        <f t="shared" si="140"/>
        <v/>
      </c>
      <c r="AF256" s="26" t="str">
        <f t="shared" si="140"/>
        <v/>
      </c>
      <c r="AG256" s="26" t="str">
        <f t="shared" si="140"/>
        <v/>
      </c>
      <c r="AH256" s="26" t="str">
        <f t="shared" si="140"/>
        <v/>
      </c>
      <c r="AI256" s="26" t="str">
        <f t="shared" si="140"/>
        <v/>
      </c>
      <c r="AJ256" s="26" t="str">
        <f t="shared" si="140"/>
        <v/>
      </c>
      <c r="AK256" s="26" t="str">
        <f t="shared" si="140"/>
        <v/>
      </c>
      <c r="AL256" s="26" t="str">
        <f t="shared" si="140"/>
        <v/>
      </c>
      <c r="AM256" s="26" t="str">
        <f t="shared" si="140"/>
        <v/>
      </c>
      <c r="AN256" s="26" t="str">
        <f t="shared" si="140"/>
        <v/>
      </c>
      <c r="AO256" s="26" t="str">
        <f t="shared" si="140"/>
        <v/>
      </c>
      <c r="AP256" s="26" t="str">
        <f t="shared" si="140"/>
        <v/>
      </c>
      <c r="AQ256" s="26" t="str">
        <f t="shared" si="140"/>
        <v/>
      </c>
      <c r="AR256" s="26" t="str">
        <f t="shared" si="140"/>
        <v/>
      </c>
      <c r="AS256" s="26" t="str">
        <f t="shared" si="140"/>
        <v/>
      </c>
      <c r="AT256" s="26" t="str">
        <f t="shared" si="140"/>
        <v/>
      </c>
      <c r="AU256" s="26" t="str">
        <f t="shared" si="140"/>
        <v/>
      </c>
      <c r="AV256" s="26" t="str">
        <f t="shared" si="140"/>
        <v/>
      </c>
      <c r="AW256" s="26" t="str">
        <f t="shared" si="140"/>
        <v/>
      </c>
      <c r="AX256" s="26" t="str">
        <f t="shared" si="140"/>
        <v/>
      </c>
      <c r="AY256" s="26" t="str">
        <f t="shared" si="140"/>
        <v/>
      </c>
      <c r="AZ256" s="26" t="str">
        <f t="shared" si="140"/>
        <v/>
      </c>
      <c r="BA256" s="26" t="str">
        <f t="shared" si="140"/>
        <v/>
      </c>
      <c r="BB256" s="26" t="str">
        <f t="shared" si="140"/>
        <v/>
      </c>
      <c r="BC256" s="26" t="str">
        <f t="shared" si="140"/>
        <v/>
      </c>
      <c r="BD256" s="26" t="str">
        <f t="shared" si="140"/>
        <v/>
      </c>
      <c r="BE256" s="26" t="str">
        <f t="shared" si="140"/>
        <v/>
      </c>
      <c r="BF256" s="26" t="str">
        <f t="shared" si="140"/>
        <v/>
      </c>
      <c r="BG256" s="26" t="str">
        <f t="shared" si="140"/>
        <v/>
      </c>
      <c r="BH256" s="26" t="str">
        <f t="shared" si="140"/>
        <v/>
      </c>
      <c r="BI256" s="26" t="str">
        <f t="shared" si="140"/>
        <v/>
      </c>
      <c r="BJ256" s="26" t="str">
        <f t="shared" si="140"/>
        <v/>
      </c>
      <c r="BK256" s="26" t="str">
        <f t="shared" si="140"/>
        <v/>
      </c>
      <c r="BL256" s="26" t="str">
        <f t="shared" si="140"/>
        <v/>
      </c>
      <c r="BM256" s="26" t="str">
        <f t="shared" si="140"/>
        <v/>
      </c>
      <c r="BN256" s="26" t="str">
        <f t="shared" si="140"/>
        <v/>
      </c>
      <c r="BO256" s="26" t="str">
        <f t="shared" si="140"/>
        <v/>
      </c>
      <c r="BP256" s="26" t="str">
        <f t="shared" si="140"/>
        <v/>
      </c>
      <c r="BQ256" s="26" t="str">
        <f t="shared" ref="BQ256:DU256" si="141">IFERROR(BQ254*BQ252,"")</f>
        <v/>
      </c>
      <c r="BR256" s="26" t="str">
        <f t="shared" si="141"/>
        <v/>
      </c>
      <c r="BS256" s="26" t="str">
        <f t="shared" si="141"/>
        <v/>
      </c>
      <c r="BT256" s="26" t="str">
        <f t="shared" si="141"/>
        <v/>
      </c>
      <c r="BU256" s="26" t="str">
        <f t="shared" si="141"/>
        <v/>
      </c>
      <c r="BV256" s="26" t="str">
        <f t="shared" si="141"/>
        <v/>
      </c>
      <c r="BW256" s="26" t="str">
        <f t="shared" si="141"/>
        <v/>
      </c>
      <c r="BX256" s="26" t="str">
        <f t="shared" si="141"/>
        <v/>
      </c>
      <c r="BY256" s="26" t="str">
        <f t="shared" si="141"/>
        <v/>
      </c>
      <c r="BZ256" s="26" t="str">
        <f t="shared" si="141"/>
        <v/>
      </c>
      <c r="CA256" s="26" t="str">
        <f t="shared" si="141"/>
        <v/>
      </c>
      <c r="CB256" s="26" t="str">
        <f t="shared" si="141"/>
        <v/>
      </c>
      <c r="CC256" s="26" t="str">
        <f t="shared" si="141"/>
        <v/>
      </c>
      <c r="CD256" s="26" t="str">
        <f t="shared" si="141"/>
        <v/>
      </c>
      <c r="CE256" s="26" t="str">
        <f t="shared" si="141"/>
        <v/>
      </c>
      <c r="CF256" s="26" t="str">
        <f t="shared" si="141"/>
        <v/>
      </c>
      <c r="CG256" s="26" t="str">
        <f t="shared" si="141"/>
        <v/>
      </c>
      <c r="CH256" s="26" t="str">
        <f t="shared" si="141"/>
        <v/>
      </c>
      <c r="CI256" s="26" t="str">
        <f t="shared" si="141"/>
        <v/>
      </c>
      <c r="CJ256" s="26" t="str">
        <f t="shared" si="141"/>
        <v/>
      </c>
      <c r="CK256" s="26" t="str">
        <f t="shared" si="141"/>
        <v/>
      </c>
      <c r="CL256" s="26" t="str">
        <f t="shared" si="141"/>
        <v/>
      </c>
      <c r="CM256" s="26" t="str">
        <f t="shared" si="141"/>
        <v/>
      </c>
      <c r="CN256" s="26" t="str">
        <f t="shared" si="141"/>
        <v/>
      </c>
      <c r="CO256" s="26" t="str">
        <f t="shared" si="141"/>
        <v/>
      </c>
      <c r="CP256" s="26" t="str">
        <f t="shared" si="141"/>
        <v/>
      </c>
      <c r="CQ256" s="26" t="str">
        <f t="shared" si="141"/>
        <v/>
      </c>
      <c r="CR256" s="26" t="str">
        <f t="shared" si="141"/>
        <v/>
      </c>
      <c r="CS256" s="26" t="str">
        <f t="shared" si="141"/>
        <v/>
      </c>
      <c r="CT256" s="26" t="str">
        <f t="shared" si="141"/>
        <v/>
      </c>
      <c r="CU256" s="26" t="str">
        <f t="shared" si="141"/>
        <v/>
      </c>
      <c r="CV256" s="26" t="str">
        <f t="shared" si="141"/>
        <v/>
      </c>
      <c r="CW256" s="26" t="str">
        <f t="shared" si="141"/>
        <v/>
      </c>
      <c r="CX256" s="26" t="str">
        <f t="shared" si="141"/>
        <v/>
      </c>
      <c r="CY256" s="26" t="str">
        <f t="shared" si="141"/>
        <v/>
      </c>
      <c r="CZ256" s="26" t="str">
        <f t="shared" si="141"/>
        <v/>
      </c>
      <c r="DA256" s="26" t="str">
        <f t="shared" si="141"/>
        <v/>
      </c>
      <c r="DB256" s="26" t="str">
        <f t="shared" si="141"/>
        <v/>
      </c>
      <c r="DC256" s="26" t="str">
        <f t="shared" si="141"/>
        <v/>
      </c>
      <c r="DD256" s="26" t="str">
        <f t="shared" si="141"/>
        <v/>
      </c>
      <c r="DE256" s="26" t="str">
        <f t="shared" si="141"/>
        <v/>
      </c>
      <c r="DF256" s="26" t="str">
        <f t="shared" si="141"/>
        <v/>
      </c>
      <c r="DG256" s="26" t="str">
        <f t="shared" si="141"/>
        <v/>
      </c>
      <c r="DH256" s="26" t="str">
        <f t="shared" si="141"/>
        <v/>
      </c>
      <c r="DI256" s="26" t="str">
        <f t="shared" si="141"/>
        <v/>
      </c>
      <c r="DJ256" s="26" t="str">
        <f t="shared" si="141"/>
        <v/>
      </c>
      <c r="DK256" s="26" t="str">
        <f t="shared" si="141"/>
        <v/>
      </c>
      <c r="DL256" s="26" t="str">
        <f t="shared" si="141"/>
        <v/>
      </c>
      <c r="DM256" s="26" t="str">
        <f t="shared" si="141"/>
        <v/>
      </c>
      <c r="DN256" s="26" t="str">
        <f t="shared" si="141"/>
        <v/>
      </c>
      <c r="DO256" s="26" t="str">
        <f t="shared" si="141"/>
        <v/>
      </c>
      <c r="DP256" s="26" t="str">
        <f t="shared" si="141"/>
        <v/>
      </c>
      <c r="DQ256" s="26" t="str">
        <f t="shared" si="141"/>
        <v/>
      </c>
      <c r="DR256" s="26" t="str">
        <f t="shared" si="141"/>
        <v/>
      </c>
      <c r="DS256" s="26" t="str">
        <f t="shared" si="141"/>
        <v/>
      </c>
      <c r="DT256" s="26" t="str">
        <f t="shared" si="141"/>
        <v/>
      </c>
      <c r="DU256" s="26" t="str">
        <f t="shared" si="141"/>
        <v/>
      </c>
    </row>
    <row r="257" spans="1:125" x14ac:dyDescent="0.35">
      <c r="A257" s="153"/>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c r="AC257" s="153"/>
      <c r="AD257" s="153"/>
      <c r="AE257" s="153"/>
      <c r="AF257" s="153"/>
      <c r="AG257" s="153"/>
      <c r="AH257" s="153"/>
      <c r="AI257" s="153"/>
      <c r="AJ257" s="153"/>
      <c r="AK257" s="153"/>
      <c r="AL257" s="153"/>
      <c r="AM257" s="153"/>
      <c r="AN257" s="153"/>
      <c r="AO257" s="153"/>
      <c r="AP257" s="153"/>
      <c r="AQ257" s="153"/>
      <c r="AR257" s="153"/>
      <c r="AS257" s="153"/>
      <c r="AT257" s="153"/>
      <c r="AU257" s="153"/>
      <c r="AV257" s="153"/>
      <c r="AW257" s="153"/>
      <c r="AX257" s="153"/>
      <c r="AY257" s="153"/>
      <c r="AZ257" s="153"/>
      <c r="BA257" s="153"/>
      <c r="BB257" s="153"/>
      <c r="BC257" s="153"/>
      <c r="BD257" s="153"/>
      <c r="BE257" s="153"/>
      <c r="BF257" s="153"/>
      <c r="BG257" s="153"/>
      <c r="BH257" s="153"/>
      <c r="BI257" s="153"/>
      <c r="BJ257" s="153"/>
      <c r="BK257" s="153"/>
      <c r="BL257" s="153"/>
      <c r="BM257" s="153"/>
      <c r="BN257" s="153"/>
      <c r="BO257" s="153"/>
      <c r="BP257" s="153"/>
      <c r="BQ257" s="153"/>
      <c r="BR257" s="153"/>
      <c r="BS257" s="153"/>
      <c r="BT257" s="153"/>
      <c r="BU257" s="153"/>
      <c r="BV257" s="153"/>
      <c r="BW257" s="153"/>
      <c r="BX257" s="153"/>
      <c r="BY257" s="153"/>
      <c r="BZ257" s="153"/>
      <c r="CA257" s="153"/>
      <c r="CB257" s="153"/>
      <c r="CC257" s="153"/>
      <c r="CD257" s="153"/>
      <c r="CE257" s="153"/>
      <c r="CF257" s="153"/>
      <c r="CG257" s="153"/>
      <c r="CH257" s="153"/>
      <c r="CI257" s="153"/>
      <c r="CJ257" s="153"/>
      <c r="CK257" s="153"/>
      <c r="CL257" s="153"/>
      <c r="CM257" s="153"/>
      <c r="CN257" s="153"/>
      <c r="CO257" s="153"/>
      <c r="CP257" s="153"/>
      <c r="CQ257" s="153"/>
      <c r="CR257" s="153"/>
      <c r="CS257" s="153"/>
      <c r="CT257" s="153"/>
      <c r="CU257" s="153"/>
      <c r="CV257" s="153"/>
      <c r="CW257" s="153"/>
      <c r="CX257" s="153"/>
      <c r="CY257" s="153"/>
      <c r="CZ257" s="153"/>
      <c r="DA257" s="153"/>
      <c r="DB257" s="153"/>
      <c r="DC257" s="153"/>
      <c r="DD257" s="153"/>
      <c r="DE257" s="153"/>
      <c r="DF257" s="153"/>
      <c r="DG257" s="153"/>
      <c r="DH257" s="153"/>
      <c r="DI257" s="153"/>
      <c r="DJ257" s="153"/>
      <c r="DK257" s="153"/>
      <c r="DL257" s="153"/>
      <c r="DM257" s="153"/>
      <c r="DN257" s="153"/>
      <c r="DO257" s="153"/>
      <c r="DP257" s="153"/>
      <c r="DQ257" s="153"/>
      <c r="DR257" s="153"/>
      <c r="DS257" s="153"/>
      <c r="DT257" s="153"/>
      <c r="DU257" s="153"/>
    </row>
    <row r="258" spans="1:125" x14ac:dyDescent="0.35">
      <c r="A258" s="154" t="str">
        <f t="shared" ref="A258:BL258" si="142">IFERROR(IF(A62=0,"",A62),"")</f>
        <v>Administratīvās izmaksas</v>
      </c>
      <c r="B258" s="154" t="str">
        <f t="shared" si="142"/>
        <v/>
      </c>
      <c r="C258" s="154" t="str">
        <f t="shared" si="142"/>
        <v/>
      </c>
      <c r="D258" s="154" t="str">
        <f t="shared" si="142"/>
        <v/>
      </c>
      <c r="E258" s="154" t="str">
        <f t="shared" si="142"/>
        <v/>
      </c>
      <c r="F258" s="154" t="str">
        <f t="shared" si="142"/>
        <v/>
      </c>
      <c r="G258" s="154" t="str">
        <f t="shared" si="142"/>
        <v/>
      </c>
      <c r="H258" s="154" t="str">
        <f t="shared" si="142"/>
        <v/>
      </c>
      <c r="I258" s="154" t="str">
        <f t="shared" si="142"/>
        <v/>
      </c>
      <c r="J258" s="154" t="str">
        <f t="shared" si="142"/>
        <v/>
      </c>
      <c r="K258" s="154" t="str">
        <f t="shared" si="142"/>
        <v/>
      </c>
      <c r="L258" s="154" t="str">
        <f t="shared" si="142"/>
        <v/>
      </c>
      <c r="M258" s="154" t="str">
        <f t="shared" si="142"/>
        <v/>
      </c>
      <c r="N258" s="154" t="str">
        <f t="shared" si="142"/>
        <v/>
      </c>
      <c r="O258" s="154" t="str">
        <f t="shared" si="142"/>
        <v/>
      </c>
      <c r="P258" s="154" t="str">
        <f t="shared" si="142"/>
        <v/>
      </c>
      <c r="Q258" s="154" t="str">
        <f t="shared" si="142"/>
        <v/>
      </c>
      <c r="R258" s="154" t="str">
        <f t="shared" si="142"/>
        <v/>
      </c>
      <c r="S258" s="154" t="str">
        <f t="shared" si="142"/>
        <v/>
      </c>
      <c r="T258" s="154" t="str">
        <f t="shared" si="142"/>
        <v/>
      </c>
      <c r="U258" s="154" t="str">
        <f t="shared" si="142"/>
        <v/>
      </c>
      <c r="V258" s="154" t="str">
        <f t="shared" si="142"/>
        <v/>
      </c>
      <c r="W258" s="154" t="str">
        <f t="shared" si="142"/>
        <v/>
      </c>
      <c r="X258" s="154" t="str">
        <f t="shared" si="142"/>
        <v/>
      </c>
      <c r="Y258" s="154" t="str">
        <f t="shared" si="142"/>
        <v/>
      </c>
      <c r="Z258" s="154" t="str">
        <f t="shared" si="142"/>
        <v/>
      </c>
      <c r="AA258" s="154" t="str">
        <f t="shared" si="142"/>
        <v/>
      </c>
      <c r="AB258" s="154" t="str">
        <f t="shared" si="142"/>
        <v/>
      </c>
      <c r="AC258" s="154" t="str">
        <f t="shared" si="142"/>
        <v/>
      </c>
      <c r="AD258" s="154" t="str">
        <f t="shared" si="142"/>
        <v/>
      </c>
      <c r="AE258" s="154" t="str">
        <f t="shared" si="142"/>
        <v/>
      </c>
      <c r="AF258" s="154" t="str">
        <f t="shared" si="142"/>
        <v/>
      </c>
      <c r="AG258" s="154" t="str">
        <f t="shared" si="142"/>
        <v/>
      </c>
      <c r="AH258" s="154" t="str">
        <f t="shared" si="142"/>
        <v/>
      </c>
      <c r="AI258" s="154" t="str">
        <f t="shared" si="142"/>
        <v/>
      </c>
      <c r="AJ258" s="154" t="str">
        <f t="shared" si="142"/>
        <v/>
      </c>
      <c r="AK258" s="154" t="str">
        <f t="shared" si="142"/>
        <v/>
      </c>
      <c r="AL258" s="154" t="str">
        <f t="shared" si="142"/>
        <v/>
      </c>
      <c r="AM258" s="154" t="str">
        <f t="shared" si="142"/>
        <v/>
      </c>
      <c r="AN258" s="154" t="str">
        <f t="shared" si="142"/>
        <v/>
      </c>
      <c r="AO258" s="154" t="str">
        <f t="shared" si="142"/>
        <v/>
      </c>
      <c r="AP258" s="154" t="str">
        <f t="shared" si="142"/>
        <v/>
      </c>
      <c r="AQ258" s="154" t="str">
        <f t="shared" si="142"/>
        <v/>
      </c>
      <c r="AR258" s="154" t="str">
        <f t="shared" si="142"/>
        <v/>
      </c>
      <c r="AS258" s="154" t="str">
        <f t="shared" si="142"/>
        <v/>
      </c>
      <c r="AT258" s="154" t="str">
        <f t="shared" si="142"/>
        <v/>
      </c>
      <c r="AU258" s="154" t="str">
        <f t="shared" si="142"/>
        <v/>
      </c>
      <c r="AV258" s="154" t="str">
        <f t="shared" si="142"/>
        <v/>
      </c>
      <c r="AW258" s="154" t="str">
        <f t="shared" si="142"/>
        <v/>
      </c>
      <c r="AX258" s="154" t="str">
        <f t="shared" si="142"/>
        <v/>
      </c>
      <c r="AY258" s="154" t="str">
        <f t="shared" si="142"/>
        <v/>
      </c>
      <c r="AZ258" s="154" t="str">
        <f t="shared" si="142"/>
        <v/>
      </c>
      <c r="BA258" s="154" t="str">
        <f t="shared" si="142"/>
        <v/>
      </c>
      <c r="BB258" s="154" t="str">
        <f t="shared" si="142"/>
        <v/>
      </c>
      <c r="BC258" s="154" t="str">
        <f t="shared" si="142"/>
        <v/>
      </c>
      <c r="BD258" s="154" t="str">
        <f t="shared" si="142"/>
        <v/>
      </c>
      <c r="BE258" s="154" t="str">
        <f t="shared" si="142"/>
        <v/>
      </c>
      <c r="BF258" s="154" t="str">
        <f t="shared" si="142"/>
        <v/>
      </c>
      <c r="BG258" s="154" t="str">
        <f t="shared" si="142"/>
        <v/>
      </c>
      <c r="BH258" s="154" t="str">
        <f t="shared" si="142"/>
        <v/>
      </c>
      <c r="BI258" s="154" t="str">
        <f t="shared" si="142"/>
        <v/>
      </c>
      <c r="BJ258" s="154" t="str">
        <f t="shared" si="142"/>
        <v/>
      </c>
      <c r="BK258" s="154" t="str">
        <f t="shared" si="142"/>
        <v/>
      </c>
      <c r="BL258" s="154" t="str">
        <f t="shared" si="142"/>
        <v/>
      </c>
      <c r="BM258" s="154" t="str">
        <f t="shared" ref="BM258:DU258" si="143">IFERROR(IF(BM62=0,"",BM62),"")</f>
        <v/>
      </c>
      <c r="BN258" s="154" t="str">
        <f t="shared" si="143"/>
        <v/>
      </c>
      <c r="BO258" s="154" t="str">
        <f t="shared" si="143"/>
        <v/>
      </c>
      <c r="BP258" s="154" t="str">
        <f t="shared" si="143"/>
        <v/>
      </c>
      <c r="BQ258" s="154" t="str">
        <f t="shared" si="143"/>
        <v/>
      </c>
      <c r="BR258" s="154" t="str">
        <f t="shared" si="143"/>
        <v/>
      </c>
      <c r="BS258" s="154" t="str">
        <f t="shared" si="143"/>
        <v/>
      </c>
      <c r="BT258" s="154" t="str">
        <f t="shared" si="143"/>
        <v/>
      </c>
      <c r="BU258" s="154" t="str">
        <f t="shared" si="143"/>
        <v/>
      </c>
      <c r="BV258" s="154" t="str">
        <f t="shared" si="143"/>
        <v/>
      </c>
      <c r="BW258" s="154" t="str">
        <f t="shared" si="143"/>
        <v/>
      </c>
      <c r="BX258" s="154" t="str">
        <f t="shared" si="143"/>
        <v/>
      </c>
      <c r="BY258" s="154" t="str">
        <f t="shared" si="143"/>
        <v/>
      </c>
      <c r="BZ258" s="154" t="str">
        <f t="shared" si="143"/>
        <v/>
      </c>
      <c r="CA258" s="154" t="str">
        <f t="shared" si="143"/>
        <v/>
      </c>
      <c r="CB258" s="154" t="str">
        <f t="shared" si="143"/>
        <v/>
      </c>
      <c r="CC258" s="154" t="str">
        <f t="shared" si="143"/>
        <v/>
      </c>
      <c r="CD258" s="154" t="str">
        <f t="shared" si="143"/>
        <v/>
      </c>
      <c r="CE258" s="154" t="str">
        <f t="shared" si="143"/>
        <v/>
      </c>
      <c r="CF258" s="154" t="str">
        <f t="shared" si="143"/>
        <v/>
      </c>
      <c r="CG258" s="154" t="str">
        <f t="shared" si="143"/>
        <v/>
      </c>
      <c r="CH258" s="154" t="str">
        <f t="shared" si="143"/>
        <v/>
      </c>
      <c r="CI258" s="154" t="str">
        <f t="shared" si="143"/>
        <v/>
      </c>
      <c r="CJ258" s="154" t="str">
        <f t="shared" si="143"/>
        <v/>
      </c>
      <c r="CK258" s="154" t="str">
        <f t="shared" si="143"/>
        <v/>
      </c>
      <c r="CL258" s="154" t="str">
        <f t="shared" si="143"/>
        <v/>
      </c>
      <c r="CM258" s="154" t="str">
        <f t="shared" si="143"/>
        <v/>
      </c>
      <c r="CN258" s="154" t="str">
        <f t="shared" si="143"/>
        <v/>
      </c>
      <c r="CO258" s="154" t="str">
        <f t="shared" si="143"/>
        <v/>
      </c>
      <c r="CP258" s="154" t="str">
        <f t="shared" si="143"/>
        <v/>
      </c>
      <c r="CQ258" s="154" t="str">
        <f t="shared" si="143"/>
        <v/>
      </c>
      <c r="CR258" s="154" t="str">
        <f t="shared" si="143"/>
        <v/>
      </c>
      <c r="CS258" s="154" t="str">
        <f t="shared" si="143"/>
        <v/>
      </c>
      <c r="CT258" s="154" t="str">
        <f t="shared" si="143"/>
        <v/>
      </c>
      <c r="CU258" s="154" t="str">
        <f t="shared" si="143"/>
        <v/>
      </c>
      <c r="CV258" s="154" t="str">
        <f t="shared" si="143"/>
        <v/>
      </c>
      <c r="CW258" s="154" t="str">
        <f t="shared" si="143"/>
        <v/>
      </c>
      <c r="CX258" s="154" t="str">
        <f t="shared" si="143"/>
        <v/>
      </c>
      <c r="CY258" s="154" t="str">
        <f t="shared" si="143"/>
        <v/>
      </c>
      <c r="CZ258" s="154" t="str">
        <f t="shared" si="143"/>
        <v/>
      </c>
      <c r="DA258" s="154" t="str">
        <f t="shared" si="143"/>
        <v/>
      </c>
      <c r="DB258" s="154" t="str">
        <f t="shared" si="143"/>
        <v/>
      </c>
      <c r="DC258" s="154" t="str">
        <f t="shared" si="143"/>
        <v/>
      </c>
      <c r="DD258" s="154" t="str">
        <f t="shared" si="143"/>
        <v/>
      </c>
      <c r="DE258" s="154" t="str">
        <f t="shared" si="143"/>
        <v/>
      </c>
      <c r="DF258" s="154" t="str">
        <f t="shared" si="143"/>
        <v/>
      </c>
      <c r="DG258" s="154" t="str">
        <f t="shared" si="143"/>
        <v/>
      </c>
      <c r="DH258" s="154" t="str">
        <f t="shared" si="143"/>
        <v/>
      </c>
      <c r="DI258" s="154" t="str">
        <f t="shared" si="143"/>
        <v/>
      </c>
      <c r="DJ258" s="154" t="str">
        <f t="shared" si="143"/>
        <v/>
      </c>
      <c r="DK258" s="154" t="str">
        <f t="shared" si="143"/>
        <v/>
      </c>
      <c r="DL258" s="154" t="str">
        <f t="shared" si="143"/>
        <v/>
      </c>
      <c r="DM258" s="154" t="str">
        <f t="shared" si="143"/>
        <v/>
      </c>
      <c r="DN258" s="154" t="str">
        <f t="shared" si="143"/>
        <v/>
      </c>
      <c r="DO258" s="154" t="str">
        <f t="shared" si="143"/>
        <v/>
      </c>
      <c r="DP258" s="154" t="str">
        <f t="shared" si="143"/>
        <v/>
      </c>
      <c r="DQ258" s="154" t="str">
        <f t="shared" si="143"/>
        <v/>
      </c>
      <c r="DR258" s="154" t="str">
        <f t="shared" si="143"/>
        <v/>
      </c>
      <c r="DS258" s="154" t="str">
        <f t="shared" si="143"/>
        <v/>
      </c>
      <c r="DT258" s="154" t="str">
        <f t="shared" si="143"/>
        <v/>
      </c>
      <c r="DU258" s="154" t="str">
        <f t="shared" si="143"/>
        <v/>
      </c>
    </row>
    <row r="259" spans="1:125" x14ac:dyDescent="0.35">
      <c r="A259" s="153"/>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c r="AC259" s="153"/>
      <c r="AD259" s="153"/>
      <c r="AE259" s="153"/>
      <c r="AF259" s="153"/>
      <c r="AG259" s="153"/>
      <c r="AH259" s="153"/>
      <c r="AI259" s="153"/>
      <c r="AJ259" s="153"/>
      <c r="AK259" s="153"/>
      <c r="AL259" s="153"/>
      <c r="AM259" s="153"/>
      <c r="AN259" s="153"/>
      <c r="AO259" s="153"/>
      <c r="AP259" s="153"/>
      <c r="AQ259" s="153"/>
      <c r="AR259" s="153"/>
      <c r="AS259" s="153"/>
      <c r="AT259" s="153"/>
      <c r="AU259" s="153"/>
      <c r="AV259" s="153"/>
      <c r="AW259" s="153"/>
      <c r="AX259" s="153"/>
      <c r="AY259" s="153"/>
      <c r="AZ259" s="153"/>
      <c r="BA259" s="153"/>
      <c r="BB259" s="153"/>
      <c r="BC259" s="153"/>
      <c r="BD259" s="153"/>
      <c r="BE259" s="153"/>
      <c r="BF259" s="153"/>
      <c r="BG259" s="153"/>
      <c r="BH259" s="153"/>
      <c r="BI259" s="153"/>
      <c r="BJ259" s="153"/>
      <c r="BK259" s="153"/>
      <c r="BL259" s="153"/>
      <c r="BM259" s="153"/>
      <c r="BN259" s="153"/>
      <c r="BO259" s="153"/>
      <c r="BP259" s="153"/>
      <c r="BQ259" s="153"/>
      <c r="BR259" s="153"/>
      <c r="BS259" s="153"/>
      <c r="BT259" s="153"/>
      <c r="BU259" s="153"/>
      <c r="BV259" s="153"/>
      <c r="BW259" s="153"/>
      <c r="BX259" s="153"/>
      <c r="BY259" s="153"/>
      <c r="BZ259" s="153"/>
      <c r="CA259" s="153"/>
      <c r="CB259" s="153"/>
      <c r="CC259" s="153"/>
      <c r="CD259" s="153"/>
      <c r="CE259" s="153"/>
      <c r="CF259" s="153"/>
      <c r="CG259" s="153"/>
      <c r="CH259" s="153"/>
      <c r="CI259" s="153"/>
      <c r="CJ259" s="153"/>
      <c r="CK259" s="153"/>
      <c r="CL259" s="153"/>
      <c r="CM259" s="153"/>
      <c r="CN259" s="153"/>
      <c r="CO259" s="153"/>
      <c r="CP259" s="153"/>
      <c r="CQ259" s="153"/>
      <c r="CR259" s="153"/>
      <c r="CS259" s="153"/>
      <c r="CT259" s="153"/>
      <c r="CU259" s="153"/>
      <c r="CV259" s="153"/>
      <c r="CW259" s="153"/>
      <c r="CX259" s="153"/>
      <c r="CY259" s="153"/>
      <c r="CZ259" s="153"/>
      <c r="DA259" s="153"/>
      <c r="DB259" s="153"/>
      <c r="DC259" s="153"/>
      <c r="DD259" s="153"/>
      <c r="DE259" s="153"/>
      <c r="DF259" s="153"/>
      <c r="DG259" s="153"/>
      <c r="DH259" s="153"/>
      <c r="DI259" s="153"/>
      <c r="DJ259" s="153"/>
      <c r="DK259" s="153"/>
      <c r="DL259" s="153"/>
      <c r="DM259" s="153"/>
      <c r="DN259" s="153"/>
      <c r="DO259" s="153"/>
      <c r="DP259" s="153"/>
      <c r="DQ259" s="153"/>
      <c r="DR259" s="153"/>
      <c r="DS259" s="153"/>
      <c r="DT259" s="153"/>
      <c r="DU259" s="153"/>
    </row>
    <row r="260" spans="1:125" x14ac:dyDescent="0.35">
      <c r="A260" s="38" t="str">
        <f>IFERROR('Laika grafiks'!A95,"")</f>
        <v>Administratīvo uzturēšanas izmaksu marķieris  bāzes modelī</v>
      </c>
      <c r="B260" s="153"/>
      <c r="C260" s="153"/>
      <c r="D260" s="153"/>
      <c r="E260" s="142">
        <f>IFERROR('Laika grafiks'!E95,"")</f>
        <v>0</v>
      </c>
      <c r="F260" s="142">
        <f>IFERROR('Laika grafiks'!F95,"")</f>
        <v>0</v>
      </c>
      <c r="G260" s="142">
        <f>IFERROR('Laika grafiks'!G95,"")</f>
        <v>0</v>
      </c>
      <c r="H260" s="142">
        <f>IFERROR('Laika grafiks'!H95,"")</f>
        <v>0</v>
      </c>
      <c r="I260" s="142">
        <f>IFERROR('Laika grafiks'!I95,"")</f>
        <v>0</v>
      </c>
      <c r="J260" s="142">
        <f>IFERROR('Laika grafiks'!J95,"")</f>
        <v>0</v>
      </c>
      <c r="K260" s="142">
        <f>IFERROR('Laika grafiks'!K95,"")</f>
        <v>0</v>
      </c>
      <c r="L260" s="142">
        <f>IFERROR('Laika grafiks'!L95,"")</f>
        <v>0</v>
      </c>
      <c r="M260" s="142">
        <f>IFERROR('Laika grafiks'!M95,"")</f>
        <v>0</v>
      </c>
      <c r="N260" s="142">
        <f>IFERROR('Laika grafiks'!N95,"")</f>
        <v>0</v>
      </c>
      <c r="O260" s="142">
        <f>IFERROR('Laika grafiks'!O95,"")</f>
        <v>0</v>
      </c>
      <c r="P260" s="142">
        <f>IFERROR('Laika grafiks'!P95,"")</f>
        <v>0</v>
      </c>
      <c r="Q260" s="142">
        <f>IFERROR('Laika grafiks'!Q95,"")</f>
        <v>0</v>
      </c>
      <c r="R260" s="142">
        <f>IFERROR('Laika grafiks'!R95,"")</f>
        <v>0</v>
      </c>
      <c r="S260" s="142">
        <f>IFERROR('Laika grafiks'!S95,"")</f>
        <v>0</v>
      </c>
      <c r="T260" s="142">
        <f>IFERROR('Laika grafiks'!T95,"")</f>
        <v>0</v>
      </c>
      <c r="U260" s="142">
        <f>IFERROR('Laika grafiks'!U95,"")</f>
        <v>0</v>
      </c>
      <c r="V260" s="142">
        <f>IFERROR('Laika grafiks'!V95,"")</f>
        <v>0</v>
      </c>
      <c r="W260" s="142">
        <f>IFERROR('Laika grafiks'!W95,"")</f>
        <v>0</v>
      </c>
      <c r="X260" s="142">
        <f>IFERROR('Laika grafiks'!X95,"")</f>
        <v>0</v>
      </c>
      <c r="Y260" s="142">
        <f>IFERROR('Laika grafiks'!Y95,"")</f>
        <v>0</v>
      </c>
      <c r="Z260" s="142">
        <f>IFERROR('Laika grafiks'!Z95,"")</f>
        <v>0</v>
      </c>
      <c r="AA260" s="142">
        <f>IFERROR('Laika grafiks'!AA95,"")</f>
        <v>0</v>
      </c>
      <c r="AB260" s="142">
        <f>IFERROR('Laika grafiks'!AB95,"")</f>
        <v>0</v>
      </c>
      <c r="AC260" s="142">
        <f>IFERROR('Laika grafiks'!AC95,"")</f>
        <v>0</v>
      </c>
      <c r="AD260" s="142">
        <f>IFERROR('Laika grafiks'!AD95,"")</f>
        <v>0</v>
      </c>
      <c r="AE260" s="142">
        <f>IFERROR('Laika grafiks'!AE95,"")</f>
        <v>0</v>
      </c>
      <c r="AF260" s="142">
        <f>IFERROR('Laika grafiks'!AF95,"")</f>
        <v>0</v>
      </c>
      <c r="AG260" s="142">
        <f>IFERROR('Laika grafiks'!AG95,"")</f>
        <v>0</v>
      </c>
      <c r="AH260" s="142">
        <f>IFERROR('Laika grafiks'!AH95,"")</f>
        <v>0</v>
      </c>
      <c r="AI260" s="142">
        <f>IFERROR('Laika grafiks'!AI95,"")</f>
        <v>0</v>
      </c>
      <c r="AJ260" s="142">
        <f>IFERROR('Laika grafiks'!AJ95,"")</f>
        <v>0</v>
      </c>
      <c r="AK260" s="142">
        <f>IFERROR('Laika grafiks'!AK95,"")</f>
        <v>0</v>
      </c>
      <c r="AL260" s="142">
        <f>IFERROR('Laika grafiks'!AL95,"")</f>
        <v>0</v>
      </c>
      <c r="AM260" s="142">
        <f>IFERROR('Laika grafiks'!AM95,"")</f>
        <v>0</v>
      </c>
      <c r="AN260" s="142">
        <f>IFERROR('Laika grafiks'!AN95,"")</f>
        <v>0</v>
      </c>
      <c r="AO260" s="142">
        <f>IFERROR('Laika grafiks'!AO95,"")</f>
        <v>0</v>
      </c>
      <c r="AP260" s="142">
        <f>IFERROR('Laika grafiks'!AP95,"")</f>
        <v>0</v>
      </c>
      <c r="AQ260" s="142">
        <f>IFERROR('Laika grafiks'!AQ95,"")</f>
        <v>0</v>
      </c>
      <c r="AR260" s="142">
        <f>IFERROR('Laika grafiks'!AR95,"")</f>
        <v>0</v>
      </c>
      <c r="AS260" s="142">
        <f>IFERROR('Laika grafiks'!AS95,"")</f>
        <v>0</v>
      </c>
      <c r="AT260" s="142">
        <f>IFERROR('Laika grafiks'!AT95,"")</f>
        <v>0</v>
      </c>
      <c r="AU260" s="142">
        <f>IFERROR('Laika grafiks'!AU95,"")</f>
        <v>0</v>
      </c>
      <c r="AV260" s="142">
        <f>IFERROR('Laika grafiks'!AV95,"")</f>
        <v>0</v>
      </c>
      <c r="AW260" s="142">
        <f>IFERROR('Laika grafiks'!AW95,"")</f>
        <v>0</v>
      </c>
      <c r="AX260" s="142">
        <f>IFERROR('Laika grafiks'!AX95,"")</f>
        <v>0</v>
      </c>
      <c r="AY260" s="142">
        <f>IFERROR('Laika grafiks'!AY95,"")</f>
        <v>0</v>
      </c>
      <c r="AZ260" s="142">
        <f>IFERROR('Laika grafiks'!AZ95,"")</f>
        <v>0</v>
      </c>
      <c r="BA260" s="142">
        <f>IFERROR('Laika grafiks'!BA95,"")</f>
        <v>0</v>
      </c>
      <c r="BB260" s="142">
        <f>IFERROR('Laika grafiks'!BB95,"")</f>
        <v>0</v>
      </c>
      <c r="BC260" s="142">
        <f>IFERROR('Laika grafiks'!BC95,"")</f>
        <v>0</v>
      </c>
      <c r="BD260" s="142">
        <f>IFERROR('Laika grafiks'!BD95,"")</f>
        <v>0</v>
      </c>
      <c r="BE260" s="142">
        <f>IFERROR('Laika grafiks'!BE95,"")</f>
        <v>0</v>
      </c>
      <c r="BF260" s="142">
        <f>IFERROR('Laika grafiks'!BF95,"")</f>
        <v>0</v>
      </c>
      <c r="BG260" s="142">
        <f>IFERROR('Laika grafiks'!BG95,"")</f>
        <v>0</v>
      </c>
      <c r="BH260" s="142">
        <f>IFERROR('Laika grafiks'!BH95,"")</f>
        <v>0</v>
      </c>
      <c r="BI260" s="142">
        <f>IFERROR('Laika grafiks'!BI95,"")</f>
        <v>0</v>
      </c>
      <c r="BJ260" s="142">
        <f>IFERROR('Laika grafiks'!BJ95,"")</f>
        <v>0</v>
      </c>
      <c r="BK260" s="142">
        <f>IFERROR('Laika grafiks'!BK95,"")</f>
        <v>0</v>
      </c>
      <c r="BL260" s="142">
        <f>IFERROR('Laika grafiks'!BL95,"")</f>
        <v>0</v>
      </c>
      <c r="BM260" s="142">
        <f>IFERROR('Laika grafiks'!BM95,"")</f>
        <v>0</v>
      </c>
      <c r="BN260" s="142">
        <f>IFERROR('Laika grafiks'!BN95,"")</f>
        <v>0</v>
      </c>
      <c r="BO260" s="142">
        <f>IFERROR('Laika grafiks'!BO95,"")</f>
        <v>0</v>
      </c>
      <c r="BP260" s="142">
        <f>IFERROR('Laika grafiks'!BP95,"")</f>
        <v>0</v>
      </c>
      <c r="BQ260" s="142">
        <f>IFERROR('Laika grafiks'!BQ95,"")</f>
        <v>0</v>
      </c>
      <c r="BR260" s="142">
        <f>IFERROR('Laika grafiks'!BR95,"")</f>
        <v>0</v>
      </c>
      <c r="BS260" s="142">
        <f>IFERROR('Laika grafiks'!BS95,"")</f>
        <v>0</v>
      </c>
      <c r="BT260" s="142">
        <f>IFERROR('Laika grafiks'!BT95,"")</f>
        <v>0</v>
      </c>
      <c r="BU260" s="142">
        <f>IFERROR('Laika grafiks'!BU95,"")</f>
        <v>0</v>
      </c>
      <c r="BV260" s="142">
        <f>IFERROR('Laika grafiks'!BV95,"")</f>
        <v>0</v>
      </c>
      <c r="BW260" s="142">
        <f>IFERROR('Laika grafiks'!BW95,"")</f>
        <v>0</v>
      </c>
      <c r="BX260" s="142">
        <f>IFERROR('Laika grafiks'!BX95,"")</f>
        <v>0</v>
      </c>
      <c r="BY260" s="142">
        <f>IFERROR('Laika grafiks'!BY95,"")</f>
        <v>0</v>
      </c>
      <c r="BZ260" s="142">
        <f>IFERROR('Laika grafiks'!BZ95,"")</f>
        <v>0</v>
      </c>
      <c r="CA260" s="142">
        <f>IFERROR('Laika grafiks'!CA95,"")</f>
        <v>0</v>
      </c>
      <c r="CB260" s="142">
        <f>IFERROR('Laika grafiks'!CB95,"")</f>
        <v>0</v>
      </c>
      <c r="CC260" s="142">
        <f>IFERROR('Laika grafiks'!CC95,"")</f>
        <v>0</v>
      </c>
      <c r="CD260" s="142">
        <f>IFERROR('Laika grafiks'!CD95,"")</f>
        <v>0</v>
      </c>
      <c r="CE260" s="142">
        <f>IFERROR('Laika grafiks'!CE95,"")</f>
        <v>0</v>
      </c>
      <c r="CF260" s="142">
        <f>IFERROR('Laika grafiks'!CF95,"")</f>
        <v>0</v>
      </c>
      <c r="CG260" s="142">
        <f>IFERROR('Laika grafiks'!CG95,"")</f>
        <v>0</v>
      </c>
      <c r="CH260" s="142">
        <f>IFERROR('Laika grafiks'!CH95,"")</f>
        <v>0</v>
      </c>
      <c r="CI260" s="142">
        <f>IFERROR('Laika grafiks'!CI95,"")</f>
        <v>0</v>
      </c>
      <c r="CJ260" s="142">
        <f>IFERROR('Laika grafiks'!CJ95,"")</f>
        <v>0</v>
      </c>
      <c r="CK260" s="142">
        <f>IFERROR('Laika grafiks'!CK95,"")</f>
        <v>0</v>
      </c>
      <c r="CL260" s="142">
        <f>IFERROR('Laika grafiks'!CL95,"")</f>
        <v>0</v>
      </c>
      <c r="CM260" s="142">
        <f>IFERROR('Laika grafiks'!CM95,"")</f>
        <v>0</v>
      </c>
      <c r="CN260" s="142">
        <f>IFERROR('Laika grafiks'!CN95,"")</f>
        <v>0</v>
      </c>
      <c r="CO260" s="142">
        <f>IFERROR('Laika grafiks'!CO95,"")</f>
        <v>0</v>
      </c>
      <c r="CP260" s="142">
        <f>IFERROR('Laika grafiks'!CP95,"")</f>
        <v>0</v>
      </c>
      <c r="CQ260" s="142">
        <f>IFERROR('Laika grafiks'!CQ95,"")</f>
        <v>0</v>
      </c>
      <c r="CR260" s="142">
        <f>IFERROR('Laika grafiks'!CR95,"")</f>
        <v>0</v>
      </c>
      <c r="CS260" s="142">
        <f>IFERROR('Laika grafiks'!CS95,"")</f>
        <v>0</v>
      </c>
      <c r="CT260" s="142">
        <f>IFERROR('Laika grafiks'!CT95,"")</f>
        <v>0</v>
      </c>
      <c r="CU260" s="142">
        <f>IFERROR('Laika grafiks'!CU95,"")</f>
        <v>0</v>
      </c>
      <c r="CV260" s="142">
        <f>IFERROR('Laika grafiks'!CV95,"")</f>
        <v>0</v>
      </c>
      <c r="CW260" s="142">
        <f>IFERROR('Laika grafiks'!CW95,"")</f>
        <v>0</v>
      </c>
      <c r="CX260" s="142">
        <f>IFERROR('Laika grafiks'!CX95,"")</f>
        <v>0</v>
      </c>
      <c r="CY260" s="142">
        <f>IFERROR('Laika grafiks'!CY95,"")</f>
        <v>0</v>
      </c>
      <c r="CZ260" s="142">
        <f>IFERROR('Laika grafiks'!CZ95,"")</f>
        <v>0</v>
      </c>
      <c r="DA260" s="142">
        <f>IFERROR('Laika grafiks'!DA95,"")</f>
        <v>0</v>
      </c>
      <c r="DB260" s="142">
        <f>IFERROR('Laika grafiks'!DB95,"")</f>
        <v>0</v>
      </c>
      <c r="DC260" s="142">
        <f>IFERROR('Laika grafiks'!DC95,"")</f>
        <v>0</v>
      </c>
      <c r="DD260" s="142">
        <f>IFERROR('Laika grafiks'!DD95,"")</f>
        <v>0</v>
      </c>
      <c r="DE260" s="142">
        <f>IFERROR('Laika grafiks'!DE95,"")</f>
        <v>0</v>
      </c>
      <c r="DF260" s="142">
        <f>IFERROR('Laika grafiks'!DF95,"")</f>
        <v>0</v>
      </c>
      <c r="DG260" s="142">
        <f>IFERROR('Laika grafiks'!DG95,"")</f>
        <v>0</v>
      </c>
      <c r="DH260" s="142">
        <f>IFERROR('Laika grafiks'!DH95,"")</f>
        <v>0</v>
      </c>
      <c r="DI260" s="142">
        <f>IFERROR('Laika grafiks'!DI95,"")</f>
        <v>0</v>
      </c>
      <c r="DJ260" s="142">
        <f>IFERROR('Laika grafiks'!DJ95,"")</f>
        <v>0</v>
      </c>
      <c r="DK260" s="142">
        <f>IFERROR('Laika grafiks'!DK95,"")</f>
        <v>0</v>
      </c>
      <c r="DL260" s="142">
        <f>IFERROR('Laika grafiks'!DL95,"")</f>
        <v>0</v>
      </c>
      <c r="DM260" s="142">
        <f>IFERROR('Laika grafiks'!DM95,"")</f>
        <v>0</v>
      </c>
      <c r="DN260" s="142">
        <f>IFERROR('Laika grafiks'!DN95,"")</f>
        <v>0</v>
      </c>
      <c r="DO260" s="142">
        <f>IFERROR('Laika grafiks'!DO95,"")</f>
        <v>0</v>
      </c>
      <c r="DP260" s="142">
        <f>IFERROR('Laika grafiks'!DP95,"")</f>
        <v>0</v>
      </c>
      <c r="DQ260" s="142">
        <f>IFERROR('Laika grafiks'!DQ95,"")</f>
        <v>0</v>
      </c>
      <c r="DR260" s="142">
        <f>IFERROR('Laika grafiks'!DR95,"")</f>
        <v>0</v>
      </c>
      <c r="DS260" s="142">
        <f>IFERROR('Laika grafiks'!DS95,"")</f>
        <v>0</v>
      </c>
      <c r="DT260" s="142">
        <f>IFERROR('Laika grafiks'!DT95,"")</f>
        <v>0</v>
      </c>
      <c r="DU260" s="142">
        <f>IFERROR('Laika grafiks'!DU95,"")</f>
        <v>0</v>
      </c>
    </row>
    <row r="261" spans="1:125" x14ac:dyDescent="0.35">
      <c r="A261" s="153"/>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c r="AC261" s="153"/>
      <c r="AD261" s="153"/>
      <c r="AE261" s="153"/>
      <c r="AF261" s="153"/>
      <c r="AG261" s="153"/>
      <c r="AH261" s="153"/>
      <c r="AI261" s="153"/>
      <c r="AJ261" s="153"/>
      <c r="AK261" s="153"/>
      <c r="AL261" s="153"/>
      <c r="AM261" s="153"/>
      <c r="AN261" s="153"/>
      <c r="AO261" s="153"/>
      <c r="AP261" s="153"/>
      <c r="AQ261" s="153"/>
      <c r="AR261" s="153"/>
      <c r="AS261" s="153"/>
      <c r="AT261" s="153"/>
      <c r="AU261" s="153"/>
      <c r="AV261" s="153"/>
      <c r="AW261" s="153"/>
      <c r="AX261" s="153"/>
      <c r="AY261" s="153"/>
      <c r="AZ261" s="153"/>
      <c r="BA261" s="153"/>
      <c r="BB261" s="153"/>
      <c r="BC261" s="153"/>
      <c r="BD261" s="153"/>
      <c r="BE261" s="153"/>
      <c r="BF261" s="153"/>
      <c r="BG261" s="153"/>
      <c r="BH261" s="153"/>
      <c r="BI261" s="153"/>
      <c r="BJ261" s="153"/>
      <c r="BK261" s="153"/>
      <c r="BL261" s="153"/>
      <c r="BM261" s="153"/>
      <c r="BN261" s="153"/>
      <c r="BO261" s="153"/>
      <c r="BP261" s="153"/>
      <c r="BQ261" s="153"/>
      <c r="BR261" s="153"/>
      <c r="BS261" s="153"/>
      <c r="BT261" s="153"/>
      <c r="BU261" s="153"/>
      <c r="BV261" s="153"/>
      <c r="BW261" s="153"/>
      <c r="BX261" s="153"/>
      <c r="BY261" s="153"/>
      <c r="BZ261" s="153"/>
      <c r="CA261" s="153"/>
      <c r="CB261" s="153"/>
      <c r="CC261" s="153"/>
      <c r="CD261" s="153"/>
      <c r="CE261" s="153"/>
      <c r="CF261" s="153"/>
      <c r="CG261" s="153"/>
      <c r="CH261" s="153"/>
      <c r="CI261" s="153"/>
      <c r="CJ261" s="153"/>
      <c r="CK261" s="153"/>
      <c r="CL261" s="153"/>
      <c r="CM261" s="153"/>
      <c r="CN261" s="153"/>
      <c r="CO261" s="153"/>
      <c r="CP261" s="153"/>
      <c r="CQ261" s="153"/>
      <c r="CR261" s="153"/>
      <c r="CS261" s="153"/>
      <c r="CT261" s="153"/>
      <c r="CU261" s="153"/>
      <c r="CV261" s="153"/>
      <c r="CW261" s="153"/>
      <c r="CX261" s="153"/>
      <c r="CY261" s="153"/>
      <c r="CZ261" s="153"/>
      <c r="DA261" s="153"/>
      <c r="DB261" s="153"/>
      <c r="DC261" s="153"/>
      <c r="DD261" s="153"/>
      <c r="DE261" s="153"/>
      <c r="DF261" s="153"/>
      <c r="DG261" s="153"/>
      <c r="DH261" s="153"/>
      <c r="DI261" s="153"/>
      <c r="DJ261" s="153"/>
      <c r="DK261" s="153"/>
      <c r="DL261" s="153"/>
      <c r="DM261" s="153"/>
      <c r="DN261" s="153"/>
      <c r="DO261" s="153"/>
      <c r="DP261" s="153"/>
      <c r="DQ261" s="153"/>
      <c r="DR261" s="153"/>
      <c r="DS261" s="153"/>
      <c r="DT261" s="153"/>
      <c r="DU261" s="153"/>
    </row>
    <row r="262" spans="1:125" x14ac:dyDescent="0.35">
      <c r="A262" s="38" t="str">
        <f>IFERROR(Pieņēmumi!B253,"")</f>
        <v>Privātā partnera administratīvo izmaksu izmaiņas</v>
      </c>
      <c r="B262" s="153" t="str">
        <f>IFERROR(IF(B64=0,"",B64),"")</f>
        <v/>
      </c>
      <c r="C262" s="153" t="str">
        <f>IFERROR(IF(C64=0,"",C64),"")</f>
        <v/>
      </c>
      <c r="D262" s="63">
        <f>IFERROR(Pieņēmumi!E253,"")</f>
        <v>0</v>
      </c>
      <c r="E262" s="143"/>
      <c r="F262" s="143"/>
      <c r="G262" s="143"/>
      <c r="H262" s="143"/>
      <c r="I262" s="143"/>
      <c r="J262" s="143"/>
      <c r="K262" s="143"/>
      <c r="L262" s="143"/>
      <c r="M262" s="143"/>
      <c r="N262" s="143"/>
      <c r="O262" s="143"/>
      <c r="P262" s="143"/>
      <c r="Q262" s="143"/>
      <c r="R262" s="143"/>
      <c r="S262" s="143"/>
      <c r="T262" s="143"/>
      <c r="U262" s="143"/>
      <c r="V262" s="143"/>
      <c r="W262" s="143"/>
      <c r="X262" s="143"/>
      <c r="Y262" s="143"/>
      <c r="Z262" s="143"/>
      <c r="AA262" s="143"/>
      <c r="AB262" s="143"/>
      <c r="AC262" s="143"/>
      <c r="AD262" s="143"/>
      <c r="AE262" s="143"/>
      <c r="AF262" s="143"/>
      <c r="AG262" s="143"/>
      <c r="AH262" s="143"/>
      <c r="AI262" s="143"/>
      <c r="AJ262" s="143"/>
      <c r="AK262" s="143"/>
      <c r="AL262" s="143"/>
      <c r="AM262" s="143"/>
      <c r="AN262" s="143"/>
      <c r="AO262" s="143"/>
      <c r="AP262" s="143"/>
      <c r="AQ262" s="143"/>
      <c r="AR262" s="143"/>
      <c r="AS262" s="143"/>
      <c r="AT262" s="143"/>
      <c r="AU262" s="143"/>
      <c r="AV262" s="143"/>
      <c r="AW262" s="143"/>
      <c r="AX262" s="143"/>
      <c r="AY262" s="143"/>
      <c r="AZ262" s="143"/>
      <c r="BA262" s="143"/>
      <c r="BB262" s="143"/>
      <c r="BC262" s="143"/>
      <c r="BD262" s="143"/>
      <c r="BE262" s="143"/>
      <c r="BF262" s="143"/>
      <c r="BG262" s="143"/>
      <c r="BH262" s="143"/>
      <c r="BI262" s="143"/>
      <c r="BJ262" s="143"/>
      <c r="BK262" s="143"/>
      <c r="BL262" s="143"/>
      <c r="BM262" s="143"/>
      <c r="BN262" s="143"/>
      <c r="BO262" s="143"/>
      <c r="BP262" s="143"/>
      <c r="BQ262" s="143"/>
      <c r="BR262" s="143"/>
      <c r="BS262" s="143"/>
      <c r="BT262" s="143"/>
      <c r="BU262" s="143"/>
      <c r="BV262" s="143"/>
      <c r="BW262" s="143"/>
      <c r="BX262" s="143"/>
      <c r="BY262" s="143"/>
      <c r="BZ262" s="143"/>
      <c r="CA262" s="143"/>
      <c r="CB262" s="143"/>
      <c r="CC262" s="143"/>
      <c r="CD262" s="143"/>
      <c r="CE262" s="143"/>
      <c r="CF262" s="143"/>
      <c r="CG262" s="143"/>
      <c r="CH262" s="143"/>
      <c r="CI262" s="143"/>
      <c r="CJ262" s="143"/>
      <c r="CK262" s="143"/>
      <c r="CL262" s="143"/>
      <c r="CM262" s="143"/>
      <c r="CN262" s="143"/>
      <c r="CO262" s="143"/>
      <c r="CP262" s="143"/>
      <c r="CQ262" s="143"/>
      <c r="CR262" s="143"/>
      <c r="CS262" s="143"/>
      <c r="CT262" s="143"/>
      <c r="CU262" s="143"/>
      <c r="CV262" s="143"/>
      <c r="CW262" s="143"/>
      <c r="CX262" s="143"/>
      <c r="CY262" s="143"/>
      <c r="CZ262" s="143"/>
      <c r="DA262" s="143"/>
      <c r="DB262" s="143"/>
      <c r="DC262" s="143"/>
      <c r="DD262" s="143"/>
      <c r="DE262" s="143"/>
      <c r="DF262" s="143"/>
      <c r="DG262" s="143"/>
      <c r="DH262" s="143"/>
      <c r="DI262" s="143"/>
      <c r="DJ262" s="143"/>
      <c r="DK262" s="143"/>
      <c r="DL262" s="143"/>
      <c r="DM262" s="143"/>
      <c r="DN262" s="143"/>
      <c r="DO262" s="143"/>
      <c r="DP262" s="143"/>
      <c r="DQ262" s="143"/>
      <c r="DR262" s="143"/>
      <c r="DS262" s="143"/>
      <c r="DT262" s="143"/>
      <c r="DU262" s="143"/>
    </row>
    <row r="263" spans="1:125" x14ac:dyDescent="0.35">
      <c r="A263" s="153"/>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c r="AC263" s="153"/>
      <c r="AD263" s="153"/>
      <c r="AE263" s="153"/>
      <c r="AF263" s="153"/>
      <c r="AG263" s="153"/>
      <c r="AH263" s="153"/>
      <c r="AI263" s="153"/>
      <c r="AJ263" s="153"/>
      <c r="AK263" s="153"/>
      <c r="AL263" s="153"/>
      <c r="AM263" s="153"/>
      <c r="AN263" s="153"/>
      <c r="AO263" s="153"/>
      <c r="AP263" s="153"/>
      <c r="AQ263" s="153"/>
      <c r="AR263" s="153"/>
      <c r="AS263" s="153"/>
      <c r="AT263" s="153"/>
      <c r="AU263" s="153"/>
      <c r="AV263" s="153"/>
      <c r="AW263" s="153"/>
      <c r="AX263" s="153"/>
      <c r="AY263" s="153"/>
      <c r="AZ263" s="153"/>
      <c r="BA263" s="153"/>
      <c r="BB263" s="153"/>
      <c r="BC263" s="153"/>
      <c r="BD263" s="153"/>
      <c r="BE263" s="153"/>
      <c r="BF263" s="153"/>
      <c r="BG263" s="153"/>
      <c r="BH263" s="153"/>
      <c r="BI263" s="153"/>
      <c r="BJ263" s="153"/>
      <c r="BK263" s="153"/>
      <c r="BL263" s="153"/>
      <c r="BM263" s="153"/>
      <c r="BN263" s="153"/>
      <c r="BO263" s="153"/>
      <c r="BP263" s="153"/>
      <c r="BQ263" s="153"/>
      <c r="BR263" s="153"/>
      <c r="BS263" s="153"/>
      <c r="BT263" s="153"/>
      <c r="BU263" s="153"/>
      <c r="BV263" s="153"/>
      <c r="BW263" s="153"/>
      <c r="BX263" s="153"/>
      <c r="BY263" s="153"/>
      <c r="BZ263" s="153"/>
      <c r="CA263" s="153"/>
      <c r="CB263" s="153"/>
      <c r="CC263" s="153"/>
      <c r="CD263" s="153"/>
      <c r="CE263" s="153"/>
      <c r="CF263" s="153"/>
      <c r="CG263" s="153"/>
      <c r="CH263" s="153"/>
      <c r="CI263" s="153"/>
      <c r="CJ263" s="153"/>
      <c r="CK263" s="153"/>
      <c r="CL263" s="153"/>
      <c r="CM263" s="153"/>
      <c r="CN263" s="153"/>
      <c r="CO263" s="153"/>
      <c r="CP263" s="153"/>
      <c r="CQ263" s="153"/>
      <c r="CR263" s="153"/>
      <c r="CS263" s="153"/>
      <c r="CT263" s="153"/>
      <c r="CU263" s="153"/>
      <c r="CV263" s="153"/>
      <c r="CW263" s="153"/>
      <c r="CX263" s="153"/>
      <c r="CY263" s="153"/>
      <c r="CZ263" s="153"/>
      <c r="DA263" s="153"/>
      <c r="DB263" s="153"/>
      <c r="DC263" s="153"/>
      <c r="DD263" s="153"/>
      <c r="DE263" s="153"/>
      <c r="DF263" s="153"/>
      <c r="DG263" s="153"/>
      <c r="DH263" s="153"/>
      <c r="DI263" s="153"/>
      <c r="DJ263" s="153"/>
      <c r="DK263" s="153"/>
      <c r="DL263" s="153"/>
      <c r="DM263" s="153"/>
      <c r="DN263" s="153"/>
      <c r="DO263" s="153"/>
      <c r="DP263" s="153"/>
      <c r="DQ263" s="153"/>
      <c r="DR263" s="153"/>
      <c r="DS263" s="153"/>
      <c r="DT263" s="153"/>
      <c r="DU263" s="153"/>
    </row>
    <row r="264" spans="1:125" x14ac:dyDescent="0.35">
      <c r="A264" s="38" t="str">
        <f>IFERROR(A205,"")</f>
        <v>Indekss administratīvajām izmaksām</v>
      </c>
      <c r="B264" s="153" t="str">
        <f>IFERROR(IF(B66=0,"",B66),"")</f>
        <v/>
      </c>
      <c r="C264" s="153" t="str">
        <f>IFERROR(IF(C66=0,"",C66),"")</f>
        <v/>
      </c>
      <c r="D264" s="38">
        <f t="shared" ref="D264:BO264" si="144">IFERROR(D205,"")</f>
        <v>0</v>
      </c>
      <c r="E264" s="155" t="str">
        <f t="shared" si="144"/>
        <v/>
      </c>
      <c r="F264" s="155" t="str">
        <f t="shared" si="144"/>
        <v/>
      </c>
      <c r="G264" s="155" t="str">
        <f t="shared" si="144"/>
        <v/>
      </c>
      <c r="H264" s="155" t="str">
        <f t="shared" si="144"/>
        <v/>
      </c>
      <c r="I264" s="155" t="str">
        <f t="shared" si="144"/>
        <v/>
      </c>
      <c r="J264" s="155" t="str">
        <f t="shared" si="144"/>
        <v/>
      </c>
      <c r="K264" s="155" t="str">
        <f t="shared" si="144"/>
        <v/>
      </c>
      <c r="L264" s="155" t="str">
        <f t="shared" si="144"/>
        <v/>
      </c>
      <c r="M264" s="155" t="str">
        <f t="shared" si="144"/>
        <v/>
      </c>
      <c r="N264" s="155" t="str">
        <f t="shared" si="144"/>
        <v/>
      </c>
      <c r="O264" s="155" t="str">
        <f t="shared" si="144"/>
        <v/>
      </c>
      <c r="P264" s="155" t="str">
        <f t="shared" si="144"/>
        <v/>
      </c>
      <c r="Q264" s="155" t="str">
        <f t="shared" si="144"/>
        <v/>
      </c>
      <c r="R264" s="155" t="str">
        <f t="shared" si="144"/>
        <v/>
      </c>
      <c r="S264" s="155" t="str">
        <f t="shared" si="144"/>
        <v/>
      </c>
      <c r="T264" s="155" t="str">
        <f t="shared" si="144"/>
        <v/>
      </c>
      <c r="U264" s="155" t="str">
        <f t="shared" si="144"/>
        <v/>
      </c>
      <c r="V264" s="155" t="str">
        <f t="shared" si="144"/>
        <v/>
      </c>
      <c r="W264" s="155" t="str">
        <f t="shared" si="144"/>
        <v/>
      </c>
      <c r="X264" s="155" t="str">
        <f t="shared" si="144"/>
        <v/>
      </c>
      <c r="Y264" s="155" t="str">
        <f t="shared" si="144"/>
        <v/>
      </c>
      <c r="Z264" s="155" t="str">
        <f t="shared" si="144"/>
        <v/>
      </c>
      <c r="AA264" s="155" t="str">
        <f t="shared" si="144"/>
        <v/>
      </c>
      <c r="AB264" s="155" t="str">
        <f t="shared" si="144"/>
        <v/>
      </c>
      <c r="AC264" s="155" t="str">
        <f t="shared" si="144"/>
        <v/>
      </c>
      <c r="AD264" s="155" t="str">
        <f t="shared" si="144"/>
        <v/>
      </c>
      <c r="AE264" s="155" t="str">
        <f t="shared" si="144"/>
        <v/>
      </c>
      <c r="AF264" s="155" t="str">
        <f t="shared" si="144"/>
        <v/>
      </c>
      <c r="AG264" s="155" t="str">
        <f t="shared" si="144"/>
        <v/>
      </c>
      <c r="AH264" s="155" t="str">
        <f t="shared" si="144"/>
        <v/>
      </c>
      <c r="AI264" s="155" t="str">
        <f t="shared" si="144"/>
        <v/>
      </c>
      <c r="AJ264" s="155" t="str">
        <f t="shared" si="144"/>
        <v/>
      </c>
      <c r="AK264" s="155" t="str">
        <f t="shared" si="144"/>
        <v/>
      </c>
      <c r="AL264" s="155" t="str">
        <f t="shared" si="144"/>
        <v/>
      </c>
      <c r="AM264" s="155" t="str">
        <f t="shared" si="144"/>
        <v/>
      </c>
      <c r="AN264" s="155" t="str">
        <f t="shared" si="144"/>
        <v/>
      </c>
      <c r="AO264" s="155" t="str">
        <f t="shared" si="144"/>
        <v/>
      </c>
      <c r="AP264" s="155" t="str">
        <f t="shared" si="144"/>
        <v/>
      </c>
      <c r="AQ264" s="155" t="str">
        <f t="shared" si="144"/>
        <v/>
      </c>
      <c r="AR264" s="155" t="str">
        <f t="shared" si="144"/>
        <v/>
      </c>
      <c r="AS264" s="155" t="str">
        <f t="shared" si="144"/>
        <v/>
      </c>
      <c r="AT264" s="155" t="str">
        <f t="shared" si="144"/>
        <v/>
      </c>
      <c r="AU264" s="155" t="str">
        <f t="shared" si="144"/>
        <v/>
      </c>
      <c r="AV264" s="155" t="str">
        <f t="shared" si="144"/>
        <v/>
      </c>
      <c r="AW264" s="155" t="str">
        <f t="shared" si="144"/>
        <v/>
      </c>
      <c r="AX264" s="155" t="str">
        <f t="shared" si="144"/>
        <v/>
      </c>
      <c r="AY264" s="155" t="str">
        <f t="shared" si="144"/>
        <v/>
      </c>
      <c r="AZ264" s="155" t="str">
        <f t="shared" si="144"/>
        <v/>
      </c>
      <c r="BA264" s="155" t="str">
        <f t="shared" si="144"/>
        <v/>
      </c>
      <c r="BB264" s="155" t="str">
        <f t="shared" si="144"/>
        <v/>
      </c>
      <c r="BC264" s="155" t="str">
        <f t="shared" si="144"/>
        <v/>
      </c>
      <c r="BD264" s="155" t="str">
        <f t="shared" si="144"/>
        <v/>
      </c>
      <c r="BE264" s="155" t="str">
        <f t="shared" si="144"/>
        <v/>
      </c>
      <c r="BF264" s="155" t="str">
        <f t="shared" si="144"/>
        <v/>
      </c>
      <c r="BG264" s="155" t="str">
        <f t="shared" si="144"/>
        <v/>
      </c>
      <c r="BH264" s="155" t="str">
        <f t="shared" si="144"/>
        <v/>
      </c>
      <c r="BI264" s="155" t="str">
        <f t="shared" si="144"/>
        <v/>
      </c>
      <c r="BJ264" s="155" t="str">
        <f t="shared" si="144"/>
        <v/>
      </c>
      <c r="BK264" s="155" t="str">
        <f t="shared" si="144"/>
        <v/>
      </c>
      <c r="BL264" s="155" t="str">
        <f t="shared" si="144"/>
        <v/>
      </c>
      <c r="BM264" s="155" t="str">
        <f t="shared" si="144"/>
        <v/>
      </c>
      <c r="BN264" s="155" t="str">
        <f t="shared" si="144"/>
        <v/>
      </c>
      <c r="BO264" s="155" t="str">
        <f t="shared" si="144"/>
        <v/>
      </c>
      <c r="BP264" s="155" t="str">
        <f t="shared" ref="BP264:DU264" si="145">IFERROR(BP205,"")</f>
        <v/>
      </c>
      <c r="BQ264" s="155" t="str">
        <f t="shared" si="145"/>
        <v/>
      </c>
      <c r="BR264" s="155" t="str">
        <f t="shared" si="145"/>
        <v/>
      </c>
      <c r="BS264" s="155" t="str">
        <f t="shared" si="145"/>
        <v/>
      </c>
      <c r="BT264" s="155" t="str">
        <f t="shared" si="145"/>
        <v/>
      </c>
      <c r="BU264" s="155" t="str">
        <f t="shared" si="145"/>
        <v/>
      </c>
      <c r="BV264" s="155" t="str">
        <f t="shared" si="145"/>
        <v/>
      </c>
      <c r="BW264" s="155" t="str">
        <f t="shared" si="145"/>
        <v/>
      </c>
      <c r="BX264" s="155" t="str">
        <f t="shared" si="145"/>
        <v/>
      </c>
      <c r="BY264" s="155" t="str">
        <f t="shared" si="145"/>
        <v/>
      </c>
      <c r="BZ264" s="155" t="str">
        <f t="shared" si="145"/>
        <v/>
      </c>
      <c r="CA264" s="155" t="str">
        <f t="shared" si="145"/>
        <v/>
      </c>
      <c r="CB264" s="155" t="str">
        <f t="shared" si="145"/>
        <v/>
      </c>
      <c r="CC264" s="155" t="str">
        <f t="shared" si="145"/>
        <v/>
      </c>
      <c r="CD264" s="155" t="str">
        <f t="shared" si="145"/>
        <v/>
      </c>
      <c r="CE264" s="155" t="str">
        <f t="shared" si="145"/>
        <v/>
      </c>
      <c r="CF264" s="155" t="str">
        <f t="shared" si="145"/>
        <v/>
      </c>
      <c r="CG264" s="155" t="str">
        <f t="shared" si="145"/>
        <v/>
      </c>
      <c r="CH264" s="155" t="str">
        <f t="shared" si="145"/>
        <v/>
      </c>
      <c r="CI264" s="155" t="str">
        <f t="shared" si="145"/>
        <v/>
      </c>
      <c r="CJ264" s="155" t="str">
        <f t="shared" si="145"/>
        <v/>
      </c>
      <c r="CK264" s="155" t="str">
        <f t="shared" si="145"/>
        <v/>
      </c>
      <c r="CL264" s="155" t="str">
        <f t="shared" si="145"/>
        <v/>
      </c>
      <c r="CM264" s="155" t="str">
        <f t="shared" si="145"/>
        <v/>
      </c>
      <c r="CN264" s="155" t="str">
        <f t="shared" si="145"/>
        <v/>
      </c>
      <c r="CO264" s="155" t="str">
        <f t="shared" si="145"/>
        <v/>
      </c>
      <c r="CP264" s="155" t="str">
        <f t="shared" si="145"/>
        <v/>
      </c>
      <c r="CQ264" s="155" t="str">
        <f t="shared" si="145"/>
        <v/>
      </c>
      <c r="CR264" s="155" t="str">
        <f t="shared" si="145"/>
        <v/>
      </c>
      <c r="CS264" s="155" t="str">
        <f t="shared" si="145"/>
        <v/>
      </c>
      <c r="CT264" s="155" t="str">
        <f t="shared" si="145"/>
        <v/>
      </c>
      <c r="CU264" s="155" t="str">
        <f t="shared" si="145"/>
        <v/>
      </c>
      <c r="CV264" s="155" t="str">
        <f t="shared" si="145"/>
        <v/>
      </c>
      <c r="CW264" s="155" t="str">
        <f t="shared" si="145"/>
        <v/>
      </c>
      <c r="CX264" s="155" t="str">
        <f t="shared" si="145"/>
        <v/>
      </c>
      <c r="CY264" s="155" t="str">
        <f t="shared" si="145"/>
        <v/>
      </c>
      <c r="CZ264" s="155" t="str">
        <f t="shared" si="145"/>
        <v/>
      </c>
      <c r="DA264" s="155" t="str">
        <f t="shared" si="145"/>
        <v/>
      </c>
      <c r="DB264" s="155" t="str">
        <f t="shared" si="145"/>
        <v/>
      </c>
      <c r="DC264" s="155" t="str">
        <f t="shared" si="145"/>
        <v/>
      </c>
      <c r="DD264" s="155" t="str">
        <f t="shared" si="145"/>
        <v/>
      </c>
      <c r="DE264" s="155" t="str">
        <f t="shared" si="145"/>
        <v/>
      </c>
      <c r="DF264" s="155" t="str">
        <f t="shared" si="145"/>
        <v/>
      </c>
      <c r="DG264" s="155" t="str">
        <f t="shared" si="145"/>
        <v/>
      </c>
      <c r="DH264" s="155" t="str">
        <f t="shared" si="145"/>
        <v/>
      </c>
      <c r="DI264" s="155" t="str">
        <f t="shared" si="145"/>
        <v/>
      </c>
      <c r="DJ264" s="155" t="str">
        <f t="shared" si="145"/>
        <v/>
      </c>
      <c r="DK264" s="155" t="str">
        <f t="shared" si="145"/>
        <v/>
      </c>
      <c r="DL264" s="155" t="str">
        <f t="shared" si="145"/>
        <v/>
      </c>
      <c r="DM264" s="155" t="str">
        <f t="shared" si="145"/>
        <v/>
      </c>
      <c r="DN264" s="155" t="str">
        <f t="shared" si="145"/>
        <v/>
      </c>
      <c r="DO264" s="155" t="str">
        <f t="shared" si="145"/>
        <v/>
      </c>
      <c r="DP264" s="155" t="str">
        <f t="shared" si="145"/>
        <v/>
      </c>
      <c r="DQ264" s="155" t="str">
        <f t="shared" si="145"/>
        <v/>
      </c>
      <c r="DR264" s="155" t="str">
        <f t="shared" si="145"/>
        <v/>
      </c>
      <c r="DS264" s="155" t="str">
        <f t="shared" si="145"/>
        <v/>
      </c>
      <c r="DT264" s="155" t="str">
        <f t="shared" si="145"/>
        <v/>
      </c>
      <c r="DU264" s="155" t="str">
        <f t="shared" si="145"/>
        <v/>
      </c>
    </row>
    <row r="265" spans="1:125" x14ac:dyDescent="0.35">
      <c r="A265" s="153"/>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c r="AF265" s="153"/>
      <c r="AG265" s="153"/>
      <c r="AH265" s="153"/>
      <c r="AI265" s="153"/>
      <c r="AJ265" s="153"/>
      <c r="AK265" s="153"/>
      <c r="AL265" s="153"/>
      <c r="AM265" s="153"/>
      <c r="AN265" s="153"/>
      <c r="AO265" s="153"/>
      <c r="AP265" s="153"/>
      <c r="AQ265" s="153"/>
      <c r="AR265" s="153"/>
      <c r="AS265" s="153"/>
      <c r="AT265" s="153"/>
      <c r="AU265" s="153"/>
      <c r="AV265" s="153"/>
      <c r="AW265" s="153"/>
      <c r="AX265" s="153"/>
      <c r="AY265" s="153"/>
      <c r="AZ265" s="153"/>
      <c r="BA265" s="153"/>
      <c r="BB265" s="153"/>
      <c r="BC265" s="153"/>
      <c r="BD265" s="153"/>
      <c r="BE265" s="153"/>
      <c r="BF265" s="153"/>
      <c r="BG265" s="153"/>
      <c r="BH265" s="153"/>
      <c r="BI265" s="153"/>
      <c r="BJ265" s="153"/>
      <c r="BK265" s="153"/>
      <c r="BL265" s="153"/>
      <c r="BM265" s="153"/>
      <c r="BN265" s="153"/>
      <c r="BO265" s="153"/>
      <c r="BP265" s="153"/>
      <c r="BQ265" s="153"/>
      <c r="BR265" s="153"/>
      <c r="BS265" s="153"/>
      <c r="BT265" s="153"/>
      <c r="BU265" s="153"/>
      <c r="BV265" s="153"/>
      <c r="BW265" s="153"/>
      <c r="BX265" s="153"/>
      <c r="BY265" s="153"/>
      <c r="BZ265" s="153"/>
      <c r="CA265" s="153"/>
      <c r="CB265" s="153"/>
      <c r="CC265" s="153"/>
      <c r="CD265" s="153"/>
      <c r="CE265" s="153"/>
      <c r="CF265" s="153"/>
      <c r="CG265" s="153"/>
      <c r="CH265" s="153"/>
      <c r="CI265" s="153"/>
      <c r="CJ265" s="153"/>
      <c r="CK265" s="153"/>
      <c r="CL265" s="153"/>
      <c r="CM265" s="153"/>
      <c r="CN265" s="153"/>
      <c r="CO265" s="153"/>
      <c r="CP265" s="153"/>
      <c r="CQ265" s="153"/>
      <c r="CR265" s="153"/>
      <c r="CS265" s="153"/>
      <c r="CT265" s="153"/>
      <c r="CU265" s="153"/>
      <c r="CV265" s="153"/>
      <c r="CW265" s="153"/>
      <c r="CX265" s="153"/>
      <c r="CY265" s="153"/>
      <c r="CZ265" s="153"/>
      <c r="DA265" s="153"/>
      <c r="DB265" s="153"/>
      <c r="DC265" s="153"/>
      <c r="DD265" s="153"/>
      <c r="DE265" s="153"/>
      <c r="DF265" s="153"/>
      <c r="DG265" s="153"/>
      <c r="DH265" s="153"/>
      <c r="DI265" s="153"/>
      <c r="DJ265" s="153"/>
      <c r="DK265" s="153"/>
      <c r="DL265" s="153"/>
      <c r="DM265" s="153"/>
      <c r="DN265" s="153"/>
      <c r="DO265" s="153"/>
      <c r="DP265" s="153"/>
      <c r="DQ265" s="153"/>
      <c r="DR265" s="153"/>
      <c r="DS265" s="153"/>
      <c r="DT265" s="153"/>
      <c r="DU265" s="153"/>
    </row>
    <row r="266" spans="1:125" ht="15" thickBot="1" x14ac:dyDescent="0.4">
      <c r="A266" s="133" t="s">
        <v>445</v>
      </c>
      <c r="B266" s="120" t="s">
        <v>226</v>
      </c>
      <c r="C266" s="121" t="str">
        <f>IFERROR(IF(C81=0,"",C81),"")</f>
        <v/>
      </c>
      <c r="D266" s="121">
        <f>IFERROR(D79+D262,"")</f>
        <v>0</v>
      </c>
      <c r="E266" s="121">
        <f t="shared" ref="E266:BP266" si="146">IFERROR($D266*E260,"")</f>
        <v>0</v>
      </c>
      <c r="F266" s="121">
        <f t="shared" si="146"/>
        <v>0</v>
      </c>
      <c r="G266" s="121">
        <f t="shared" si="146"/>
        <v>0</v>
      </c>
      <c r="H266" s="121">
        <f t="shared" si="146"/>
        <v>0</v>
      </c>
      <c r="I266" s="121">
        <f t="shared" si="146"/>
        <v>0</v>
      </c>
      <c r="J266" s="121">
        <f t="shared" si="146"/>
        <v>0</v>
      </c>
      <c r="K266" s="121">
        <f t="shared" si="146"/>
        <v>0</v>
      </c>
      <c r="L266" s="121">
        <f t="shared" si="146"/>
        <v>0</v>
      </c>
      <c r="M266" s="121">
        <f t="shared" si="146"/>
        <v>0</v>
      </c>
      <c r="N266" s="121">
        <f t="shared" si="146"/>
        <v>0</v>
      </c>
      <c r="O266" s="121">
        <f t="shared" si="146"/>
        <v>0</v>
      </c>
      <c r="P266" s="121">
        <f t="shared" si="146"/>
        <v>0</v>
      </c>
      <c r="Q266" s="121">
        <f t="shared" si="146"/>
        <v>0</v>
      </c>
      <c r="R266" s="121">
        <f t="shared" si="146"/>
        <v>0</v>
      </c>
      <c r="S266" s="121">
        <f t="shared" si="146"/>
        <v>0</v>
      </c>
      <c r="T266" s="121">
        <f t="shared" si="146"/>
        <v>0</v>
      </c>
      <c r="U266" s="121">
        <f t="shared" si="146"/>
        <v>0</v>
      </c>
      <c r="V266" s="121">
        <f t="shared" si="146"/>
        <v>0</v>
      </c>
      <c r="W266" s="121">
        <f t="shared" si="146"/>
        <v>0</v>
      </c>
      <c r="X266" s="121">
        <f t="shared" si="146"/>
        <v>0</v>
      </c>
      <c r="Y266" s="121">
        <f t="shared" si="146"/>
        <v>0</v>
      </c>
      <c r="Z266" s="121">
        <f t="shared" si="146"/>
        <v>0</v>
      </c>
      <c r="AA266" s="121">
        <f t="shared" si="146"/>
        <v>0</v>
      </c>
      <c r="AB266" s="121">
        <f t="shared" si="146"/>
        <v>0</v>
      </c>
      <c r="AC266" s="121">
        <f t="shared" si="146"/>
        <v>0</v>
      </c>
      <c r="AD266" s="121">
        <f t="shared" si="146"/>
        <v>0</v>
      </c>
      <c r="AE266" s="121">
        <f t="shared" si="146"/>
        <v>0</v>
      </c>
      <c r="AF266" s="121">
        <f t="shared" si="146"/>
        <v>0</v>
      </c>
      <c r="AG266" s="121">
        <f t="shared" si="146"/>
        <v>0</v>
      </c>
      <c r="AH266" s="121">
        <f t="shared" si="146"/>
        <v>0</v>
      </c>
      <c r="AI266" s="121">
        <f t="shared" si="146"/>
        <v>0</v>
      </c>
      <c r="AJ266" s="121">
        <f t="shared" si="146"/>
        <v>0</v>
      </c>
      <c r="AK266" s="121">
        <f t="shared" si="146"/>
        <v>0</v>
      </c>
      <c r="AL266" s="121">
        <f t="shared" si="146"/>
        <v>0</v>
      </c>
      <c r="AM266" s="121">
        <f t="shared" si="146"/>
        <v>0</v>
      </c>
      <c r="AN266" s="121">
        <f t="shared" si="146"/>
        <v>0</v>
      </c>
      <c r="AO266" s="121">
        <f t="shared" si="146"/>
        <v>0</v>
      </c>
      <c r="AP266" s="121">
        <f t="shared" si="146"/>
        <v>0</v>
      </c>
      <c r="AQ266" s="121">
        <f t="shared" si="146"/>
        <v>0</v>
      </c>
      <c r="AR266" s="121">
        <f t="shared" si="146"/>
        <v>0</v>
      </c>
      <c r="AS266" s="121">
        <f t="shared" si="146"/>
        <v>0</v>
      </c>
      <c r="AT266" s="121">
        <f t="shared" si="146"/>
        <v>0</v>
      </c>
      <c r="AU266" s="121">
        <f t="shared" si="146"/>
        <v>0</v>
      </c>
      <c r="AV266" s="121">
        <f t="shared" si="146"/>
        <v>0</v>
      </c>
      <c r="AW266" s="121">
        <f t="shared" si="146"/>
        <v>0</v>
      </c>
      <c r="AX266" s="121">
        <f t="shared" si="146"/>
        <v>0</v>
      </c>
      <c r="AY266" s="121">
        <f t="shared" si="146"/>
        <v>0</v>
      </c>
      <c r="AZ266" s="121">
        <f t="shared" si="146"/>
        <v>0</v>
      </c>
      <c r="BA266" s="121">
        <f t="shared" si="146"/>
        <v>0</v>
      </c>
      <c r="BB266" s="121">
        <f t="shared" si="146"/>
        <v>0</v>
      </c>
      <c r="BC266" s="121">
        <f t="shared" si="146"/>
        <v>0</v>
      </c>
      <c r="BD266" s="121">
        <f t="shared" si="146"/>
        <v>0</v>
      </c>
      <c r="BE266" s="121">
        <f t="shared" si="146"/>
        <v>0</v>
      </c>
      <c r="BF266" s="121">
        <f t="shared" si="146"/>
        <v>0</v>
      </c>
      <c r="BG266" s="121">
        <f t="shared" si="146"/>
        <v>0</v>
      </c>
      <c r="BH266" s="121">
        <f t="shared" si="146"/>
        <v>0</v>
      </c>
      <c r="BI266" s="121">
        <f t="shared" si="146"/>
        <v>0</v>
      </c>
      <c r="BJ266" s="121">
        <f t="shared" si="146"/>
        <v>0</v>
      </c>
      <c r="BK266" s="121">
        <f t="shared" si="146"/>
        <v>0</v>
      </c>
      <c r="BL266" s="121">
        <f t="shared" si="146"/>
        <v>0</v>
      </c>
      <c r="BM266" s="121">
        <f t="shared" si="146"/>
        <v>0</v>
      </c>
      <c r="BN266" s="121">
        <f t="shared" si="146"/>
        <v>0</v>
      </c>
      <c r="BO266" s="121">
        <f t="shared" si="146"/>
        <v>0</v>
      </c>
      <c r="BP266" s="121">
        <f t="shared" si="146"/>
        <v>0</v>
      </c>
      <c r="BQ266" s="121">
        <f t="shared" ref="BQ266:DU266" si="147">IFERROR($D266*BQ260,"")</f>
        <v>0</v>
      </c>
      <c r="BR266" s="121">
        <f t="shared" si="147"/>
        <v>0</v>
      </c>
      <c r="BS266" s="121">
        <f t="shared" si="147"/>
        <v>0</v>
      </c>
      <c r="BT266" s="121">
        <f t="shared" si="147"/>
        <v>0</v>
      </c>
      <c r="BU266" s="121">
        <f t="shared" si="147"/>
        <v>0</v>
      </c>
      <c r="BV266" s="121">
        <f t="shared" si="147"/>
        <v>0</v>
      </c>
      <c r="BW266" s="121">
        <f t="shared" si="147"/>
        <v>0</v>
      </c>
      <c r="BX266" s="121">
        <f t="shared" si="147"/>
        <v>0</v>
      </c>
      <c r="BY266" s="121">
        <f t="shared" si="147"/>
        <v>0</v>
      </c>
      <c r="BZ266" s="121">
        <f t="shared" si="147"/>
        <v>0</v>
      </c>
      <c r="CA266" s="121">
        <f t="shared" si="147"/>
        <v>0</v>
      </c>
      <c r="CB266" s="121">
        <f t="shared" si="147"/>
        <v>0</v>
      </c>
      <c r="CC266" s="121">
        <f t="shared" si="147"/>
        <v>0</v>
      </c>
      <c r="CD266" s="121">
        <f t="shared" si="147"/>
        <v>0</v>
      </c>
      <c r="CE266" s="121">
        <f t="shared" si="147"/>
        <v>0</v>
      </c>
      <c r="CF266" s="121">
        <f t="shared" si="147"/>
        <v>0</v>
      </c>
      <c r="CG266" s="121">
        <f t="shared" si="147"/>
        <v>0</v>
      </c>
      <c r="CH266" s="121">
        <f t="shared" si="147"/>
        <v>0</v>
      </c>
      <c r="CI266" s="121">
        <f t="shared" si="147"/>
        <v>0</v>
      </c>
      <c r="CJ266" s="121">
        <f t="shared" si="147"/>
        <v>0</v>
      </c>
      <c r="CK266" s="121">
        <f t="shared" si="147"/>
        <v>0</v>
      </c>
      <c r="CL266" s="121">
        <f t="shared" si="147"/>
        <v>0</v>
      </c>
      <c r="CM266" s="121">
        <f t="shared" si="147"/>
        <v>0</v>
      </c>
      <c r="CN266" s="121">
        <f t="shared" si="147"/>
        <v>0</v>
      </c>
      <c r="CO266" s="121">
        <f t="shared" si="147"/>
        <v>0</v>
      </c>
      <c r="CP266" s="121">
        <f t="shared" si="147"/>
        <v>0</v>
      </c>
      <c r="CQ266" s="121">
        <f t="shared" si="147"/>
        <v>0</v>
      </c>
      <c r="CR266" s="121">
        <f t="shared" si="147"/>
        <v>0</v>
      </c>
      <c r="CS266" s="121">
        <f t="shared" si="147"/>
        <v>0</v>
      </c>
      <c r="CT266" s="121">
        <f t="shared" si="147"/>
        <v>0</v>
      </c>
      <c r="CU266" s="121">
        <f t="shared" si="147"/>
        <v>0</v>
      </c>
      <c r="CV266" s="121">
        <f t="shared" si="147"/>
        <v>0</v>
      </c>
      <c r="CW266" s="121">
        <f t="shared" si="147"/>
        <v>0</v>
      </c>
      <c r="CX266" s="121">
        <f t="shared" si="147"/>
        <v>0</v>
      </c>
      <c r="CY266" s="121">
        <f t="shared" si="147"/>
        <v>0</v>
      </c>
      <c r="CZ266" s="121">
        <f t="shared" si="147"/>
        <v>0</v>
      </c>
      <c r="DA266" s="121">
        <f t="shared" si="147"/>
        <v>0</v>
      </c>
      <c r="DB266" s="121">
        <f t="shared" si="147"/>
        <v>0</v>
      </c>
      <c r="DC266" s="121">
        <f t="shared" si="147"/>
        <v>0</v>
      </c>
      <c r="DD266" s="121">
        <f t="shared" si="147"/>
        <v>0</v>
      </c>
      <c r="DE266" s="121">
        <f t="shared" si="147"/>
        <v>0</v>
      </c>
      <c r="DF266" s="121">
        <f t="shared" si="147"/>
        <v>0</v>
      </c>
      <c r="DG266" s="121">
        <f t="shared" si="147"/>
        <v>0</v>
      </c>
      <c r="DH266" s="121">
        <f t="shared" si="147"/>
        <v>0</v>
      </c>
      <c r="DI266" s="121">
        <f t="shared" si="147"/>
        <v>0</v>
      </c>
      <c r="DJ266" s="121">
        <f t="shared" si="147"/>
        <v>0</v>
      </c>
      <c r="DK266" s="121">
        <f t="shared" si="147"/>
        <v>0</v>
      </c>
      <c r="DL266" s="121">
        <f t="shared" si="147"/>
        <v>0</v>
      </c>
      <c r="DM266" s="121">
        <f t="shared" si="147"/>
        <v>0</v>
      </c>
      <c r="DN266" s="121">
        <f t="shared" si="147"/>
        <v>0</v>
      </c>
      <c r="DO266" s="121">
        <f t="shared" si="147"/>
        <v>0</v>
      </c>
      <c r="DP266" s="121">
        <f t="shared" si="147"/>
        <v>0</v>
      </c>
      <c r="DQ266" s="121">
        <f t="shared" si="147"/>
        <v>0</v>
      </c>
      <c r="DR266" s="121">
        <f t="shared" si="147"/>
        <v>0</v>
      </c>
      <c r="DS266" s="121">
        <f t="shared" si="147"/>
        <v>0</v>
      </c>
      <c r="DT266" s="121">
        <f t="shared" si="147"/>
        <v>0</v>
      </c>
      <c r="DU266" s="121">
        <f t="shared" si="147"/>
        <v>0</v>
      </c>
    </row>
    <row r="267" spans="1:125" x14ac:dyDescent="0.35">
      <c r="A267" s="153" t="str">
        <f>IFERROR(IF(A82=0,"",A82),"")</f>
        <v/>
      </c>
      <c r="B267" s="153" t="str">
        <f>IFERROR(IF(B82=0,"",B82),"")</f>
        <v/>
      </c>
      <c r="C267" s="153" t="str">
        <f>IFERROR(IF(C82=0,"",C82),"")</f>
        <v/>
      </c>
      <c r="D267" s="153" t="str">
        <f t="shared" ref="D267:BO267" si="148">IFERROR(IF(D82=0,"",D82),"")</f>
        <v/>
      </c>
      <c r="E267" s="153" t="str">
        <f t="shared" si="148"/>
        <v/>
      </c>
      <c r="F267" s="153" t="str">
        <f t="shared" si="148"/>
        <v/>
      </c>
      <c r="G267" s="153" t="str">
        <f t="shared" si="148"/>
        <v/>
      </c>
      <c r="H267" s="153" t="str">
        <f t="shared" si="148"/>
        <v/>
      </c>
      <c r="I267" s="153" t="str">
        <f t="shared" si="148"/>
        <v/>
      </c>
      <c r="J267" s="153" t="str">
        <f t="shared" si="148"/>
        <v/>
      </c>
      <c r="K267" s="153" t="str">
        <f t="shared" si="148"/>
        <v/>
      </c>
      <c r="L267" s="153" t="str">
        <f t="shared" si="148"/>
        <v/>
      </c>
      <c r="M267" s="153" t="str">
        <f t="shared" si="148"/>
        <v/>
      </c>
      <c r="N267" s="153" t="str">
        <f t="shared" si="148"/>
        <v/>
      </c>
      <c r="O267" s="153" t="str">
        <f t="shared" si="148"/>
        <v/>
      </c>
      <c r="P267" s="153" t="str">
        <f t="shared" si="148"/>
        <v/>
      </c>
      <c r="Q267" s="153" t="str">
        <f t="shared" si="148"/>
        <v/>
      </c>
      <c r="R267" s="153" t="str">
        <f t="shared" si="148"/>
        <v/>
      </c>
      <c r="S267" s="153" t="str">
        <f t="shared" si="148"/>
        <v/>
      </c>
      <c r="T267" s="153" t="str">
        <f t="shared" si="148"/>
        <v/>
      </c>
      <c r="U267" s="153" t="str">
        <f t="shared" si="148"/>
        <v/>
      </c>
      <c r="V267" s="153" t="str">
        <f t="shared" si="148"/>
        <v/>
      </c>
      <c r="W267" s="153" t="str">
        <f t="shared" si="148"/>
        <v/>
      </c>
      <c r="X267" s="153" t="str">
        <f t="shared" si="148"/>
        <v/>
      </c>
      <c r="Y267" s="153" t="str">
        <f t="shared" si="148"/>
        <v/>
      </c>
      <c r="Z267" s="153" t="str">
        <f t="shared" si="148"/>
        <v/>
      </c>
      <c r="AA267" s="153" t="str">
        <f t="shared" si="148"/>
        <v/>
      </c>
      <c r="AB267" s="153" t="str">
        <f t="shared" si="148"/>
        <v/>
      </c>
      <c r="AC267" s="153" t="str">
        <f t="shared" si="148"/>
        <v/>
      </c>
      <c r="AD267" s="153" t="str">
        <f t="shared" si="148"/>
        <v/>
      </c>
      <c r="AE267" s="153" t="str">
        <f t="shared" si="148"/>
        <v/>
      </c>
      <c r="AF267" s="153" t="str">
        <f t="shared" si="148"/>
        <v/>
      </c>
      <c r="AG267" s="153" t="str">
        <f t="shared" si="148"/>
        <v/>
      </c>
      <c r="AH267" s="153" t="str">
        <f t="shared" si="148"/>
        <v/>
      </c>
      <c r="AI267" s="153" t="str">
        <f t="shared" si="148"/>
        <v/>
      </c>
      <c r="AJ267" s="153" t="str">
        <f t="shared" si="148"/>
        <v/>
      </c>
      <c r="AK267" s="153" t="str">
        <f t="shared" si="148"/>
        <v/>
      </c>
      <c r="AL267" s="153" t="str">
        <f t="shared" si="148"/>
        <v/>
      </c>
      <c r="AM267" s="153" t="str">
        <f t="shared" si="148"/>
        <v/>
      </c>
      <c r="AN267" s="153" t="str">
        <f t="shared" si="148"/>
        <v/>
      </c>
      <c r="AO267" s="153" t="str">
        <f t="shared" si="148"/>
        <v/>
      </c>
      <c r="AP267" s="153" t="str">
        <f t="shared" si="148"/>
        <v/>
      </c>
      <c r="AQ267" s="153" t="str">
        <f t="shared" si="148"/>
        <v/>
      </c>
      <c r="AR267" s="153" t="str">
        <f t="shared" si="148"/>
        <v/>
      </c>
      <c r="AS267" s="153" t="str">
        <f t="shared" si="148"/>
        <v/>
      </c>
      <c r="AT267" s="153" t="str">
        <f t="shared" si="148"/>
        <v/>
      </c>
      <c r="AU267" s="153" t="str">
        <f t="shared" si="148"/>
        <v/>
      </c>
      <c r="AV267" s="153" t="str">
        <f t="shared" si="148"/>
        <v/>
      </c>
      <c r="AW267" s="153" t="str">
        <f t="shared" si="148"/>
        <v/>
      </c>
      <c r="AX267" s="153" t="str">
        <f t="shared" si="148"/>
        <v/>
      </c>
      <c r="AY267" s="153" t="str">
        <f t="shared" si="148"/>
        <v/>
      </c>
      <c r="AZ267" s="153" t="str">
        <f t="shared" si="148"/>
        <v/>
      </c>
      <c r="BA267" s="153" t="str">
        <f t="shared" si="148"/>
        <v/>
      </c>
      <c r="BB267" s="153" t="str">
        <f t="shared" si="148"/>
        <v/>
      </c>
      <c r="BC267" s="153" t="str">
        <f t="shared" si="148"/>
        <v/>
      </c>
      <c r="BD267" s="153" t="str">
        <f t="shared" si="148"/>
        <v/>
      </c>
      <c r="BE267" s="153" t="str">
        <f t="shared" si="148"/>
        <v/>
      </c>
      <c r="BF267" s="153" t="str">
        <f t="shared" si="148"/>
        <v/>
      </c>
      <c r="BG267" s="153" t="str">
        <f t="shared" si="148"/>
        <v/>
      </c>
      <c r="BH267" s="153" t="str">
        <f t="shared" si="148"/>
        <v/>
      </c>
      <c r="BI267" s="153" t="str">
        <f t="shared" si="148"/>
        <v/>
      </c>
      <c r="BJ267" s="153" t="str">
        <f t="shared" si="148"/>
        <v/>
      </c>
      <c r="BK267" s="153" t="str">
        <f t="shared" si="148"/>
        <v/>
      </c>
      <c r="BL267" s="153" t="str">
        <f t="shared" si="148"/>
        <v/>
      </c>
      <c r="BM267" s="153" t="str">
        <f t="shared" si="148"/>
        <v/>
      </c>
      <c r="BN267" s="153" t="str">
        <f t="shared" si="148"/>
        <v/>
      </c>
      <c r="BO267" s="153" t="str">
        <f t="shared" si="148"/>
        <v/>
      </c>
      <c r="BP267" s="153" t="str">
        <f t="shared" ref="BP267:DU267" si="149">IFERROR(IF(BP82=0,"",BP82),"")</f>
        <v/>
      </c>
      <c r="BQ267" s="153" t="str">
        <f t="shared" si="149"/>
        <v/>
      </c>
      <c r="BR267" s="153" t="str">
        <f t="shared" si="149"/>
        <v/>
      </c>
      <c r="BS267" s="153" t="str">
        <f t="shared" si="149"/>
        <v/>
      </c>
      <c r="BT267" s="153" t="str">
        <f t="shared" si="149"/>
        <v/>
      </c>
      <c r="BU267" s="153" t="str">
        <f t="shared" si="149"/>
        <v/>
      </c>
      <c r="BV267" s="153" t="str">
        <f t="shared" si="149"/>
        <v/>
      </c>
      <c r="BW267" s="153" t="str">
        <f t="shared" si="149"/>
        <v/>
      </c>
      <c r="BX267" s="153" t="str">
        <f t="shared" si="149"/>
        <v/>
      </c>
      <c r="BY267" s="153" t="str">
        <f t="shared" si="149"/>
        <v/>
      </c>
      <c r="BZ267" s="153" t="str">
        <f t="shared" si="149"/>
        <v/>
      </c>
      <c r="CA267" s="153" t="str">
        <f t="shared" si="149"/>
        <v/>
      </c>
      <c r="CB267" s="153" t="str">
        <f t="shared" si="149"/>
        <v/>
      </c>
      <c r="CC267" s="153" t="str">
        <f t="shared" si="149"/>
        <v/>
      </c>
      <c r="CD267" s="153" t="str">
        <f t="shared" si="149"/>
        <v/>
      </c>
      <c r="CE267" s="153" t="str">
        <f t="shared" si="149"/>
        <v/>
      </c>
      <c r="CF267" s="153" t="str">
        <f t="shared" si="149"/>
        <v/>
      </c>
      <c r="CG267" s="153" t="str">
        <f t="shared" si="149"/>
        <v/>
      </c>
      <c r="CH267" s="153" t="str">
        <f t="shared" si="149"/>
        <v/>
      </c>
      <c r="CI267" s="153" t="str">
        <f t="shared" si="149"/>
        <v/>
      </c>
      <c r="CJ267" s="153" t="str">
        <f t="shared" si="149"/>
        <v/>
      </c>
      <c r="CK267" s="153" t="str">
        <f t="shared" si="149"/>
        <v/>
      </c>
      <c r="CL267" s="153" t="str">
        <f t="shared" si="149"/>
        <v/>
      </c>
      <c r="CM267" s="153" t="str">
        <f t="shared" si="149"/>
        <v/>
      </c>
      <c r="CN267" s="153" t="str">
        <f t="shared" si="149"/>
        <v/>
      </c>
      <c r="CO267" s="153" t="str">
        <f t="shared" si="149"/>
        <v/>
      </c>
      <c r="CP267" s="153" t="str">
        <f t="shared" si="149"/>
        <v/>
      </c>
      <c r="CQ267" s="153" t="str">
        <f t="shared" si="149"/>
        <v/>
      </c>
      <c r="CR267" s="153" t="str">
        <f t="shared" si="149"/>
        <v/>
      </c>
      <c r="CS267" s="153" t="str">
        <f t="shared" si="149"/>
        <v/>
      </c>
      <c r="CT267" s="153" t="str">
        <f t="shared" si="149"/>
        <v/>
      </c>
      <c r="CU267" s="153" t="str">
        <f t="shared" si="149"/>
        <v/>
      </c>
      <c r="CV267" s="153" t="str">
        <f t="shared" si="149"/>
        <v/>
      </c>
      <c r="CW267" s="153" t="str">
        <f t="shared" si="149"/>
        <v/>
      </c>
      <c r="CX267" s="153" t="str">
        <f t="shared" si="149"/>
        <v/>
      </c>
      <c r="CY267" s="153" t="str">
        <f t="shared" si="149"/>
        <v/>
      </c>
      <c r="CZ267" s="153" t="str">
        <f t="shared" si="149"/>
        <v/>
      </c>
      <c r="DA267" s="153" t="str">
        <f t="shared" si="149"/>
        <v/>
      </c>
      <c r="DB267" s="153" t="str">
        <f t="shared" si="149"/>
        <v/>
      </c>
      <c r="DC267" s="153" t="str">
        <f t="shared" si="149"/>
        <v/>
      </c>
      <c r="DD267" s="153" t="str">
        <f t="shared" si="149"/>
        <v/>
      </c>
      <c r="DE267" s="153" t="str">
        <f t="shared" si="149"/>
        <v/>
      </c>
      <c r="DF267" s="153" t="str">
        <f t="shared" si="149"/>
        <v/>
      </c>
      <c r="DG267" s="153" t="str">
        <f t="shared" si="149"/>
        <v/>
      </c>
      <c r="DH267" s="153" t="str">
        <f t="shared" si="149"/>
        <v/>
      </c>
      <c r="DI267" s="153" t="str">
        <f t="shared" si="149"/>
        <v/>
      </c>
      <c r="DJ267" s="153" t="str">
        <f t="shared" si="149"/>
        <v/>
      </c>
      <c r="DK267" s="153" t="str">
        <f t="shared" si="149"/>
        <v/>
      </c>
      <c r="DL267" s="153" t="str">
        <f t="shared" si="149"/>
        <v/>
      </c>
      <c r="DM267" s="153" t="str">
        <f t="shared" si="149"/>
        <v/>
      </c>
      <c r="DN267" s="153" t="str">
        <f t="shared" si="149"/>
        <v/>
      </c>
      <c r="DO267" s="153" t="str">
        <f t="shared" si="149"/>
        <v/>
      </c>
      <c r="DP267" s="153" t="str">
        <f t="shared" si="149"/>
        <v/>
      </c>
      <c r="DQ267" s="153" t="str">
        <f t="shared" si="149"/>
        <v/>
      </c>
      <c r="DR267" s="153" t="str">
        <f t="shared" si="149"/>
        <v/>
      </c>
      <c r="DS267" s="153" t="str">
        <f t="shared" si="149"/>
        <v/>
      </c>
      <c r="DT267" s="153" t="str">
        <f t="shared" si="149"/>
        <v/>
      </c>
      <c r="DU267" s="153" t="str">
        <f t="shared" si="149"/>
        <v/>
      </c>
    </row>
    <row r="268" spans="1:125" ht="15" thickBot="1" x14ac:dyDescent="0.4">
      <c r="A268" s="133" t="s">
        <v>474</v>
      </c>
      <c r="B268" s="120" t="str">
        <f>IFERROR(IF(B83=0,"",B83),"")</f>
        <v>k €</v>
      </c>
      <c r="C268" s="121" t="str">
        <f>IFERROR(IF(C83=0,"",C83),"")</f>
        <v/>
      </c>
      <c r="D268" s="121">
        <f>IFERROR(SUM(E268:DU268),"")</f>
        <v>0</v>
      </c>
      <c r="E268" s="121" t="str">
        <f t="shared" ref="E268:BP268" si="150">IFERROR(E266*E264,"")</f>
        <v/>
      </c>
      <c r="F268" s="121" t="str">
        <f t="shared" si="150"/>
        <v/>
      </c>
      <c r="G268" s="121" t="str">
        <f t="shared" si="150"/>
        <v/>
      </c>
      <c r="H268" s="121" t="str">
        <f t="shared" si="150"/>
        <v/>
      </c>
      <c r="I268" s="121" t="str">
        <f t="shared" si="150"/>
        <v/>
      </c>
      <c r="J268" s="121" t="str">
        <f t="shared" si="150"/>
        <v/>
      </c>
      <c r="K268" s="121" t="str">
        <f t="shared" si="150"/>
        <v/>
      </c>
      <c r="L268" s="121" t="str">
        <f t="shared" si="150"/>
        <v/>
      </c>
      <c r="M268" s="121" t="str">
        <f t="shared" si="150"/>
        <v/>
      </c>
      <c r="N268" s="121" t="str">
        <f t="shared" si="150"/>
        <v/>
      </c>
      <c r="O268" s="121" t="str">
        <f t="shared" si="150"/>
        <v/>
      </c>
      <c r="P268" s="121" t="str">
        <f t="shared" si="150"/>
        <v/>
      </c>
      <c r="Q268" s="121" t="str">
        <f t="shared" si="150"/>
        <v/>
      </c>
      <c r="R268" s="121" t="str">
        <f t="shared" si="150"/>
        <v/>
      </c>
      <c r="S268" s="121" t="str">
        <f t="shared" si="150"/>
        <v/>
      </c>
      <c r="T268" s="121" t="str">
        <f t="shared" si="150"/>
        <v/>
      </c>
      <c r="U268" s="121" t="str">
        <f t="shared" si="150"/>
        <v/>
      </c>
      <c r="V268" s="121" t="str">
        <f t="shared" si="150"/>
        <v/>
      </c>
      <c r="W268" s="121" t="str">
        <f t="shared" si="150"/>
        <v/>
      </c>
      <c r="X268" s="121" t="str">
        <f t="shared" si="150"/>
        <v/>
      </c>
      <c r="Y268" s="121" t="str">
        <f t="shared" si="150"/>
        <v/>
      </c>
      <c r="Z268" s="121" t="str">
        <f t="shared" si="150"/>
        <v/>
      </c>
      <c r="AA268" s="121" t="str">
        <f t="shared" si="150"/>
        <v/>
      </c>
      <c r="AB268" s="121" t="str">
        <f t="shared" si="150"/>
        <v/>
      </c>
      <c r="AC268" s="121" t="str">
        <f t="shared" si="150"/>
        <v/>
      </c>
      <c r="AD268" s="121" t="str">
        <f t="shared" si="150"/>
        <v/>
      </c>
      <c r="AE268" s="121" t="str">
        <f t="shared" si="150"/>
        <v/>
      </c>
      <c r="AF268" s="121" t="str">
        <f t="shared" si="150"/>
        <v/>
      </c>
      <c r="AG268" s="121" t="str">
        <f t="shared" si="150"/>
        <v/>
      </c>
      <c r="AH268" s="121" t="str">
        <f t="shared" si="150"/>
        <v/>
      </c>
      <c r="AI268" s="121" t="str">
        <f t="shared" si="150"/>
        <v/>
      </c>
      <c r="AJ268" s="121" t="str">
        <f t="shared" si="150"/>
        <v/>
      </c>
      <c r="AK268" s="121" t="str">
        <f t="shared" si="150"/>
        <v/>
      </c>
      <c r="AL268" s="121" t="str">
        <f t="shared" si="150"/>
        <v/>
      </c>
      <c r="AM268" s="121" t="str">
        <f t="shared" si="150"/>
        <v/>
      </c>
      <c r="AN268" s="121" t="str">
        <f t="shared" si="150"/>
        <v/>
      </c>
      <c r="AO268" s="121" t="str">
        <f t="shared" si="150"/>
        <v/>
      </c>
      <c r="AP268" s="121" t="str">
        <f t="shared" si="150"/>
        <v/>
      </c>
      <c r="AQ268" s="121" t="str">
        <f t="shared" si="150"/>
        <v/>
      </c>
      <c r="AR268" s="121" t="str">
        <f t="shared" si="150"/>
        <v/>
      </c>
      <c r="AS268" s="121" t="str">
        <f t="shared" si="150"/>
        <v/>
      </c>
      <c r="AT268" s="121" t="str">
        <f t="shared" si="150"/>
        <v/>
      </c>
      <c r="AU268" s="121" t="str">
        <f t="shared" si="150"/>
        <v/>
      </c>
      <c r="AV268" s="121" t="str">
        <f t="shared" si="150"/>
        <v/>
      </c>
      <c r="AW268" s="121" t="str">
        <f t="shared" si="150"/>
        <v/>
      </c>
      <c r="AX268" s="121" t="str">
        <f t="shared" si="150"/>
        <v/>
      </c>
      <c r="AY268" s="121" t="str">
        <f t="shared" si="150"/>
        <v/>
      </c>
      <c r="AZ268" s="121" t="str">
        <f t="shared" si="150"/>
        <v/>
      </c>
      <c r="BA268" s="121" t="str">
        <f t="shared" si="150"/>
        <v/>
      </c>
      <c r="BB268" s="121" t="str">
        <f t="shared" si="150"/>
        <v/>
      </c>
      <c r="BC268" s="121" t="str">
        <f t="shared" si="150"/>
        <v/>
      </c>
      <c r="BD268" s="121" t="str">
        <f t="shared" si="150"/>
        <v/>
      </c>
      <c r="BE268" s="121" t="str">
        <f t="shared" si="150"/>
        <v/>
      </c>
      <c r="BF268" s="121" t="str">
        <f t="shared" si="150"/>
        <v/>
      </c>
      <c r="BG268" s="121" t="str">
        <f t="shared" si="150"/>
        <v/>
      </c>
      <c r="BH268" s="121" t="str">
        <f t="shared" si="150"/>
        <v/>
      </c>
      <c r="BI268" s="121" t="str">
        <f t="shared" si="150"/>
        <v/>
      </c>
      <c r="BJ268" s="121" t="str">
        <f t="shared" si="150"/>
        <v/>
      </c>
      <c r="BK268" s="121" t="str">
        <f t="shared" si="150"/>
        <v/>
      </c>
      <c r="BL268" s="121" t="str">
        <f t="shared" si="150"/>
        <v/>
      </c>
      <c r="BM268" s="121" t="str">
        <f t="shared" si="150"/>
        <v/>
      </c>
      <c r="BN268" s="121" t="str">
        <f t="shared" si="150"/>
        <v/>
      </c>
      <c r="BO268" s="121" t="str">
        <f t="shared" si="150"/>
        <v/>
      </c>
      <c r="BP268" s="121" t="str">
        <f t="shared" si="150"/>
        <v/>
      </c>
      <c r="BQ268" s="121" t="str">
        <f t="shared" ref="BQ268:DU268" si="151">IFERROR(BQ266*BQ264,"")</f>
        <v/>
      </c>
      <c r="BR268" s="121" t="str">
        <f t="shared" si="151"/>
        <v/>
      </c>
      <c r="BS268" s="121" t="str">
        <f t="shared" si="151"/>
        <v/>
      </c>
      <c r="BT268" s="121" t="str">
        <f t="shared" si="151"/>
        <v/>
      </c>
      <c r="BU268" s="121" t="str">
        <f t="shared" si="151"/>
        <v/>
      </c>
      <c r="BV268" s="121" t="str">
        <f t="shared" si="151"/>
        <v/>
      </c>
      <c r="BW268" s="121" t="str">
        <f t="shared" si="151"/>
        <v/>
      </c>
      <c r="BX268" s="121" t="str">
        <f t="shared" si="151"/>
        <v/>
      </c>
      <c r="BY268" s="121" t="str">
        <f t="shared" si="151"/>
        <v/>
      </c>
      <c r="BZ268" s="121" t="str">
        <f t="shared" si="151"/>
        <v/>
      </c>
      <c r="CA268" s="121" t="str">
        <f t="shared" si="151"/>
        <v/>
      </c>
      <c r="CB268" s="121" t="str">
        <f t="shared" si="151"/>
        <v/>
      </c>
      <c r="CC268" s="121" t="str">
        <f t="shared" si="151"/>
        <v/>
      </c>
      <c r="CD268" s="121" t="str">
        <f t="shared" si="151"/>
        <v/>
      </c>
      <c r="CE268" s="121" t="str">
        <f t="shared" si="151"/>
        <v/>
      </c>
      <c r="CF268" s="121" t="str">
        <f t="shared" si="151"/>
        <v/>
      </c>
      <c r="CG268" s="121" t="str">
        <f t="shared" si="151"/>
        <v/>
      </c>
      <c r="CH268" s="121" t="str">
        <f t="shared" si="151"/>
        <v/>
      </c>
      <c r="CI268" s="121" t="str">
        <f t="shared" si="151"/>
        <v/>
      </c>
      <c r="CJ268" s="121" t="str">
        <f t="shared" si="151"/>
        <v/>
      </c>
      <c r="CK268" s="121" t="str">
        <f t="shared" si="151"/>
        <v/>
      </c>
      <c r="CL268" s="121" t="str">
        <f t="shared" si="151"/>
        <v/>
      </c>
      <c r="CM268" s="121" t="str">
        <f t="shared" si="151"/>
        <v/>
      </c>
      <c r="CN268" s="121" t="str">
        <f t="shared" si="151"/>
        <v/>
      </c>
      <c r="CO268" s="121" t="str">
        <f t="shared" si="151"/>
        <v/>
      </c>
      <c r="CP268" s="121" t="str">
        <f t="shared" si="151"/>
        <v/>
      </c>
      <c r="CQ268" s="121" t="str">
        <f t="shared" si="151"/>
        <v/>
      </c>
      <c r="CR268" s="121" t="str">
        <f t="shared" si="151"/>
        <v/>
      </c>
      <c r="CS268" s="121" t="str">
        <f t="shared" si="151"/>
        <v/>
      </c>
      <c r="CT268" s="121" t="str">
        <f t="shared" si="151"/>
        <v/>
      </c>
      <c r="CU268" s="121" t="str">
        <f t="shared" si="151"/>
        <v/>
      </c>
      <c r="CV268" s="121" t="str">
        <f t="shared" si="151"/>
        <v/>
      </c>
      <c r="CW268" s="121" t="str">
        <f t="shared" si="151"/>
        <v/>
      </c>
      <c r="CX268" s="121" t="str">
        <f t="shared" si="151"/>
        <v/>
      </c>
      <c r="CY268" s="121" t="str">
        <f t="shared" si="151"/>
        <v/>
      </c>
      <c r="CZ268" s="121" t="str">
        <f t="shared" si="151"/>
        <v/>
      </c>
      <c r="DA268" s="121" t="str">
        <f t="shared" si="151"/>
        <v/>
      </c>
      <c r="DB268" s="121" t="str">
        <f t="shared" si="151"/>
        <v/>
      </c>
      <c r="DC268" s="121" t="str">
        <f t="shared" si="151"/>
        <v/>
      </c>
      <c r="DD268" s="121" t="str">
        <f t="shared" si="151"/>
        <v/>
      </c>
      <c r="DE268" s="121" t="str">
        <f t="shared" si="151"/>
        <v/>
      </c>
      <c r="DF268" s="121" t="str">
        <f t="shared" si="151"/>
        <v/>
      </c>
      <c r="DG268" s="121" t="str">
        <f t="shared" si="151"/>
        <v/>
      </c>
      <c r="DH268" s="121" t="str">
        <f t="shared" si="151"/>
        <v/>
      </c>
      <c r="DI268" s="121" t="str">
        <f t="shared" si="151"/>
        <v/>
      </c>
      <c r="DJ268" s="121" t="str">
        <f t="shared" si="151"/>
        <v/>
      </c>
      <c r="DK268" s="121" t="str">
        <f t="shared" si="151"/>
        <v/>
      </c>
      <c r="DL268" s="121" t="str">
        <f t="shared" si="151"/>
        <v/>
      </c>
      <c r="DM268" s="121" t="str">
        <f t="shared" si="151"/>
        <v/>
      </c>
      <c r="DN268" s="121" t="str">
        <f t="shared" si="151"/>
        <v/>
      </c>
      <c r="DO268" s="121" t="str">
        <f t="shared" si="151"/>
        <v/>
      </c>
      <c r="DP268" s="121" t="str">
        <f t="shared" si="151"/>
        <v/>
      </c>
      <c r="DQ268" s="121" t="str">
        <f t="shared" si="151"/>
        <v/>
      </c>
      <c r="DR268" s="121" t="str">
        <f t="shared" si="151"/>
        <v/>
      </c>
      <c r="DS268" s="121" t="str">
        <f t="shared" si="151"/>
        <v/>
      </c>
      <c r="DT268" s="121" t="str">
        <f t="shared" si="151"/>
        <v/>
      </c>
      <c r="DU268" s="121" t="str">
        <f t="shared" si="151"/>
        <v/>
      </c>
    </row>
    <row r="269" spans="1:125" x14ac:dyDescent="0.35">
      <c r="A269" s="153"/>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c r="AC269" s="153"/>
      <c r="AD269" s="153"/>
      <c r="AE269" s="153"/>
      <c r="AF269" s="153"/>
      <c r="AG269" s="153"/>
      <c r="AH269" s="153"/>
      <c r="AI269" s="153"/>
      <c r="AJ269" s="153"/>
      <c r="AK269" s="153"/>
      <c r="AL269" s="153"/>
      <c r="AM269" s="153"/>
      <c r="AN269" s="153"/>
      <c r="AO269" s="153"/>
      <c r="AP269" s="153"/>
      <c r="AQ269" s="153"/>
      <c r="AR269" s="153"/>
      <c r="AS269" s="153"/>
      <c r="AT269" s="153"/>
      <c r="AU269" s="153"/>
      <c r="AV269" s="153"/>
      <c r="AW269" s="153"/>
      <c r="AX269" s="153"/>
      <c r="AY269" s="153"/>
      <c r="AZ269" s="153"/>
      <c r="BA269" s="153"/>
      <c r="BB269" s="153"/>
      <c r="BC269" s="153"/>
      <c r="BD269" s="153"/>
      <c r="BE269" s="153"/>
      <c r="BF269" s="153"/>
      <c r="BG269" s="153"/>
      <c r="BH269" s="153"/>
      <c r="BI269" s="153"/>
      <c r="BJ269" s="153"/>
      <c r="BK269" s="153"/>
      <c r="BL269" s="153"/>
      <c r="BM269" s="153"/>
      <c r="BN269" s="153"/>
      <c r="BO269" s="153"/>
      <c r="BP269" s="153"/>
      <c r="BQ269" s="153"/>
      <c r="BR269" s="153"/>
      <c r="BS269" s="153"/>
      <c r="BT269" s="153"/>
      <c r="BU269" s="153"/>
      <c r="BV269" s="153"/>
      <c r="BW269" s="153"/>
      <c r="BX269" s="153"/>
      <c r="BY269" s="153"/>
      <c r="BZ269" s="153"/>
      <c r="CA269" s="153"/>
      <c r="CB269" s="153"/>
      <c r="CC269" s="153"/>
      <c r="CD269" s="153"/>
      <c r="CE269" s="153"/>
      <c r="CF269" s="153"/>
      <c r="CG269" s="153"/>
      <c r="CH269" s="153"/>
      <c r="CI269" s="153"/>
      <c r="CJ269" s="153"/>
      <c r="CK269" s="153"/>
      <c r="CL269" s="153"/>
      <c r="CM269" s="153"/>
      <c r="CN269" s="153"/>
      <c r="CO269" s="153"/>
      <c r="CP269" s="153"/>
      <c r="CQ269" s="153"/>
      <c r="CR269" s="153"/>
      <c r="CS269" s="153"/>
      <c r="CT269" s="153"/>
      <c r="CU269" s="153"/>
      <c r="CV269" s="153"/>
      <c r="CW269" s="153"/>
      <c r="CX269" s="153"/>
      <c r="CY269" s="153"/>
      <c r="CZ269" s="153"/>
      <c r="DA269" s="153"/>
      <c r="DB269" s="153"/>
      <c r="DC269" s="153"/>
      <c r="DD269" s="153"/>
      <c r="DE269" s="153"/>
      <c r="DF269" s="153"/>
      <c r="DG269" s="153"/>
      <c r="DH269" s="153"/>
      <c r="DI269" s="153"/>
      <c r="DJ269" s="153"/>
      <c r="DK269" s="153"/>
      <c r="DL269" s="153"/>
      <c r="DM269" s="153"/>
      <c r="DN269" s="153"/>
      <c r="DO269" s="153"/>
      <c r="DP269" s="153"/>
      <c r="DQ269" s="153"/>
      <c r="DR269" s="153"/>
      <c r="DS269" s="153"/>
      <c r="DT269" s="153"/>
      <c r="DU269" s="153"/>
    </row>
    <row r="270" spans="1:125" x14ac:dyDescent="0.35">
      <c r="A270" s="154" t="str">
        <f t="shared" ref="A270:BL270" si="152">IFERROR(IF(A85=0,"",A85),"")</f>
        <v>Apdrošināšanas izmaksas</v>
      </c>
      <c r="B270" s="154" t="str">
        <f t="shared" si="152"/>
        <v/>
      </c>
      <c r="C270" s="154" t="str">
        <f t="shared" si="152"/>
        <v/>
      </c>
      <c r="D270" s="154" t="str">
        <f t="shared" si="152"/>
        <v/>
      </c>
      <c r="E270" s="154" t="str">
        <f t="shared" si="152"/>
        <v/>
      </c>
      <c r="F270" s="154" t="str">
        <f t="shared" si="152"/>
        <v/>
      </c>
      <c r="G270" s="154" t="str">
        <f t="shared" si="152"/>
        <v/>
      </c>
      <c r="H270" s="154" t="str">
        <f t="shared" si="152"/>
        <v/>
      </c>
      <c r="I270" s="154" t="str">
        <f t="shared" si="152"/>
        <v/>
      </c>
      <c r="J270" s="154" t="str">
        <f t="shared" si="152"/>
        <v/>
      </c>
      <c r="K270" s="154" t="str">
        <f t="shared" si="152"/>
        <v/>
      </c>
      <c r="L270" s="154" t="str">
        <f t="shared" si="152"/>
        <v/>
      </c>
      <c r="M270" s="154" t="str">
        <f t="shared" si="152"/>
        <v/>
      </c>
      <c r="N270" s="154" t="str">
        <f t="shared" si="152"/>
        <v/>
      </c>
      <c r="O270" s="154" t="str">
        <f t="shared" si="152"/>
        <v/>
      </c>
      <c r="P270" s="154" t="str">
        <f t="shared" si="152"/>
        <v/>
      </c>
      <c r="Q270" s="154" t="str">
        <f t="shared" si="152"/>
        <v/>
      </c>
      <c r="R270" s="154" t="str">
        <f t="shared" si="152"/>
        <v/>
      </c>
      <c r="S270" s="154" t="str">
        <f t="shared" si="152"/>
        <v/>
      </c>
      <c r="T270" s="154" t="str">
        <f t="shared" si="152"/>
        <v/>
      </c>
      <c r="U270" s="154" t="str">
        <f t="shared" si="152"/>
        <v/>
      </c>
      <c r="V270" s="154" t="str">
        <f t="shared" si="152"/>
        <v/>
      </c>
      <c r="W270" s="154" t="str">
        <f t="shared" si="152"/>
        <v/>
      </c>
      <c r="X270" s="154" t="str">
        <f t="shared" si="152"/>
        <v/>
      </c>
      <c r="Y270" s="154" t="str">
        <f t="shared" si="152"/>
        <v/>
      </c>
      <c r="Z270" s="154" t="str">
        <f t="shared" si="152"/>
        <v/>
      </c>
      <c r="AA270" s="154" t="str">
        <f t="shared" si="152"/>
        <v/>
      </c>
      <c r="AB270" s="154" t="str">
        <f t="shared" si="152"/>
        <v/>
      </c>
      <c r="AC270" s="154" t="str">
        <f t="shared" si="152"/>
        <v/>
      </c>
      <c r="AD270" s="154" t="str">
        <f t="shared" si="152"/>
        <v/>
      </c>
      <c r="AE270" s="154" t="str">
        <f t="shared" si="152"/>
        <v/>
      </c>
      <c r="AF270" s="154" t="str">
        <f t="shared" si="152"/>
        <v/>
      </c>
      <c r="AG270" s="154" t="str">
        <f t="shared" si="152"/>
        <v/>
      </c>
      <c r="AH270" s="154" t="str">
        <f t="shared" si="152"/>
        <v/>
      </c>
      <c r="AI270" s="154" t="str">
        <f t="shared" si="152"/>
        <v/>
      </c>
      <c r="AJ270" s="154" t="str">
        <f t="shared" si="152"/>
        <v/>
      </c>
      <c r="AK270" s="154" t="str">
        <f t="shared" si="152"/>
        <v/>
      </c>
      <c r="AL270" s="154" t="str">
        <f t="shared" si="152"/>
        <v/>
      </c>
      <c r="AM270" s="154" t="str">
        <f t="shared" si="152"/>
        <v/>
      </c>
      <c r="AN270" s="154" t="str">
        <f t="shared" si="152"/>
        <v/>
      </c>
      <c r="AO270" s="154" t="str">
        <f t="shared" si="152"/>
        <v/>
      </c>
      <c r="AP270" s="154" t="str">
        <f t="shared" si="152"/>
        <v/>
      </c>
      <c r="AQ270" s="154" t="str">
        <f t="shared" si="152"/>
        <v/>
      </c>
      <c r="AR270" s="154" t="str">
        <f t="shared" si="152"/>
        <v/>
      </c>
      <c r="AS270" s="154" t="str">
        <f t="shared" si="152"/>
        <v/>
      </c>
      <c r="AT270" s="154" t="str">
        <f t="shared" si="152"/>
        <v/>
      </c>
      <c r="AU270" s="154" t="str">
        <f t="shared" si="152"/>
        <v/>
      </c>
      <c r="AV270" s="154" t="str">
        <f t="shared" si="152"/>
        <v/>
      </c>
      <c r="AW270" s="154" t="str">
        <f t="shared" si="152"/>
        <v/>
      </c>
      <c r="AX270" s="154" t="str">
        <f t="shared" si="152"/>
        <v/>
      </c>
      <c r="AY270" s="154" t="str">
        <f t="shared" si="152"/>
        <v/>
      </c>
      <c r="AZ270" s="154" t="str">
        <f t="shared" si="152"/>
        <v/>
      </c>
      <c r="BA270" s="154" t="str">
        <f t="shared" si="152"/>
        <v/>
      </c>
      <c r="BB270" s="154" t="str">
        <f t="shared" si="152"/>
        <v/>
      </c>
      <c r="BC270" s="154" t="str">
        <f t="shared" si="152"/>
        <v/>
      </c>
      <c r="BD270" s="154" t="str">
        <f t="shared" si="152"/>
        <v/>
      </c>
      <c r="BE270" s="154" t="str">
        <f t="shared" si="152"/>
        <v/>
      </c>
      <c r="BF270" s="154" t="str">
        <f t="shared" si="152"/>
        <v/>
      </c>
      <c r="BG270" s="154" t="str">
        <f t="shared" si="152"/>
        <v/>
      </c>
      <c r="BH270" s="154" t="str">
        <f t="shared" si="152"/>
        <v/>
      </c>
      <c r="BI270" s="154" t="str">
        <f t="shared" si="152"/>
        <v/>
      </c>
      <c r="BJ270" s="154" t="str">
        <f t="shared" si="152"/>
        <v/>
      </c>
      <c r="BK270" s="154" t="str">
        <f t="shared" si="152"/>
        <v/>
      </c>
      <c r="BL270" s="154" t="str">
        <f t="shared" si="152"/>
        <v/>
      </c>
      <c r="BM270" s="154" t="str">
        <f t="shared" ref="BM270:DU270" si="153">IFERROR(IF(BM85=0,"",BM85),"")</f>
        <v/>
      </c>
      <c r="BN270" s="154" t="str">
        <f t="shared" si="153"/>
        <v/>
      </c>
      <c r="BO270" s="154" t="str">
        <f t="shared" si="153"/>
        <v/>
      </c>
      <c r="BP270" s="154" t="str">
        <f t="shared" si="153"/>
        <v/>
      </c>
      <c r="BQ270" s="154" t="str">
        <f t="shared" si="153"/>
        <v/>
      </c>
      <c r="BR270" s="154" t="str">
        <f t="shared" si="153"/>
        <v/>
      </c>
      <c r="BS270" s="154" t="str">
        <f t="shared" si="153"/>
        <v/>
      </c>
      <c r="BT270" s="154" t="str">
        <f t="shared" si="153"/>
        <v/>
      </c>
      <c r="BU270" s="154" t="str">
        <f t="shared" si="153"/>
        <v/>
      </c>
      <c r="BV270" s="154" t="str">
        <f t="shared" si="153"/>
        <v/>
      </c>
      <c r="BW270" s="154" t="str">
        <f t="shared" si="153"/>
        <v/>
      </c>
      <c r="BX270" s="154" t="str">
        <f t="shared" si="153"/>
        <v/>
      </c>
      <c r="BY270" s="154" t="str">
        <f t="shared" si="153"/>
        <v/>
      </c>
      <c r="BZ270" s="154" t="str">
        <f t="shared" si="153"/>
        <v/>
      </c>
      <c r="CA270" s="154" t="str">
        <f t="shared" si="153"/>
        <v/>
      </c>
      <c r="CB270" s="154" t="str">
        <f t="shared" si="153"/>
        <v/>
      </c>
      <c r="CC270" s="154" t="str">
        <f t="shared" si="153"/>
        <v/>
      </c>
      <c r="CD270" s="154" t="str">
        <f t="shared" si="153"/>
        <v/>
      </c>
      <c r="CE270" s="154" t="str">
        <f t="shared" si="153"/>
        <v/>
      </c>
      <c r="CF270" s="154" t="str">
        <f t="shared" si="153"/>
        <v/>
      </c>
      <c r="CG270" s="154" t="str">
        <f t="shared" si="153"/>
        <v/>
      </c>
      <c r="CH270" s="154" t="str">
        <f t="shared" si="153"/>
        <v/>
      </c>
      <c r="CI270" s="154" t="str">
        <f t="shared" si="153"/>
        <v/>
      </c>
      <c r="CJ270" s="154" t="str">
        <f t="shared" si="153"/>
        <v/>
      </c>
      <c r="CK270" s="154" t="str">
        <f t="shared" si="153"/>
        <v/>
      </c>
      <c r="CL270" s="154" t="str">
        <f t="shared" si="153"/>
        <v/>
      </c>
      <c r="CM270" s="154" t="str">
        <f t="shared" si="153"/>
        <v/>
      </c>
      <c r="CN270" s="154" t="str">
        <f t="shared" si="153"/>
        <v/>
      </c>
      <c r="CO270" s="154" t="str">
        <f t="shared" si="153"/>
        <v/>
      </c>
      <c r="CP270" s="154" t="str">
        <f t="shared" si="153"/>
        <v/>
      </c>
      <c r="CQ270" s="154" t="str">
        <f t="shared" si="153"/>
        <v/>
      </c>
      <c r="CR270" s="154" t="str">
        <f t="shared" si="153"/>
        <v/>
      </c>
      <c r="CS270" s="154" t="str">
        <f t="shared" si="153"/>
        <v/>
      </c>
      <c r="CT270" s="154" t="str">
        <f t="shared" si="153"/>
        <v/>
      </c>
      <c r="CU270" s="154" t="str">
        <f t="shared" si="153"/>
        <v/>
      </c>
      <c r="CV270" s="154" t="str">
        <f t="shared" si="153"/>
        <v/>
      </c>
      <c r="CW270" s="154" t="str">
        <f t="shared" si="153"/>
        <v/>
      </c>
      <c r="CX270" s="154" t="str">
        <f t="shared" si="153"/>
        <v/>
      </c>
      <c r="CY270" s="154" t="str">
        <f t="shared" si="153"/>
        <v/>
      </c>
      <c r="CZ270" s="154" t="str">
        <f t="shared" si="153"/>
        <v/>
      </c>
      <c r="DA270" s="154" t="str">
        <f t="shared" si="153"/>
        <v/>
      </c>
      <c r="DB270" s="154" t="str">
        <f t="shared" si="153"/>
        <v/>
      </c>
      <c r="DC270" s="154" t="str">
        <f t="shared" si="153"/>
        <v/>
      </c>
      <c r="DD270" s="154" t="str">
        <f t="shared" si="153"/>
        <v/>
      </c>
      <c r="DE270" s="154" t="str">
        <f t="shared" si="153"/>
        <v/>
      </c>
      <c r="DF270" s="154" t="str">
        <f t="shared" si="153"/>
        <v/>
      </c>
      <c r="DG270" s="154" t="str">
        <f t="shared" si="153"/>
        <v/>
      </c>
      <c r="DH270" s="154" t="str">
        <f t="shared" si="153"/>
        <v/>
      </c>
      <c r="DI270" s="154" t="str">
        <f t="shared" si="153"/>
        <v/>
      </c>
      <c r="DJ270" s="154" t="str">
        <f t="shared" si="153"/>
        <v/>
      </c>
      <c r="DK270" s="154" t="str">
        <f t="shared" si="153"/>
        <v/>
      </c>
      <c r="DL270" s="154" t="str">
        <f t="shared" si="153"/>
        <v/>
      </c>
      <c r="DM270" s="154" t="str">
        <f t="shared" si="153"/>
        <v/>
      </c>
      <c r="DN270" s="154" t="str">
        <f t="shared" si="153"/>
        <v/>
      </c>
      <c r="DO270" s="154" t="str">
        <f t="shared" si="153"/>
        <v/>
      </c>
      <c r="DP270" s="154" t="str">
        <f t="shared" si="153"/>
        <v/>
      </c>
      <c r="DQ270" s="154" t="str">
        <f t="shared" si="153"/>
        <v/>
      </c>
      <c r="DR270" s="154" t="str">
        <f t="shared" si="153"/>
        <v/>
      </c>
      <c r="DS270" s="154" t="str">
        <f t="shared" si="153"/>
        <v/>
      </c>
      <c r="DT270" s="154" t="str">
        <f t="shared" si="153"/>
        <v/>
      </c>
      <c r="DU270" s="154" t="str">
        <f t="shared" si="153"/>
        <v/>
      </c>
    </row>
    <row r="271" spans="1:125" x14ac:dyDescent="0.35">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c r="AC271" s="153"/>
      <c r="AD271" s="153"/>
      <c r="AE271" s="153"/>
      <c r="AF271" s="153"/>
      <c r="AG271" s="153"/>
      <c r="AH271" s="153"/>
      <c r="AI271" s="153"/>
      <c r="AJ271" s="153"/>
      <c r="AK271" s="153"/>
      <c r="AL271" s="153"/>
      <c r="AM271" s="153"/>
      <c r="AN271" s="153"/>
      <c r="AO271" s="153"/>
      <c r="AP271" s="153"/>
      <c r="AQ271" s="153"/>
      <c r="AR271" s="153"/>
      <c r="AS271" s="153"/>
      <c r="AT271" s="153"/>
      <c r="AU271" s="153"/>
      <c r="AV271" s="153"/>
      <c r="AW271" s="153"/>
      <c r="AX271" s="153"/>
      <c r="AY271" s="153"/>
      <c r="AZ271" s="153"/>
      <c r="BA271" s="153"/>
      <c r="BB271" s="153"/>
      <c r="BC271" s="153"/>
      <c r="BD271" s="153"/>
      <c r="BE271" s="153"/>
      <c r="BF271" s="153"/>
      <c r="BG271" s="153"/>
      <c r="BH271" s="153"/>
      <c r="BI271" s="153"/>
      <c r="BJ271" s="153"/>
      <c r="BK271" s="153"/>
      <c r="BL271" s="153"/>
      <c r="BM271" s="153"/>
      <c r="BN271" s="153"/>
      <c r="BO271" s="153"/>
      <c r="BP271" s="153"/>
      <c r="BQ271" s="153"/>
      <c r="BR271" s="153"/>
      <c r="BS271" s="153"/>
      <c r="BT271" s="153"/>
      <c r="BU271" s="153"/>
      <c r="BV271" s="153"/>
      <c r="BW271" s="153"/>
      <c r="BX271" s="153"/>
      <c r="BY271" s="153"/>
      <c r="BZ271" s="153"/>
      <c r="CA271" s="153"/>
      <c r="CB271" s="153"/>
      <c r="CC271" s="153"/>
      <c r="CD271" s="153"/>
      <c r="CE271" s="153"/>
      <c r="CF271" s="153"/>
      <c r="CG271" s="153"/>
      <c r="CH271" s="153"/>
      <c r="CI271" s="153"/>
      <c r="CJ271" s="153"/>
      <c r="CK271" s="153"/>
      <c r="CL271" s="153"/>
      <c r="CM271" s="153"/>
      <c r="CN271" s="153"/>
      <c r="CO271" s="153"/>
      <c r="CP271" s="153"/>
      <c r="CQ271" s="153"/>
      <c r="CR271" s="153"/>
      <c r="CS271" s="153"/>
      <c r="CT271" s="153"/>
      <c r="CU271" s="153"/>
      <c r="CV271" s="153"/>
      <c r="CW271" s="153"/>
      <c r="CX271" s="153"/>
      <c r="CY271" s="153"/>
      <c r="CZ271" s="153"/>
      <c r="DA271" s="153"/>
      <c r="DB271" s="153"/>
      <c r="DC271" s="153"/>
      <c r="DD271" s="153"/>
      <c r="DE271" s="153"/>
      <c r="DF271" s="153"/>
      <c r="DG271" s="153"/>
      <c r="DH271" s="153"/>
      <c r="DI271" s="153"/>
      <c r="DJ271" s="153"/>
      <c r="DK271" s="153"/>
      <c r="DL271" s="153"/>
      <c r="DM271" s="153"/>
      <c r="DN271" s="153"/>
      <c r="DO271" s="153"/>
      <c r="DP271" s="153"/>
      <c r="DQ271" s="153"/>
      <c r="DR271" s="153"/>
      <c r="DS271" s="153"/>
      <c r="DT271" s="153"/>
      <c r="DU271" s="153"/>
    </row>
    <row r="272" spans="1:125" x14ac:dyDescent="0.35">
      <c r="A272" s="38" t="str">
        <f t="shared" ref="A272:BL272" si="154">IFERROR(IF(A87=0,"",A87),"")</f>
        <v>Indekss kapitālieguldījumu izmaksām</v>
      </c>
      <c r="B272" s="153" t="str">
        <f t="shared" si="154"/>
        <v/>
      </c>
      <c r="C272" s="153" t="str">
        <f t="shared" si="154"/>
        <v/>
      </c>
      <c r="D272" s="38" t="str">
        <f t="shared" si="154"/>
        <v/>
      </c>
      <c r="E272" s="144" t="str">
        <f t="shared" si="154"/>
        <v/>
      </c>
      <c r="F272" s="144" t="str">
        <f t="shared" si="154"/>
        <v/>
      </c>
      <c r="G272" s="144" t="str">
        <f t="shared" si="154"/>
        <v/>
      </c>
      <c r="H272" s="144" t="str">
        <f t="shared" si="154"/>
        <v/>
      </c>
      <c r="I272" s="144" t="str">
        <f t="shared" si="154"/>
        <v/>
      </c>
      <c r="J272" s="144" t="str">
        <f t="shared" si="154"/>
        <v/>
      </c>
      <c r="K272" s="144" t="str">
        <f t="shared" si="154"/>
        <v/>
      </c>
      <c r="L272" s="144" t="str">
        <f t="shared" si="154"/>
        <v/>
      </c>
      <c r="M272" s="144" t="str">
        <f t="shared" si="154"/>
        <v/>
      </c>
      <c r="N272" s="144" t="str">
        <f t="shared" si="154"/>
        <v/>
      </c>
      <c r="O272" s="144" t="str">
        <f t="shared" si="154"/>
        <v/>
      </c>
      <c r="P272" s="144" t="str">
        <f t="shared" si="154"/>
        <v/>
      </c>
      <c r="Q272" s="144" t="str">
        <f t="shared" si="154"/>
        <v/>
      </c>
      <c r="R272" s="144" t="str">
        <f t="shared" si="154"/>
        <v/>
      </c>
      <c r="S272" s="144" t="str">
        <f t="shared" si="154"/>
        <v/>
      </c>
      <c r="T272" s="144" t="str">
        <f t="shared" si="154"/>
        <v/>
      </c>
      <c r="U272" s="144" t="str">
        <f t="shared" si="154"/>
        <v/>
      </c>
      <c r="V272" s="144" t="str">
        <f t="shared" si="154"/>
        <v/>
      </c>
      <c r="W272" s="144" t="str">
        <f t="shared" si="154"/>
        <v/>
      </c>
      <c r="X272" s="144" t="str">
        <f t="shared" si="154"/>
        <v/>
      </c>
      <c r="Y272" s="144" t="str">
        <f t="shared" si="154"/>
        <v/>
      </c>
      <c r="Z272" s="144" t="str">
        <f t="shared" si="154"/>
        <v/>
      </c>
      <c r="AA272" s="144" t="str">
        <f t="shared" si="154"/>
        <v/>
      </c>
      <c r="AB272" s="144" t="str">
        <f t="shared" si="154"/>
        <v/>
      </c>
      <c r="AC272" s="144" t="str">
        <f t="shared" si="154"/>
        <v/>
      </c>
      <c r="AD272" s="144" t="str">
        <f t="shared" si="154"/>
        <v/>
      </c>
      <c r="AE272" s="144" t="str">
        <f t="shared" si="154"/>
        <v/>
      </c>
      <c r="AF272" s="144" t="str">
        <f t="shared" si="154"/>
        <v/>
      </c>
      <c r="AG272" s="144" t="str">
        <f t="shared" si="154"/>
        <v/>
      </c>
      <c r="AH272" s="144" t="str">
        <f t="shared" si="154"/>
        <v/>
      </c>
      <c r="AI272" s="144" t="str">
        <f t="shared" si="154"/>
        <v/>
      </c>
      <c r="AJ272" s="144" t="str">
        <f t="shared" si="154"/>
        <v/>
      </c>
      <c r="AK272" s="144" t="str">
        <f t="shared" si="154"/>
        <v/>
      </c>
      <c r="AL272" s="144" t="str">
        <f t="shared" si="154"/>
        <v/>
      </c>
      <c r="AM272" s="144" t="str">
        <f t="shared" si="154"/>
        <v/>
      </c>
      <c r="AN272" s="144" t="str">
        <f t="shared" si="154"/>
        <v/>
      </c>
      <c r="AO272" s="144" t="str">
        <f t="shared" si="154"/>
        <v/>
      </c>
      <c r="AP272" s="144" t="str">
        <f t="shared" si="154"/>
        <v/>
      </c>
      <c r="AQ272" s="144" t="str">
        <f t="shared" si="154"/>
        <v/>
      </c>
      <c r="AR272" s="144" t="str">
        <f t="shared" si="154"/>
        <v/>
      </c>
      <c r="AS272" s="144" t="str">
        <f t="shared" si="154"/>
        <v/>
      </c>
      <c r="AT272" s="144" t="str">
        <f t="shared" si="154"/>
        <v/>
      </c>
      <c r="AU272" s="144" t="str">
        <f t="shared" si="154"/>
        <v/>
      </c>
      <c r="AV272" s="144" t="str">
        <f t="shared" si="154"/>
        <v/>
      </c>
      <c r="AW272" s="144" t="str">
        <f t="shared" si="154"/>
        <v/>
      </c>
      <c r="AX272" s="144" t="str">
        <f t="shared" si="154"/>
        <v/>
      </c>
      <c r="AY272" s="144" t="str">
        <f t="shared" si="154"/>
        <v/>
      </c>
      <c r="AZ272" s="144" t="str">
        <f t="shared" si="154"/>
        <v/>
      </c>
      <c r="BA272" s="144" t="str">
        <f t="shared" si="154"/>
        <v/>
      </c>
      <c r="BB272" s="144" t="str">
        <f t="shared" si="154"/>
        <v/>
      </c>
      <c r="BC272" s="144" t="str">
        <f t="shared" si="154"/>
        <v/>
      </c>
      <c r="BD272" s="144" t="str">
        <f t="shared" si="154"/>
        <v/>
      </c>
      <c r="BE272" s="144" t="str">
        <f t="shared" si="154"/>
        <v/>
      </c>
      <c r="BF272" s="144" t="str">
        <f t="shared" si="154"/>
        <v/>
      </c>
      <c r="BG272" s="144" t="str">
        <f t="shared" si="154"/>
        <v/>
      </c>
      <c r="BH272" s="144" t="str">
        <f t="shared" si="154"/>
        <v/>
      </c>
      <c r="BI272" s="144" t="str">
        <f t="shared" si="154"/>
        <v/>
      </c>
      <c r="BJ272" s="144" t="str">
        <f t="shared" si="154"/>
        <v/>
      </c>
      <c r="BK272" s="144" t="str">
        <f t="shared" si="154"/>
        <v/>
      </c>
      <c r="BL272" s="144" t="str">
        <f t="shared" si="154"/>
        <v/>
      </c>
      <c r="BM272" s="144" t="str">
        <f t="shared" ref="BM272:DU272" si="155">IFERROR(IF(BM87=0,"",BM87),"")</f>
        <v/>
      </c>
      <c r="BN272" s="144" t="str">
        <f t="shared" si="155"/>
        <v/>
      </c>
      <c r="BO272" s="144" t="str">
        <f t="shared" si="155"/>
        <v/>
      </c>
      <c r="BP272" s="144" t="str">
        <f t="shared" si="155"/>
        <v/>
      </c>
      <c r="BQ272" s="144" t="str">
        <f t="shared" si="155"/>
        <v/>
      </c>
      <c r="BR272" s="144" t="str">
        <f t="shared" si="155"/>
        <v/>
      </c>
      <c r="BS272" s="144" t="str">
        <f t="shared" si="155"/>
        <v/>
      </c>
      <c r="BT272" s="144" t="str">
        <f t="shared" si="155"/>
        <v/>
      </c>
      <c r="BU272" s="144" t="str">
        <f t="shared" si="155"/>
        <v/>
      </c>
      <c r="BV272" s="144" t="str">
        <f t="shared" si="155"/>
        <v/>
      </c>
      <c r="BW272" s="144" t="str">
        <f t="shared" si="155"/>
        <v/>
      </c>
      <c r="BX272" s="144" t="str">
        <f t="shared" si="155"/>
        <v/>
      </c>
      <c r="BY272" s="144" t="str">
        <f t="shared" si="155"/>
        <v/>
      </c>
      <c r="BZ272" s="144" t="str">
        <f t="shared" si="155"/>
        <v/>
      </c>
      <c r="CA272" s="144" t="str">
        <f t="shared" si="155"/>
        <v/>
      </c>
      <c r="CB272" s="144" t="str">
        <f t="shared" si="155"/>
        <v/>
      </c>
      <c r="CC272" s="144" t="str">
        <f t="shared" si="155"/>
        <v/>
      </c>
      <c r="CD272" s="144" t="str">
        <f t="shared" si="155"/>
        <v/>
      </c>
      <c r="CE272" s="144" t="str">
        <f t="shared" si="155"/>
        <v/>
      </c>
      <c r="CF272" s="144" t="str">
        <f t="shared" si="155"/>
        <v/>
      </c>
      <c r="CG272" s="144" t="str">
        <f t="shared" si="155"/>
        <v/>
      </c>
      <c r="CH272" s="144" t="str">
        <f t="shared" si="155"/>
        <v/>
      </c>
      <c r="CI272" s="144" t="str">
        <f t="shared" si="155"/>
        <v/>
      </c>
      <c r="CJ272" s="144" t="str">
        <f t="shared" si="155"/>
        <v/>
      </c>
      <c r="CK272" s="144" t="str">
        <f t="shared" si="155"/>
        <v/>
      </c>
      <c r="CL272" s="144" t="str">
        <f t="shared" si="155"/>
        <v/>
      </c>
      <c r="CM272" s="144" t="str">
        <f t="shared" si="155"/>
        <v/>
      </c>
      <c r="CN272" s="144" t="str">
        <f t="shared" si="155"/>
        <v/>
      </c>
      <c r="CO272" s="144" t="str">
        <f t="shared" si="155"/>
        <v/>
      </c>
      <c r="CP272" s="144" t="str">
        <f t="shared" si="155"/>
        <v/>
      </c>
      <c r="CQ272" s="144" t="str">
        <f t="shared" si="155"/>
        <v/>
      </c>
      <c r="CR272" s="144" t="str">
        <f t="shared" si="155"/>
        <v/>
      </c>
      <c r="CS272" s="144" t="str">
        <f t="shared" si="155"/>
        <v/>
      </c>
      <c r="CT272" s="144" t="str">
        <f t="shared" si="155"/>
        <v/>
      </c>
      <c r="CU272" s="144" t="str">
        <f t="shared" si="155"/>
        <v/>
      </c>
      <c r="CV272" s="144" t="str">
        <f t="shared" si="155"/>
        <v/>
      </c>
      <c r="CW272" s="144" t="str">
        <f t="shared" si="155"/>
        <v/>
      </c>
      <c r="CX272" s="144" t="str">
        <f t="shared" si="155"/>
        <v/>
      </c>
      <c r="CY272" s="144" t="str">
        <f t="shared" si="155"/>
        <v/>
      </c>
      <c r="CZ272" s="144" t="str">
        <f t="shared" si="155"/>
        <v/>
      </c>
      <c r="DA272" s="144" t="str">
        <f t="shared" si="155"/>
        <v/>
      </c>
      <c r="DB272" s="144" t="str">
        <f t="shared" si="155"/>
        <v/>
      </c>
      <c r="DC272" s="144" t="str">
        <f t="shared" si="155"/>
        <v/>
      </c>
      <c r="DD272" s="144" t="str">
        <f t="shared" si="155"/>
        <v/>
      </c>
      <c r="DE272" s="144" t="str">
        <f t="shared" si="155"/>
        <v/>
      </c>
      <c r="DF272" s="144" t="str">
        <f t="shared" si="155"/>
        <v/>
      </c>
      <c r="DG272" s="144" t="str">
        <f t="shared" si="155"/>
        <v/>
      </c>
      <c r="DH272" s="144" t="str">
        <f t="shared" si="155"/>
        <v/>
      </c>
      <c r="DI272" s="144" t="str">
        <f t="shared" si="155"/>
        <v/>
      </c>
      <c r="DJ272" s="144" t="str">
        <f t="shared" si="155"/>
        <v/>
      </c>
      <c r="DK272" s="144" t="str">
        <f t="shared" si="155"/>
        <v/>
      </c>
      <c r="DL272" s="144" t="str">
        <f t="shared" si="155"/>
        <v/>
      </c>
      <c r="DM272" s="144" t="str">
        <f t="shared" si="155"/>
        <v/>
      </c>
      <c r="DN272" s="144" t="str">
        <f t="shared" si="155"/>
        <v/>
      </c>
      <c r="DO272" s="144" t="str">
        <f t="shared" si="155"/>
        <v/>
      </c>
      <c r="DP272" s="144" t="str">
        <f t="shared" si="155"/>
        <v/>
      </c>
      <c r="DQ272" s="144" t="str">
        <f t="shared" si="155"/>
        <v/>
      </c>
      <c r="DR272" s="144" t="str">
        <f t="shared" si="155"/>
        <v/>
      </c>
      <c r="DS272" s="144" t="str">
        <f t="shared" si="155"/>
        <v/>
      </c>
      <c r="DT272" s="144" t="str">
        <f t="shared" si="155"/>
        <v/>
      </c>
      <c r="DU272" s="144" t="str">
        <f t="shared" si="155"/>
        <v/>
      </c>
    </row>
    <row r="273" spans="1:125" x14ac:dyDescent="0.35">
      <c r="A273" s="153"/>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c r="AC273" s="153"/>
      <c r="AD273" s="153"/>
      <c r="AE273" s="153"/>
      <c r="AF273" s="153"/>
      <c r="AG273" s="153"/>
      <c r="AH273" s="153"/>
      <c r="AI273" s="153"/>
      <c r="AJ273" s="153"/>
      <c r="AK273" s="153"/>
      <c r="AL273" s="153"/>
      <c r="AM273" s="153"/>
      <c r="AN273" s="153"/>
      <c r="AO273" s="153"/>
      <c r="AP273" s="153"/>
      <c r="AQ273" s="153"/>
      <c r="AR273" s="153"/>
      <c r="AS273" s="153"/>
      <c r="AT273" s="153"/>
      <c r="AU273" s="153"/>
      <c r="AV273" s="153"/>
      <c r="AW273" s="153"/>
      <c r="AX273" s="153"/>
      <c r="AY273" s="153"/>
      <c r="AZ273" s="153"/>
      <c r="BA273" s="153"/>
      <c r="BB273" s="153"/>
      <c r="BC273" s="153"/>
      <c r="BD273" s="153"/>
      <c r="BE273" s="153"/>
      <c r="BF273" s="153"/>
      <c r="BG273" s="153"/>
      <c r="BH273" s="153"/>
      <c r="BI273" s="153"/>
      <c r="BJ273" s="153"/>
      <c r="BK273" s="153"/>
      <c r="BL273" s="153"/>
      <c r="BM273" s="153"/>
      <c r="BN273" s="153"/>
      <c r="BO273" s="153"/>
      <c r="BP273" s="153"/>
      <c r="BQ273" s="153"/>
      <c r="BR273" s="153"/>
      <c r="BS273" s="153"/>
      <c r="BT273" s="153"/>
      <c r="BU273" s="153"/>
      <c r="BV273" s="153"/>
      <c r="BW273" s="153"/>
      <c r="BX273" s="153"/>
      <c r="BY273" s="153"/>
      <c r="BZ273" s="153"/>
      <c r="CA273" s="153"/>
      <c r="CB273" s="153"/>
      <c r="CC273" s="153"/>
      <c r="CD273" s="153"/>
      <c r="CE273" s="153"/>
      <c r="CF273" s="153"/>
      <c r="CG273" s="153"/>
      <c r="CH273" s="153"/>
      <c r="CI273" s="153"/>
      <c r="CJ273" s="153"/>
      <c r="CK273" s="153"/>
      <c r="CL273" s="153"/>
      <c r="CM273" s="153"/>
      <c r="CN273" s="153"/>
      <c r="CO273" s="153"/>
      <c r="CP273" s="153"/>
      <c r="CQ273" s="153"/>
      <c r="CR273" s="153"/>
      <c r="CS273" s="153"/>
      <c r="CT273" s="153"/>
      <c r="CU273" s="153"/>
      <c r="CV273" s="153"/>
      <c r="CW273" s="153"/>
      <c r="CX273" s="153"/>
      <c r="CY273" s="153"/>
      <c r="CZ273" s="153"/>
      <c r="DA273" s="153"/>
      <c r="DB273" s="153"/>
      <c r="DC273" s="153"/>
      <c r="DD273" s="153"/>
      <c r="DE273" s="153"/>
      <c r="DF273" s="153"/>
      <c r="DG273" s="153"/>
      <c r="DH273" s="153"/>
      <c r="DI273" s="153"/>
      <c r="DJ273" s="153"/>
      <c r="DK273" s="153"/>
      <c r="DL273" s="153"/>
      <c r="DM273" s="153"/>
      <c r="DN273" s="153"/>
      <c r="DO273" s="153"/>
      <c r="DP273" s="153"/>
      <c r="DQ273" s="153"/>
      <c r="DR273" s="153"/>
      <c r="DS273" s="153"/>
      <c r="DT273" s="153"/>
      <c r="DU273" s="153"/>
    </row>
    <row r="274" spans="1:125" x14ac:dyDescent="0.35">
      <c r="A274" s="38" t="str">
        <f>IFERROR(Kapitālieguldījumi!A53,"")</f>
        <v>Reālie kapitālieguldījumi, kopā</v>
      </c>
      <c r="B274" s="38" t="str">
        <f>IFERROR(Kapitālieguldījumi!B53,"")</f>
        <v>k € ceturksnī</v>
      </c>
      <c r="C274" s="153" t="str">
        <f>IFERROR(IF(C89=0,"",C89),"")</f>
        <v/>
      </c>
      <c r="D274" s="63">
        <f>IFERROR(Kapitālieguldījumi!D53,"")</f>
        <v>0</v>
      </c>
      <c r="E274" s="63">
        <f>IFERROR(Kapitālieguldījumi!E53,"")</f>
        <v>0</v>
      </c>
      <c r="F274" s="63">
        <f>IFERROR(Kapitālieguldījumi!F53,"")</f>
        <v>0</v>
      </c>
      <c r="G274" s="63">
        <f>IFERROR(Kapitālieguldījumi!G53,"")</f>
        <v>0</v>
      </c>
      <c r="H274" s="63">
        <f>IFERROR(Kapitālieguldījumi!H53,"")</f>
        <v>0</v>
      </c>
      <c r="I274" s="63">
        <f>IFERROR(Kapitālieguldījumi!I53,"")</f>
        <v>0</v>
      </c>
      <c r="J274" s="63">
        <f>IFERROR(Kapitālieguldījumi!J53,"")</f>
        <v>0</v>
      </c>
      <c r="K274" s="63">
        <f>IFERROR(Kapitālieguldījumi!K53,"")</f>
        <v>0</v>
      </c>
      <c r="L274" s="63">
        <f>IFERROR(Kapitālieguldījumi!L53,"")</f>
        <v>0</v>
      </c>
      <c r="M274" s="63">
        <f>IFERROR(Kapitālieguldījumi!M53,"")</f>
        <v>0</v>
      </c>
      <c r="N274" s="63">
        <f>IFERROR(Kapitālieguldījumi!N53,"")</f>
        <v>0</v>
      </c>
      <c r="O274" s="63">
        <f>IFERROR(Kapitālieguldījumi!O53,"")</f>
        <v>0</v>
      </c>
      <c r="P274" s="63">
        <f>IFERROR(Kapitālieguldījumi!P53,"")</f>
        <v>0</v>
      </c>
      <c r="Q274" s="63">
        <f>IFERROR(Kapitālieguldījumi!Q53,"")</f>
        <v>0</v>
      </c>
      <c r="R274" s="63">
        <f>IFERROR(Kapitālieguldījumi!R53,"")</f>
        <v>0</v>
      </c>
      <c r="S274" s="63">
        <f>IFERROR(Kapitālieguldījumi!S53,"")</f>
        <v>0</v>
      </c>
      <c r="T274" s="63">
        <f>IFERROR(Kapitālieguldījumi!T53,"")</f>
        <v>0</v>
      </c>
      <c r="U274" s="63">
        <f>IFERROR(Kapitālieguldījumi!U53,"")</f>
        <v>0</v>
      </c>
      <c r="V274" s="63">
        <f>IFERROR(Kapitālieguldījumi!V53,"")</f>
        <v>0</v>
      </c>
      <c r="W274" s="63">
        <f>IFERROR(Kapitālieguldījumi!W53,"")</f>
        <v>0</v>
      </c>
      <c r="X274" s="63">
        <f>IFERROR(Kapitālieguldījumi!X53,"")</f>
        <v>0</v>
      </c>
      <c r="Y274" s="63">
        <f>IFERROR(Kapitālieguldījumi!Y53,"")</f>
        <v>0</v>
      </c>
      <c r="Z274" s="63">
        <f>IFERROR(Kapitālieguldījumi!Z53,"")</f>
        <v>0</v>
      </c>
      <c r="AA274" s="63">
        <f>IFERROR(Kapitālieguldījumi!AA53,"")</f>
        <v>0</v>
      </c>
      <c r="AB274" s="63">
        <f>IFERROR(Kapitālieguldījumi!AB53,"")</f>
        <v>0</v>
      </c>
      <c r="AC274" s="63">
        <f>IFERROR(Kapitālieguldījumi!AC53,"")</f>
        <v>0</v>
      </c>
      <c r="AD274" s="63">
        <f>IFERROR(Kapitālieguldījumi!AD53,"")</f>
        <v>0</v>
      </c>
      <c r="AE274" s="63">
        <f>IFERROR(Kapitālieguldījumi!AE53,"")</f>
        <v>0</v>
      </c>
      <c r="AF274" s="63">
        <f>IFERROR(Kapitālieguldījumi!AF53,"")</f>
        <v>0</v>
      </c>
      <c r="AG274" s="63">
        <f>IFERROR(Kapitālieguldījumi!AG53,"")</f>
        <v>0</v>
      </c>
      <c r="AH274" s="63">
        <f>IFERROR(Kapitālieguldījumi!AH53,"")</f>
        <v>0</v>
      </c>
      <c r="AI274" s="63">
        <f>IFERROR(Kapitālieguldījumi!AI53,"")</f>
        <v>0</v>
      </c>
      <c r="AJ274" s="63">
        <f>IFERROR(Kapitālieguldījumi!AJ53,"")</f>
        <v>0</v>
      </c>
      <c r="AK274" s="63">
        <f>IFERROR(Kapitālieguldījumi!AK53,"")</f>
        <v>0</v>
      </c>
      <c r="AL274" s="63">
        <f>IFERROR(Kapitālieguldījumi!AL53,"")</f>
        <v>0</v>
      </c>
      <c r="AM274" s="63">
        <f>IFERROR(Kapitālieguldījumi!AM53,"")</f>
        <v>0</v>
      </c>
      <c r="AN274" s="63">
        <f>IFERROR(Kapitālieguldījumi!AN53,"")</f>
        <v>0</v>
      </c>
      <c r="AO274" s="63">
        <f>IFERROR(Kapitālieguldījumi!AO53,"")</f>
        <v>0</v>
      </c>
      <c r="AP274" s="63">
        <f>IFERROR(Kapitālieguldījumi!AP53,"")</f>
        <v>0</v>
      </c>
      <c r="AQ274" s="63">
        <f>IFERROR(Kapitālieguldījumi!AQ53,"")</f>
        <v>0</v>
      </c>
      <c r="AR274" s="63">
        <f>IFERROR(Kapitālieguldījumi!AR53,"")</f>
        <v>0</v>
      </c>
      <c r="AS274" s="63">
        <f>IFERROR(Kapitālieguldījumi!AS53,"")</f>
        <v>0</v>
      </c>
      <c r="AT274" s="63">
        <f>IFERROR(Kapitālieguldījumi!AT53,"")</f>
        <v>0</v>
      </c>
      <c r="AU274" s="63">
        <f>IFERROR(Kapitālieguldījumi!AU53,"")</f>
        <v>0</v>
      </c>
      <c r="AV274" s="63">
        <f>IFERROR(Kapitālieguldījumi!AV53,"")</f>
        <v>0</v>
      </c>
      <c r="AW274" s="63">
        <f>IFERROR(Kapitālieguldījumi!AW53,"")</f>
        <v>0</v>
      </c>
      <c r="AX274" s="63">
        <f>IFERROR(Kapitālieguldījumi!AX53,"")</f>
        <v>0</v>
      </c>
      <c r="AY274" s="63">
        <f>IFERROR(Kapitālieguldījumi!AY53,"")</f>
        <v>0</v>
      </c>
      <c r="AZ274" s="63">
        <f>IFERROR(Kapitālieguldījumi!AZ53,"")</f>
        <v>0</v>
      </c>
      <c r="BA274" s="63">
        <f>IFERROR(Kapitālieguldījumi!BA53,"")</f>
        <v>0</v>
      </c>
      <c r="BB274" s="63">
        <f>IFERROR(Kapitālieguldījumi!BB53,"")</f>
        <v>0</v>
      </c>
      <c r="BC274" s="63">
        <f>IFERROR(Kapitālieguldījumi!BC53,"")</f>
        <v>0</v>
      </c>
      <c r="BD274" s="63">
        <f>IFERROR(Kapitālieguldījumi!BD53,"")</f>
        <v>0</v>
      </c>
      <c r="BE274" s="63">
        <f>IFERROR(Kapitālieguldījumi!BE53,"")</f>
        <v>0</v>
      </c>
      <c r="BF274" s="63">
        <f>IFERROR(Kapitālieguldījumi!BF53,"")</f>
        <v>0</v>
      </c>
      <c r="BG274" s="63">
        <f>IFERROR(Kapitālieguldījumi!BG53,"")</f>
        <v>0</v>
      </c>
      <c r="BH274" s="63">
        <f>IFERROR(Kapitālieguldījumi!BH53,"")</f>
        <v>0</v>
      </c>
      <c r="BI274" s="63">
        <f>IFERROR(Kapitālieguldījumi!BI53,"")</f>
        <v>0</v>
      </c>
      <c r="BJ274" s="63">
        <f>IFERROR(Kapitālieguldījumi!BJ53,"")</f>
        <v>0</v>
      </c>
      <c r="BK274" s="63">
        <f>IFERROR(Kapitālieguldījumi!BK53,"")</f>
        <v>0</v>
      </c>
      <c r="BL274" s="63">
        <f>IFERROR(Kapitālieguldījumi!BL53,"")</f>
        <v>0</v>
      </c>
      <c r="BM274" s="63">
        <f>IFERROR(Kapitālieguldījumi!BM53,"")</f>
        <v>0</v>
      </c>
      <c r="BN274" s="63">
        <f>IFERROR(Kapitālieguldījumi!BN53,"")</f>
        <v>0</v>
      </c>
      <c r="BO274" s="63">
        <f>IFERROR(Kapitālieguldījumi!BO53,"")</f>
        <v>0</v>
      </c>
      <c r="BP274" s="63">
        <f>IFERROR(Kapitālieguldījumi!BP53,"")</f>
        <v>0</v>
      </c>
      <c r="BQ274" s="63">
        <f>IFERROR(Kapitālieguldījumi!BQ53,"")</f>
        <v>0</v>
      </c>
      <c r="BR274" s="63">
        <f>IFERROR(Kapitālieguldījumi!BR53,"")</f>
        <v>0</v>
      </c>
      <c r="BS274" s="63">
        <f>IFERROR(Kapitālieguldījumi!BS53,"")</f>
        <v>0</v>
      </c>
      <c r="BT274" s="63">
        <f>IFERROR(Kapitālieguldījumi!BT53,"")</f>
        <v>0</v>
      </c>
      <c r="BU274" s="63">
        <f>IFERROR(Kapitālieguldījumi!BU53,"")</f>
        <v>0</v>
      </c>
      <c r="BV274" s="63">
        <f>IFERROR(Kapitālieguldījumi!BV53,"")</f>
        <v>0</v>
      </c>
      <c r="BW274" s="63">
        <f>IFERROR(Kapitālieguldījumi!BW53,"")</f>
        <v>0</v>
      </c>
      <c r="BX274" s="63">
        <f>IFERROR(Kapitālieguldījumi!BX53,"")</f>
        <v>0</v>
      </c>
      <c r="BY274" s="63">
        <f>IFERROR(Kapitālieguldījumi!BY53,"")</f>
        <v>0</v>
      </c>
      <c r="BZ274" s="63">
        <f>IFERROR(Kapitālieguldījumi!BZ53,"")</f>
        <v>0</v>
      </c>
      <c r="CA274" s="63">
        <f>IFERROR(Kapitālieguldījumi!CA53,"")</f>
        <v>0</v>
      </c>
      <c r="CB274" s="63">
        <f>IFERROR(Kapitālieguldījumi!CB53,"")</f>
        <v>0</v>
      </c>
      <c r="CC274" s="63">
        <f>IFERROR(Kapitālieguldījumi!CC53,"")</f>
        <v>0</v>
      </c>
      <c r="CD274" s="63">
        <f>IFERROR(Kapitālieguldījumi!CD53,"")</f>
        <v>0</v>
      </c>
      <c r="CE274" s="63">
        <f>IFERROR(Kapitālieguldījumi!CE53,"")</f>
        <v>0</v>
      </c>
      <c r="CF274" s="63">
        <f>IFERROR(Kapitālieguldījumi!CF53,"")</f>
        <v>0</v>
      </c>
      <c r="CG274" s="63">
        <f>IFERROR(Kapitālieguldījumi!CG53,"")</f>
        <v>0</v>
      </c>
      <c r="CH274" s="63">
        <f>IFERROR(Kapitālieguldījumi!CH53,"")</f>
        <v>0</v>
      </c>
      <c r="CI274" s="63">
        <f>IFERROR(Kapitālieguldījumi!CI53,"")</f>
        <v>0</v>
      </c>
      <c r="CJ274" s="63">
        <f>IFERROR(Kapitālieguldījumi!CJ53,"")</f>
        <v>0</v>
      </c>
      <c r="CK274" s="63">
        <f>IFERROR(Kapitālieguldījumi!CK53,"")</f>
        <v>0</v>
      </c>
      <c r="CL274" s="63">
        <f>IFERROR(Kapitālieguldījumi!CL53,"")</f>
        <v>0</v>
      </c>
      <c r="CM274" s="63">
        <f>IFERROR(Kapitālieguldījumi!CM53,"")</f>
        <v>0</v>
      </c>
      <c r="CN274" s="63">
        <f>IFERROR(Kapitālieguldījumi!CN53,"")</f>
        <v>0</v>
      </c>
      <c r="CO274" s="63">
        <f>IFERROR(Kapitālieguldījumi!CO53,"")</f>
        <v>0</v>
      </c>
      <c r="CP274" s="63">
        <f>IFERROR(Kapitālieguldījumi!CP53,"")</f>
        <v>0</v>
      </c>
      <c r="CQ274" s="63">
        <f>IFERROR(Kapitālieguldījumi!CQ53,"")</f>
        <v>0</v>
      </c>
      <c r="CR274" s="63">
        <f>IFERROR(Kapitālieguldījumi!CR53,"")</f>
        <v>0</v>
      </c>
      <c r="CS274" s="63">
        <f>IFERROR(Kapitālieguldījumi!CS53,"")</f>
        <v>0</v>
      </c>
      <c r="CT274" s="63">
        <f>IFERROR(Kapitālieguldījumi!CT53,"")</f>
        <v>0</v>
      </c>
      <c r="CU274" s="63">
        <f>IFERROR(Kapitālieguldījumi!CU53,"")</f>
        <v>0</v>
      </c>
      <c r="CV274" s="63">
        <f>IFERROR(Kapitālieguldījumi!CV53,"")</f>
        <v>0</v>
      </c>
      <c r="CW274" s="63">
        <f>IFERROR(Kapitālieguldījumi!CW53,"")</f>
        <v>0</v>
      </c>
      <c r="CX274" s="63">
        <f>IFERROR(Kapitālieguldījumi!CX53,"")</f>
        <v>0</v>
      </c>
      <c r="CY274" s="63">
        <f>IFERROR(Kapitālieguldījumi!CY53,"")</f>
        <v>0</v>
      </c>
      <c r="CZ274" s="63">
        <f>IFERROR(Kapitālieguldījumi!CZ53,"")</f>
        <v>0</v>
      </c>
      <c r="DA274" s="63">
        <f>IFERROR(Kapitālieguldījumi!DA53,"")</f>
        <v>0</v>
      </c>
      <c r="DB274" s="63">
        <f>IFERROR(Kapitālieguldījumi!DB53,"")</f>
        <v>0</v>
      </c>
      <c r="DC274" s="63">
        <f>IFERROR(Kapitālieguldījumi!DC53,"")</f>
        <v>0</v>
      </c>
      <c r="DD274" s="63">
        <f>IFERROR(Kapitālieguldījumi!DD53,"")</f>
        <v>0</v>
      </c>
      <c r="DE274" s="63">
        <f>IFERROR(Kapitālieguldījumi!DE53,"")</f>
        <v>0</v>
      </c>
      <c r="DF274" s="63">
        <f>IFERROR(Kapitālieguldījumi!DF53,"")</f>
        <v>0</v>
      </c>
      <c r="DG274" s="63">
        <f>IFERROR(Kapitālieguldījumi!DG53,"")</f>
        <v>0</v>
      </c>
      <c r="DH274" s="63">
        <f>IFERROR(Kapitālieguldījumi!DH53,"")</f>
        <v>0</v>
      </c>
      <c r="DI274" s="63">
        <f>IFERROR(Kapitālieguldījumi!DI53,"")</f>
        <v>0</v>
      </c>
      <c r="DJ274" s="63">
        <f>IFERROR(Kapitālieguldījumi!DJ53,"")</f>
        <v>0</v>
      </c>
      <c r="DK274" s="63">
        <f>IFERROR(Kapitālieguldījumi!DK53,"")</f>
        <v>0</v>
      </c>
      <c r="DL274" s="63">
        <f>IFERROR(Kapitālieguldījumi!DL53,"")</f>
        <v>0</v>
      </c>
      <c r="DM274" s="63">
        <f>IFERROR(Kapitālieguldījumi!DM53,"")</f>
        <v>0</v>
      </c>
      <c r="DN274" s="63">
        <f>IFERROR(Kapitālieguldījumi!DN53,"")</f>
        <v>0</v>
      </c>
      <c r="DO274" s="63">
        <f>IFERROR(Kapitālieguldījumi!DO53,"")</f>
        <v>0</v>
      </c>
      <c r="DP274" s="63">
        <f>IFERROR(Kapitālieguldījumi!DP53,"")</f>
        <v>0</v>
      </c>
      <c r="DQ274" s="63">
        <f>IFERROR(Kapitālieguldījumi!DQ53,"")</f>
        <v>0</v>
      </c>
      <c r="DR274" s="63">
        <f>IFERROR(Kapitālieguldījumi!DR53,"")</f>
        <v>0</v>
      </c>
      <c r="DS274" s="63">
        <f>IFERROR(Kapitālieguldījumi!DS53,"")</f>
        <v>0</v>
      </c>
      <c r="DT274" s="63">
        <f>IFERROR(Kapitālieguldījumi!DT53,"")</f>
        <v>0</v>
      </c>
      <c r="DU274" s="63">
        <f>IFERROR(Kapitālieguldījumi!DU53,"")</f>
        <v>0</v>
      </c>
    </row>
    <row r="275" spans="1:125" x14ac:dyDescent="0.35">
      <c r="A275" s="153"/>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c r="AC275" s="153"/>
      <c r="AD275" s="153"/>
      <c r="AE275" s="153"/>
      <c r="AF275" s="153"/>
      <c r="AG275" s="153"/>
      <c r="AH275" s="153"/>
      <c r="AI275" s="153"/>
      <c r="AJ275" s="153"/>
      <c r="AK275" s="153"/>
      <c r="AL275" s="153"/>
      <c r="AM275" s="153"/>
      <c r="AN275" s="153"/>
      <c r="AO275" s="153"/>
      <c r="AP275" s="153"/>
      <c r="AQ275" s="153"/>
      <c r="AR275" s="153"/>
      <c r="AS275" s="153"/>
      <c r="AT275" s="153"/>
      <c r="AU275" s="153"/>
      <c r="AV275" s="153"/>
      <c r="AW275" s="153"/>
      <c r="AX275" s="153"/>
      <c r="AY275" s="153"/>
      <c r="AZ275" s="153"/>
      <c r="BA275" s="153"/>
      <c r="BB275" s="153"/>
      <c r="BC275" s="153"/>
      <c r="BD275" s="153"/>
      <c r="BE275" s="153"/>
      <c r="BF275" s="153"/>
      <c r="BG275" s="153"/>
      <c r="BH275" s="153"/>
      <c r="BI275" s="153"/>
      <c r="BJ275" s="153"/>
      <c r="BK275" s="153"/>
      <c r="BL275" s="153"/>
      <c r="BM275" s="153"/>
      <c r="BN275" s="153"/>
      <c r="BO275" s="153"/>
      <c r="BP275" s="153"/>
      <c r="BQ275" s="153"/>
      <c r="BR275" s="153"/>
      <c r="BS275" s="153"/>
      <c r="BT275" s="153"/>
      <c r="BU275" s="153"/>
      <c r="BV275" s="153"/>
      <c r="BW275" s="153"/>
      <c r="BX275" s="153"/>
      <c r="BY275" s="153"/>
      <c r="BZ275" s="153"/>
      <c r="CA275" s="153"/>
      <c r="CB275" s="153"/>
      <c r="CC275" s="153"/>
      <c r="CD275" s="153"/>
      <c r="CE275" s="153"/>
      <c r="CF275" s="153"/>
      <c r="CG275" s="153"/>
      <c r="CH275" s="153"/>
      <c r="CI275" s="153"/>
      <c r="CJ275" s="153"/>
      <c r="CK275" s="153"/>
      <c r="CL275" s="153"/>
      <c r="CM275" s="153"/>
      <c r="CN275" s="153"/>
      <c r="CO275" s="153"/>
      <c r="CP275" s="153"/>
      <c r="CQ275" s="153"/>
      <c r="CR275" s="153"/>
      <c r="CS275" s="153"/>
      <c r="CT275" s="153"/>
      <c r="CU275" s="153"/>
      <c r="CV275" s="153"/>
      <c r="CW275" s="153"/>
      <c r="CX275" s="153"/>
      <c r="CY275" s="153"/>
      <c r="CZ275" s="153"/>
      <c r="DA275" s="153"/>
      <c r="DB275" s="153"/>
      <c r="DC275" s="153"/>
      <c r="DD275" s="153"/>
      <c r="DE275" s="153"/>
      <c r="DF275" s="153"/>
      <c r="DG275" s="153"/>
      <c r="DH275" s="153"/>
      <c r="DI275" s="153"/>
      <c r="DJ275" s="153"/>
      <c r="DK275" s="153"/>
      <c r="DL275" s="153"/>
      <c r="DM275" s="153"/>
      <c r="DN275" s="153"/>
      <c r="DO275" s="153"/>
      <c r="DP275" s="153"/>
      <c r="DQ275" s="153"/>
      <c r="DR275" s="153"/>
      <c r="DS275" s="153"/>
      <c r="DT275" s="153"/>
      <c r="DU275" s="153"/>
    </row>
    <row r="276" spans="1:125" x14ac:dyDescent="0.35">
      <c r="A276" s="38" t="str">
        <f t="shared" ref="A276:D277" si="156">IFERROR(IF(A91=0,"",A91),"")</f>
        <v>Civiltiesiskās apdrošināšanas prēmija</v>
      </c>
      <c r="B276" s="38" t="str">
        <f t="shared" si="156"/>
        <v>%</v>
      </c>
      <c r="C276" s="153" t="str">
        <f t="shared" si="156"/>
        <v/>
      </c>
      <c r="D276" s="82" t="str">
        <f t="shared" si="156"/>
        <v/>
      </c>
      <c r="E276" s="79" t="str">
        <f t="shared" ref="E276:T277" si="157">IFERROR(E$274*$D276,"")</f>
        <v/>
      </c>
      <c r="F276" s="79" t="str">
        <f t="shared" si="157"/>
        <v/>
      </c>
      <c r="G276" s="79" t="str">
        <f t="shared" si="157"/>
        <v/>
      </c>
      <c r="H276" s="79" t="str">
        <f t="shared" si="157"/>
        <v/>
      </c>
      <c r="I276" s="79" t="str">
        <f t="shared" si="157"/>
        <v/>
      </c>
      <c r="J276" s="79" t="str">
        <f t="shared" si="157"/>
        <v/>
      </c>
      <c r="K276" s="79" t="str">
        <f t="shared" si="157"/>
        <v/>
      </c>
      <c r="L276" s="79" t="str">
        <f t="shared" si="157"/>
        <v/>
      </c>
      <c r="M276" s="79" t="str">
        <f t="shared" si="157"/>
        <v/>
      </c>
      <c r="N276" s="79" t="str">
        <f t="shared" si="157"/>
        <v/>
      </c>
      <c r="O276" s="79" t="str">
        <f t="shared" si="157"/>
        <v/>
      </c>
      <c r="P276" s="79" t="str">
        <f t="shared" si="157"/>
        <v/>
      </c>
      <c r="Q276" s="79" t="str">
        <f t="shared" si="157"/>
        <v/>
      </c>
      <c r="R276" s="79" t="str">
        <f t="shared" si="157"/>
        <v/>
      </c>
      <c r="S276" s="79" t="str">
        <f t="shared" si="157"/>
        <v/>
      </c>
      <c r="T276" s="79" t="str">
        <f t="shared" si="157"/>
        <v/>
      </c>
      <c r="U276" s="79" t="str">
        <f t="shared" ref="U276:AJ277" si="158">IFERROR(U$274*$D276,"")</f>
        <v/>
      </c>
      <c r="V276" s="79" t="str">
        <f t="shared" si="158"/>
        <v/>
      </c>
      <c r="W276" s="79" t="str">
        <f t="shared" si="158"/>
        <v/>
      </c>
      <c r="X276" s="79" t="str">
        <f t="shared" si="158"/>
        <v/>
      </c>
      <c r="Y276" s="79" t="str">
        <f t="shared" si="158"/>
        <v/>
      </c>
      <c r="Z276" s="79" t="str">
        <f t="shared" si="158"/>
        <v/>
      </c>
      <c r="AA276" s="79" t="str">
        <f t="shared" si="158"/>
        <v/>
      </c>
      <c r="AB276" s="79" t="str">
        <f t="shared" si="158"/>
        <v/>
      </c>
      <c r="AC276" s="79" t="str">
        <f t="shared" si="158"/>
        <v/>
      </c>
      <c r="AD276" s="79" t="str">
        <f t="shared" si="158"/>
        <v/>
      </c>
      <c r="AE276" s="79" t="str">
        <f t="shared" si="158"/>
        <v/>
      </c>
      <c r="AF276" s="79" t="str">
        <f t="shared" si="158"/>
        <v/>
      </c>
      <c r="AG276" s="79" t="str">
        <f t="shared" si="158"/>
        <v/>
      </c>
      <c r="AH276" s="79" t="str">
        <f t="shared" si="158"/>
        <v/>
      </c>
      <c r="AI276" s="79" t="str">
        <f t="shared" si="158"/>
        <v/>
      </c>
      <c r="AJ276" s="79" t="str">
        <f t="shared" si="158"/>
        <v/>
      </c>
      <c r="AK276" s="79" t="str">
        <f t="shared" ref="AK276:AZ277" si="159">IFERROR(AK$274*$D276,"")</f>
        <v/>
      </c>
      <c r="AL276" s="79" t="str">
        <f t="shared" si="159"/>
        <v/>
      </c>
      <c r="AM276" s="79" t="str">
        <f t="shared" si="159"/>
        <v/>
      </c>
      <c r="AN276" s="79" t="str">
        <f t="shared" si="159"/>
        <v/>
      </c>
      <c r="AO276" s="79" t="str">
        <f t="shared" si="159"/>
        <v/>
      </c>
      <c r="AP276" s="79" t="str">
        <f t="shared" si="159"/>
        <v/>
      </c>
      <c r="AQ276" s="79" t="str">
        <f t="shared" si="159"/>
        <v/>
      </c>
      <c r="AR276" s="79" t="str">
        <f t="shared" si="159"/>
        <v/>
      </c>
      <c r="AS276" s="79" t="str">
        <f t="shared" si="159"/>
        <v/>
      </c>
      <c r="AT276" s="79" t="str">
        <f t="shared" si="159"/>
        <v/>
      </c>
      <c r="AU276" s="79" t="str">
        <f t="shared" si="159"/>
        <v/>
      </c>
      <c r="AV276" s="79" t="str">
        <f t="shared" si="159"/>
        <v/>
      </c>
      <c r="AW276" s="79" t="str">
        <f t="shared" si="159"/>
        <v/>
      </c>
      <c r="AX276" s="79" t="str">
        <f t="shared" si="159"/>
        <v/>
      </c>
      <c r="AY276" s="79" t="str">
        <f t="shared" si="159"/>
        <v/>
      </c>
      <c r="AZ276" s="79" t="str">
        <f t="shared" si="159"/>
        <v/>
      </c>
      <c r="BA276" s="79" t="str">
        <f t="shared" ref="BA276:BP277" si="160">IFERROR(BA$274*$D276,"")</f>
        <v/>
      </c>
      <c r="BB276" s="79" t="str">
        <f t="shared" si="160"/>
        <v/>
      </c>
      <c r="BC276" s="79" t="str">
        <f t="shared" si="160"/>
        <v/>
      </c>
      <c r="BD276" s="79" t="str">
        <f t="shared" si="160"/>
        <v/>
      </c>
      <c r="BE276" s="79" t="str">
        <f t="shared" si="160"/>
        <v/>
      </c>
      <c r="BF276" s="79" t="str">
        <f t="shared" si="160"/>
        <v/>
      </c>
      <c r="BG276" s="79" t="str">
        <f t="shared" si="160"/>
        <v/>
      </c>
      <c r="BH276" s="79" t="str">
        <f t="shared" si="160"/>
        <v/>
      </c>
      <c r="BI276" s="79" t="str">
        <f t="shared" si="160"/>
        <v/>
      </c>
      <c r="BJ276" s="79" t="str">
        <f t="shared" si="160"/>
        <v/>
      </c>
      <c r="BK276" s="79" t="str">
        <f t="shared" si="160"/>
        <v/>
      </c>
      <c r="BL276" s="79" t="str">
        <f t="shared" si="160"/>
        <v/>
      </c>
      <c r="BM276" s="79" t="str">
        <f t="shared" si="160"/>
        <v/>
      </c>
      <c r="BN276" s="79" t="str">
        <f t="shared" si="160"/>
        <v/>
      </c>
      <c r="BO276" s="79" t="str">
        <f t="shared" si="160"/>
        <v/>
      </c>
      <c r="BP276" s="79" t="str">
        <f t="shared" si="160"/>
        <v/>
      </c>
      <c r="BQ276" s="79" t="str">
        <f t="shared" ref="BQ276:CF277" si="161">IFERROR(BQ$274*$D276,"")</f>
        <v/>
      </c>
      <c r="BR276" s="79" t="str">
        <f t="shared" si="161"/>
        <v/>
      </c>
      <c r="BS276" s="79" t="str">
        <f t="shared" si="161"/>
        <v/>
      </c>
      <c r="BT276" s="79" t="str">
        <f t="shared" si="161"/>
        <v/>
      </c>
      <c r="BU276" s="79" t="str">
        <f t="shared" si="161"/>
        <v/>
      </c>
      <c r="BV276" s="79" t="str">
        <f t="shared" si="161"/>
        <v/>
      </c>
      <c r="BW276" s="79" t="str">
        <f t="shared" si="161"/>
        <v/>
      </c>
      <c r="BX276" s="79" t="str">
        <f t="shared" si="161"/>
        <v/>
      </c>
      <c r="BY276" s="79" t="str">
        <f t="shared" si="161"/>
        <v/>
      </c>
      <c r="BZ276" s="79" t="str">
        <f t="shared" si="161"/>
        <v/>
      </c>
      <c r="CA276" s="79" t="str">
        <f t="shared" si="161"/>
        <v/>
      </c>
      <c r="CB276" s="79" t="str">
        <f t="shared" si="161"/>
        <v/>
      </c>
      <c r="CC276" s="79" t="str">
        <f t="shared" si="161"/>
        <v/>
      </c>
      <c r="CD276" s="79" t="str">
        <f t="shared" si="161"/>
        <v/>
      </c>
      <c r="CE276" s="79" t="str">
        <f t="shared" si="161"/>
        <v/>
      </c>
      <c r="CF276" s="79" t="str">
        <f t="shared" si="161"/>
        <v/>
      </c>
      <c r="CG276" s="79" t="str">
        <f t="shared" ref="CG276:CV277" si="162">IFERROR(CG$274*$D276,"")</f>
        <v/>
      </c>
      <c r="CH276" s="79" t="str">
        <f t="shared" si="162"/>
        <v/>
      </c>
      <c r="CI276" s="79" t="str">
        <f t="shared" si="162"/>
        <v/>
      </c>
      <c r="CJ276" s="79" t="str">
        <f t="shared" si="162"/>
        <v/>
      </c>
      <c r="CK276" s="79" t="str">
        <f t="shared" si="162"/>
        <v/>
      </c>
      <c r="CL276" s="79" t="str">
        <f t="shared" si="162"/>
        <v/>
      </c>
      <c r="CM276" s="79" t="str">
        <f t="shared" si="162"/>
        <v/>
      </c>
      <c r="CN276" s="79" t="str">
        <f t="shared" si="162"/>
        <v/>
      </c>
      <c r="CO276" s="79" t="str">
        <f t="shared" si="162"/>
        <v/>
      </c>
      <c r="CP276" s="79" t="str">
        <f t="shared" si="162"/>
        <v/>
      </c>
      <c r="CQ276" s="79" t="str">
        <f t="shared" si="162"/>
        <v/>
      </c>
      <c r="CR276" s="79" t="str">
        <f t="shared" si="162"/>
        <v/>
      </c>
      <c r="CS276" s="79" t="str">
        <f t="shared" si="162"/>
        <v/>
      </c>
      <c r="CT276" s="79" t="str">
        <f t="shared" si="162"/>
        <v/>
      </c>
      <c r="CU276" s="79" t="str">
        <f t="shared" si="162"/>
        <v/>
      </c>
      <c r="CV276" s="79" t="str">
        <f t="shared" si="162"/>
        <v/>
      </c>
      <c r="CW276" s="79" t="str">
        <f t="shared" ref="CW276:DL277" si="163">IFERROR(CW$274*$D276,"")</f>
        <v/>
      </c>
      <c r="CX276" s="79" t="str">
        <f t="shared" si="163"/>
        <v/>
      </c>
      <c r="CY276" s="79" t="str">
        <f t="shared" si="163"/>
        <v/>
      </c>
      <c r="CZ276" s="79" t="str">
        <f t="shared" si="163"/>
        <v/>
      </c>
      <c r="DA276" s="79" t="str">
        <f t="shared" si="163"/>
        <v/>
      </c>
      <c r="DB276" s="79" t="str">
        <f t="shared" si="163"/>
        <v/>
      </c>
      <c r="DC276" s="79" t="str">
        <f t="shared" si="163"/>
        <v/>
      </c>
      <c r="DD276" s="79" t="str">
        <f t="shared" si="163"/>
        <v/>
      </c>
      <c r="DE276" s="79" t="str">
        <f t="shared" si="163"/>
        <v/>
      </c>
      <c r="DF276" s="79" t="str">
        <f t="shared" si="163"/>
        <v/>
      </c>
      <c r="DG276" s="79" t="str">
        <f t="shared" si="163"/>
        <v/>
      </c>
      <c r="DH276" s="79" t="str">
        <f t="shared" si="163"/>
        <v/>
      </c>
      <c r="DI276" s="79" t="str">
        <f t="shared" si="163"/>
        <v/>
      </c>
      <c r="DJ276" s="79" t="str">
        <f t="shared" si="163"/>
        <v/>
      </c>
      <c r="DK276" s="79" t="str">
        <f t="shared" si="163"/>
        <v/>
      </c>
      <c r="DL276" s="79" t="str">
        <f t="shared" si="163"/>
        <v/>
      </c>
      <c r="DM276" s="79" t="str">
        <f t="shared" ref="DK276:DU277" si="164">IFERROR(DM$274*$D276,"")</f>
        <v/>
      </c>
      <c r="DN276" s="79" t="str">
        <f t="shared" si="164"/>
        <v/>
      </c>
      <c r="DO276" s="79" t="str">
        <f t="shared" si="164"/>
        <v/>
      </c>
      <c r="DP276" s="79" t="str">
        <f t="shared" si="164"/>
        <v/>
      </c>
      <c r="DQ276" s="79" t="str">
        <f t="shared" si="164"/>
        <v/>
      </c>
      <c r="DR276" s="79" t="str">
        <f t="shared" si="164"/>
        <v/>
      </c>
      <c r="DS276" s="79" t="str">
        <f t="shared" si="164"/>
        <v/>
      </c>
      <c r="DT276" s="79" t="str">
        <f t="shared" si="164"/>
        <v/>
      </c>
      <c r="DU276" s="79" t="str">
        <f t="shared" si="164"/>
        <v/>
      </c>
    </row>
    <row r="277" spans="1:125" x14ac:dyDescent="0.35">
      <c r="A277" s="38" t="str">
        <f t="shared" si="156"/>
        <v>BŪVUZŅEMĒJA VISU RISKU (CAR) apdrošināšanas prēmija</v>
      </c>
      <c r="B277" s="38" t="str">
        <f t="shared" si="156"/>
        <v>%</v>
      </c>
      <c r="C277" s="153" t="str">
        <f t="shared" si="156"/>
        <v/>
      </c>
      <c r="D277" s="82" t="str">
        <f t="shared" si="156"/>
        <v/>
      </c>
      <c r="E277" s="79" t="str">
        <f t="shared" si="157"/>
        <v/>
      </c>
      <c r="F277" s="79" t="str">
        <f t="shared" si="157"/>
        <v/>
      </c>
      <c r="G277" s="79" t="str">
        <f t="shared" si="157"/>
        <v/>
      </c>
      <c r="H277" s="79" t="str">
        <f t="shared" si="157"/>
        <v/>
      </c>
      <c r="I277" s="79" t="str">
        <f t="shared" si="157"/>
        <v/>
      </c>
      <c r="J277" s="79" t="str">
        <f t="shared" si="157"/>
        <v/>
      </c>
      <c r="K277" s="79" t="str">
        <f t="shared" si="157"/>
        <v/>
      </c>
      <c r="L277" s="79" t="str">
        <f t="shared" si="157"/>
        <v/>
      </c>
      <c r="M277" s="79" t="str">
        <f t="shared" si="157"/>
        <v/>
      </c>
      <c r="N277" s="79" t="str">
        <f t="shared" si="157"/>
        <v/>
      </c>
      <c r="O277" s="79" t="str">
        <f t="shared" si="157"/>
        <v/>
      </c>
      <c r="P277" s="79" t="str">
        <f t="shared" si="157"/>
        <v/>
      </c>
      <c r="Q277" s="79" t="str">
        <f t="shared" si="157"/>
        <v/>
      </c>
      <c r="R277" s="79" t="str">
        <f t="shared" si="157"/>
        <v/>
      </c>
      <c r="S277" s="79" t="str">
        <f t="shared" si="157"/>
        <v/>
      </c>
      <c r="T277" s="79" t="str">
        <f t="shared" si="157"/>
        <v/>
      </c>
      <c r="U277" s="79" t="str">
        <f t="shared" si="158"/>
        <v/>
      </c>
      <c r="V277" s="79" t="str">
        <f t="shared" si="158"/>
        <v/>
      </c>
      <c r="W277" s="79" t="str">
        <f t="shared" si="158"/>
        <v/>
      </c>
      <c r="X277" s="79" t="str">
        <f t="shared" si="158"/>
        <v/>
      </c>
      <c r="Y277" s="79" t="str">
        <f t="shared" si="158"/>
        <v/>
      </c>
      <c r="Z277" s="79" t="str">
        <f t="shared" si="158"/>
        <v/>
      </c>
      <c r="AA277" s="79" t="str">
        <f t="shared" si="158"/>
        <v/>
      </c>
      <c r="AB277" s="79" t="str">
        <f t="shared" si="158"/>
        <v/>
      </c>
      <c r="AC277" s="79" t="str">
        <f t="shared" si="158"/>
        <v/>
      </c>
      <c r="AD277" s="79" t="str">
        <f t="shared" si="158"/>
        <v/>
      </c>
      <c r="AE277" s="79" t="str">
        <f t="shared" si="158"/>
        <v/>
      </c>
      <c r="AF277" s="79" t="str">
        <f t="shared" si="158"/>
        <v/>
      </c>
      <c r="AG277" s="79" t="str">
        <f t="shared" si="158"/>
        <v/>
      </c>
      <c r="AH277" s="79" t="str">
        <f t="shared" si="158"/>
        <v/>
      </c>
      <c r="AI277" s="79" t="str">
        <f t="shared" si="158"/>
        <v/>
      </c>
      <c r="AJ277" s="79" t="str">
        <f t="shared" si="158"/>
        <v/>
      </c>
      <c r="AK277" s="79" t="str">
        <f t="shared" si="159"/>
        <v/>
      </c>
      <c r="AL277" s="79" t="str">
        <f t="shared" si="159"/>
        <v/>
      </c>
      <c r="AM277" s="79" t="str">
        <f t="shared" si="159"/>
        <v/>
      </c>
      <c r="AN277" s="79" t="str">
        <f t="shared" si="159"/>
        <v/>
      </c>
      <c r="AO277" s="79" t="str">
        <f t="shared" si="159"/>
        <v/>
      </c>
      <c r="AP277" s="79" t="str">
        <f t="shared" si="159"/>
        <v/>
      </c>
      <c r="AQ277" s="79" t="str">
        <f t="shared" si="159"/>
        <v/>
      </c>
      <c r="AR277" s="79" t="str">
        <f t="shared" si="159"/>
        <v/>
      </c>
      <c r="AS277" s="79" t="str">
        <f t="shared" si="159"/>
        <v/>
      </c>
      <c r="AT277" s="79" t="str">
        <f t="shared" si="159"/>
        <v/>
      </c>
      <c r="AU277" s="79" t="str">
        <f t="shared" si="159"/>
        <v/>
      </c>
      <c r="AV277" s="79" t="str">
        <f t="shared" si="159"/>
        <v/>
      </c>
      <c r="AW277" s="79" t="str">
        <f t="shared" si="159"/>
        <v/>
      </c>
      <c r="AX277" s="79" t="str">
        <f t="shared" si="159"/>
        <v/>
      </c>
      <c r="AY277" s="79" t="str">
        <f t="shared" si="159"/>
        <v/>
      </c>
      <c r="AZ277" s="79" t="str">
        <f t="shared" si="159"/>
        <v/>
      </c>
      <c r="BA277" s="79" t="str">
        <f t="shared" si="160"/>
        <v/>
      </c>
      <c r="BB277" s="79" t="str">
        <f t="shared" si="160"/>
        <v/>
      </c>
      <c r="BC277" s="79" t="str">
        <f t="shared" si="160"/>
        <v/>
      </c>
      <c r="BD277" s="79" t="str">
        <f t="shared" si="160"/>
        <v/>
      </c>
      <c r="BE277" s="79" t="str">
        <f t="shared" si="160"/>
        <v/>
      </c>
      <c r="BF277" s="79" t="str">
        <f t="shared" si="160"/>
        <v/>
      </c>
      <c r="BG277" s="79" t="str">
        <f t="shared" si="160"/>
        <v/>
      </c>
      <c r="BH277" s="79" t="str">
        <f t="shared" si="160"/>
        <v/>
      </c>
      <c r="BI277" s="79" t="str">
        <f t="shared" si="160"/>
        <v/>
      </c>
      <c r="BJ277" s="79" t="str">
        <f t="shared" si="160"/>
        <v/>
      </c>
      <c r="BK277" s="79" t="str">
        <f t="shared" si="160"/>
        <v/>
      </c>
      <c r="BL277" s="79" t="str">
        <f t="shared" si="160"/>
        <v/>
      </c>
      <c r="BM277" s="79" t="str">
        <f t="shared" si="160"/>
        <v/>
      </c>
      <c r="BN277" s="79" t="str">
        <f t="shared" si="160"/>
        <v/>
      </c>
      <c r="BO277" s="79" t="str">
        <f t="shared" si="160"/>
        <v/>
      </c>
      <c r="BP277" s="79" t="str">
        <f t="shared" si="160"/>
        <v/>
      </c>
      <c r="BQ277" s="79" t="str">
        <f t="shared" si="161"/>
        <v/>
      </c>
      <c r="BR277" s="79" t="str">
        <f t="shared" si="161"/>
        <v/>
      </c>
      <c r="BS277" s="79" t="str">
        <f t="shared" si="161"/>
        <v/>
      </c>
      <c r="BT277" s="79" t="str">
        <f t="shared" si="161"/>
        <v/>
      </c>
      <c r="BU277" s="79" t="str">
        <f t="shared" si="161"/>
        <v/>
      </c>
      <c r="BV277" s="79" t="str">
        <f t="shared" si="161"/>
        <v/>
      </c>
      <c r="BW277" s="79" t="str">
        <f t="shared" si="161"/>
        <v/>
      </c>
      <c r="BX277" s="79" t="str">
        <f t="shared" si="161"/>
        <v/>
      </c>
      <c r="BY277" s="79" t="str">
        <f t="shared" si="161"/>
        <v/>
      </c>
      <c r="BZ277" s="79" t="str">
        <f t="shared" si="161"/>
        <v/>
      </c>
      <c r="CA277" s="79" t="str">
        <f t="shared" si="161"/>
        <v/>
      </c>
      <c r="CB277" s="79" t="str">
        <f t="shared" si="161"/>
        <v/>
      </c>
      <c r="CC277" s="79" t="str">
        <f t="shared" si="161"/>
        <v/>
      </c>
      <c r="CD277" s="79" t="str">
        <f t="shared" si="161"/>
        <v/>
      </c>
      <c r="CE277" s="79" t="str">
        <f t="shared" si="161"/>
        <v/>
      </c>
      <c r="CF277" s="79" t="str">
        <f t="shared" si="161"/>
        <v/>
      </c>
      <c r="CG277" s="79" t="str">
        <f t="shared" si="162"/>
        <v/>
      </c>
      <c r="CH277" s="79" t="str">
        <f t="shared" si="162"/>
        <v/>
      </c>
      <c r="CI277" s="79" t="str">
        <f t="shared" si="162"/>
        <v/>
      </c>
      <c r="CJ277" s="79" t="str">
        <f t="shared" si="162"/>
        <v/>
      </c>
      <c r="CK277" s="79" t="str">
        <f t="shared" si="162"/>
        <v/>
      </c>
      <c r="CL277" s="79" t="str">
        <f t="shared" si="162"/>
        <v/>
      </c>
      <c r="CM277" s="79" t="str">
        <f t="shared" si="162"/>
        <v/>
      </c>
      <c r="CN277" s="79" t="str">
        <f t="shared" si="162"/>
        <v/>
      </c>
      <c r="CO277" s="79" t="str">
        <f t="shared" si="162"/>
        <v/>
      </c>
      <c r="CP277" s="79" t="str">
        <f t="shared" si="162"/>
        <v/>
      </c>
      <c r="CQ277" s="79" t="str">
        <f t="shared" si="162"/>
        <v/>
      </c>
      <c r="CR277" s="79" t="str">
        <f t="shared" si="162"/>
        <v/>
      </c>
      <c r="CS277" s="79" t="str">
        <f t="shared" si="162"/>
        <v/>
      </c>
      <c r="CT277" s="79" t="str">
        <f t="shared" si="162"/>
        <v/>
      </c>
      <c r="CU277" s="79" t="str">
        <f t="shared" si="162"/>
        <v/>
      </c>
      <c r="CV277" s="79" t="str">
        <f t="shared" si="162"/>
        <v/>
      </c>
      <c r="CW277" s="79" t="str">
        <f t="shared" si="163"/>
        <v/>
      </c>
      <c r="CX277" s="79" t="str">
        <f t="shared" si="163"/>
        <v/>
      </c>
      <c r="CY277" s="79" t="str">
        <f t="shared" si="163"/>
        <v/>
      </c>
      <c r="CZ277" s="79" t="str">
        <f t="shared" si="163"/>
        <v/>
      </c>
      <c r="DA277" s="79" t="str">
        <f t="shared" si="163"/>
        <v/>
      </c>
      <c r="DB277" s="79" t="str">
        <f t="shared" si="163"/>
        <v/>
      </c>
      <c r="DC277" s="79" t="str">
        <f t="shared" si="163"/>
        <v/>
      </c>
      <c r="DD277" s="79" t="str">
        <f t="shared" si="163"/>
        <v/>
      </c>
      <c r="DE277" s="79" t="str">
        <f t="shared" si="163"/>
        <v/>
      </c>
      <c r="DF277" s="79" t="str">
        <f t="shared" si="163"/>
        <v/>
      </c>
      <c r="DG277" s="79" t="str">
        <f t="shared" si="163"/>
        <v/>
      </c>
      <c r="DH277" s="79" t="str">
        <f t="shared" si="163"/>
        <v/>
      </c>
      <c r="DI277" s="79" t="str">
        <f t="shared" si="163"/>
        <v/>
      </c>
      <c r="DJ277" s="79" t="str">
        <f t="shared" si="163"/>
        <v/>
      </c>
      <c r="DK277" s="79" t="str">
        <f t="shared" si="164"/>
        <v/>
      </c>
      <c r="DL277" s="79" t="str">
        <f t="shared" si="164"/>
        <v/>
      </c>
      <c r="DM277" s="79" t="str">
        <f t="shared" si="164"/>
        <v/>
      </c>
      <c r="DN277" s="79" t="str">
        <f t="shared" si="164"/>
        <v/>
      </c>
      <c r="DO277" s="79" t="str">
        <f t="shared" si="164"/>
        <v/>
      </c>
      <c r="DP277" s="79" t="str">
        <f t="shared" si="164"/>
        <v/>
      </c>
      <c r="DQ277" s="79" t="str">
        <f t="shared" si="164"/>
        <v/>
      </c>
      <c r="DR277" s="79" t="str">
        <f t="shared" si="164"/>
        <v/>
      </c>
      <c r="DS277" s="79" t="str">
        <f t="shared" si="164"/>
        <v/>
      </c>
      <c r="DT277" s="79" t="str">
        <f t="shared" si="164"/>
        <v/>
      </c>
      <c r="DU277" s="79" t="str">
        <f t="shared" si="164"/>
        <v/>
      </c>
    </row>
    <row r="278" spans="1:125" x14ac:dyDescent="0.35">
      <c r="A278" s="38" t="str">
        <f>IFERROR(IF(A95=0,"",A95),"")</f>
        <v>Visu risku apdrošināšanas prēmija uzturēšanas periodā</v>
      </c>
      <c r="B278" s="38" t="str">
        <f>IFERROR(IF(B95=0,"",B95),"")</f>
        <v>%</v>
      </c>
      <c r="C278" s="153" t="str">
        <f>IFERROR(IF(C95=0,"",C95),"")</f>
        <v/>
      </c>
      <c r="D278" s="82" t="str">
        <f>IFERROR(IF(D95=0,"",D95),"")</f>
        <v/>
      </c>
      <c r="E278" s="79" t="str">
        <f t="shared" ref="E278:BP278" si="165">IFERROR($D278*$D274*E234,"")</f>
        <v/>
      </c>
      <c r="F278" s="79" t="str">
        <f t="shared" si="165"/>
        <v/>
      </c>
      <c r="G278" s="79" t="str">
        <f t="shared" si="165"/>
        <v/>
      </c>
      <c r="H278" s="79" t="str">
        <f t="shared" si="165"/>
        <v/>
      </c>
      <c r="I278" s="79" t="str">
        <f t="shared" si="165"/>
        <v/>
      </c>
      <c r="J278" s="79" t="str">
        <f t="shared" si="165"/>
        <v/>
      </c>
      <c r="K278" s="79" t="str">
        <f t="shared" si="165"/>
        <v/>
      </c>
      <c r="L278" s="79" t="str">
        <f t="shared" si="165"/>
        <v/>
      </c>
      <c r="M278" s="79" t="str">
        <f t="shared" si="165"/>
        <v/>
      </c>
      <c r="N278" s="79" t="str">
        <f t="shared" si="165"/>
        <v/>
      </c>
      <c r="O278" s="79" t="str">
        <f t="shared" si="165"/>
        <v/>
      </c>
      <c r="P278" s="79" t="str">
        <f t="shared" si="165"/>
        <v/>
      </c>
      <c r="Q278" s="79" t="str">
        <f t="shared" si="165"/>
        <v/>
      </c>
      <c r="R278" s="79" t="str">
        <f t="shared" si="165"/>
        <v/>
      </c>
      <c r="S278" s="79" t="str">
        <f t="shared" si="165"/>
        <v/>
      </c>
      <c r="T278" s="79" t="str">
        <f t="shared" si="165"/>
        <v/>
      </c>
      <c r="U278" s="79" t="str">
        <f t="shared" si="165"/>
        <v/>
      </c>
      <c r="V278" s="79" t="str">
        <f t="shared" si="165"/>
        <v/>
      </c>
      <c r="W278" s="79" t="str">
        <f t="shared" si="165"/>
        <v/>
      </c>
      <c r="X278" s="79" t="str">
        <f t="shared" si="165"/>
        <v/>
      </c>
      <c r="Y278" s="79" t="str">
        <f t="shared" si="165"/>
        <v/>
      </c>
      <c r="Z278" s="79" t="str">
        <f t="shared" si="165"/>
        <v/>
      </c>
      <c r="AA278" s="79" t="str">
        <f t="shared" si="165"/>
        <v/>
      </c>
      <c r="AB278" s="79" t="str">
        <f t="shared" si="165"/>
        <v/>
      </c>
      <c r="AC278" s="79" t="str">
        <f t="shared" si="165"/>
        <v/>
      </c>
      <c r="AD278" s="79" t="str">
        <f t="shared" si="165"/>
        <v/>
      </c>
      <c r="AE278" s="79" t="str">
        <f t="shared" si="165"/>
        <v/>
      </c>
      <c r="AF278" s="79" t="str">
        <f t="shared" si="165"/>
        <v/>
      </c>
      <c r="AG278" s="79" t="str">
        <f t="shared" si="165"/>
        <v/>
      </c>
      <c r="AH278" s="79" t="str">
        <f t="shared" si="165"/>
        <v/>
      </c>
      <c r="AI278" s="79" t="str">
        <f t="shared" si="165"/>
        <v/>
      </c>
      <c r="AJ278" s="79" t="str">
        <f t="shared" si="165"/>
        <v/>
      </c>
      <c r="AK278" s="79" t="str">
        <f t="shared" si="165"/>
        <v/>
      </c>
      <c r="AL278" s="79" t="str">
        <f t="shared" si="165"/>
        <v/>
      </c>
      <c r="AM278" s="79" t="str">
        <f t="shared" si="165"/>
        <v/>
      </c>
      <c r="AN278" s="79" t="str">
        <f t="shared" si="165"/>
        <v/>
      </c>
      <c r="AO278" s="79" t="str">
        <f t="shared" si="165"/>
        <v/>
      </c>
      <c r="AP278" s="79" t="str">
        <f t="shared" si="165"/>
        <v/>
      </c>
      <c r="AQ278" s="79" t="str">
        <f t="shared" si="165"/>
        <v/>
      </c>
      <c r="AR278" s="79" t="str">
        <f t="shared" si="165"/>
        <v/>
      </c>
      <c r="AS278" s="79" t="str">
        <f t="shared" si="165"/>
        <v/>
      </c>
      <c r="AT278" s="79" t="str">
        <f t="shared" si="165"/>
        <v/>
      </c>
      <c r="AU278" s="79" t="str">
        <f t="shared" si="165"/>
        <v/>
      </c>
      <c r="AV278" s="79" t="str">
        <f t="shared" si="165"/>
        <v/>
      </c>
      <c r="AW278" s="79" t="str">
        <f t="shared" si="165"/>
        <v/>
      </c>
      <c r="AX278" s="79" t="str">
        <f t="shared" si="165"/>
        <v/>
      </c>
      <c r="AY278" s="79" t="str">
        <f t="shared" si="165"/>
        <v/>
      </c>
      <c r="AZ278" s="79" t="str">
        <f t="shared" si="165"/>
        <v/>
      </c>
      <c r="BA278" s="79" t="str">
        <f t="shared" si="165"/>
        <v/>
      </c>
      <c r="BB278" s="79" t="str">
        <f t="shared" si="165"/>
        <v/>
      </c>
      <c r="BC278" s="79" t="str">
        <f t="shared" si="165"/>
        <v/>
      </c>
      <c r="BD278" s="79" t="str">
        <f t="shared" si="165"/>
        <v/>
      </c>
      <c r="BE278" s="79" t="str">
        <f t="shared" si="165"/>
        <v/>
      </c>
      <c r="BF278" s="79" t="str">
        <f t="shared" si="165"/>
        <v/>
      </c>
      <c r="BG278" s="79" t="str">
        <f t="shared" si="165"/>
        <v/>
      </c>
      <c r="BH278" s="79" t="str">
        <f t="shared" si="165"/>
        <v/>
      </c>
      <c r="BI278" s="79" t="str">
        <f t="shared" si="165"/>
        <v/>
      </c>
      <c r="BJ278" s="79" t="str">
        <f t="shared" si="165"/>
        <v/>
      </c>
      <c r="BK278" s="79" t="str">
        <f t="shared" si="165"/>
        <v/>
      </c>
      <c r="BL278" s="79" t="str">
        <f t="shared" si="165"/>
        <v/>
      </c>
      <c r="BM278" s="79" t="str">
        <f t="shared" si="165"/>
        <v/>
      </c>
      <c r="BN278" s="79" t="str">
        <f t="shared" si="165"/>
        <v/>
      </c>
      <c r="BO278" s="79" t="str">
        <f t="shared" si="165"/>
        <v/>
      </c>
      <c r="BP278" s="79" t="str">
        <f t="shared" si="165"/>
        <v/>
      </c>
      <c r="BQ278" s="79" t="str">
        <f t="shared" ref="BQ278:DU278" si="166">IFERROR($D278*$D274*BQ234,"")</f>
        <v/>
      </c>
      <c r="BR278" s="79" t="str">
        <f t="shared" si="166"/>
        <v/>
      </c>
      <c r="BS278" s="79" t="str">
        <f t="shared" si="166"/>
        <v/>
      </c>
      <c r="BT278" s="79" t="str">
        <f t="shared" si="166"/>
        <v/>
      </c>
      <c r="BU278" s="79" t="str">
        <f t="shared" si="166"/>
        <v/>
      </c>
      <c r="BV278" s="79" t="str">
        <f t="shared" si="166"/>
        <v/>
      </c>
      <c r="BW278" s="79" t="str">
        <f t="shared" si="166"/>
        <v/>
      </c>
      <c r="BX278" s="79" t="str">
        <f t="shared" si="166"/>
        <v/>
      </c>
      <c r="BY278" s="79" t="str">
        <f t="shared" si="166"/>
        <v/>
      </c>
      <c r="BZ278" s="79" t="str">
        <f t="shared" si="166"/>
        <v/>
      </c>
      <c r="CA278" s="79" t="str">
        <f t="shared" si="166"/>
        <v/>
      </c>
      <c r="CB278" s="79" t="str">
        <f t="shared" si="166"/>
        <v/>
      </c>
      <c r="CC278" s="79" t="str">
        <f t="shared" si="166"/>
        <v/>
      </c>
      <c r="CD278" s="79" t="str">
        <f t="shared" si="166"/>
        <v/>
      </c>
      <c r="CE278" s="79" t="str">
        <f t="shared" si="166"/>
        <v/>
      </c>
      <c r="CF278" s="79" t="str">
        <f t="shared" si="166"/>
        <v/>
      </c>
      <c r="CG278" s="79" t="str">
        <f t="shared" si="166"/>
        <v/>
      </c>
      <c r="CH278" s="79" t="str">
        <f t="shared" si="166"/>
        <v/>
      </c>
      <c r="CI278" s="79" t="str">
        <f t="shared" si="166"/>
        <v/>
      </c>
      <c r="CJ278" s="79" t="str">
        <f t="shared" si="166"/>
        <v/>
      </c>
      <c r="CK278" s="79" t="str">
        <f t="shared" si="166"/>
        <v/>
      </c>
      <c r="CL278" s="79" t="str">
        <f t="shared" si="166"/>
        <v/>
      </c>
      <c r="CM278" s="79" t="str">
        <f t="shared" si="166"/>
        <v/>
      </c>
      <c r="CN278" s="79" t="str">
        <f t="shared" si="166"/>
        <v/>
      </c>
      <c r="CO278" s="79" t="str">
        <f t="shared" si="166"/>
        <v/>
      </c>
      <c r="CP278" s="79" t="str">
        <f t="shared" si="166"/>
        <v/>
      </c>
      <c r="CQ278" s="79" t="str">
        <f t="shared" si="166"/>
        <v/>
      </c>
      <c r="CR278" s="79" t="str">
        <f t="shared" si="166"/>
        <v/>
      </c>
      <c r="CS278" s="79" t="str">
        <f t="shared" si="166"/>
        <v/>
      </c>
      <c r="CT278" s="79" t="str">
        <f t="shared" si="166"/>
        <v/>
      </c>
      <c r="CU278" s="79" t="str">
        <f t="shared" si="166"/>
        <v/>
      </c>
      <c r="CV278" s="79" t="str">
        <f t="shared" si="166"/>
        <v/>
      </c>
      <c r="CW278" s="79" t="str">
        <f t="shared" si="166"/>
        <v/>
      </c>
      <c r="CX278" s="79" t="str">
        <f t="shared" si="166"/>
        <v/>
      </c>
      <c r="CY278" s="79" t="str">
        <f t="shared" si="166"/>
        <v/>
      </c>
      <c r="CZ278" s="79" t="str">
        <f t="shared" si="166"/>
        <v/>
      </c>
      <c r="DA278" s="79" t="str">
        <f t="shared" si="166"/>
        <v/>
      </c>
      <c r="DB278" s="79" t="str">
        <f t="shared" si="166"/>
        <v/>
      </c>
      <c r="DC278" s="79" t="str">
        <f t="shared" si="166"/>
        <v/>
      </c>
      <c r="DD278" s="79" t="str">
        <f t="shared" si="166"/>
        <v/>
      </c>
      <c r="DE278" s="79" t="str">
        <f t="shared" si="166"/>
        <v/>
      </c>
      <c r="DF278" s="79" t="str">
        <f t="shared" si="166"/>
        <v/>
      </c>
      <c r="DG278" s="79" t="str">
        <f t="shared" si="166"/>
        <v/>
      </c>
      <c r="DH278" s="79" t="str">
        <f t="shared" si="166"/>
        <v/>
      </c>
      <c r="DI278" s="79" t="str">
        <f t="shared" si="166"/>
        <v/>
      </c>
      <c r="DJ278" s="79" t="str">
        <f t="shared" si="166"/>
        <v/>
      </c>
      <c r="DK278" s="79" t="str">
        <f t="shared" si="166"/>
        <v/>
      </c>
      <c r="DL278" s="79" t="str">
        <f t="shared" si="166"/>
        <v/>
      </c>
      <c r="DM278" s="79" t="str">
        <f t="shared" si="166"/>
        <v/>
      </c>
      <c r="DN278" s="79" t="str">
        <f t="shared" si="166"/>
        <v/>
      </c>
      <c r="DO278" s="79" t="str">
        <f t="shared" si="166"/>
        <v/>
      </c>
      <c r="DP278" s="79" t="str">
        <f t="shared" si="166"/>
        <v/>
      </c>
      <c r="DQ278" s="79" t="str">
        <f t="shared" si="166"/>
        <v/>
      </c>
      <c r="DR278" s="79" t="str">
        <f t="shared" si="166"/>
        <v/>
      </c>
      <c r="DS278" s="79" t="str">
        <f t="shared" si="166"/>
        <v/>
      </c>
      <c r="DT278" s="79" t="str">
        <f t="shared" si="166"/>
        <v/>
      </c>
      <c r="DU278" s="79" t="str">
        <f t="shared" si="166"/>
        <v/>
      </c>
    </row>
    <row r="280" spans="1:125" ht="15" thickBot="1" x14ac:dyDescent="0.4">
      <c r="A280" s="133" t="s">
        <v>447</v>
      </c>
      <c r="B280" s="120" t="str">
        <f>IFERROR(IF(B97=0,"",B97),"")</f>
        <v>k €</v>
      </c>
      <c r="C280" s="121" t="str">
        <f>IFERROR(IF(C97=0,"",C97),"")</f>
        <v/>
      </c>
      <c r="D280" s="121">
        <f>IFERROR(SUM(E280:DU280),"")</f>
        <v>0</v>
      </c>
      <c r="E280" s="121">
        <f t="shared" ref="E280:BP280" si="167">IFERROR(SUM(E276:E278),"")</f>
        <v>0</v>
      </c>
      <c r="F280" s="121">
        <f t="shared" si="167"/>
        <v>0</v>
      </c>
      <c r="G280" s="121">
        <f t="shared" si="167"/>
        <v>0</v>
      </c>
      <c r="H280" s="121">
        <f t="shared" si="167"/>
        <v>0</v>
      </c>
      <c r="I280" s="121">
        <f t="shared" si="167"/>
        <v>0</v>
      </c>
      <c r="J280" s="121">
        <f t="shared" si="167"/>
        <v>0</v>
      </c>
      <c r="K280" s="121">
        <f t="shared" si="167"/>
        <v>0</v>
      </c>
      <c r="L280" s="121">
        <f t="shared" si="167"/>
        <v>0</v>
      </c>
      <c r="M280" s="121">
        <f t="shared" si="167"/>
        <v>0</v>
      </c>
      <c r="N280" s="121">
        <f t="shared" si="167"/>
        <v>0</v>
      </c>
      <c r="O280" s="121">
        <f t="shared" si="167"/>
        <v>0</v>
      </c>
      <c r="P280" s="121">
        <f t="shared" si="167"/>
        <v>0</v>
      </c>
      <c r="Q280" s="121">
        <f t="shared" si="167"/>
        <v>0</v>
      </c>
      <c r="R280" s="121">
        <f t="shared" si="167"/>
        <v>0</v>
      </c>
      <c r="S280" s="121">
        <f t="shared" si="167"/>
        <v>0</v>
      </c>
      <c r="T280" s="121">
        <f t="shared" si="167"/>
        <v>0</v>
      </c>
      <c r="U280" s="121">
        <f t="shared" si="167"/>
        <v>0</v>
      </c>
      <c r="V280" s="121">
        <f t="shared" si="167"/>
        <v>0</v>
      </c>
      <c r="W280" s="121">
        <f t="shared" si="167"/>
        <v>0</v>
      </c>
      <c r="X280" s="121">
        <f t="shared" si="167"/>
        <v>0</v>
      </c>
      <c r="Y280" s="121">
        <f t="shared" si="167"/>
        <v>0</v>
      </c>
      <c r="Z280" s="121">
        <f t="shared" si="167"/>
        <v>0</v>
      </c>
      <c r="AA280" s="121">
        <f t="shared" si="167"/>
        <v>0</v>
      </c>
      <c r="AB280" s="121">
        <f t="shared" si="167"/>
        <v>0</v>
      </c>
      <c r="AC280" s="121">
        <f t="shared" si="167"/>
        <v>0</v>
      </c>
      <c r="AD280" s="121">
        <f t="shared" si="167"/>
        <v>0</v>
      </c>
      <c r="AE280" s="121">
        <f t="shared" si="167"/>
        <v>0</v>
      </c>
      <c r="AF280" s="121">
        <f t="shared" si="167"/>
        <v>0</v>
      </c>
      <c r="AG280" s="121">
        <f t="shared" si="167"/>
        <v>0</v>
      </c>
      <c r="AH280" s="121">
        <f t="shared" si="167"/>
        <v>0</v>
      </c>
      <c r="AI280" s="121">
        <f t="shared" si="167"/>
        <v>0</v>
      </c>
      <c r="AJ280" s="121">
        <f t="shared" si="167"/>
        <v>0</v>
      </c>
      <c r="AK280" s="121">
        <f t="shared" si="167"/>
        <v>0</v>
      </c>
      <c r="AL280" s="121">
        <f t="shared" si="167"/>
        <v>0</v>
      </c>
      <c r="AM280" s="121">
        <f t="shared" si="167"/>
        <v>0</v>
      </c>
      <c r="AN280" s="121">
        <f t="shared" si="167"/>
        <v>0</v>
      </c>
      <c r="AO280" s="121">
        <f t="shared" si="167"/>
        <v>0</v>
      </c>
      <c r="AP280" s="121">
        <f t="shared" si="167"/>
        <v>0</v>
      </c>
      <c r="AQ280" s="121">
        <f t="shared" si="167"/>
        <v>0</v>
      </c>
      <c r="AR280" s="121">
        <f t="shared" si="167"/>
        <v>0</v>
      </c>
      <c r="AS280" s="121">
        <f t="shared" si="167"/>
        <v>0</v>
      </c>
      <c r="AT280" s="121">
        <f t="shared" si="167"/>
        <v>0</v>
      </c>
      <c r="AU280" s="121">
        <f t="shared" si="167"/>
        <v>0</v>
      </c>
      <c r="AV280" s="121">
        <f t="shared" si="167"/>
        <v>0</v>
      </c>
      <c r="AW280" s="121">
        <f t="shared" si="167"/>
        <v>0</v>
      </c>
      <c r="AX280" s="121">
        <f t="shared" si="167"/>
        <v>0</v>
      </c>
      <c r="AY280" s="121">
        <f t="shared" si="167"/>
        <v>0</v>
      </c>
      <c r="AZ280" s="121">
        <f t="shared" si="167"/>
        <v>0</v>
      </c>
      <c r="BA280" s="121">
        <f t="shared" si="167"/>
        <v>0</v>
      </c>
      <c r="BB280" s="121">
        <f t="shared" si="167"/>
        <v>0</v>
      </c>
      <c r="BC280" s="121">
        <f t="shared" si="167"/>
        <v>0</v>
      </c>
      <c r="BD280" s="121">
        <f t="shared" si="167"/>
        <v>0</v>
      </c>
      <c r="BE280" s="121">
        <f t="shared" si="167"/>
        <v>0</v>
      </c>
      <c r="BF280" s="121">
        <f t="shared" si="167"/>
        <v>0</v>
      </c>
      <c r="BG280" s="121">
        <f t="shared" si="167"/>
        <v>0</v>
      </c>
      <c r="BH280" s="121">
        <f t="shared" si="167"/>
        <v>0</v>
      </c>
      <c r="BI280" s="121">
        <f t="shared" si="167"/>
        <v>0</v>
      </c>
      <c r="BJ280" s="121">
        <f t="shared" si="167"/>
        <v>0</v>
      </c>
      <c r="BK280" s="121">
        <f t="shared" si="167"/>
        <v>0</v>
      </c>
      <c r="BL280" s="121">
        <f t="shared" si="167"/>
        <v>0</v>
      </c>
      <c r="BM280" s="121">
        <f t="shared" si="167"/>
        <v>0</v>
      </c>
      <c r="BN280" s="121">
        <f t="shared" si="167"/>
        <v>0</v>
      </c>
      <c r="BO280" s="121">
        <f t="shared" si="167"/>
        <v>0</v>
      </c>
      <c r="BP280" s="121">
        <f t="shared" si="167"/>
        <v>0</v>
      </c>
      <c r="BQ280" s="121">
        <f t="shared" ref="BQ280:DU280" si="168">IFERROR(SUM(BQ276:BQ278),"")</f>
        <v>0</v>
      </c>
      <c r="BR280" s="121">
        <f t="shared" si="168"/>
        <v>0</v>
      </c>
      <c r="BS280" s="121">
        <f t="shared" si="168"/>
        <v>0</v>
      </c>
      <c r="BT280" s="121">
        <f t="shared" si="168"/>
        <v>0</v>
      </c>
      <c r="BU280" s="121">
        <f t="shared" si="168"/>
        <v>0</v>
      </c>
      <c r="BV280" s="121">
        <f t="shared" si="168"/>
        <v>0</v>
      </c>
      <c r="BW280" s="121">
        <f t="shared" si="168"/>
        <v>0</v>
      </c>
      <c r="BX280" s="121">
        <f t="shared" si="168"/>
        <v>0</v>
      </c>
      <c r="BY280" s="121">
        <f t="shared" si="168"/>
        <v>0</v>
      </c>
      <c r="BZ280" s="121">
        <f t="shared" si="168"/>
        <v>0</v>
      </c>
      <c r="CA280" s="121">
        <f t="shared" si="168"/>
        <v>0</v>
      </c>
      <c r="CB280" s="121">
        <f t="shared" si="168"/>
        <v>0</v>
      </c>
      <c r="CC280" s="121">
        <f t="shared" si="168"/>
        <v>0</v>
      </c>
      <c r="CD280" s="121">
        <f t="shared" si="168"/>
        <v>0</v>
      </c>
      <c r="CE280" s="121">
        <f t="shared" si="168"/>
        <v>0</v>
      </c>
      <c r="CF280" s="121">
        <f t="shared" si="168"/>
        <v>0</v>
      </c>
      <c r="CG280" s="121">
        <f t="shared" si="168"/>
        <v>0</v>
      </c>
      <c r="CH280" s="121">
        <f t="shared" si="168"/>
        <v>0</v>
      </c>
      <c r="CI280" s="121">
        <f t="shared" si="168"/>
        <v>0</v>
      </c>
      <c r="CJ280" s="121">
        <f t="shared" si="168"/>
        <v>0</v>
      </c>
      <c r="CK280" s="121">
        <f t="shared" si="168"/>
        <v>0</v>
      </c>
      <c r="CL280" s="121">
        <f t="shared" si="168"/>
        <v>0</v>
      </c>
      <c r="CM280" s="121">
        <f t="shared" si="168"/>
        <v>0</v>
      </c>
      <c r="CN280" s="121">
        <f t="shared" si="168"/>
        <v>0</v>
      </c>
      <c r="CO280" s="121">
        <f t="shared" si="168"/>
        <v>0</v>
      </c>
      <c r="CP280" s="121">
        <f t="shared" si="168"/>
        <v>0</v>
      </c>
      <c r="CQ280" s="121">
        <f t="shared" si="168"/>
        <v>0</v>
      </c>
      <c r="CR280" s="121">
        <f t="shared" si="168"/>
        <v>0</v>
      </c>
      <c r="CS280" s="121">
        <f t="shared" si="168"/>
        <v>0</v>
      </c>
      <c r="CT280" s="121">
        <f t="shared" si="168"/>
        <v>0</v>
      </c>
      <c r="CU280" s="121">
        <f t="shared" si="168"/>
        <v>0</v>
      </c>
      <c r="CV280" s="121">
        <f t="shared" si="168"/>
        <v>0</v>
      </c>
      <c r="CW280" s="121">
        <f t="shared" si="168"/>
        <v>0</v>
      </c>
      <c r="CX280" s="121">
        <f t="shared" si="168"/>
        <v>0</v>
      </c>
      <c r="CY280" s="121">
        <f t="shared" si="168"/>
        <v>0</v>
      </c>
      <c r="CZ280" s="121">
        <f t="shared" si="168"/>
        <v>0</v>
      </c>
      <c r="DA280" s="121">
        <f t="shared" si="168"/>
        <v>0</v>
      </c>
      <c r="DB280" s="121">
        <f t="shared" si="168"/>
        <v>0</v>
      </c>
      <c r="DC280" s="121">
        <f t="shared" si="168"/>
        <v>0</v>
      </c>
      <c r="DD280" s="121">
        <f t="shared" si="168"/>
        <v>0</v>
      </c>
      <c r="DE280" s="121">
        <f t="shared" si="168"/>
        <v>0</v>
      </c>
      <c r="DF280" s="121">
        <f t="shared" si="168"/>
        <v>0</v>
      </c>
      <c r="DG280" s="121">
        <f t="shared" si="168"/>
        <v>0</v>
      </c>
      <c r="DH280" s="121">
        <f t="shared" si="168"/>
        <v>0</v>
      </c>
      <c r="DI280" s="121">
        <f t="shared" si="168"/>
        <v>0</v>
      </c>
      <c r="DJ280" s="121">
        <f t="shared" si="168"/>
        <v>0</v>
      </c>
      <c r="DK280" s="121">
        <f t="shared" si="168"/>
        <v>0</v>
      </c>
      <c r="DL280" s="121">
        <f t="shared" si="168"/>
        <v>0</v>
      </c>
      <c r="DM280" s="121">
        <f t="shared" si="168"/>
        <v>0</v>
      </c>
      <c r="DN280" s="121">
        <f t="shared" si="168"/>
        <v>0</v>
      </c>
      <c r="DO280" s="121">
        <f t="shared" si="168"/>
        <v>0</v>
      </c>
      <c r="DP280" s="121">
        <f t="shared" si="168"/>
        <v>0</v>
      </c>
      <c r="DQ280" s="121">
        <f t="shared" si="168"/>
        <v>0</v>
      </c>
      <c r="DR280" s="121">
        <f t="shared" si="168"/>
        <v>0</v>
      </c>
      <c r="DS280" s="121">
        <f t="shared" si="168"/>
        <v>0</v>
      </c>
      <c r="DT280" s="121">
        <f t="shared" si="168"/>
        <v>0</v>
      </c>
      <c r="DU280" s="121">
        <f t="shared" si="168"/>
        <v>0</v>
      </c>
    </row>
    <row r="281" spans="1:125" x14ac:dyDescent="0.35">
      <c r="A281" s="153"/>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c r="AP281" s="153"/>
      <c r="AQ281" s="153"/>
      <c r="AR281" s="153"/>
      <c r="AS281" s="153"/>
      <c r="AT281" s="153"/>
      <c r="AU281" s="153"/>
      <c r="AV281" s="153"/>
      <c r="AW281" s="153"/>
      <c r="AX281" s="153"/>
      <c r="AY281" s="153"/>
      <c r="AZ281" s="153"/>
      <c r="BA281" s="153"/>
      <c r="BB281" s="153"/>
      <c r="BC281" s="153"/>
      <c r="BD281" s="153"/>
      <c r="BE281" s="153"/>
      <c r="BF281" s="153"/>
      <c r="BG281" s="153"/>
      <c r="BH281" s="153"/>
      <c r="BI281" s="153"/>
      <c r="BJ281" s="153"/>
      <c r="BK281" s="153"/>
      <c r="BL281" s="153"/>
      <c r="BM281" s="153"/>
      <c r="BN281" s="153"/>
      <c r="BO281" s="153"/>
      <c r="BP281" s="153"/>
      <c r="BQ281" s="153"/>
      <c r="BR281" s="153"/>
      <c r="BS281" s="153"/>
      <c r="BT281" s="153"/>
      <c r="BU281" s="153"/>
      <c r="BV281" s="153"/>
      <c r="BW281" s="153"/>
      <c r="BX281" s="153"/>
      <c r="BY281" s="153"/>
      <c r="BZ281" s="153"/>
      <c r="CA281" s="153"/>
      <c r="CB281" s="153"/>
      <c r="CC281" s="153"/>
      <c r="CD281" s="153"/>
      <c r="CE281" s="153"/>
      <c r="CF281" s="153"/>
      <c r="CG281" s="153"/>
      <c r="CH281" s="153"/>
      <c r="CI281" s="153"/>
      <c r="CJ281" s="153"/>
      <c r="CK281" s="153"/>
      <c r="CL281" s="153"/>
      <c r="CM281" s="153"/>
      <c r="CN281" s="153"/>
      <c r="CO281" s="153"/>
      <c r="CP281" s="153"/>
      <c r="CQ281" s="153"/>
      <c r="CR281" s="153"/>
      <c r="CS281" s="153"/>
      <c r="CT281" s="153"/>
      <c r="CU281" s="153"/>
      <c r="CV281" s="153"/>
      <c r="CW281" s="153"/>
      <c r="CX281" s="153"/>
      <c r="CY281" s="153"/>
      <c r="CZ281" s="153"/>
      <c r="DA281" s="153"/>
      <c r="DB281" s="153"/>
      <c r="DC281" s="153"/>
      <c r="DD281" s="153"/>
      <c r="DE281" s="153"/>
      <c r="DF281" s="153"/>
      <c r="DG281" s="153"/>
      <c r="DH281" s="153"/>
      <c r="DI281" s="153"/>
      <c r="DJ281" s="153"/>
      <c r="DK281" s="153"/>
      <c r="DL281" s="153"/>
      <c r="DM281" s="153"/>
      <c r="DN281" s="153"/>
      <c r="DO281" s="153"/>
      <c r="DP281" s="153"/>
      <c r="DQ281" s="153"/>
      <c r="DR281" s="153"/>
      <c r="DS281" s="153"/>
      <c r="DT281" s="153"/>
      <c r="DU281" s="153"/>
    </row>
    <row r="282" spans="1:125" ht="15" thickBot="1" x14ac:dyDescent="0.4">
      <c r="A282" s="133" t="s">
        <v>475</v>
      </c>
      <c r="B282" s="120" t="str">
        <f>IFERROR(IF(B99=0,"",B99),"")</f>
        <v>k €</v>
      </c>
      <c r="C282" s="121" t="str">
        <f>IFERROR(IF(C99=0,"",C99),"")</f>
        <v/>
      </c>
      <c r="D282" s="121">
        <f>IFERROR(SUM(E282:DU282),"")</f>
        <v>0</v>
      </c>
      <c r="E282" s="121" t="str">
        <f t="shared" ref="E282:BP282" si="169">IFERROR(E280*E272,"")</f>
        <v/>
      </c>
      <c r="F282" s="121" t="str">
        <f t="shared" si="169"/>
        <v/>
      </c>
      <c r="G282" s="121" t="str">
        <f t="shared" si="169"/>
        <v/>
      </c>
      <c r="H282" s="121" t="str">
        <f t="shared" si="169"/>
        <v/>
      </c>
      <c r="I282" s="121" t="str">
        <f t="shared" si="169"/>
        <v/>
      </c>
      <c r="J282" s="121" t="str">
        <f t="shared" si="169"/>
        <v/>
      </c>
      <c r="K282" s="121" t="str">
        <f t="shared" si="169"/>
        <v/>
      </c>
      <c r="L282" s="121" t="str">
        <f t="shared" si="169"/>
        <v/>
      </c>
      <c r="M282" s="121" t="str">
        <f t="shared" si="169"/>
        <v/>
      </c>
      <c r="N282" s="121" t="str">
        <f t="shared" si="169"/>
        <v/>
      </c>
      <c r="O282" s="121" t="str">
        <f t="shared" si="169"/>
        <v/>
      </c>
      <c r="P282" s="121" t="str">
        <f t="shared" si="169"/>
        <v/>
      </c>
      <c r="Q282" s="121" t="str">
        <f t="shared" si="169"/>
        <v/>
      </c>
      <c r="R282" s="121" t="str">
        <f t="shared" si="169"/>
        <v/>
      </c>
      <c r="S282" s="121" t="str">
        <f t="shared" si="169"/>
        <v/>
      </c>
      <c r="T282" s="121" t="str">
        <f t="shared" si="169"/>
        <v/>
      </c>
      <c r="U282" s="121" t="str">
        <f t="shared" si="169"/>
        <v/>
      </c>
      <c r="V282" s="121" t="str">
        <f t="shared" si="169"/>
        <v/>
      </c>
      <c r="W282" s="121" t="str">
        <f t="shared" si="169"/>
        <v/>
      </c>
      <c r="X282" s="121" t="str">
        <f t="shared" si="169"/>
        <v/>
      </c>
      <c r="Y282" s="121" t="str">
        <f t="shared" si="169"/>
        <v/>
      </c>
      <c r="Z282" s="121" t="str">
        <f t="shared" si="169"/>
        <v/>
      </c>
      <c r="AA282" s="121" t="str">
        <f t="shared" si="169"/>
        <v/>
      </c>
      <c r="AB282" s="121" t="str">
        <f t="shared" si="169"/>
        <v/>
      </c>
      <c r="AC282" s="121" t="str">
        <f t="shared" si="169"/>
        <v/>
      </c>
      <c r="AD282" s="121" t="str">
        <f t="shared" si="169"/>
        <v/>
      </c>
      <c r="AE282" s="121" t="str">
        <f t="shared" si="169"/>
        <v/>
      </c>
      <c r="AF282" s="121" t="str">
        <f t="shared" si="169"/>
        <v/>
      </c>
      <c r="AG282" s="121" t="str">
        <f t="shared" si="169"/>
        <v/>
      </c>
      <c r="AH282" s="121" t="str">
        <f t="shared" si="169"/>
        <v/>
      </c>
      <c r="AI282" s="121" t="str">
        <f t="shared" si="169"/>
        <v/>
      </c>
      <c r="AJ282" s="121" t="str">
        <f t="shared" si="169"/>
        <v/>
      </c>
      <c r="AK282" s="121" t="str">
        <f t="shared" si="169"/>
        <v/>
      </c>
      <c r="AL282" s="121" t="str">
        <f t="shared" si="169"/>
        <v/>
      </c>
      <c r="AM282" s="121" t="str">
        <f t="shared" si="169"/>
        <v/>
      </c>
      <c r="AN282" s="121" t="str">
        <f t="shared" si="169"/>
        <v/>
      </c>
      <c r="AO282" s="121" t="str">
        <f t="shared" si="169"/>
        <v/>
      </c>
      <c r="AP282" s="121" t="str">
        <f t="shared" si="169"/>
        <v/>
      </c>
      <c r="AQ282" s="121" t="str">
        <f t="shared" si="169"/>
        <v/>
      </c>
      <c r="AR282" s="121" t="str">
        <f t="shared" si="169"/>
        <v/>
      </c>
      <c r="AS282" s="121" t="str">
        <f t="shared" si="169"/>
        <v/>
      </c>
      <c r="AT282" s="121" t="str">
        <f t="shared" si="169"/>
        <v/>
      </c>
      <c r="AU282" s="121" t="str">
        <f t="shared" si="169"/>
        <v/>
      </c>
      <c r="AV282" s="121" t="str">
        <f t="shared" si="169"/>
        <v/>
      </c>
      <c r="AW282" s="121" t="str">
        <f t="shared" si="169"/>
        <v/>
      </c>
      <c r="AX282" s="121" t="str">
        <f t="shared" si="169"/>
        <v/>
      </c>
      <c r="AY282" s="121" t="str">
        <f t="shared" si="169"/>
        <v/>
      </c>
      <c r="AZ282" s="121" t="str">
        <f t="shared" si="169"/>
        <v/>
      </c>
      <c r="BA282" s="121" t="str">
        <f t="shared" si="169"/>
        <v/>
      </c>
      <c r="BB282" s="121" t="str">
        <f t="shared" si="169"/>
        <v/>
      </c>
      <c r="BC282" s="121" t="str">
        <f t="shared" si="169"/>
        <v/>
      </c>
      <c r="BD282" s="121" t="str">
        <f t="shared" si="169"/>
        <v/>
      </c>
      <c r="BE282" s="121" t="str">
        <f t="shared" si="169"/>
        <v/>
      </c>
      <c r="BF282" s="121" t="str">
        <f t="shared" si="169"/>
        <v/>
      </c>
      <c r="BG282" s="121" t="str">
        <f t="shared" si="169"/>
        <v/>
      </c>
      <c r="BH282" s="121" t="str">
        <f t="shared" si="169"/>
        <v/>
      </c>
      <c r="BI282" s="121" t="str">
        <f t="shared" si="169"/>
        <v/>
      </c>
      <c r="BJ282" s="121" t="str">
        <f t="shared" si="169"/>
        <v/>
      </c>
      <c r="BK282" s="121" t="str">
        <f t="shared" si="169"/>
        <v/>
      </c>
      <c r="BL282" s="121" t="str">
        <f t="shared" si="169"/>
        <v/>
      </c>
      <c r="BM282" s="121" t="str">
        <f t="shared" si="169"/>
        <v/>
      </c>
      <c r="BN282" s="121" t="str">
        <f t="shared" si="169"/>
        <v/>
      </c>
      <c r="BO282" s="121" t="str">
        <f t="shared" si="169"/>
        <v/>
      </c>
      <c r="BP282" s="121" t="str">
        <f t="shared" si="169"/>
        <v/>
      </c>
      <c r="BQ282" s="121" t="str">
        <f t="shared" ref="BQ282:DU282" si="170">IFERROR(BQ280*BQ272,"")</f>
        <v/>
      </c>
      <c r="BR282" s="121" t="str">
        <f t="shared" si="170"/>
        <v/>
      </c>
      <c r="BS282" s="121" t="str">
        <f t="shared" si="170"/>
        <v/>
      </c>
      <c r="BT282" s="121" t="str">
        <f t="shared" si="170"/>
        <v/>
      </c>
      <c r="BU282" s="121" t="str">
        <f t="shared" si="170"/>
        <v/>
      </c>
      <c r="BV282" s="121" t="str">
        <f t="shared" si="170"/>
        <v/>
      </c>
      <c r="BW282" s="121" t="str">
        <f t="shared" si="170"/>
        <v/>
      </c>
      <c r="BX282" s="121" t="str">
        <f t="shared" si="170"/>
        <v/>
      </c>
      <c r="BY282" s="121" t="str">
        <f t="shared" si="170"/>
        <v/>
      </c>
      <c r="BZ282" s="121" t="str">
        <f t="shared" si="170"/>
        <v/>
      </c>
      <c r="CA282" s="121" t="str">
        <f t="shared" si="170"/>
        <v/>
      </c>
      <c r="CB282" s="121" t="str">
        <f t="shared" si="170"/>
        <v/>
      </c>
      <c r="CC282" s="121" t="str">
        <f t="shared" si="170"/>
        <v/>
      </c>
      <c r="CD282" s="121" t="str">
        <f t="shared" si="170"/>
        <v/>
      </c>
      <c r="CE282" s="121" t="str">
        <f t="shared" si="170"/>
        <v/>
      </c>
      <c r="CF282" s="121" t="str">
        <f t="shared" si="170"/>
        <v/>
      </c>
      <c r="CG282" s="121" t="str">
        <f t="shared" si="170"/>
        <v/>
      </c>
      <c r="CH282" s="121" t="str">
        <f t="shared" si="170"/>
        <v/>
      </c>
      <c r="CI282" s="121" t="str">
        <f t="shared" si="170"/>
        <v/>
      </c>
      <c r="CJ282" s="121" t="str">
        <f t="shared" si="170"/>
        <v/>
      </c>
      <c r="CK282" s="121" t="str">
        <f t="shared" si="170"/>
        <v/>
      </c>
      <c r="CL282" s="121" t="str">
        <f t="shared" si="170"/>
        <v/>
      </c>
      <c r="CM282" s="121" t="str">
        <f t="shared" si="170"/>
        <v/>
      </c>
      <c r="CN282" s="121" t="str">
        <f t="shared" si="170"/>
        <v/>
      </c>
      <c r="CO282" s="121" t="str">
        <f t="shared" si="170"/>
        <v/>
      </c>
      <c r="CP282" s="121" t="str">
        <f t="shared" si="170"/>
        <v/>
      </c>
      <c r="CQ282" s="121" t="str">
        <f t="shared" si="170"/>
        <v/>
      </c>
      <c r="CR282" s="121" t="str">
        <f t="shared" si="170"/>
        <v/>
      </c>
      <c r="CS282" s="121" t="str">
        <f t="shared" si="170"/>
        <v/>
      </c>
      <c r="CT282" s="121" t="str">
        <f t="shared" si="170"/>
        <v/>
      </c>
      <c r="CU282" s="121" t="str">
        <f t="shared" si="170"/>
        <v/>
      </c>
      <c r="CV282" s="121" t="str">
        <f t="shared" si="170"/>
        <v/>
      </c>
      <c r="CW282" s="121" t="str">
        <f t="shared" si="170"/>
        <v/>
      </c>
      <c r="CX282" s="121" t="str">
        <f t="shared" si="170"/>
        <v/>
      </c>
      <c r="CY282" s="121" t="str">
        <f t="shared" si="170"/>
        <v/>
      </c>
      <c r="CZ282" s="121" t="str">
        <f t="shared" si="170"/>
        <v/>
      </c>
      <c r="DA282" s="121" t="str">
        <f t="shared" si="170"/>
        <v/>
      </c>
      <c r="DB282" s="121" t="str">
        <f t="shared" si="170"/>
        <v/>
      </c>
      <c r="DC282" s="121" t="str">
        <f t="shared" si="170"/>
        <v/>
      </c>
      <c r="DD282" s="121" t="str">
        <f t="shared" si="170"/>
        <v/>
      </c>
      <c r="DE282" s="121" t="str">
        <f t="shared" si="170"/>
        <v/>
      </c>
      <c r="DF282" s="121" t="str">
        <f t="shared" si="170"/>
        <v/>
      </c>
      <c r="DG282" s="121" t="str">
        <f t="shared" si="170"/>
        <v/>
      </c>
      <c r="DH282" s="121" t="str">
        <f t="shared" si="170"/>
        <v/>
      </c>
      <c r="DI282" s="121" t="str">
        <f t="shared" si="170"/>
        <v/>
      </c>
      <c r="DJ282" s="121" t="str">
        <f t="shared" si="170"/>
        <v/>
      </c>
      <c r="DK282" s="121" t="str">
        <f t="shared" si="170"/>
        <v/>
      </c>
      <c r="DL282" s="121" t="str">
        <f t="shared" si="170"/>
        <v/>
      </c>
      <c r="DM282" s="121" t="str">
        <f t="shared" si="170"/>
        <v/>
      </c>
      <c r="DN282" s="121" t="str">
        <f t="shared" si="170"/>
        <v/>
      </c>
      <c r="DO282" s="121" t="str">
        <f t="shared" si="170"/>
        <v/>
      </c>
      <c r="DP282" s="121" t="str">
        <f t="shared" si="170"/>
        <v/>
      </c>
      <c r="DQ282" s="121" t="str">
        <f t="shared" si="170"/>
        <v/>
      </c>
      <c r="DR282" s="121" t="str">
        <f t="shared" si="170"/>
        <v/>
      </c>
      <c r="DS282" s="121" t="str">
        <f t="shared" si="170"/>
        <v/>
      </c>
      <c r="DT282" s="121" t="str">
        <f t="shared" si="170"/>
        <v/>
      </c>
      <c r="DU282" s="121" t="str">
        <f t="shared" si="170"/>
        <v/>
      </c>
    </row>
    <row r="283" spans="1:125" x14ac:dyDescent="0.35">
      <c r="A283" s="153"/>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c r="AC283" s="153"/>
      <c r="AD283" s="153"/>
      <c r="AE283" s="153"/>
      <c r="AF283" s="153"/>
      <c r="AG283" s="153"/>
      <c r="AH283" s="153"/>
      <c r="AI283" s="153"/>
      <c r="AJ283" s="153"/>
      <c r="AK283" s="153"/>
      <c r="AL283" s="153"/>
      <c r="AM283" s="153"/>
      <c r="AN283" s="153"/>
      <c r="AO283" s="153"/>
      <c r="AP283" s="153"/>
      <c r="AQ283" s="153"/>
      <c r="AR283" s="153"/>
      <c r="AS283" s="153"/>
      <c r="AT283" s="153"/>
      <c r="AU283" s="153"/>
      <c r="AV283" s="153"/>
      <c r="AW283" s="153"/>
      <c r="AX283" s="153"/>
      <c r="AY283" s="153"/>
      <c r="AZ283" s="153"/>
      <c r="BA283" s="153"/>
      <c r="BB283" s="153"/>
      <c r="BC283" s="153"/>
      <c r="BD283" s="153"/>
      <c r="BE283" s="153"/>
      <c r="BF283" s="153"/>
      <c r="BG283" s="153"/>
      <c r="BH283" s="153"/>
      <c r="BI283" s="153"/>
      <c r="BJ283" s="153"/>
      <c r="BK283" s="153"/>
      <c r="BL283" s="153"/>
      <c r="BM283" s="153"/>
      <c r="BN283" s="153"/>
      <c r="BO283" s="153"/>
      <c r="BP283" s="153"/>
      <c r="BQ283" s="153"/>
      <c r="BR283" s="153"/>
      <c r="BS283" s="153"/>
      <c r="BT283" s="153"/>
      <c r="BU283" s="153"/>
      <c r="BV283" s="153"/>
      <c r="BW283" s="153"/>
      <c r="BX283" s="153"/>
      <c r="BY283" s="153"/>
      <c r="BZ283" s="153"/>
      <c r="CA283" s="153"/>
      <c r="CB283" s="153"/>
      <c r="CC283" s="153"/>
      <c r="CD283" s="153"/>
      <c r="CE283" s="153"/>
      <c r="CF283" s="153"/>
      <c r="CG283" s="153"/>
      <c r="CH283" s="153"/>
      <c r="CI283" s="153"/>
      <c r="CJ283" s="153"/>
      <c r="CK283" s="153"/>
      <c r="CL283" s="153"/>
      <c r="CM283" s="153"/>
      <c r="CN283" s="153"/>
      <c r="CO283" s="153"/>
      <c r="CP283" s="153"/>
      <c r="CQ283" s="153"/>
      <c r="CR283" s="153"/>
      <c r="CS283" s="153"/>
      <c r="CT283" s="153"/>
      <c r="CU283" s="153"/>
      <c r="CV283" s="153"/>
      <c r="CW283" s="153"/>
      <c r="CX283" s="153"/>
      <c r="CY283" s="153"/>
      <c r="CZ283" s="153"/>
      <c r="DA283" s="153"/>
      <c r="DB283" s="153"/>
      <c r="DC283" s="153"/>
      <c r="DD283" s="153"/>
      <c r="DE283" s="153"/>
      <c r="DF283" s="153"/>
      <c r="DG283" s="153"/>
      <c r="DH283" s="153"/>
      <c r="DI283" s="153"/>
      <c r="DJ283" s="153"/>
      <c r="DK283" s="153"/>
      <c r="DL283" s="153"/>
      <c r="DM283" s="153"/>
      <c r="DN283" s="153"/>
      <c r="DO283" s="153"/>
      <c r="DP283" s="153"/>
      <c r="DQ283" s="153"/>
      <c r="DR283" s="153"/>
      <c r="DS283" s="153"/>
      <c r="DT283" s="153"/>
      <c r="DU283" s="153"/>
    </row>
    <row r="284" spans="1:125" x14ac:dyDescent="0.35">
      <c r="A284" s="154" t="s">
        <v>465</v>
      </c>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c r="AA284" s="154"/>
      <c r="AB284" s="154"/>
      <c r="AC284" s="154"/>
      <c r="AD284" s="154"/>
      <c r="AE284" s="154"/>
      <c r="AF284" s="154"/>
      <c r="AG284" s="154"/>
      <c r="AH284" s="154"/>
      <c r="AI284" s="154"/>
      <c r="AJ284" s="154"/>
      <c r="AK284" s="154"/>
      <c r="AL284" s="154"/>
      <c r="AM284" s="154"/>
      <c r="AN284" s="154"/>
      <c r="AO284" s="154"/>
      <c r="AP284" s="154"/>
      <c r="AQ284" s="154"/>
      <c r="AR284" s="154"/>
      <c r="AS284" s="154"/>
      <c r="AT284" s="154"/>
      <c r="AU284" s="154"/>
      <c r="AV284" s="154"/>
      <c r="AW284" s="154"/>
      <c r="AX284" s="154"/>
      <c r="AY284" s="154"/>
      <c r="AZ284" s="154"/>
      <c r="BA284" s="154"/>
      <c r="BB284" s="154"/>
      <c r="BC284" s="154"/>
      <c r="BD284" s="154"/>
      <c r="BE284" s="154"/>
      <c r="BF284" s="154"/>
      <c r="BG284" s="154"/>
      <c r="BH284" s="154"/>
      <c r="BI284" s="154"/>
      <c r="BJ284" s="154"/>
      <c r="BK284" s="154"/>
      <c r="BL284" s="154"/>
      <c r="BM284" s="154"/>
      <c r="BN284" s="154"/>
      <c r="BO284" s="154"/>
      <c r="BP284" s="154"/>
      <c r="BQ284" s="154"/>
      <c r="BR284" s="154"/>
      <c r="BS284" s="154"/>
      <c r="BT284" s="154"/>
      <c r="BU284" s="154"/>
      <c r="BV284" s="154"/>
      <c r="BW284" s="154"/>
      <c r="BX284" s="154"/>
      <c r="BY284" s="154"/>
      <c r="BZ284" s="154"/>
      <c r="CA284" s="154"/>
      <c r="CB284" s="154"/>
      <c r="CC284" s="154"/>
      <c r="CD284" s="154"/>
      <c r="CE284" s="154"/>
      <c r="CF284" s="154"/>
      <c r="CG284" s="154"/>
      <c r="CH284" s="154"/>
      <c r="CI284" s="154"/>
      <c r="CJ284" s="154"/>
      <c r="CK284" s="154"/>
      <c r="CL284" s="154"/>
      <c r="CM284" s="154"/>
      <c r="CN284" s="154"/>
      <c r="CO284" s="154"/>
      <c r="CP284" s="154"/>
      <c r="CQ284" s="154"/>
      <c r="CR284" s="154"/>
      <c r="CS284" s="154"/>
      <c r="CT284" s="154"/>
      <c r="CU284" s="154"/>
      <c r="CV284" s="154"/>
      <c r="CW284" s="154"/>
      <c r="CX284" s="154"/>
      <c r="CY284" s="154"/>
      <c r="CZ284" s="154"/>
      <c r="DA284" s="154"/>
      <c r="DB284" s="154"/>
      <c r="DC284" s="154"/>
      <c r="DD284" s="154"/>
      <c r="DE284" s="154"/>
      <c r="DF284" s="154"/>
      <c r="DG284" s="154"/>
      <c r="DH284" s="154"/>
      <c r="DI284" s="154"/>
      <c r="DJ284" s="154"/>
      <c r="DK284" s="154"/>
      <c r="DL284" s="154"/>
      <c r="DM284" s="154"/>
      <c r="DN284" s="154"/>
      <c r="DO284" s="154"/>
      <c r="DP284" s="154"/>
      <c r="DQ284" s="154"/>
      <c r="DR284" s="154"/>
      <c r="DS284" s="154"/>
      <c r="DT284" s="154"/>
      <c r="DU284" s="154"/>
    </row>
    <row r="285" spans="1:125"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row>
    <row r="286" spans="1:125" x14ac:dyDescent="0.35">
      <c r="A286" s="55" t="str">
        <f>IFERROR(Kapitālieguldījumi!A55,"")</f>
        <v>Nominālie kapitālieguldījumi, kopā</v>
      </c>
      <c r="B286" s="2"/>
      <c r="C286" s="2"/>
      <c r="D286" s="2"/>
      <c r="E286" s="63" t="str">
        <f>IFERROR(Kapitālieguldījumi!E55,"")</f>
        <v/>
      </c>
      <c r="F286" s="63" t="str">
        <f>IFERROR(Kapitālieguldījumi!F55,"")</f>
        <v/>
      </c>
      <c r="G286" s="63" t="str">
        <f>IFERROR(Kapitālieguldījumi!G55,"")</f>
        <v/>
      </c>
      <c r="H286" s="63" t="str">
        <f>IFERROR(Kapitālieguldījumi!H55,"")</f>
        <v/>
      </c>
      <c r="I286" s="63" t="str">
        <f>IFERROR(Kapitālieguldījumi!I55,"")</f>
        <v/>
      </c>
      <c r="J286" s="63" t="str">
        <f>IFERROR(Kapitālieguldījumi!J55,"")</f>
        <v/>
      </c>
      <c r="K286" s="63" t="str">
        <f>IFERROR(Kapitālieguldījumi!K55,"")</f>
        <v/>
      </c>
      <c r="L286" s="63" t="str">
        <f>IFERROR(Kapitālieguldījumi!L55,"")</f>
        <v/>
      </c>
      <c r="M286" s="63" t="str">
        <f>IFERROR(Kapitālieguldījumi!M55,"")</f>
        <v/>
      </c>
      <c r="N286" s="63" t="str">
        <f>IFERROR(Kapitālieguldījumi!N55,"")</f>
        <v/>
      </c>
      <c r="O286" s="63" t="str">
        <f>IFERROR(Kapitālieguldījumi!O55,"")</f>
        <v/>
      </c>
      <c r="P286" s="63" t="str">
        <f>IFERROR(Kapitālieguldījumi!P55,"")</f>
        <v/>
      </c>
      <c r="Q286" s="63" t="str">
        <f>IFERROR(Kapitālieguldījumi!Q55,"")</f>
        <v/>
      </c>
      <c r="R286" s="63" t="str">
        <f>IFERROR(Kapitālieguldījumi!R55,"")</f>
        <v/>
      </c>
      <c r="S286" s="63" t="str">
        <f>IFERROR(Kapitālieguldījumi!S55,"")</f>
        <v/>
      </c>
      <c r="T286" s="63" t="str">
        <f>IFERROR(Kapitālieguldījumi!T55,"")</f>
        <v/>
      </c>
      <c r="U286" s="63" t="str">
        <f>IFERROR(Kapitālieguldījumi!U55,"")</f>
        <v/>
      </c>
      <c r="V286" s="63" t="str">
        <f>IFERROR(Kapitālieguldījumi!V55,"")</f>
        <v/>
      </c>
      <c r="W286" s="63" t="str">
        <f>IFERROR(Kapitālieguldījumi!W55,"")</f>
        <v/>
      </c>
      <c r="X286" s="63" t="str">
        <f>IFERROR(Kapitālieguldījumi!X55,"")</f>
        <v/>
      </c>
      <c r="Y286" s="63" t="str">
        <f>IFERROR(Kapitālieguldījumi!Y55,"")</f>
        <v/>
      </c>
      <c r="Z286" s="63" t="str">
        <f>IFERROR(Kapitālieguldījumi!Z55,"")</f>
        <v/>
      </c>
      <c r="AA286" s="63" t="str">
        <f>IFERROR(Kapitālieguldījumi!AA55,"")</f>
        <v/>
      </c>
      <c r="AB286" s="63" t="str">
        <f>IFERROR(Kapitālieguldījumi!AB55,"")</f>
        <v/>
      </c>
      <c r="AC286" s="63" t="str">
        <f>IFERROR(Kapitālieguldījumi!AC55,"")</f>
        <v/>
      </c>
      <c r="AD286" s="63" t="str">
        <f>IFERROR(Kapitālieguldījumi!AD55,"")</f>
        <v/>
      </c>
      <c r="AE286" s="63" t="str">
        <f>IFERROR(Kapitālieguldījumi!AE55,"")</f>
        <v/>
      </c>
      <c r="AF286" s="63" t="str">
        <f>IFERROR(Kapitālieguldījumi!AF55,"")</f>
        <v/>
      </c>
      <c r="AG286" s="63" t="str">
        <f>IFERROR(Kapitālieguldījumi!AG55,"")</f>
        <v/>
      </c>
      <c r="AH286" s="63" t="str">
        <f>IFERROR(Kapitālieguldījumi!AH55,"")</f>
        <v/>
      </c>
      <c r="AI286" s="63" t="str">
        <f>IFERROR(Kapitālieguldījumi!AI55,"")</f>
        <v/>
      </c>
      <c r="AJ286" s="63" t="str">
        <f>IFERROR(Kapitālieguldījumi!AJ55,"")</f>
        <v/>
      </c>
      <c r="AK286" s="63" t="str">
        <f>IFERROR(Kapitālieguldījumi!AK55,"")</f>
        <v/>
      </c>
      <c r="AL286" s="63" t="str">
        <f>IFERROR(Kapitālieguldījumi!AL55,"")</f>
        <v/>
      </c>
      <c r="AM286" s="63" t="str">
        <f>IFERROR(Kapitālieguldījumi!AM55,"")</f>
        <v/>
      </c>
      <c r="AN286" s="63" t="str">
        <f>IFERROR(Kapitālieguldījumi!AN55,"")</f>
        <v/>
      </c>
      <c r="AO286" s="63" t="str">
        <f>IFERROR(Kapitālieguldījumi!AO55,"")</f>
        <v/>
      </c>
      <c r="AP286" s="63" t="str">
        <f>IFERROR(Kapitālieguldījumi!AP55,"")</f>
        <v/>
      </c>
      <c r="AQ286" s="63" t="str">
        <f>IFERROR(Kapitālieguldījumi!AQ55,"")</f>
        <v/>
      </c>
      <c r="AR286" s="63" t="str">
        <f>IFERROR(Kapitālieguldījumi!AR55,"")</f>
        <v/>
      </c>
      <c r="AS286" s="63" t="str">
        <f>IFERROR(Kapitālieguldījumi!AS55,"")</f>
        <v/>
      </c>
      <c r="AT286" s="63" t="str">
        <f>IFERROR(Kapitālieguldījumi!AT55,"")</f>
        <v/>
      </c>
      <c r="AU286" s="63" t="str">
        <f>IFERROR(Kapitālieguldījumi!AU55,"")</f>
        <v/>
      </c>
      <c r="AV286" s="63" t="str">
        <f>IFERROR(Kapitālieguldījumi!AV55,"")</f>
        <v/>
      </c>
      <c r="AW286" s="63" t="str">
        <f>IFERROR(Kapitālieguldījumi!AW55,"")</f>
        <v/>
      </c>
      <c r="AX286" s="63" t="str">
        <f>IFERROR(Kapitālieguldījumi!AX55,"")</f>
        <v/>
      </c>
      <c r="AY286" s="63" t="str">
        <f>IFERROR(Kapitālieguldījumi!AY55,"")</f>
        <v/>
      </c>
      <c r="AZ286" s="63" t="str">
        <f>IFERROR(Kapitālieguldījumi!AZ55,"")</f>
        <v/>
      </c>
      <c r="BA286" s="63" t="str">
        <f>IFERROR(Kapitālieguldījumi!BA55,"")</f>
        <v/>
      </c>
      <c r="BB286" s="63" t="str">
        <f>IFERROR(Kapitālieguldījumi!BB55,"")</f>
        <v/>
      </c>
      <c r="BC286" s="63" t="str">
        <f>IFERROR(Kapitālieguldījumi!BC55,"")</f>
        <v/>
      </c>
      <c r="BD286" s="63" t="str">
        <f>IFERROR(Kapitālieguldījumi!BD55,"")</f>
        <v/>
      </c>
      <c r="BE286" s="63" t="str">
        <f>IFERROR(Kapitālieguldījumi!BE55,"")</f>
        <v/>
      </c>
      <c r="BF286" s="63" t="str">
        <f>IFERROR(Kapitālieguldījumi!BF55,"")</f>
        <v/>
      </c>
      <c r="BG286" s="63" t="str">
        <f>IFERROR(Kapitālieguldījumi!BG55,"")</f>
        <v/>
      </c>
      <c r="BH286" s="63" t="str">
        <f>IFERROR(Kapitālieguldījumi!BH55,"")</f>
        <v/>
      </c>
      <c r="BI286" s="63" t="str">
        <f>IFERROR(Kapitālieguldījumi!BI55,"")</f>
        <v/>
      </c>
      <c r="BJ286" s="63" t="str">
        <f>IFERROR(Kapitālieguldījumi!BJ55,"")</f>
        <v/>
      </c>
      <c r="BK286" s="63" t="str">
        <f>IFERROR(Kapitālieguldījumi!BK55,"")</f>
        <v/>
      </c>
      <c r="BL286" s="63" t="str">
        <f>IFERROR(Kapitālieguldījumi!BL55,"")</f>
        <v/>
      </c>
      <c r="BM286" s="63" t="str">
        <f>IFERROR(Kapitālieguldījumi!BM55,"")</f>
        <v/>
      </c>
      <c r="BN286" s="63" t="str">
        <f>IFERROR(Kapitālieguldījumi!BN55,"")</f>
        <v/>
      </c>
      <c r="BO286" s="63" t="str">
        <f>IFERROR(Kapitālieguldījumi!BO55,"")</f>
        <v/>
      </c>
      <c r="BP286" s="63" t="str">
        <f>IFERROR(Kapitālieguldījumi!BP55,"")</f>
        <v/>
      </c>
      <c r="BQ286" s="63" t="str">
        <f>IFERROR(Kapitālieguldījumi!BQ55,"")</f>
        <v/>
      </c>
      <c r="BR286" s="63" t="str">
        <f>IFERROR(Kapitālieguldījumi!BR55,"")</f>
        <v/>
      </c>
      <c r="BS286" s="63" t="str">
        <f>IFERROR(Kapitālieguldījumi!BS55,"")</f>
        <v/>
      </c>
      <c r="BT286" s="63" t="str">
        <f>IFERROR(Kapitālieguldījumi!BT55,"")</f>
        <v/>
      </c>
      <c r="BU286" s="63" t="str">
        <f>IFERROR(Kapitālieguldījumi!BU55,"")</f>
        <v/>
      </c>
      <c r="BV286" s="63" t="str">
        <f>IFERROR(Kapitālieguldījumi!BV55,"")</f>
        <v/>
      </c>
      <c r="BW286" s="63" t="str">
        <f>IFERROR(Kapitālieguldījumi!BW55,"")</f>
        <v/>
      </c>
      <c r="BX286" s="63" t="str">
        <f>IFERROR(Kapitālieguldījumi!BX55,"")</f>
        <v/>
      </c>
      <c r="BY286" s="63" t="str">
        <f>IFERROR(Kapitālieguldījumi!BY55,"")</f>
        <v/>
      </c>
      <c r="BZ286" s="63" t="str">
        <f>IFERROR(Kapitālieguldījumi!BZ55,"")</f>
        <v/>
      </c>
      <c r="CA286" s="63" t="str">
        <f>IFERROR(Kapitālieguldījumi!CA55,"")</f>
        <v/>
      </c>
      <c r="CB286" s="63" t="str">
        <f>IFERROR(Kapitālieguldījumi!CB55,"")</f>
        <v/>
      </c>
      <c r="CC286" s="63" t="str">
        <f>IFERROR(Kapitālieguldījumi!CC55,"")</f>
        <v/>
      </c>
      <c r="CD286" s="63" t="str">
        <f>IFERROR(Kapitālieguldījumi!CD55,"")</f>
        <v/>
      </c>
      <c r="CE286" s="63" t="str">
        <f>IFERROR(Kapitālieguldījumi!CE55,"")</f>
        <v/>
      </c>
      <c r="CF286" s="63" t="str">
        <f>IFERROR(Kapitālieguldījumi!CF55,"")</f>
        <v/>
      </c>
      <c r="CG286" s="63" t="str">
        <f>IFERROR(Kapitālieguldījumi!CG55,"")</f>
        <v/>
      </c>
      <c r="CH286" s="63" t="str">
        <f>IFERROR(Kapitālieguldījumi!CH55,"")</f>
        <v/>
      </c>
      <c r="CI286" s="63" t="str">
        <f>IFERROR(Kapitālieguldījumi!CI55,"")</f>
        <v/>
      </c>
      <c r="CJ286" s="63" t="str">
        <f>IFERROR(Kapitālieguldījumi!CJ55,"")</f>
        <v/>
      </c>
      <c r="CK286" s="63" t="str">
        <f>IFERROR(Kapitālieguldījumi!CK55,"")</f>
        <v/>
      </c>
      <c r="CL286" s="63" t="str">
        <f>IFERROR(Kapitālieguldījumi!CL55,"")</f>
        <v/>
      </c>
      <c r="CM286" s="63" t="str">
        <f>IFERROR(Kapitālieguldījumi!CM55,"")</f>
        <v/>
      </c>
      <c r="CN286" s="63" t="str">
        <f>IFERROR(Kapitālieguldījumi!CN55,"")</f>
        <v/>
      </c>
      <c r="CO286" s="63" t="str">
        <f>IFERROR(Kapitālieguldījumi!CO55,"")</f>
        <v/>
      </c>
      <c r="CP286" s="63" t="str">
        <f>IFERROR(Kapitālieguldījumi!CP55,"")</f>
        <v/>
      </c>
      <c r="CQ286" s="63" t="str">
        <f>IFERROR(Kapitālieguldījumi!CQ55,"")</f>
        <v/>
      </c>
      <c r="CR286" s="63" t="str">
        <f>IFERROR(Kapitālieguldījumi!CR55,"")</f>
        <v/>
      </c>
      <c r="CS286" s="63" t="str">
        <f>IFERROR(Kapitālieguldījumi!CS55,"")</f>
        <v/>
      </c>
      <c r="CT286" s="63" t="str">
        <f>IFERROR(Kapitālieguldījumi!CT55,"")</f>
        <v/>
      </c>
      <c r="CU286" s="63" t="str">
        <f>IFERROR(Kapitālieguldījumi!CU55,"")</f>
        <v/>
      </c>
      <c r="CV286" s="63" t="str">
        <f>IFERROR(Kapitālieguldījumi!CV55,"")</f>
        <v/>
      </c>
      <c r="CW286" s="63" t="str">
        <f>IFERROR(Kapitālieguldījumi!CW55,"")</f>
        <v/>
      </c>
      <c r="CX286" s="63" t="str">
        <f>IFERROR(Kapitālieguldījumi!CX55,"")</f>
        <v/>
      </c>
      <c r="CY286" s="63" t="str">
        <f>IFERROR(Kapitālieguldījumi!CY55,"")</f>
        <v/>
      </c>
      <c r="CZ286" s="63" t="str">
        <f>IFERROR(Kapitālieguldījumi!CZ55,"")</f>
        <v/>
      </c>
      <c r="DA286" s="63" t="str">
        <f>IFERROR(Kapitālieguldījumi!DA55,"")</f>
        <v/>
      </c>
      <c r="DB286" s="63" t="str">
        <f>IFERROR(Kapitālieguldījumi!DB55,"")</f>
        <v/>
      </c>
      <c r="DC286" s="63" t="str">
        <f>IFERROR(Kapitālieguldījumi!DC55,"")</f>
        <v/>
      </c>
      <c r="DD286" s="63" t="str">
        <f>IFERROR(Kapitālieguldījumi!DD55,"")</f>
        <v/>
      </c>
      <c r="DE286" s="63" t="str">
        <f>IFERROR(Kapitālieguldījumi!DE55,"")</f>
        <v/>
      </c>
      <c r="DF286" s="63" t="str">
        <f>IFERROR(Kapitālieguldījumi!DF55,"")</f>
        <v/>
      </c>
      <c r="DG286" s="63" t="str">
        <f>IFERROR(Kapitālieguldījumi!DG55,"")</f>
        <v/>
      </c>
      <c r="DH286" s="63" t="str">
        <f>IFERROR(Kapitālieguldījumi!DH55,"")</f>
        <v/>
      </c>
      <c r="DI286" s="63" t="str">
        <f>IFERROR(Kapitālieguldījumi!DI55,"")</f>
        <v/>
      </c>
      <c r="DJ286" s="63" t="str">
        <f>IFERROR(Kapitālieguldījumi!DJ55,"")</f>
        <v/>
      </c>
      <c r="DK286" s="63" t="str">
        <f>IFERROR(Kapitālieguldījumi!DK55,"")</f>
        <v/>
      </c>
      <c r="DL286" s="63" t="str">
        <f>IFERROR(Kapitālieguldījumi!DL55,"")</f>
        <v/>
      </c>
      <c r="DM286" s="63" t="str">
        <f>IFERROR(Kapitālieguldījumi!DM55,"")</f>
        <v/>
      </c>
      <c r="DN286" s="63" t="str">
        <f>IFERROR(Kapitālieguldījumi!DN55,"")</f>
        <v/>
      </c>
      <c r="DO286" s="63" t="str">
        <f>IFERROR(Kapitālieguldījumi!DO55,"")</f>
        <v/>
      </c>
      <c r="DP286" s="63" t="str">
        <f>IFERROR(Kapitālieguldījumi!DP55,"")</f>
        <v/>
      </c>
      <c r="DQ286" s="63" t="str">
        <f>IFERROR(Kapitālieguldījumi!DQ55,"")</f>
        <v/>
      </c>
      <c r="DR286" s="63" t="str">
        <f>IFERROR(Kapitālieguldījumi!DR55,"")</f>
        <v/>
      </c>
      <c r="DS286" s="63" t="str">
        <f>IFERROR(Kapitālieguldījumi!DS55,"")</f>
        <v/>
      </c>
      <c r="DT286" s="63" t="str">
        <f>IFERROR(Kapitālieguldījumi!DT55,"")</f>
        <v/>
      </c>
      <c r="DU286" s="63" t="str">
        <f>IFERROR(Kapitālieguldījumi!DU55,"")</f>
        <v/>
      </c>
    </row>
    <row r="287" spans="1:125" x14ac:dyDescent="0.35">
      <c r="A287" s="55" t="str">
        <f>IFERROR(A242,"")</f>
        <v>Nominālās regulārās uzturēšanas izmaksas, kopā</v>
      </c>
      <c r="B287" s="2"/>
      <c r="C287" s="2"/>
      <c r="D287" s="2"/>
      <c r="E287" s="63" t="str">
        <f t="shared" ref="E287:BP287" si="171">IFERROR(E242,"")</f>
        <v/>
      </c>
      <c r="F287" s="63" t="str">
        <f t="shared" si="171"/>
        <v/>
      </c>
      <c r="G287" s="63" t="str">
        <f t="shared" si="171"/>
        <v/>
      </c>
      <c r="H287" s="63" t="str">
        <f t="shared" si="171"/>
        <v/>
      </c>
      <c r="I287" s="63" t="str">
        <f t="shared" si="171"/>
        <v/>
      </c>
      <c r="J287" s="63" t="str">
        <f t="shared" si="171"/>
        <v/>
      </c>
      <c r="K287" s="63" t="str">
        <f t="shared" si="171"/>
        <v/>
      </c>
      <c r="L287" s="63" t="str">
        <f t="shared" si="171"/>
        <v/>
      </c>
      <c r="M287" s="63" t="str">
        <f t="shared" si="171"/>
        <v/>
      </c>
      <c r="N287" s="63" t="str">
        <f t="shared" si="171"/>
        <v/>
      </c>
      <c r="O287" s="63" t="str">
        <f t="shared" si="171"/>
        <v/>
      </c>
      <c r="P287" s="63" t="str">
        <f t="shared" si="171"/>
        <v/>
      </c>
      <c r="Q287" s="63" t="str">
        <f t="shared" si="171"/>
        <v/>
      </c>
      <c r="R287" s="63" t="str">
        <f t="shared" si="171"/>
        <v/>
      </c>
      <c r="S287" s="63" t="str">
        <f t="shared" si="171"/>
        <v/>
      </c>
      <c r="T287" s="63" t="str">
        <f t="shared" si="171"/>
        <v/>
      </c>
      <c r="U287" s="63" t="str">
        <f t="shared" si="171"/>
        <v/>
      </c>
      <c r="V287" s="63" t="str">
        <f t="shared" si="171"/>
        <v/>
      </c>
      <c r="W287" s="63" t="str">
        <f t="shared" si="171"/>
        <v/>
      </c>
      <c r="X287" s="63" t="str">
        <f t="shared" si="171"/>
        <v/>
      </c>
      <c r="Y287" s="63" t="str">
        <f t="shared" si="171"/>
        <v/>
      </c>
      <c r="Z287" s="63" t="str">
        <f t="shared" si="171"/>
        <v/>
      </c>
      <c r="AA287" s="63" t="str">
        <f t="shared" si="171"/>
        <v/>
      </c>
      <c r="AB287" s="63" t="str">
        <f t="shared" si="171"/>
        <v/>
      </c>
      <c r="AC287" s="63" t="str">
        <f t="shared" si="171"/>
        <v/>
      </c>
      <c r="AD287" s="63" t="str">
        <f t="shared" si="171"/>
        <v/>
      </c>
      <c r="AE287" s="63" t="str">
        <f t="shared" si="171"/>
        <v/>
      </c>
      <c r="AF287" s="63" t="str">
        <f t="shared" si="171"/>
        <v/>
      </c>
      <c r="AG287" s="63" t="str">
        <f t="shared" si="171"/>
        <v/>
      </c>
      <c r="AH287" s="63" t="str">
        <f t="shared" si="171"/>
        <v/>
      </c>
      <c r="AI287" s="63" t="str">
        <f t="shared" si="171"/>
        <v/>
      </c>
      <c r="AJ287" s="63" t="str">
        <f t="shared" si="171"/>
        <v/>
      </c>
      <c r="AK287" s="63" t="str">
        <f t="shared" si="171"/>
        <v/>
      </c>
      <c r="AL287" s="63" t="str">
        <f t="shared" si="171"/>
        <v/>
      </c>
      <c r="AM287" s="63" t="str">
        <f t="shared" si="171"/>
        <v/>
      </c>
      <c r="AN287" s="63" t="str">
        <f t="shared" si="171"/>
        <v/>
      </c>
      <c r="AO287" s="63" t="str">
        <f t="shared" si="171"/>
        <v/>
      </c>
      <c r="AP287" s="63" t="str">
        <f t="shared" si="171"/>
        <v/>
      </c>
      <c r="AQ287" s="63" t="str">
        <f t="shared" si="171"/>
        <v/>
      </c>
      <c r="AR287" s="63" t="str">
        <f t="shared" si="171"/>
        <v/>
      </c>
      <c r="AS287" s="63" t="str">
        <f t="shared" si="171"/>
        <v/>
      </c>
      <c r="AT287" s="63" t="str">
        <f t="shared" si="171"/>
        <v/>
      </c>
      <c r="AU287" s="63" t="str">
        <f t="shared" si="171"/>
        <v/>
      </c>
      <c r="AV287" s="63" t="str">
        <f t="shared" si="171"/>
        <v/>
      </c>
      <c r="AW287" s="63" t="str">
        <f t="shared" si="171"/>
        <v/>
      </c>
      <c r="AX287" s="63" t="str">
        <f t="shared" si="171"/>
        <v/>
      </c>
      <c r="AY287" s="63" t="str">
        <f t="shared" si="171"/>
        <v/>
      </c>
      <c r="AZ287" s="63" t="str">
        <f t="shared" si="171"/>
        <v/>
      </c>
      <c r="BA287" s="63" t="str">
        <f t="shared" si="171"/>
        <v/>
      </c>
      <c r="BB287" s="63" t="str">
        <f t="shared" si="171"/>
        <v/>
      </c>
      <c r="BC287" s="63" t="str">
        <f t="shared" si="171"/>
        <v/>
      </c>
      <c r="BD287" s="63" t="str">
        <f t="shared" si="171"/>
        <v/>
      </c>
      <c r="BE287" s="63" t="str">
        <f t="shared" si="171"/>
        <v/>
      </c>
      <c r="BF287" s="63" t="str">
        <f t="shared" si="171"/>
        <v/>
      </c>
      <c r="BG287" s="63" t="str">
        <f t="shared" si="171"/>
        <v/>
      </c>
      <c r="BH287" s="63" t="str">
        <f t="shared" si="171"/>
        <v/>
      </c>
      <c r="BI287" s="63" t="str">
        <f t="shared" si="171"/>
        <v/>
      </c>
      <c r="BJ287" s="63" t="str">
        <f t="shared" si="171"/>
        <v/>
      </c>
      <c r="BK287" s="63" t="str">
        <f t="shared" si="171"/>
        <v/>
      </c>
      <c r="BL287" s="63" t="str">
        <f t="shared" si="171"/>
        <v/>
      </c>
      <c r="BM287" s="63" t="str">
        <f t="shared" si="171"/>
        <v/>
      </c>
      <c r="BN287" s="63" t="str">
        <f t="shared" si="171"/>
        <v/>
      </c>
      <c r="BO287" s="63" t="str">
        <f t="shared" si="171"/>
        <v/>
      </c>
      <c r="BP287" s="63" t="str">
        <f t="shared" si="171"/>
        <v/>
      </c>
      <c r="BQ287" s="63" t="str">
        <f t="shared" ref="BQ287:DU287" si="172">IFERROR(BQ242,"")</f>
        <v/>
      </c>
      <c r="BR287" s="63" t="str">
        <f t="shared" si="172"/>
        <v/>
      </c>
      <c r="BS287" s="63" t="str">
        <f t="shared" si="172"/>
        <v/>
      </c>
      <c r="BT287" s="63" t="str">
        <f t="shared" si="172"/>
        <v/>
      </c>
      <c r="BU287" s="63" t="str">
        <f t="shared" si="172"/>
        <v/>
      </c>
      <c r="BV287" s="63" t="str">
        <f t="shared" si="172"/>
        <v/>
      </c>
      <c r="BW287" s="63" t="str">
        <f t="shared" si="172"/>
        <v/>
      </c>
      <c r="BX287" s="63" t="str">
        <f t="shared" si="172"/>
        <v/>
      </c>
      <c r="BY287" s="63" t="str">
        <f t="shared" si="172"/>
        <v/>
      </c>
      <c r="BZ287" s="63" t="str">
        <f t="shared" si="172"/>
        <v/>
      </c>
      <c r="CA287" s="63" t="str">
        <f t="shared" si="172"/>
        <v/>
      </c>
      <c r="CB287" s="63" t="str">
        <f t="shared" si="172"/>
        <v/>
      </c>
      <c r="CC287" s="63" t="str">
        <f t="shared" si="172"/>
        <v/>
      </c>
      <c r="CD287" s="63" t="str">
        <f t="shared" si="172"/>
        <v/>
      </c>
      <c r="CE287" s="63" t="str">
        <f t="shared" si="172"/>
        <v/>
      </c>
      <c r="CF287" s="63" t="str">
        <f t="shared" si="172"/>
        <v/>
      </c>
      <c r="CG287" s="63" t="str">
        <f t="shared" si="172"/>
        <v/>
      </c>
      <c r="CH287" s="63" t="str">
        <f t="shared" si="172"/>
        <v/>
      </c>
      <c r="CI287" s="63" t="str">
        <f t="shared" si="172"/>
        <v/>
      </c>
      <c r="CJ287" s="63" t="str">
        <f t="shared" si="172"/>
        <v/>
      </c>
      <c r="CK287" s="63" t="str">
        <f t="shared" si="172"/>
        <v/>
      </c>
      <c r="CL287" s="63" t="str">
        <f t="shared" si="172"/>
        <v/>
      </c>
      <c r="CM287" s="63" t="str">
        <f t="shared" si="172"/>
        <v/>
      </c>
      <c r="CN287" s="63" t="str">
        <f t="shared" si="172"/>
        <v/>
      </c>
      <c r="CO287" s="63" t="str">
        <f t="shared" si="172"/>
        <v/>
      </c>
      <c r="CP287" s="63" t="str">
        <f t="shared" si="172"/>
        <v/>
      </c>
      <c r="CQ287" s="63" t="str">
        <f t="shared" si="172"/>
        <v/>
      </c>
      <c r="CR287" s="63" t="str">
        <f t="shared" si="172"/>
        <v/>
      </c>
      <c r="CS287" s="63" t="str">
        <f t="shared" si="172"/>
        <v/>
      </c>
      <c r="CT287" s="63" t="str">
        <f t="shared" si="172"/>
        <v/>
      </c>
      <c r="CU287" s="63" t="str">
        <f t="shared" si="172"/>
        <v/>
      </c>
      <c r="CV287" s="63" t="str">
        <f t="shared" si="172"/>
        <v/>
      </c>
      <c r="CW287" s="63" t="str">
        <f t="shared" si="172"/>
        <v/>
      </c>
      <c r="CX287" s="63" t="str">
        <f t="shared" si="172"/>
        <v/>
      </c>
      <c r="CY287" s="63" t="str">
        <f t="shared" si="172"/>
        <v/>
      </c>
      <c r="CZ287" s="63" t="str">
        <f t="shared" si="172"/>
        <v/>
      </c>
      <c r="DA287" s="63" t="str">
        <f t="shared" si="172"/>
        <v/>
      </c>
      <c r="DB287" s="63" t="str">
        <f t="shared" si="172"/>
        <v/>
      </c>
      <c r="DC287" s="63" t="str">
        <f t="shared" si="172"/>
        <v/>
      </c>
      <c r="DD287" s="63" t="str">
        <f t="shared" si="172"/>
        <v/>
      </c>
      <c r="DE287" s="63" t="str">
        <f t="shared" si="172"/>
        <v/>
      </c>
      <c r="DF287" s="63" t="str">
        <f t="shared" si="172"/>
        <v/>
      </c>
      <c r="DG287" s="63" t="str">
        <f t="shared" si="172"/>
        <v/>
      </c>
      <c r="DH287" s="63" t="str">
        <f t="shared" si="172"/>
        <v/>
      </c>
      <c r="DI287" s="63" t="str">
        <f t="shared" si="172"/>
        <v/>
      </c>
      <c r="DJ287" s="63" t="str">
        <f t="shared" si="172"/>
        <v/>
      </c>
      <c r="DK287" s="63" t="str">
        <f t="shared" si="172"/>
        <v/>
      </c>
      <c r="DL287" s="63" t="str">
        <f t="shared" si="172"/>
        <v/>
      </c>
      <c r="DM287" s="63" t="str">
        <f t="shared" si="172"/>
        <v/>
      </c>
      <c r="DN287" s="63" t="str">
        <f t="shared" si="172"/>
        <v/>
      </c>
      <c r="DO287" s="63" t="str">
        <f t="shared" si="172"/>
        <v/>
      </c>
      <c r="DP287" s="63" t="str">
        <f t="shared" si="172"/>
        <v/>
      </c>
      <c r="DQ287" s="63" t="str">
        <f t="shared" si="172"/>
        <v/>
      </c>
      <c r="DR287" s="63" t="str">
        <f t="shared" si="172"/>
        <v/>
      </c>
      <c r="DS287" s="63" t="str">
        <f t="shared" si="172"/>
        <v/>
      </c>
      <c r="DT287" s="63" t="str">
        <f t="shared" si="172"/>
        <v/>
      </c>
      <c r="DU287" s="63" t="str">
        <f t="shared" si="172"/>
        <v/>
      </c>
    </row>
    <row r="288" spans="1:125" x14ac:dyDescent="0.35">
      <c r="A288" s="55" t="str">
        <f>IFERROR(A256,"")</f>
        <v>Nominālās periodiskās uzturēšanas izmaksas, kopā</v>
      </c>
      <c r="B288" s="2"/>
      <c r="C288" s="2"/>
      <c r="D288" s="2"/>
      <c r="E288" s="63" t="str">
        <f t="shared" ref="E288:BP288" si="173">IFERROR(E256,"")</f>
        <v/>
      </c>
      <c r="F288" s="63" t="str">
        <f t="shared" si="173"/>
        <v/>
      </c>
      <c r="G288" s="63" t="str">
        <f t="shared" si="173"/>
        <v/>
      </c>
      <c r="H288" s="63" t="str">
        <f t="shared" si="173"/>
        <v/>
      </c>
      <c r="I288" s="63" t="str">
        <f t="shared" si="173"/>
        <v/>
      </c>
      <c r="J288" s="63" t="str">
        <f t="shared" si="173"/>
        <v/>
      </c>
      <c r="K288" s="63" t="str">
        <f t="shared" si="173"/>
        <v/>
      </c>
      <c r="L288" s="63" t="str">
        <f t="shared" si="173"/>
        <v/>
      </c>
      <c r="M288" s="63" t="str">
        <f t="shared" si="173"/>
        <v/>
      </c>
      <c r="N288" s="63" t="str">
        <f t="shared" si="173"/>
        <v/>
      </c>
      <c r="O288" s="63" t="str">
        <f t="shared" si="173"/>
        <v/>
      </c>
      <c r="P288" s="63" t="str">
        <f t="shared" si="173"/>
        <v/>
      </c>
      <c r="Q288" s="63" t="str">
        <f t="shared" si="173"/>
        <v/>
      </c>
      <c r="R288" s="63" t="str">
        <f t="shared" si="173"/>
        <v/>
      </c>
      <c r="S288" s="63" t="str">
        <f t="shared" si="173"/>
        <v/>
      </c>
      <c r="T288" s="63" t="str">
        <f t="shared" si="173"/>
        <v/>
      </c>
      <c r="U288" s="63" t="str">
        <f t="shared" si="173"/>
        <v/>
      </c>
      <c r="V288" s="63" t="str">
        <f t="shared" si="173"/>
        <v/>
      </c>
      <c r="W288" s="63" t="str">
        <f t="shared" si="173"/>
        <v/>
      </c>
      <c r="X288" s="63" t="str">
        <f t="shared" si="173"/>
        <v/>
      </c>
      <c r="Y288" s="63" t="str">
        <f t="shared" si="173"/>
        <v/>
      </c>
      <c r="Z288" s="63" t="str">
        <f t="shared" si="173"/>
        <v/>
      </c>
      <c r="AA288" s="63" t="str">
        <f t="shared" si="173"/>
        <v/>
      </c>
      <c r="AB288" s="63" t="str">
        <f t="shared" si="173"/>
        <v/>
      </c>
      <c r="AC288" s="63" t="str">
        <f t="shared" si="173"/>
        <v/>
      </c>
      <c r="AD288" s="63" t="str">
        <f t="shared" si="173"/>
        <v/>
      </c>
      <c r="AE288" s="63" t="str">
        <f t="shared" si="173"/>
        <v/>
      </c>
      <c r="AF288" s="63" t="str">
        <f t="shared" si="173"/>
        <v/>
      </c>
      <c r="AG288" s="63" t="str">
        <f t="shared" si="173"/>
        <v/>
      </c>
      <c r="AH288" s="63" t="str">
        <f t="shared" si="173"/>
        <v/>
      </c>
      <c r="AI288" s="63" t="str">
        <f t="shared" si="173"/>
        <v/>
      </c>
      <c r="AJ288" s="63" t="str">
        <f t="shared" si="173"/>
        <v/>
      </c>
      <c r="AK288" s="63" t="str">
        <f t="shared" si="173"/>
        <v/>
      </c>
      <c r="AL288" s="63" t="str">
        <f t="shared" si="173"/>
        <v/>
      </c>
      <c r="AM288" s="63" t="str">
        <f t="shared" si="173"/>
        <v/>
      </c>
      <c r="AN288" s="63" t="str">
        <f t="shared" si="173"/>
        <v/>
      </c>
      <c r="AO288" s="63" t="str">
        <f t="shared" si="173"/>
        <v/>
      </c>
      <c r="AP288" s="63" t="str">
        <f t="shared" si="173"/>
        <v/>
      </c>
      <c r="AQ288" s="63" t="str">
        <f t="shared" si="173"/>
        <v/>
      </c>
      <c r="AR288" s="63" t="str">
        <f t="shared" si="173"/>
        <v/>
      </c>
      <c r="AS288" s="63" t="str">
        <f t="shared" si="173"/>
        <v/>
      </c>
      <c r="AT288" s="63" t="str">
        <f t="shared" si="173"/>
        <v/>
      </c>
      <c r="AU288" s="63" t="str">
        <f t="shared" si="173"/>
        <v/>
      </c>
      <c r="AV288" s="63" t="str">
        <f t="shared" si="173"/>
        <v/>
      </c>
      <c r="AW288" s="63" t="str">
        <f t="shared" si="173"/>
        <v/>
      </c>
      <c r="AX288" s="63" t="str">
        <f t="shared" si="173"/>
        <v/>
      </c>
      <c r="AY288" s="63" t="str">
        <f t="shared" si="173"/>
        <v/>
      </c>
      <c r="AZ288" s="63" t="str">
        <f t="shared" si="173"/>
        <v/>
      </c>
      <c r="BA288" s="63" t="str">
        <f t="shared" si="173"/>
        <v/>
      </c>
      <c r="BB288" s="63" t="str">
        <f t="shared" si="173"/>
        <v/>
      </c>
      <c r="BC288" s="63" t="str">
        <f t="shared" si="173"/>
        <v/>
      </c>
      <c r="BD288" s="63" t="str">
        <f t="shared" si="173"/>
        <v/>
      </c>
      <c r="BE288" s="63" t="str">
        <f t="shared" si="173"/>
        <v/>
      </c>
      <c r="BF288" s="63" t="str">
        <f t="shared" si="173"/>
        <v/>
      </c>
      <c r="BG288" s="63" t="str">
        <f t="shared" si="173"/>
        <v/>
      </c>
      <c r="BH288" s="63" t="str">
        <f t="shared" si="173"/>
        <v/>
      </c>
      <c r="BI288" s="63" t="str">
        <f t="shared" si="173"/>
        <v/>
      </c>
      <c r="BJ288" s="63" t="str">
        <f t="shared" si="173"/>
        <v/>
      </c>
      <c r="BK288" s="63" t="str">
        <f t="shared" si="173"/>
        <v/>
      </c>
      <c r="BL288" s="63" t="str">
        <f t="shared" si="173"/>
        <v/>
      </c>
      <c r="BM288" s="63" t="str">
        <f t="shared" si="173"/>
        <v/>
      </c>
      <c r="BN288" s="63" t="str">
        <f t="shared" si="173"/>
        <v/>
      </c>
      <c r="BO288" s="63" t="str">
        <f t="shared" si="173"/>
        <v/>
      </c>
      <c r="BP288" s="63" t="str">
        <f t="shared" si="173"/>
        <v/>
      </c>
      <c r="BQ288" s="63" t="str">
        <f t="shared" ref="BQ288:DU288" si="174">IFERROR(BQ256,"")</f>
        <v/>
      </c>
      <c r="BR288" s="63" t="str">
        <f t="shared" si="174"/>
        <v/>
      </c>
      <c r="BS288" s="63" t="str">
        <f t="shared" si="174"/>
        <v/>
      </c>
      <c r="BT288" s="63" t="str">
        <f t="shared" si="174"/>
        <v/>
      </c>
      <c r="BU288" s="63" t="str">
        <f t="shared" si="174"/>
        <v/>
      </c>
      <c r="BV288" s="63" t="str">
        <f t="shared" si="174"/>
        <v/>
      </c>
      <c r="BW288" s="63" t="str">
        <f t="shared" si="174"/>
        <v/>
      </c>
      <c r="BX288" s="63" t="str">
        <f t="shared" si="174"/>
        <v/>
      </c>
      <c r="BY288" s="63" t="str">
        <f t="shared" si="174"/>
        <v/>
      </c>
      <c r="BZ288" s="63" t="str">
        <f t="shared" si="174"/>
        <v/>
      </c>
      <c r="CA288" s="63" t="str">
        <f t="shared" si="174"/>
        <v/>
      </c>
      <c r="CB288" s="63" t="str">
        <f t="shared" si="174"/>
        <v/>
      </c>
      <c r="CC288" s="63" t="str">
        <f t="shared" si="174"/>
        <v/>
      </c>
      <c r="CD288" s="63" t="str">
        <f t="shared" si="174"/>
        <v/>
      </c>
      <c r="CE288" s="63" t="str">
        <f t="shared" si="174"/>
        <v/>
      </c>
      <c r="CF288" s="63" t="str">
        <f t="shared" si="174"/>
        <v/>
      </c>
      <c r="CG288" s="63" t="str">
        <f t="shared" si="174"/>
        <v/>
      </c>
      <c r="CH288" s="63" t="str">
        <f t="shared" si="174"/>
        <v/>
      </c>
      <c r="CI288" s="63" t="str">
        <f t="shared" si="174"/>
        <v/>
      </c>
      <c r="CJ288" s="63" t="str">
        <f t="shared" si="174"/>
        <v/>
      </c>
      <c r="CK288" s="63" t="str">
        <f t="shared" si="174"/>
        <v/>
      </c>
      <c r="CL288" s="63" t="str">
        <f t="shared" si="174"/>
        <v/>
      </c>
      <c r="CM288" s="63" t="str">
        <f t="shared" si="174"/>
        <v/>
      </c>
      <c r="CN288" s="63" t="str">
        <f t="shared" si="174"/>
        <v/>
      </c>
      <c r="CO288" s="63" t="str">
        <f t="shared" si="174"/>
        <v/>
      </c>
      <c r="CP288" s="63" t="str">
        <f t="shared" si="174"/>
        <v/>
      </c>
      <c r="CQ288" s="63" t="str">
        <f t="shared" si="174"/>
        <v/>
      </c>
      <c r="CR288" s="63" t="str">
        <f t="shared" si="174"/>
        <v/>
      </c>
      <c r="CS288" s="63" t="str">
        <f t="shared" si="174"/>
        <v/>
      </c>
      <c r="CT288" s="63" t="str">
        <f t="shared" si="174"/>
        <v/>
      </c>
      <c r="CU288" s="63" t="str">
        <f t="shared" si="174"/>
        <v/>
      </c>
      <c r="CV288" s="63" t="str">
        <f t="shared" si="174"/>
        <v/>
      </c>
      <c r="CW288" s="63" t="str">
        <f t="shared" si="174"/>
        <v/>
      </c>
      <c r="CX288" s="63" t="str">
        <f t="shared" si="174"/>
        <v/>
      </c>
      <c r="CY288" s="63" t="str">
        <f t="shared" si="174"/>
        <v/>
      </c>
      <c r="CZ288" s="63" t="str">
        <f t="shared" si="174"/>
        <v/>
      </c>
      <c r="DA288" s="63" t="str">
        <f t="shared" si="174"/>
        <v/>
      </c>
      <c r="DB288" s="63" t="str">
        <f t="shared" si="174"/>
        <v/>
      </c>
      <c r="DC288" s="63" t="str">
        <f t="shared" si="174"/>
        <v/>
      </c>
      <c r="DD288" s="63" t="str">
        <f t="shared" si="174"/>
        <v/>
      </c>
      <c r="DE288" s="63" t="str">
        <f t="shared" si="174"/>
        <v/>
      </c>
      <c r="DF288" s="63" t="str">
        <f t="shared" si="174"/>
        <v/>
      </c>
      <c r="DG288" s="63" t="str">
        <f t="shared" si="174"/>
        <v/>
      </c>
      <c r="DH288" s="63" t="str">
        <f t="shared" si="174"/>
        <v/>
      </c>
      <c r="DI288" s="63" t="str">
        <f t="shared" si="174"/>
        <v/>
      </c>
      <c r="DJ288" s="63" t="str">
        <f t="shared" si="174"/>
        <v/>
      </c>
      <c r="DK288" s="63" t="str">
        <f t="shared" si="174"/>
        <v/>
      </c>
      <c r="DL288" s="63" t="str">
        <f t="shared" si="174"/>
        <v/>
      </c>
      <c r="DM288" s="63" t="str">
        <f t="shared" si="174"/>
        <v/>
      </c>
      <c r="DN288" s="63" t="str">
        <f t="shared" si="174"/>
        <v/>
      </c>
      <c r="DO288" s="63" t="str">
        <f t="shared" si="174"/>
        <v/>
      </c>
      <c r="DP288" s="63" t="str">
        <f t="shared" si="174"/>
        <v/>
      </c>
      <c r="DQ288" s="63" t="str">
        <f t="shared" si="174"/>
        <v/>
      </c>
      <c r="DR288" s="63" t="str">
        <f t="shared" si="174"/>
        <v/>
      </c>
      <c r="DS288" s="63" t="str">
        <f t="shared" si="174"/>
        <v/>
      </c>
      <c r="DT288" s="63" t="str">
        <f t="shared" si="174"/>
        <v/>
      </c>
      <c r="DU288" s="63" t="str">
        <f t="shared" si="174"/>
        <v/>
      </c>
    </row>
    <row r="289" spans="1:125"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row>
    <row r="290" spans="1:125" x14ac:dyDescent="0.35">
      <c r="A290" s="25" t="s">
        <v>466</v>
      </c>
      <c r="B290" s="25"/>
      <c r="C290" s="25"/>
      <c r="D290" s="25"/>
      <c r="E290" s="104">
        <f t="shared" ref="E290:AJ290" si="175">IFERROR(SUM(E286:E288),"")</f>
        <v>0</v>
      </c>
      <c r="F290" s="104">
        <f t="shared" si="175"/>
        <v>0</v>
      </c>
      <c r="G290" s="104">
        <f t="shared" si="175"/>
        <v>0</v>
      </c>
      <c r="H290" s="104">
        <f t="shared" si="175"/>
        <v>0</v>
      </c>
      <c r="I290" s="104">
        <f t="shared" si="175"/>
        <v>0</v>
      </c>
      <c r="J290" s="104">
        <f t="shared" si="175"/>
        <v>0</v>
      </c>
      <c r="K290" s="104">
        <f t="shared" si="175"/>
        <v>0</v>
      </c>
      <c r="L290" s="104">
        <f t="shared" si="175"/>
        <v>0</v>
      </c>
      <c r="M290" s="104">
        <f t="shared" si="175"/>
        <v>0</v>
      </c>
      <c r="N290" s="104">
        <f t="shared" si="175"/>
        <v>0</v>
      </c>
      <c r="O290" s="104">
        <f t="shared" si="175"/>
        <v>0</v>
      </c>
      <c r="P290" s="104">
        <f t="shared" si="175"/>
        <v>0</v>
      </c>
      <c r="Q290" s="104">
        <f t="shared" si="175"/>
        <v>0</v>
      </c>
      <c r="R290" s="104">
        <f t="shared" si="175"/>
        <v>0</v>
      </c>
      <c r="S290" s="104">
        <f t="shared" si="175"/>
        <v>0</v>
      </c>
      <c r="T290" s="104">
        <f t="shared" si="175"/>
        <v>0</v>
      </c>
      <c r="U290" s="104">
        <f t="shared" si="175"/>
        <v>0</v>
      </c>
      <c r="V290" s="104">
        <f t="shared" si="175"/>
        <v>0</v>
      </c>
      <c r="W290" s="104">
        <f t="shared" si="175"/>
        <v>0</v>
      </c>
      <c r="X290" s="104">
        <f t="shared" si="175"/>
        <v>0</v>
      </c>
      <c r="Y290" s="104">
        <f t="shared" si="175"/>
        <v>0</v>
      </c>
      <c r="Z290" s="104">
        <f t="shared" si="175"/>
        <v>0</v>
      </c>
      <c r="AA290" s="104">
        <f t="shared" si="175"/>
        <v>0</v>
      </c>
      <c r="AB290" s="104">
        <f t="shared" si="175"/>
        <v>0</v>
      </c>
      <c r="AC290" s="104">
        <f t="shared" si="175"/>
        <v>0</v>
      </c>
      <c r="AD290" s="104">
        <f t="shared" si="175"/>
        <v>0</v>
      </c>
      <c r="AE290" s="104">
        <f t="shared" si="175"/>
        <v>0</v>
      </c>
      <c r="AF290" s="104">
        <f t="shared" si="175"/>
        <v>0</v>
      </c>
      <c r="AG290" s="104">
        <f t="shared" si="175"/>
        <v>0</v>
      </c>
      <c r="AH290" s="104">
        <f t="shared" si="175"/>
        <v>0</v>
      </c>
      <c r="AI290" s="104">
        <f t="shared" si="175"/>
        <v>0</v>
      </c>
      <c r="AJ290" s="104">
        <f t="shared" si="175"/>
        <v>0</v>
      </c>
      <c r="AK290" s="104">
        <f t="shared" ref="AK290:CV290" si="176">IFERROR(SUM(AK286:AK288),"")</f>
        <v>0</v>
      </c>
      <c r="AL290" s="104">
        <f t="shared" si="176"/>
        <v>0</v>
      </c>
      <c r="AM290" s="104">
        <f t="shared" si="176"/>
        <v>0</v>
      </c>
      <c r="AN290" s="104">
        <f t="shared" si="176"/>
        <v>0</v>
      </c>
      <c r="AO290" s="104">
        <f t="shared" si="176"/>
        <v>0</v>
      </c>
      <c r="AP290" s="104">
        <f t="shared" si="176"/>
        <v>0</v>
      </c>
      <c r="AQ290" s="104">
        <f t="shared" si="176"/>
        <v>0</v>
      </c>
      <c r="AR290" s="104">
        <f t="shared" si="176"/>
        <v>0</v>
      </c>
      <c r="AS290" s="104">
        <f t="shared" si="176"/>
        <v>0</v>
      </c>
      <c r="AT290" s="104">
        <f t="shared" si="176"/>
        <v>0</v>
      </c>
      <c r="AU290" s="104">
        <f t="shared" si="176"/>
        <v>0</v>
      </c>
      <c r="AV290" s="104">
        <f t="shared" si="176"/>
        <v>0</v>
      </c>
      <c r="AW290" s="104">
        <f t="shared" si="176"/>
        <v>0</v>
      </c>
      <c r="AX290" s="104">
        <f t="shared" si="176"/>
        <v>0</v>
      </c>
      <c r="AY290" s="104">
        <f t="shared" si="176"/>
        <v>0</v>
      </c>
      <c r="AZ290" s="104">
        <f t="shared" si="176"/>
        <v>0</v>
      </c>
      <c r="BA290" s="104">
        <f t="shared" si="176"/>
        <v>0</v>
      </c>
      <c r="BB290" s="104">
        <f t="shared" si="176"/>
        <v>0</v>
      </c>
      <c r="BC290" s="104">
        <f t="shared" si="176"/>
        <v>0</v>
      </c>
      <c r="BD290" s="104">
        <f t="shared" si="176"/>
        <v>0</v>
      </c>
      <c r="BE290" s="104">
        <f t="shared" si="176"/>
        <v>0</v>
      </c>
      <c r="BF290" s="104">
        <f t="shared" si="176"/>
        <v>0</v>
      </c>
      <c r="BG290" s="104">
        <f t="shared" si="176"/>
        <v>0</v>
      </c>
      <c r="BH290" s="104">
        <f t="shared" si="176"/>
        <v>0</v>
      </c>
      <c r="BI290" s="104">
        <f t="shared" si="176"/>
        <v>0</v>
      </c>
      <c r="BJ290" s="104">
        <f t="shared" si="176"/>
        <v>0</v>
      </c>
      <c r="BK290" s="104">
        <f t="shared" si="176"/>
        <v>0</v>
      </c>
      <c r="BL290" s="104">
        <f t="shared" si="176"/>
        <v>0</v>
      </c>
      <c r="BM290" s="104">
        <f t="shared" si="176"/>
        <v>0</v>
      </c>
      <c r="BN290" s="104">
        <f t="shared" si="176"/>
        <v>0</v>
      </c>
      <c r="BO290" s="104">
        <f t="shared" si="176"/>
        <v>0</v>
      </c>
      <c r="BP290" s="104">
        <f t="shared" si="176"/>
        <v>0</v>
      </c>
      <c r="BQ290" s="104">
        <f t="shared" si="176"/>
        <v>0</v>
      </c>
      <c r="BR290" s="104">
        <f t="shared" si="176"/>
        <v>0</v>
      </c>
      <c r="BS290" s="104">
        <f t="shared" si="176"/>
        <v>0</v>
      </c>
      <c r="BT290" s="104">
        <f t="shared" si="176"/>
        <v>0</v>
      </c>
      <c r="BU290" s="104">
        <f t="shared" si="176"/>
        <v>0</v>
      </c>
      <c r="BV290" s="104">
        <f t="shared" si="176"/>
        <v>0</v>
      </c>
      <c r="BW290" s="104">
        <f t="shared" si="176"/>
        <v>0</v>
      </c>
      <c r="BX290" s="104">
        <f t="shared" si="176"/>
        <v>0</v>
      </c>
      <c r="BY290" s="104">
        <f t="shared" si="176"/>
        <v>0</v>
      </c>
      <c r="BZ290" s="104">
        <f t="shared" si="176"/>
        <v>0</v>
      </c>
      <c r="CA290" s="104">
        <f t="shared" si="176"/>
        <v>0</v>
      </c>
      <c r="CB290" s="104">
        <f t="shared" si="176"/>
        <v>0</v>
      </c>
      <c r="CC290" s="104">
        <f t="shared" si="176"/>
        <v>0</v>
      </c>
      <c r="CD290" s="104">
        <f t="shared" si="176"/>
        <v>0</v>
      </c>
      <c r="CE290" s="104">
        <f t="shared" si="176"/>
        <v>0</v>
      </c>
      <c r="CF290" s="104">
        <f t="shared" si="176"/>
        <v>0</v>
      </c>
      <c r="CG290" s="104">
        <f t="shared" si="176"/>
        <v>0</v>
      </c>
      <c r="CH290" s="104">
        <f t="shared" si="176"/>
        <v>0</v>
      </c>
      <c r="CI290" s="104">
        <f t="shared" si="176"/>
        <v>0</v>
      </c>
      <c r="CJ290" s="104">
        <f t="shared" si="176"/>
        <v>0</v>
      </c>
      <c r="CK290" s="104">
        <f t="shared" si="176"/>
        <v>0</v>
      </c>
      <c r="CL290" s="104">
        <f t="shared" si="176"/>
        <v>0</v>
      </c>
      <c r="CM290" s="104">
        <f t="shared" si="176"/>
        <v>0</v>
      </c>
      <c r="CN290" s="104">
        <f t="shared" si="176"/>
        <v>0</v>
      </c>
      <c r="CO290" s="104">
        <f t="shared" si="176"/>
        <v>0</v>
      </c>
      <c r="CP290" s="104">
        <f t="shared" si="176"/>
        <v>0</v>
      </c>
      <c r="CQ290" s="104">
        <f t="shared" si="176"/>
        <v>0</v>
      </c>
      <c r="CR290" s="104">
        <f t="shared" si="176"/>
        <v>0</v>
      </c>
      <c r="CS290" s="104">
        <f t="shared" si="176"/>
        <v>0</v>
      </c>
      <c r="CT290" s="104">
        <f t="shared" si="176"/>
        <v>0</v>
      </c>
      <c r="CU290" s="104">
        <f t="shared" si="176"/>
        <v>0</v>
      </c>
      <c r="CV290" s="104">
        <f t="shared" si="176"/>
        <v>0</v>
      </c>
      <c r="CW290" s="104">
        <f t="shared" ref="CW290:DU290" si="177">IFERROR(SUM(CW286:CW288),"")</f>
        <v>0</v>
      </c>
      <c r="CX290" s="104">
        <f t="shared" si="177"/>
        <v>0</v>
      </c>
      <c r="CY290" s="104">
        <f t="shared" si="177"/>
        <v>0</v>
      </c>
      <c r="CZ290" s="104">
        <f t="shared" si="177"/>
        <v>0</v>
      </c>
      <c r="DA290" s="104">
        <f t="shared" si="177"/>
        <v>0</v>
      </c>
      <c r="DB290" s="104">
        <f t="shared" si="177"/>
        <v>0</v>
      </c>
      <c r="DC290" s="104">
        <f t="shared" si="177"/>
        <v>0</v>
      </c>
      <c r="DD290" s="104">
        <f t="shared" si="177"/>
        <v>0</v>
      </c>
      <c r="DE290" s="104">
        <f t="shared" si="177"/>
        <v>0</v>
      </c>
      <c r="DF290" s="104">
        <f t="shared" si="177"/>
        <v>0</v>
      </c>
      <c r="DG290" s="104">
        <f t="shared" si="177"/>
        <v>0</v>
      </c>
      <c r="DH290" s="104">
        <f t="shared" si="177"/>
        <v>0</v>
      </c>
      <c r="DI290" s="104">
        <f t="shared" si="177"/>
        <v>0</v>
      </c>
      <c r="DJ290" s="104">
        <f t="shared" si="177"/>
        <v>0</v>
      </c>
      <c r="DK290" s="104">
        <f t="shared" si="177"/>
        <v>0</v>
      </c>
      <c r="DL290" s="104">
        <f t="shared" si="177"/>
        <v>0</v>
      </c>
      <c r="DM290" s="104">
        <f t="shared" si="177"/>
        <v>0</v>
      </c>
      <c r="DN290" s="104">
        <f t="shared" si="177"/>
        <v>0</v>
      </c>
      <c r="DO290" s="104">
        <f t="shared" si="177"/>
        <v>0</v>
      </c>
      <c r="DP290" s="104">
        <f t="shared" si="177"/>
        <v>0</v>
      </c>
      <c r="DQ290" s="104">
        <f t="shared" si="177"/>
        <v>0</v>
      </c>
      <c r="DR290" s="104">
        <f t="shared" si="177"/>
        <v>0</v>
      </c>
      <c r="DS290" s="104">
        <f t="shared" si="177"/>
        <v>0</v>
      </c>
      <c r="DT290" s="104">
        <f t="shared" si="177"/>
        <v>0</v>
      </c>
      <c r="DU290" s="104">
        <f t="shared" si="177"/>
        <v>0</v>
      </c>
    </row>
    <row r="291" spans="1:125"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row>
    <row r="292" spans="1:125" x14ac:dyDescent="0.35">
      <c r="A292" s="55" t="str">
        <f>IFERROR(A194,"")</f>
        <v>Pievienotās vērtības nodokļa likme</v>
      </c>
      <c r="D292" s="57">
        <f>IFERROR(D194,"")</f>
        <v>0</v>
      </c>
      <c r="Q292" s="1"/>
      <c r="R292" s="1"/>
    </row>
    <row r="293" spans="1:125" x14ac:dyDescent="0.35">
      <c r="A293" s="79"/>
      <c r="B293" s="79"/>
      <c r="C293" s="79"/>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c r="AG293" s="79"/>
      <c r="AH293" s="79"/>
      <c r="AI293" s="79"/>
      <c r="AJ293" s="79"/>
      <c r="AK293" s="79"/>
      <c r="AL293" s="79"/>
      <c r="AM293" s="79"/>
      <c r="AN293" s="79"/>
      <c r="AO293" s="79"/>
      <c r="AP293" s="79"/>
      <c r="AQ293" s="79"/>
      <c r="AR293" s="79"/>
      <c r="AS293" s="79"/>
      <c r="AT293" s="79"/>
      <c r="AU293" s="79"/>
      <c r="AV293" s="79"/>
      <c r="AW293" s="79"/>
      <c r="AX293" s="79"/>
      <c r="AY293" s="79"/>
      <c r="AZ293" s="79"/>
      <c r="BA293" s="79"/>
      <c r="BB293" s="79"/>
      <c r="BC293" s="79"/>
      <c r="BD293" s="79"/>
      <c r="BE293" s="79"/>
      <c r="BF293" s="79"/>
      <c r="BG293" s="79"/>
      <c r="BH293" s="79"/>
      <c r="BI293" s="79"/>
      <c r="BJ293" s="79"/>
      <c r="BK293" s="79"/>
      <c r="BL293" s="79"/>
      <c r="BM293" s="79"/>
      <c r="BN293" s="79"/>
      <c r="BO293" s="79"/>
      <c r="BP293" s="79"/>
      <c r="BQ293" s="79"/>
      <c r="BR293" s="79"/>
      <c r="BS293" s="79"/>
      <c r="BT293" s="79"/>
      <c r="BU293" s="79"/>
      <c r="BV293" s="79"/>
      <c r="BW293" s="79"/>
      <c r="BX293" s="79"/>
      <c r="BY293" s="79"/>
      <c r="BZ293" s="79"/>
      <c r="CA293" s="79"/>
      <c r="CB293" s="79"/>
      <c r="CC293" s="79"/>
      <c r="CD293" s="79"/>
      <c r="CE293" s="79"/>
      <c r="CF293" s="79"/>
      <c r="CG293" s="79"/>
      <c r="CH293" s="79"/>
      <c r="CI293" s="79"/>
      <c r="CJ293" s="79"/>
      <c r="CK293" s="79"/>
      <c r="CL293" s="79"/>
      <c r="CM293" s="79"/>
      <c r="CN293" s="79"/>
      <c r="CO293" s="79"/>
      <c r="CP293" s="79"/>
      <c r="CQ293" s="79"/>
      <c r="CR293" s="79"/>
      <c r="CS293" s="79"/>
      <c r="CT293" s="79"/>
      <c r="CU293" s="79"/>
      <c r="CV293" s="79"/>
      <c r="CW293" s="79"/>
      <c r="CX293" s="79"/>
      <c r="CY293" s="79"/>
      <c r="CZ293" s="79"/>
      <c r="DA293" s="79"/>
      <c r="DB293" s="79"/>
      <c r="DC293" s="79"/>
      <c r="DD293" s="79"/>
      <c r="DE293" s="79"/>
      <c r="DF293" s="79"/>
      <c r="DG293" s="79"/>
      <c r="DH293" s="79"/>
      <c r="DI293" s="79"/>
      <c r="DJ293" s="79"/>
      <c r="DK293" s="79"/>
      <c r="DL293" s="79"/>
      <c r="DM293" s="79"/>
      <c r="DN293" s="79"/>
      <c r="DO293" s="79"/>
      <c r="DP293" s="79"/>
      <c r="DQ293" s="79"/>
      <c r="DR293" s="79"/>
      <c r="DS293" s="79"/>
      <c r="DT293" s="79"/>
      <c r="DU293" s="79"/>
    </row>
    <row r="294" spans="1:125" ht="15" thickBot="1" x14ac:dyDescent="0.4">
      <c r="A294" s="133" t="s">
        <v>465</v>
      </c>
      <c r="B294" s="120" t="s">
        <v>200</v>
      </c>
      <c r="C294" s="121"/>
      <c r="D294" s="121">
        <f>IFERROR(SUM(E294:DU294),"")</f>
        <v>0</v>
      </c>
      <c r="E294" s="121">
        <f t="shared" ref="E294:BP294" si="178">IFERROR($D292*E290,"")</f>
        <v>0</v>
      </c>
      <c r="F294" s="121">
        <f t="shared" si="178"/>
        <v>0</v>
      </c>
      <c r="G294" s="121">
        <f t="shared" si="178"/>
        <v>0</v>
      </c>
      <c r="H294" s="121">
        <f t="shared" si="178"/>
        <v>0</v>
      </c>
      <c r="I294" s="121">
        <f t="shared" si="178"/>
        <v>0</v>
      </c>
      <c r="J294" s="121">
        <f t="shared" si="178"/>
        <v>0</v>
      </c>
      <c r="K294" s="121">
        <f t="shared" si="178"/>
        <v>0</v>
      </c>
      <c r="L294" s="121">
        <f t="shared" si="178"/>
        <v>0</v>
      </c>
      <c r="M294" s="121">
        <f t="shared" si="178"/>
        <v>0</v>
      </c>
      <c r="N294" s="121">
        <f t="shared" si="178"/>
        <v>0</v>
      </c>
      <c r="O294" s="121">
        <f t="shared" si="178"/>
        <v>0</v>
      </c>
      <c r="P294" s="121">
        <f t="shared" si="178"/>
        <v>0</v>
      </c>
      <c r="Q294" s="121">
        <f t="shared" si="178"/>
        <v>0</v>
      </c>
      <c r="R294" s="121">
        <f t="shared" si="178"/>
        <v>0</v>
      </c>
      <c r="S294" s="121">
        <f t="shared" si="178"/>
        <v>0</v>
      </c>
      <c r="T294" s="121">
        <f t="shared" si="178"/>
        <v>0</v>
      </c>
      <c r="U294" s="121">
        <f t="shared" si="178"/>
        <v>0</v>
      </c>
      <c r="V294" s="121">
        <f t="shared" si="178"/>
        <v>0</v>
      </c>
      <c r="W294" s="121">
        <f t="shared" si="178"/>
        <v>0</v>
      </c>
      <c r="X294" s="121">
        <f t="shared" si="178"/>
        <v>0</v>
      </c>
      <c r="Y294" s="121">
        <f t="shared" si="178"/>
        <v>0</v>
      </c>
      <c r="Z294" s="121">
        <f t="shared" si="178"/>
        <v>0</v>
      </c>
      <c r="AA294" s="121">
        <f t="shared" si="178"/>
        <v>0</v>
      </c>
      <c r="AB294" s="121">
        <f t="shared" si="178"/>
        <v>0</v>
      </c>
      <c r="AC294" s="121">
        <f t="shared" si="178"/>
        <v>0</v>
      </c>
      <c r="AD294" s="121">
        <f t="shared" si="178"/>
        <v>0</v>
      </c>
      <c r="AE294" s="121">
        <f t="shared" si="178"/>
        <v>0</v>
      </c>
      <c r="AF294" s="121">
        <f t="shared" si="178"/>
        <v>0</v>
      </c>
      <c r="AG294" s="121">
        <f t="shared" si="178"/>
        <v>0</v>
      </c>
      <c r="AH294" s="121">
        <f t="shared" si="178"/>
        <v>0</v>
      </c>
      <c r="AI294" s="121">
        <f t="shared" si="178"/>
        <v>0</v>
      </c>
      <c r="AJ294" s="121">
        <f t="shared" si="178"/>
        <v>0</v>
      </c>
      <c r="AK294" s="121">
        <f t="shared" si="178"/>
        <v>0</v>
      </c>
      <c r="AL294" s="121">
        <f t="shared" si="178"/>
        <v>0</v>
      </c>
      <c r="AM294" s="121">
        <f t="shared" si="178"/>
        <v>0</v>
      </c>
      <c r="AN294" s="121">
        <f t="shared" si="178"/>
        <v>0</v>
      </c>
      <c r="AO294" s="121">
        <f t="shared" si="178"/>
        <v>0</v>
      </c>
      <c r="AP294" s="121">
        <f t="shared" si="178"/>
        <v>0</v>
      </c>
      <c r="AQ294" s="121">
        <f t="shared" si="178"/>
        <v>0</v>
      </c>
      <c r="AR294" s="121">
        <f t="shared" si="178"/>
        <v>0</v>
      </c>
      <c r="AS294" s="121">
        <f t="shared" si="178"/>
        <v>0</v>
      </c>
      <c r="AT294" s="121">
        <f t="shared" si="178"/>
        <v>0</v>
      </c>
      <c r="AU294" s="121">
        <f t="shared" si="178"/>
        <v>0</v>
      </c>
      <c r="AV294" s="121">
        <f t="shared" si="178"/>
        <v>0</v>
      </c>
      <c r="AW294" s="121">
        <f t="shared" si="178"/>
        <v>0</v>
      </c>
      <c r="AX294" s="121">
        <f t="shared" si="178"/>
        <v>0</v>
      </c>
      <c r="AY294" s="121">
        <f t="shared" si="178"/>
        <v>0</v>
      </c>
      <c r="AZ294" s="121">
        <f t="shared" si="178"/>
        <v>0</v>
      </c>
      <c r="BA294" s="121">
        <f t="shared" si="178"/>
        <v>0</v>
      </c>
      <c r="BB294" s="121">
        <f t="shared" si="178"/>
        <v>0</v>
      </c>
      <c r="BC294" s="121">
        <f t="shared" si="178"/>
        <v>0</v>
      </c>
      <c r="BD294" s="121">
        <f t="shared" si="178"/>
        <v>0</v>
      </c>
      <c r="BE294" s="121">
        <f t="shared" si="178"/>
        <v>0</v>
      </c>
      <c r="BF294" s="121">
        <f t="shared" si="178"/>
        <v>0</v>
      </c>
      <c r="BG294" s="121">
        <f t="shared" si="178"/>
        <v>0</v>
      </c>
      <c r="BH294" s="121">
        <f t="shared" si="178"/>
        <v>0</v>
      </c>
      <c r="BI294" s="121">
        <f t="shared" si="178"/>
        <v>0</v>
      </c>
      <c r="BJ294" s="121">
        <f t="shared" si="178"/>
        <v>0</v>
      </c>
      <c r="BK294" s="121">
        <f t="shared" si="178"/>
        <v>0</v>
      </c>
      <c r="BL294" s="121">
        <f t="shared" si="178"/>
        <v>0</v>
      </c>
      <c r="BM294" s="121">
        <f t="shared" si="178"/>
        <v>0</v>
      </c>
      <c r="BN294" s="121">
        <f t="shared" si="178"/>
        <v>0</v>
      </c>
      <c r="BO294" s="121">
        <f t="shared" si="178"/>
        <v>0</v>
      </c>
      <c r="BP294" s="121">
        <f t="shared" si="178"/>
        <v>0</v>
      </c>
      <c r="BQ294" s="121">
        <f t="shared" ref="BQ294:DU294" si="179">IFERROR($D292*BQ290,"")</f>
        <v>0</v>
      </c>
      <c r="BR294" s="121">
        <f t="shared" si="179"/>
        <v>0</v>
      </c>
      <c r="BS294" s="121">
        <f t="shared" si="179"/>
        <v>0</v>
      </c>
      <c r="BT294" s="121">
        <f t="shared" si="179"/>
        <v>0</v>
      </c>
      <c r="BU294" s="121">
        <f t="shared" si="179"/>
        <v>0</v>
      </c>
      <c r="BV294" s="121">
        <f t="shared" si="179"/>
        <v>0</v>
      </c>
      <c r="BW294" s="121">
        <f t="shared" si="179"/>
        <v>0</v>
      </c>
      <c r="BX294" s="121">
        <f t="shared" si="179"/>
        <v>0</v>
      </c>
      <c r="BY294" s="121">
        <f t="shared" si="179"/>
        <v>0</v>
      </c>
      <c r="BZ294" s="121">
        <f t="shared" si="179"/>
        <v>0</v>
      </c>
      <c r="CA294" s="121">
        <f t="shared" si="179"/>
        <v>0</v>
      </c>
      <c r="CB294" s="121">
        <f t="shared" si="179"/>
        <v>0</v>
      </c>
      <c r="CC294" s="121">
        <f t="shared" si="179"/>
        <v>0</v>
      </c>
      <c r="CD294" s="121">
        <f t="shared" si="179"/>
        <v>0</v>
      </c>
      <c r="CE294" s="121">
        <f t="shared" si="179"/>
        <v>0</v>
      </c>
      <c r="CF294" s="121">
        <f t="shared" si="179"/>
        <v>0</v>
      </c>
      <c r="CG294" s="121">
        <f t="shared" si="179"/>
        <v>0</v>
      </c>
      <c r="CH294" s="121">
        <f t="shared" si="179"/>
        <v>0</v>
      </c>
      <c r="CI294" s="121">
        <f t="shared" si="179"/>
        <v>0</v>
      </c>
      <c r="CJ294" s="121">
        <f t="shared" si="179"/>
        <v>0</v>
      </c>
      <c r="CK294" s="121">
        <f t="shared" si="179"/>
        <v>0</v>
      </c>
      <c r="CL294" s="121">
        <f t="shared" si="179"/>
        <v>0</v>
      </c>
      <c r="CM294" s="121">
        <f t="shared" si="179"/>
        <v>0</v>
      </c>
      <c r="CN294" s="121">
        <f t="shared" si="179"/>
        <v>0</v>
      </c>
      <c r="CO294" s="121">
        <f t="shared" si="179"/>
        <v>0</v>
      </c>
      <c r="CP294" s="121">
        <f t="shared" si="179"/>
        <v>0</v>
      </c>
      <c r="CQ294" s="121">
        <f t="shared" si="179"/>
        <v>0</v>
      </c>
      <c r="CR294" s="121">
        <f t="shared" si="179"/>
        <v>0</v>
      </c>
      <c r="CS294" s="121">
        <f t="shared" si="179"/>
        <v>0</v>
      </c>
      <c r="CT294" s="121">
        <f t="shared" si="179"/>
        <v>0</v>
      </c>
      <c r="CU294" s="121">
        <f t="shared" si="179"/>
        <v>0</v>
      </c>
      <c r="CV294" s="121">
        <f t="shared" si="179"/>
        <v>0</v>
      </c>
      <c r="CW294" s="121">
        <f t="shared" si="179"/>
        <v>0</v>
      </c>
      <c r="CX294" s="121">
        <f t="shared" si="179"/>
        <v>0</v>
      </c>
      <c r="CY294" s="121">
        <f t="shared" si="179"/>
        <v>0</v>
      </c>
      <c r="CZ294" s="121">
        <f t="shared" si="179"/>
        <v>0</v>
      </c>
      <c r="DA294" s="121">
        <f t="shared" si="179"/>
        <v>0</v>
      </c>
      <c r="DB294" s="121">
        <f t="shared" si="179"/>
        <v>0</v>
      </c>
      <c r="DC294" s="121">
        <f t="shared" si="179"/>
        <v>0</v>
      </c>
      <c r="DD294" s="121">
        <f t="shared" si="179"/>
        <v>0</v>
      </c>
      <c r="DE294" s="121">
        <f t="shared" si="179"/>
        <v>0</v>
      </c>
      <c r="DF294" s="121">
        <f t="shared" si="179"/>
        <v>0</v>
      </c>
      <c r="DG294" s="121">
        <f t="shared" si="179"/>
        <v>0</v>
      </c>
      <c r="DH294" s="121">
        <f t="shared" si="179"/>
        <v>0</v>
      </c>
      <c r="DI294" s="121">
        <f t="shared" si="179"/>
        <v>0</v>
      </c>
      <c r="DJ294" s="121">
        <f t="shared" si="179"/>
        <v>0</v>
      </c>
      <c r="DK294" s="121">
        <f t="shared" si="179"/>
        <v>0</v>
      </c>
      <c r="DL294" s="121">
        <f t="shared" si="179"/>
        <v>0</v>
      </c>
      <c r="DM294" s="121">
        <f t="shared" si="179"/>
        <v>0</v>
      </c>
      <c r="DN294" s="121">
        <f t="shared" si="179"/>
        <v>0</v>
      </c>
      <c r="DO294" s="121">
        <f t="shared" si="179"/>
        <v>0</v>
      </c>
      <c r="DP294" s="121">
        <f t="shared" si="179"/>
        <v>0</v>
      </c>
      <c r="DQ294" s="121">
        <f t="shared" si="179"/>
        <v>0</v>
      </c>
      <c r="DR294" s="121">
        <f t="shared" si="179"/>
        <v>0</v>
      </c>
      <c r="DS294" s="121">
        <f t="shared" si="179"/>
        <v>0</v>
      </c>
      <c r="DT294" s="121">
        <f t="shared" si="179"/>
        <v>0</v>
      </c>
      <c r="DU294" s="121">
        <f t="shared" si="179"/>
        <v>0</v>
      </c>
    </row>
    <row r="295" spans="1:125"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row>
    <row r="296" spans="1:125" x14ac:dyDescent="0.35">
      <c r="A296" s="154" t="s">
        <v>449</v>
      </c>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c r="AA296" s="154"/>
      <c r="AB296" s="154"/>
      <c r="AC296" s="154"/>
      <c r="AD296" s="154"/>
      <c r="AE296" s="154"/>
      <c r="AF296" s="154"/>
      <c r="AG296" s="154"/>
      <c r="AH296" s="154"/>
      <c r="AI296" s="154"/>
      <c r="AJ296" s="154"/>
      <c r="AK296" s="154"/>
      <c r="AL296" s="154"/>
      <c r="AM296" s="154"/>
      <c r="AN296" s="154"/>
      <c r="AO296" s="154"/>
      <c r="AP296" s="154"/>
      <c r="AQ296" s="154"/>
      <c r="AR296" s="154"/>
      <c r="AS296" s="154"/>
      <c r="AT296" s="154"/>
      <c r="AU296" s="154"/>
      <c r="AV296" s="154"/>
      <c r="AW296" s="154"/>
      <c r="AX296" s="154"/>
      <c r="AY296" s="154"/>
      <c r="AZ296" s="154"/>
      <c r="BA296" s="154"/>
      <c r="BB296" s="154"/>
      <c r="BC296" s="154"/>
      <c r="BD296" s="154"/>
      <c r="BE296" s="154"/>
      <c r="BF296" s="154"/>
      <c r="BG296" s="154"/>
      <c r="BH296" s="154"/>
      <c r="BI296" s="154"/>
      <c r="BJ296" s="154"/>
      <c r="BK296" s="154"/>
      <c r="BL296" s="154"/>
      <c r="BM296" s="154"/>
      <c r="BN296" s="154"/>
      <c r="BO296" s="154"/>
      <c r="BP296" s="154"/>
      <c r="BQ296" s="154"/>
      <c r="BR296" s="154"/>
      <c r="BS296" s="154"/>
      <c r="BT296" s="154"/>
      <c r="BU296" s="154"/>
      <c r="BV296" s="154"/>
      <c r="BW296" s="154"/>
      <c r="BX296" s="154"/>
      <c r="BY296" s="154"/>
      <c r="BZ296" s="154"/>
      <c r="CA296" s="154"/>
      <c r="CB296" s="154"/>
      <c r="CC296" s="154"/>
      <c r="CD296" s="154"/>
      <c r="CE296" s="154"/>
      <c r="CF296" s="154"/>
      <c r="CG296" s="154"/>
      <c r="CH296" s="154"/>
      <c r="CI296" s="154"/>
      <c r="CJ296" s="154"/>
      <c r="CK296" s="154"/>
      <c r="CL296" s="154"/>
      <c r="CM296" s="154"/>
      <c r="CN296" s="154"/>
      <c r="CO296" s="154"/>
      <c r="CP296" s="154"/>
      <c r="CQ296" s="154"/>
      <c r="CR296" s="154"/>
      <c r="CS296" s="154"/>
      <c r="CT296" s="154"/>
      <c r="CU296" s="154"/>
      <c r="CV296" s="154"/>
      <c r="CW296" s="154"/>
      <c r="CX296" s="154"/>
      <c r="CY296" s="154"/>
      <c r="CZ296" s="154"/>
      <c r="DA296" s="154"/>
      <c r="DB296" s="154"/>
      <c r="DC296" s="154"/>
      <c r="DD296" s="154"/>
      <c r="DE296" s="154"/>
      <c r="DF296" s="154"/>
      <c r="DG296" s="154"/>
      <c r="DH296" s="154"/>
      <c r="DI296" s="154"/>
      <c r="DJ296" s="154"/>
      <c r="DK296" s="154"/>
      <c r="DL296" s="154"/>
      <c r="DM296" s="154"/>
      <c r="DN296" s="154"/>
      <c r="DO296" s="154"/>
      <c r="DP296" s="154"/>
      <c r="DQ296" s="154"/>
      <c r="DR296" s="154"/>
      <c r="DS296" s="154"/>
      <c r="DT296" s="154"/>
      <c r="DU296" s="154"/>
    </row>
    <row r="297" spans="1:125" x14ac:dyDescent="0.35">
      <c r="A297" s="64"/>
      <c r="B297" s="64"/>
      <c r="C297" s="64"/>
      <c r="D297" s="64"/>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row>
    <row r="298" spans="1:125" ht="42" x14ac:dyDescent="0.35">
      <c r="A298" s="145" t="str">
        <f>IFERROR(Riski!A2,"")</f>
        <v>Riska numurs un nosaukums</v>
      </c>
      <c r="B298" s="145" t="str">
        <f>IFERROR(Riski!L2,"")</f>
        <v>Riska varbūtība</v>
      </c>
      <c r="C298" s="145" t="str">
        <f>IFERROR(Riski!M2,"")</f>
        <v>Riska ietekme</v>
      </c>
      <c r="D298" s="354" t="str">
        <f>IFERROR(Riski!N2,"")</f>
        <v>Riska vērtība</v>
      </c>
      <c r="E298" s="146" t="s">
        <v>307</v>
      </c>
      <c r="F298" s="146"/>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x14ac:dyDescent="0.35">
      <c r="A299" s="145" t="str">
        <f>IFERROR(Riski!A3,"")</f>
        <v>Būvniecības fāze</v>
      </c>
      <c r="B299" s="145"/>
      <c r="C299" s="145"/>
      <c r="D299" s="145"/>
      <c r="E299" s="3"/>
      <c r="F299" s="3"/>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row>
    <row r="300" spans="1:125" x14ac:dyDescent="0.35">
      <c r="A300" s="38">
        <f>IFERROR(Riski!A4,"")</f>
        <v>0</v>
      </c>
      <c r="B300" s="40">
        <f>IFERROR(Riski!L4,"")</f>
        <v>0</v>
      </c>
      <c r="C300" s="40">
        <f>IFERROR(Riski!M4,"")</f>
        <v>0</v>
      </c>
      <c r="D300" s="40">
        <f>IFERROR(Riski!N4,"")</f>
        <v>0</v>
      </c>
      <c r="E300" s="79">
        <f>IFERROR(Riski!P4,"")</f>
        <v>0</v>
      </c>
      <c r="F300" s="61"/>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x14ac:dyDescent="0.35">
      <c r="A301" s="38">
        <f>IFERROR(Riski!A5,"")</f>
        <v>0</v>
      </c>
      <c r="B301" s="40">
        <f>IFERROR(Riski!L5,"")</f>
        <v>0</v>
      </c>
      <c r="C301" s="40">
        <f>IFERROR(Riski!M5,"")</f>
        <v>0</v>
      </c>
      <c r="D301" s="40">
        <f>IFERROR(Riski!N5,"")</f>
        <v>0</v>
      </c>
      <c r="E301" s="79">
        <f>IFERROR(Riski!P5,"")</f>
        <v>0</v>
      </c>
      <c r="F301" s="61"/>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row>
    <row r="302" spans="1:125" x14ac:dyDescent="0.35">
      <c r="A302" s="38">
        <f>IFERROR(Riski!A6,"")</f>
        <v>0</v>
      </c>
      <c r="B302" s="40">
        <f>IFERROR(Riski!L6,"")</f>
        <v>0</v>
      </c>
      <c r="C302" s="40">
        <f>IFERROR(Riski!M6,"")</f>
        <v>0</v>
      </c>
      <c r="D302" s="40">
        <f>IFERROR(Riski!N6,"")</f>
        <v>0</v>
      </c>
      <c r="E302" s="79">
        <f>IFERROR(Riski!P6,"")</f>
        <v>0</v>
      </c>
      <c r="F302" s="61"/>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row>
    <row r="303" spans="1:125" x14ac:dyDescent="0.35">
      <c r="A303" s="38">
        <f>IFERROR(Riski!A7,"")</f>
        <v>0</v>
      </c>
      <c r="B303" s="40">
        <f>IFERROR(Riski!L7,"")</f>
        <v>0</v>
      </c>
      <c r="C303" s="40">
        <f>IFERROR(Riski!M7,"")</f>
        <v>0</v>
      </c>
      <c r="D303" s="40">
        <f>IFERROR(Riski!N7,"")</f>
        <v>0</v>
      </c>
      <c r="E303" s="79">
        <f>IFERROR(Riski!P7,"")</f>
        <v>0</v>
      </c>
      <c r="F303" s="61"/>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row>
    <row r="304" spans="1:125" x14ac:dyDescent="0.35">
      <c r="A304" s="38">
        <f>IFERROR(Riski!A8,"")</f>
        <v>0</v>
      </c>
      <c r="B304" s="40">
        <f>IFERROR(Riski!L8,"")</f>
        <v>0</v>
      </c>
      <c r="C304" s="40">
        <f>IFERROR(Riski!M8,"")</f>
        <v>0</v>
      </c>
      <c r="D304" s="40">
        <f>IFERROR(Riski!N8,"")</f>
        <v>0</v>
      </c>
      <c r="E304" s="79">
        <f>IFERROR(Riski!P8,"")</f>
        <v>0</v>
      </c>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row>
    <row r="305" spans="1:125" x14ac:dyDescent="0.35">
      <c r="A305" s="38">
        <f>IFERROR(Riski!A9,"")</f>
        <v>0</v>
      </c>
      <c r="B305" s="40">
        <f>IFERROR(Riski!L9,"")</f>
        <v>0</v>
      </c>
      <c r="C305" s="40">
        <f>IFERROR(Riski!M9,"")</f>
        <v>0</v>
      </c>
      <c r="D305" s="40">
        <f>IFERROR(Riski!N9,"")</f>
        <v>0</v>
      </c>
      <c r="E305" s="79">
        <f>IFERROR(Riski!P9,"")</f>
        <v>0</v>
      </c>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row>
    <row r="306" spans="1:125" x14ac:dyDescent="0.35">
      <c r="A306" s="38">
        <f>IFERROR(Riski!A10,"")</f>
        <v>0</v>
      </c>
      <c r="B306" s="40">
        <f>IFERROR(Riski!L10,"")</f>
        <v>0</v>
      </c>
      <c r="C306" s="40">
        <f>IFERROR(Riski!M10,"")</f>
        <v>0</v>
      </c>
      <c r="D306" s="40">
        <f>IFERROR(Riski!N10,"")</f>
        <v>0</v>
      </c>
      <c r="E306" s="79">
        <f>IFERROR(Riski!P10,"")</f>
        <v>0</v>
      </c>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row>
    <row r="307" spans="1:125" x14ac:dyDescent="0.35">
      <c r="A307" s="38"/>
      <c r="B307" s="40">
        <f>IFERROR(Riski!L11,"")</f>
        <v>0</v>
      </c>
      <c r="C307" s="40">
        <f>IFERROR(Riski!M11,"")</f>
        <v>0</v>
      </c>
      <c r="D307" s="40">
        <f>IFERROR(Riski!N11,"")</f>
        <v>0</v>
      </c>
      <c r="E307" s="79">
        <f>IFERROR(Riski!P11,"")</f>
        <v>0</v>
      </c>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row>
    <row r="308" spans="1:125" x14ac:dyDescent="0.35">
      <c r="A308" s="38">
        <f>IFERROR(Riski!A12,"")</f>
        <v>0</v>
      </c>
      <c r="B308" s="40">
        <f>IFERROR(Riski!L12,"")</f>
        <v>0</v>
      </c>
      <c r="C308" s="40">
        <f>IFERROR(Riski!M12,"")</f>
        <v>0</v>
      </c>
      <c r="D308" s="40">
        <f>IFERROR(Riski!N12,"")</f>
        <v>0</v>
      </c>
      <c r="E308" s="79">
        <f>IFERROR(Riski!P12,"")</f>
        <v>0</v>
      </c>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row>
    <row r="309" spans="1:125" x14ac:dyDescent="0.35">
      <c r="A309" s="66"/>
      <c r="B309" s="67"/>
      <c r="C309" s="149"/>
      <c r="D309" s="149"/>
      <c r="E309" s="61"/>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x14ac:dyDescent="0.35">
      <c r="A310" s="25" t="s">
        <v>452</v>
      </c>
      <c r="B310" s="78" t="s">
        <v>200</v>
      </c>
      <c r="C310" s="25"/>
      <c r="D310" s="25"/>
      <c r="E310" s="26">
        <f>IFERROR(SUM(E300:E308),"")</f>
        <v>0</v>
      </c>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row>
    <row r="312" spans="1:125" x14ac:dyDescent="0.35">
      <c r="A312" s="145" t="str">
        <f>IFERROR(Riski!A13,"")</f>
        <v>Uzturēšanas fāze</v>
      </c>
      <c r="B312" s="40"/>
      <c r="C312" s="40"/>
      <c r="D312" s="40"/>
      <c r="E312" s="61"/>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row>
    <row r="313" spans="1:125" x14ac:dyDescent="0.35">
      <c r="A313" s="38">
        <f>IFERROR(Riski!A14,"")</f>
        <v>0</v>
      </c>
      <c r="B313" s="40">
        <f>IFERROR(Riski!L14,"")</f>
        <v>0</v>
      </c>
      <c r="C313" s="40">
        <f>IFERROR(Riski!M14,"")</f>
        <v>0</v>
      </c>
      <c r="D313" s="40">
        <f>IFERROR(Riski!N14,"")</f>
        <v>0</v>
      </c>
      <c r="E313" s="79">
        <f>IFERROR(Riski!P14,"")</f>
        <v>0</v>
      </c>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x14ac:dyDescent="0.35">
      <c r="A314" s="38">
        <f>IFERROR(Riski!A15,"")</f>
        <v>0</v>
      </c>
      <c r="B314" s="40">
        <f>IFERROR(Riski!L15,"")</f>
        <v>0</v>
      </c>
      <c r="C314" s="40">
        <f>IFERROR(Riski!M15,"")</f>
        <v>0</v>
      </c>
      <c r="D314" s="40">
        <f>IFERROR(Riski!N15,"")</f>
        <v>0</v>
      </c>
      <c r="E314" s="79">
        <f>IFERROR(Riski!P15,"")</f>
        <v>0</v>
      </c>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x14ac:dyDescent="0.35">
      <c r="A315" s="38">
        <f>IFERROR(Riski!A16,"")</f>
        <v>0</v>
      </c>
      <c r="B315" s="40">
        <f>IFERROR(Riski!L16,"")</f>
        <v>0</v>
      </c>
      <c r="C315" s="40">
        <f>IFERROR(Riski!M16,"")</f>
        <v>0</v>
      </c>
      <c r="D315" s="40">
        <f>IFERROR(Riski!N16,"")</f>
        <v>0</v>
      </c>
      <c r="E315" s="79">
        <f>IFERROR(Riski!P16,"")</f>
        <v>0</v>
      </c>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x14ac:dyDescent="0.35">
      <c r="A316" s="38">
        <f>IFERROR(Riski!A17,"")</f>
        <v>0</v>
      </c>
      <c r="B316" s="40">
        <f>IFERROR(Riski!L17,"")</f>
        <v>0</v>
      </c>
      <c r="C316" s="40">
        <f>IFERROR(Riski!M17,"")</f>
        <v>0</v>
      </c>
      <c r="D316" s="40">
        <f>IFERROR(Riski!N17,"")</f>
        <v>0</v>
      </c>
      <c r="E316" s="79">
        <f>IFERROR(Riski!P17,"")</f>
        <v>0</v>
      </c>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row>
    <row r="317" spans="1:125" x14ac:dyDescent="0.35">
      <c r="A317" s="38">
        <f>IFERROR(Riski!A18,"")</f>
        <v>0</v>
      </c>
      <c r="B317" s="40">
        <f>IFERROR(Riski!L18,"")</f>
        <v>0</v>
      </c>
      <c r="C317" s="40">
        <f>IFERROR(Riski!M18,"")</f>
        <v>0</v>
      </c>
      <c r="D317" s="40">
        <f>IFERROR(Riski!N18,"")</f>
        <v>0</v>
      </c>
      <c r="E317" s="79">
        <f>IFERROR(Riski!P18,"")</f>
        <v>0</v>
      </c>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x14ac:dyDescent="0.35">
      <c r="A318" s="38">
        <f>IFERROR(Riski!A19,"")</f>
        <v>0</v>
      </c>
      <c r="B318" s="40">
        <f>IFERROR(Riski!L19,"")</f>
        <v>0</v>
      </c>
      <c r="C318" s="40">
        <f>IFERROR(Riski!M19,"")</f>
        <v>0</v>
      </c>
      <c r="D318" s="40">
        <f>IFERROR(Riski!N19,"")</f>
        <v>0</v>
      </c>
      <c r="E318" s="79">
        <f>IFERROR(Riski!P19,"")</f>
        <v>0</v>
      </c>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row>
    <row r="319" spans="1:125" x14ac:dyDescent="0.35">
      <c r="A319" s="38">
        <f>IFERROR(Riski!A20,"")</f>
        <v>0</v>
      </c>
      <c r="B319" s="40">
        <f>IFERROR(Riski!L20,"")</f>
        <v>0</v>
      </c>
      <c r="C319" s="40">
        <f>IFERROR(Riski!M20,"")</f>
        <v>0</v>
      </c>
      <c r="D319" s="40">
        <f>IFERROR(Riski!N20,"")</f>
        <v>0</v>
      </c>
      <c r="E319" s="79">
        <f>IFERROR(Riski!P20,"")</f>
        <v>0</v>
      </c>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row>
    <row r="320" spans="1:125" x14ac:dyDescent="0.35">
      <c r="A320" s="38">
        <f>IFERROR(Riski!A21,"")</f>
        <v>0</v>
      </c>
      <c r="B320" s="40">
        <f>IFERROR(Riski!L21,"")</f>
        <v>0</v>
      </c>
      <c r="C320" s="40">
        <f>IFERROR(Riski!M21,"")</f>
        <v>0</v>
      </c>
      <c r="D320" s="40">
        <f>IFERROR(Riski!N21,"")</f>
        <v>0</v>
      </c>
      <c r="E320" s="79">
        <f>IFERROR(Riski!P21,"")</f>
        <v>0</v>
      </c>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row>
    <row r="321" spans="1:125" x14ac:dyDescent="0.35">
      <c r="A321" s="38">
        <f>IFERROR(Riski!A22,"")</f>
        <v>0</v>
      </c>
      <c r="B321" s="40">
        <f>IFERROR(Riski!L22,"")</f>
        <v>0</v>
      </c>
      <c r="C321" s="40">
        <f>IFERROR(Riski!M22,"")</f>
        <v>0</v>
      </c>
      <c r="D321" s="40">
        <f>IFERROR(Riski!N22,"")</f>
        <v>0</v>
      </c>
      <c r="E321" s="79">
        <f>IFERROR(Riski!P22,"")</f>
        <v>0</v>
      </c>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row>
    <row r="322" spans="1:125" x14ac:dyDescent="0.35">
      <c r="A322" s="38">
        <f>IFERROR(Riski!A23,"")</f>
        <v>0</v>
      </c>
      <c r="B322" s="40">
        <f>IFERROR(Riski!L23,"")</f>
        <v>0</v>
      </c>
      <c r="C322" s="40">
        <f>IFERROR(Riski!M23,"")</f>
        <v>0</v>
      </c>
      <c r="D322" s="40">
        <f>IFERROR(Riski!N23,"")</f>
        <v>0</v>
      </c>
      <c r="E322" s="79">
        <f>IFERROR(Riski!P23,"")</f>
        <v>0</v>
      </c>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row>
    <row r="323" spans="1:125" x14ac:dyDescent="0.35">
      <c r="A323" s="38">
        <f>IFERROR(Riski!A24,"")</f>
        <v>0</v>
      </c>
      <c r="B323" s="40">
        <f>IFERROR(Riski!L24,"")</f>
        <v>0</v>
      </c>
      <c r="C323" s="40">
        <f>IFERROR(Riski!M24,"")</f>
        <v>0</v>
      </c>
      <c r="D323" s="40">
        <f>IFERROR(Riski!N24,"")</f>
        <v>0</v>
      </c>
      <c r="E323" s="79">
        <f>IFERROR(Riski!P24,"")</f>
        <v>0</v>
      </c>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row>
    <row r="324" spans="1:125" x14ac:dyDescent="0.35">
      <c r="A324" s="38">
        <f>IFERROR(Riski!A25,"")</f>
        <v>0</v>
      </c>
      <c r="B324" s="40">
        <f>IFERROR(Riski!L25,"")</f>
        <v>0</v>
      </c>
      <c r="C324" s="40">
        <f>IFERROR(Riski!M25,"")</f>
        <v>0</v>
      </c>
      <c r="D324" s="40">
        <f>IFERROR(Riski!N25,"")</f>
        <v>0</v>
      </c>
      <c r="E324" s="79">
        <f>IFERROR(Riski!P25,"")</f>
        <v>0</v>
      </c>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row>
    <row r="325" spans="1:125" x14ac:dyDescent="0.35">
      <c r="A325" s="38">
        <f>IFERROR(Riski!A26,"")</f>
        <v>0</v>
      </c>
      <c r="B325" s="40">
        <f>IFERROR(Riski!L26,"")</f>
        <v>0</v>
      </c>
      <c r="C325" s="40">
        <f>IFERROR(Riski!M26,"")</f>
        <v>0</v>
      </c>
      <c r="D325" s="40">
        <f>IFERROR(Riski!N26,"")</f>
        <v>0</v>
      </c>
      <c r="E325" s="79">
        <f>IFERROR(Riski!P26,"")</f>
        <v>0</v>
      </c>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row>
    <row r="326" spans="1:125" x14ac:dyDescent="0.35">
      <c r="A326" s="38">
        <f>IFERROR(Riski!A27,"")</f>
        <v>0</v>
      </c>
      <c r="B326" s="40">
        <f>IFERROR(Riski!L27,"")</f>
        <v>0</v>
      </c>
      <c r="C326" s="40">
        <f>IFERROR(Riski!M27,"")</f>
        <v>0</v>
      </c>
      <c r="D326" s="40">
        <f>IFERROR(Riski!N27,"")</f>
        <v>0</v>
      </c>
      <c r="E326" s="79">
        <f>IFERROR(Riski!P27,"")</f>
        <v>0</v>
      </c>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x14ac:dyDescent="0.35">
      <c r="A327" s="38">
        <f>IFERROR(Riski!A28,"")</f>
        <v>0</v>
      </c>
      <c r="B327" s="40">
        <f>IFERROR(Riski!L28,"")</f>
        <v>0</v>
      </c>
      <c r="C327" s="40">
        <f>IFERROR(Riski!M28,"")</f>
        <v>0</v>
      </c>
      <c r="D327" s="40">
        <f>IFERROR(Riski!N28,"")</f>
        <v>0</v>
      </c>
      <c r="E327" s="79">
        <f>IFERROR(Riski!P28,"")</f>
        <v>0</v>
      </c>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x14ac:dyDescent="0.35">
      <c r="A328" s="38">
        <f>IFERROR(Riski!A29,"")</f>
        <v>0</v>
      </c>
      <c r="B328" s="40">
        <f>IFERROR(Riski!L29,"")</f>
        <v>0</v>
      </c>
      <c r="C328" s="40">
        <f>IFERROR(Riski!M29,"")</f>
        <v>0</v>
      </c>
      <c r="D328" s="40">
        <f>IFERROR(Riski!N29,"")</f>
        <v>0</v>
      </c>
      <c r="E328" s="79">
        <f>IFERROR(Riski!P29,"")</f>
        <v>0</v>
      </c>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row>
    <row r="329" spans="1:125" x14ac:dyDescent="0.35">
      <c r="A329" s="38">
        <f>IFERROR(Riski!A30,"")</f>
        <v>0</v>
      </c>
      <c r="B329" s="40">
        <f>IFERROR(Riski!L30,"")</f>
        <v>0</v>
      </c>
      <c r="C329" s="40">
        <f>IFERROR(Riski!M30,"")</f>
        <v>0</v>
      </c>
      <c r="D329" s="40">
        <f>IFERROR(Riski!N30,"")</f>
        <v>0</v>
      </c>
      <c r="E329" s="79">
        <f>IFERROR(Riski!P30,"")</f>
        <v>0</v>
      </c>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row>
    <row r="330" spans="1:125"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row>
    <row r="331" spans="1:125" x14ac:dyDescent="0.35">
      <c r="A331" s="25" t="s">
        <v>453</v>
      </c>
      <c r="B331" s="78" t="s">
        <v>200</v>
      </c>
      <c r="C331" s="25"/>
      <c r="D331" s="25"/>
      <c r="E331" s="26">
        <f>IFERROR(SUM(E313:E329),"")</f>
        <v>0</v>
      </c>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row>
    <row r="332" spans="1:125"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row>
    <row r="333" spans="1:125" x14ac:dyDescent="0.35">
      <c r="A333" s="25" t="s">
        <v>454</v>
      </c>
      <c r="B333" s="78" t="s">
        <v>200</v>
      </c>
      <c r="C333" s="25"/>
      <c r="D333" s="25"/>
      <c r="E333" s="26">
        <f>IFERROR(SUM(E310,E331),"")</f>
        <v>0</v>
      </c>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row>
    <row r="334" spans="1:125"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x14ac:dyDescent="0.35">
      <c r="A335" s="55" t="str">
        <f>IFERROR(Kapitālieguldījumi!A39,"")</f>
        <v>Reālie kapitālieguldījumi, kopā</v>
      </c>
      <c r="B335" s="56" t="str">
        <f>IFERROR(Kapitālieguldījumi!B39,"")</f>
        <v>k € ceturksnī</v>
      </c>
      <c r="C335" s="2"/>
      <c r="D335" s="63">
        <f t="shared" ref="D335:BO335" si="180">IFERROR(D274,"")</f>
        <v>0</v>
      </c>
      <c r="E335" s="63">
        <f t="shared" si="180"/>
        <v>0</v>
      </c>
      <c r="F335" s="63">
        <f t="shared" si="180"/>
        <v>0</v>
      </c>
      <c r="G335" s="63">
        <f t="shared" si="180"/>
        <v>0</v>
      </c>
      <c r="H335" s="63">
        <f t="shared" si="180"/>
        <v>0</v>
      </c>
      <c r="I335" s="63">
        <f t="shared" si="180"/>
        <v>0</v>
      </c>
      <c r="J335" s="63">
        <f t="shared" si="180"/>
        <v>0</v>
      </c>
      <c r="K335" s="63">
        <f t="shared" si="180"/>
        <v>0</v>
      </c>
      <c r="L335" s="63">
        <f t="shared" si="180"/>
        <v>0</v>
      </c>
      <c r="M335" s="63">
        <f t="shared" si="180"/>
        <v>0</v>
      </c>
      <c r="N335" s="63">
        <f t="shared" si="180"/>
        <v>0</v>
      </c>
      <c r="O335" s="63">
        <f t="shared" si="180"/>
        <v>0</v>
      </c>
      <c r="P335" s="63">
        <f t="shared" si="180"/>
        <v>0</v>
      </c>
      <c r="Q335" s="63">
        <f t="shared" si="180"/>
        <v>0</v>
      </c>
      <c r="R335" s="63">
        <f t="shared" si="180"/>
        <v>0</v>
      </c>
      <c r="S335" s="63">
        <f t="shared" si="180"/>
        <v>0</v>
      </c>
      <c r="T335" s="63">
        <f t="shared" si="180"/>
        <v>0</v>
      </c>
      <c r="U335" s="63">
        <f t="shared" si="180"/>
        <v>0</v>
      </c>
      <c r="V335" s="63">
        <f t="shared" si="180"/>
        <v>0</v>
      </c>
      <c r="W335" s="63">
        <f t="shared" si="180"/>
        <v>0</v>
      </c>
      <c r="X335" s="63">
        <f t="shared" si="180"/>
        <v>0</v>
      </c>
      <c r="Y335" s="63">
        <f t="shared" si="180"/>
        <v>0</v>
      </c>
      <c r="Z335" s="63">
        <f t="shared" si="180"/>
        <v>0</v>
      </c>
      <c r="AA335" s="63">
        <f t="shared" si="180"/>
        <v>0</v>
      </c>
      <c r="AB335" s="63">
        <f t="shared" si="180"/>
        <v>0</v>
      </c>
      <c r="AC335" s="63">
        <f t="shared" si="180"/>
        <v>0</v>
      </c>
      <c r="AD335" s="63">
        <f t="shared" si="180"/>
        <v>0</v>
      </c>
      <c r="AE335" s="63">
        <f t="shared" si="180"/>
        <v>0</v>
      </c>
      <c r="AF335" s="63">
        <f t="shared" si="180"/>
        <v>0</v>
      </c>
      <c r="AG335" s="63">
        <f t="shared" si="180"/>
        <v>0</v>
      </c>
      <c r="AH335" s="63">
        <f t="shared" si="180"/>
        <v>0</v>
      </c>
      <c r="AI335" s="63">
        <f t="shared" si="180"/>
        <v>0</v>
      </c>
      <c r="AJ335" s="63">
        <f t="shared" si="180"/>
        <v>0</v>
      </c>
      <c r="AK335" s="63">
        <f t="shared" si="180"/>
        <v>0</v>
      </c>
      <c r="AL335" s="63">
        <f t="shared" si="180"/>
        <v>0</v>
      </c>
      <c r="AM335" s="63">
        <f t="shared" si="180"/>
        <v>0</v>
      </c>
      <c r="AN335" s="63">
        <f t="shared" si="180"/>
        <v>0</v>
      </c>
      <c r="AO335" s="63">
        <f t="shared" si="180"/>
        <v>0</v>
      </c>
      <c r="AP335" s="63">
        <f t="shared" si="180"/>
        <v>0</v>
      </c>
      <c r="AQ335" s="63">
        <f t="shared" si="180"/>
        <v>0</v>
      </c>
      <c r="AR335" s="63">
        <f t="shared" si="180"/>
        <v>0</v>
      </c>
      <c r="AS335" s="63">
        <f t="shared" si="180"/>
        <v>0</v>
      </c>
      <c r="AT335" s="63">
        <f t="shared" si="180"/>
        <v>0</v>
      </c>
      <c r="AU335" s="63">
        <f t="shared" si="180"/>
        <v>0</v>
      </c>
      <c r="AV335" s="63">
        <f t="shared" si="180"/>
        <v>0</v>
      </c>
      <c r="AW335" s="63">
        <f t="shared" si="180"/>
        <v>0</v>
      </c>
      <c r="AX335" s="63">
        <f t="shared" si="180"/>
        <v>0</v>
      </c>
      <c r="AY335" s="63">
        <f t="shared" si="180"/>
        <v>0</v>
      </c>
      <c r="AZ335" s="63">
        <f t="shared" si="180"/>
        <v>0</v>
      </c>
      <c r="BA335" s="63">
        <f t="shared" si="180"/>
        <v>0</v>
      </c>
      <c r="BB335" s="63">
        <f t="shared" si="180"/>
        <v>0</v>
      </c>
      <c r="BC335" s="63">
        <f t="shared" si="180"/>
        <v>0</v>
      </c>
      <c r="BD335" s="63">
        <f t="shared" si="180"/>
        <v>0</v>
      </c>
      <c r="BE335" s="63">
        <f t="shared" si="180"/>
        <v>0</v>
      </c>
      <c r="BF335" s="63">
        <f t="shared" si="180"/>
        <v>0</v>
      </c>
      <c r="BG335" s="63">
        <f t="shared" si="180"/>
        <v>0</v>
      </c>
      <c r="BH335" s="63">
        <f t="shared" si="180"/>
        <v>0</v>
      </c>
      <c r="BI335" s="63">
        <f t="shared" si="180"/>
        <v>0</v>
      </c>
      <c r="BJ335" s="63">
        <f t="shared" si="180"/>
        <v>0</v>
      </c>
      <c r="BK335" s="63">
        <f t="shared" si="180"/>
        <v>0</v>
      </c>
      <c r="BL335" s="63">
        <f t="shared" si="180"/>
        <v>0</v>
      </c>
      <c r="BM335" s="63">
        <f t="shared" si="180"/>
        <v>0</v>
      </c>
      <c r="BN335" s="63">
        <f t="shared" si="180"/>
        <v>0</v>
      </c>
      <c r="BO335" s="63">
        <f t="shared" si="180"/>
        <v>0</v>
      </c>
      <c r="BP335" s="63">
        <f t="shared" ref="BP335:DU335" si="181">IFERROR(BP274,"")</f>
        <v>0</v>
      </c>
      <c r="BQ335" s="63">
        <f t="shared" si="181"/>
        <v>0</v>
      </c>
      <c r="BR335" s="63">
        <f t="shared" si="181"/>
        <v>0</v>
      </c>
      <c r="BS335" s="63">
        <f t="shared" si="181"/>
        <v>0</v>
      </c>
      <c r="BT335" s="63">
        <f t="shared" si="181"/>
        <v>0</v>
      </c>
      <c r="BU335" s="63">
        <f t="shared" si="181"/>
        <v>0</v>
      </c>
      <c r="BV335" s="63">
        <f t="shared" si="181"/>
        <v>0</v>
      </c>
      <c r="BW335" s="63">
        <f t="shared" si="181"/>
        <v>0</v>
      </c>
      <c r="BX335" s="63">
        <f t="shared" si="181"/>
        <v>0</v>
      </c>
      <c r="BY335" s="63">
        <f t="shared" si="181"/>
        <v>0</v>
      </c>
      <c r="BZ335" s="63">
        <f t="shared" si="181"/>
        <v>0</v>
      </c>
      <c r="CA335" s="63">
        <f t="shared" si="181"/>
        <v>0</v>
      </c>
      <c r="CB335" s="63">
        <f t="shared" si="181"/>
        <v>0</v>
      </c>
      <c r="CC335" s="63">
        <f t="shared" si="181"/>
        <v>0</v>
      </c>
      <c r="CD335" s="63">
        <f t="shared" si="181"/>
        <v>0</v>
      </c>
      <c r="CE335" s="63">
        <f t="shared" si="181"/>
        <v>0</v>
      </c>
      <c r="CF335" s="63">
        <f t="shared" si="181"/>
        <v>0</v>
      </c>
      <c r="CG335" s="63">
        <f t="shared" si="181"/>
        <v>0</v>
      </c>
      <c r="CH335" s="63">
        <f t="shared" si="181"/>
        <v>0</v>
      </c>
      <c r="CI335" s="63">
        <f t="shared" si="181"/>
        <v>0</v>
      </c>
      <c r="CJ335" s="63">
        <f t="shared" si="181"/>
        <v>0</v>
      </c>
      <c r="CK335" s="63">
        <f t="shared" si="181"/>
        <v>0</v>
      </c>
      <c r="CL335" s="63">
        <f t="shared" si="181"/>
        <v>0</v>
      </c>
      <c r="CM335" s="63">
        <f t="shared" si="181"/>
        <v>0</v>
      </c>
      <c r="CN335" s="63">
        <f t="shared" si="181"/>
        <v>0</v>
      </c>
      <c r="CO335" s="63">
        <f t="shared" si="181"/>
        <v>0</v>
      </c>
      <c r="CP335" s="63">
        <f t="shared" si="181"/>
        <v>0</v>
      </c>
      <c r="CQ335" s="63">
        <f t="shared" si="181"/>
        <v>0</v>
      </c>
      <c r="CR335" s="63">
        <f t="shared" si="181"/>
        <v>0</v>
      </c>
      <c r="CS335" s="63">
        <f t="shared" si="181"/>
        <v>0</v>
      </c>
      <c r="CT335" s="63">
        <f t="shared" si="181"/>
        <v>0</v>
      </c>
      <c r="CU335" s="63">
        <f t="shared" si="181"/>
        <v>0</v>
      </c>
      <c r="CV335" s="63">
        <f t="shared" si="181"/>
        <v>0</v>
      </c>
      <c r="CW335" s="63">
        <f t="shared" si="181"/>
        <v>0</v>
      </c>
      <c r="CX335" s="63">
        <f t="shared" si="181"/>
        <v>0</v>
      </c>
      <c r="CY335" s="63">
        <f t="shared" si="181"/>
        <v>0</v>
      </c>
      <c r="CZ335" s="63">
        <f t="shared" si="181"/>
        <v>0</v>
      </c>
      <c r="DA335" s="63">
        <f t="shared" si="181"/>
        <v>0</v>
      </c>
      <c r="DB335" s="63">
        <f t="shared" si="181"/>
        <v>0</v>
      </c>
      <c r="DC335" s="63">
        <f t="shared" si="181"/>
        <v>0</v>
      </c>
      <c r="DD335" s="63">
        <f t="shared" si="181"/>
        <v>0</v>
      </c>
      <c r="DE335" s="63">
        <f t="shared" si="181"/>
        <v>0</v>
      </c>
      <c r="DF335" s="63">
        <f t="shared" si="181"/>
        <v>0</v>
      </c>
      <c r="DG335" s="63">
        <f t="shared" si="181"/>
        <v>0</v>
      </c>
      <c r="DH335" s="63">
        <f t="shared" si="181"/>
        <v>0</v>
      </c>
      <c r="DI335" s="63">
        <f t="shared" si="181"/>
        <v>0</v>
      </c>
      <c r="DJ335" s="63">
        <f t="shared" si="181"/>
        <v>0</v>
      </c>
      <c r="DK335" s="63">
        <f t="shared" si="181"/>
        <v>0</v>
      </c>
      <c r="DL335" s="63">
        <f t="shared" si="181"/>
        <v>0</v>
      </c>
      <c r="DM335" s="63">
        <f t="shared" si="181"/>
        <v>0</v>
      </c>
      <c r="DN335" s="63">
        <f t="shared" si="181"/>
        <v>0</v>
      </c>
      <c r="DO335" s="63">
        <f t="shared" si="181"/>
        <v>0</v>
      </c>
      <c r="DP335" s="63">
        <f t="shared" si="181"/>
        <v>0</v>
      </c>
      <c r="DQ335" s="63">
        <f t="shared" si="181"/>
        <v>0</v>
      </c>
      <c r="DR335" s="63">
        <f t="shared" si="181"/>
        <v>0</v>
      </c>
      <c r="DS335" s="63">
        <f t="shared" si="181"/>
        <v>0</v>
      </c>
      <c r="DT335" s="63">
        <f t="shared" si="181"/>
        <v>0</v>
      </c>
      <c r="DU335" s="63">
        <f t="shared" si="181"/>
        <v>0</v>
      </c>
    </row>
    <row r="336" spans="1:125" x14ac:dyDescent="0.35">
      <c r="A336" s="58"/>
      <c r="B336" s="58"/>
      <c r="C336" s="2"/>
      <c r="D336" s="67"/>
      <c r="E336" s="67"/>
      <c r="F336" s="67"/>
      <c r="G336" s="67"/>
      <c r="H336" s="67"/>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c r="AT336" s="67"/>
      <c r="AU336" s="67"/>
      <c r="AV336" s="67"/>
      <c r="AW336" s="67"/>
      <c r="AX336" s="67"/>
      <c r="AY336" s="67"/>
      <c r="AZ336" s="67"/>
      <c r="BA336" s="67"/>
      <c r="BB336" s="67"/>
      <c r="BC336" s="67"/>
      <c r="BD336" s="67"/>
      <c r="BE336" s="67"/>
      <c r="BF336" s="67"/>
      <c r="BG336" s="67"/>
      <c r="BH336" s="67"/>
      <c r="BI336" s="67"/>
      <c r="BJ336" s="67"/>
      <c r="BK336" s="67"/>
      <c r="BL336" s="67"/>
      <c r="BM336" s="67"/>
      <c r="BN336" s="67"/>
      <c r="BO336" s="67"/>
      <c r="BP336" s="67"/>
      <c r="BQ336" s="67"/>
      <c r="BR336" s="67"/>
      <c r="BS336" s="67"/>
      <c r="BT336" s="67"/>
      <c r="BU336" s="67"/>
      <c r="BV336" s="67"/>
      <c r="BW336" s="67"/>
      <c r="BX336" s="67"/>
      <c r="BY336" s="67"/>
      <c r="BZ336" s="67"/>
      <c r="CA336" s="67"/>
      <c r="CB336" s="67"/>
      <c r="CC336" s="67"/>
      <c r="CD336" s="67"/>
      <c r="CE336" s="67"/>
      <c r="CF336" s="67"/>
      <c r="CG336" s="67"/>
      <c r="CH336" s="67"/>
      <c r="CI336" s="67"/>
      <c r="CJ336" s="67"/>
      <c r="CK336" s="67"/>
      <c r="CL336" s="67"/>
      <c r="CM336" s="67"/>
      <c r="CN336" s="67"/>
      <c r="CO336" s="67"/>
      <c r="CP336" s="67"/>
      <c r="CQ336" s="67"/>
      <c r="CR336" s="67"/>
      <c r="CS336" s="67"/>
      <c r="CT336" s="67"/>
      <c r="CU336" s="67"/>
      <c r="CV336" s="67"/>
      <c r="CW336" s="67"/>
      <c r="CX336" s="67"/>
      <c r="CY336" s="67"/>
      <c r="CZ336" s="67"/>
      <c r="DA336" s="67"/>
      <c r="DB336" s="67"/>
      <c r="DC336" s="67"/>
      <c r="DD336" s="67"/>
      <c r="DE336" s="67"/>
      <c r="DF336" s="67"/>
      <c r="DG336" s="67"/>
      <c r="DH336" s="67"/>
      <c r="DI336" s="67"/>
      <c r="DJ336" s="67"/>
      <c r="DK336" s="67"/>
      <c r="DL336" s="67"/>
      <c r="DM336" s="67"/>
      <c r="DN336" s="67"/>
      <c r="DO336" s="67"/>
      <c r="DP336" s="67"/>
      <c r="DQ336" s="67"/>
      <c r="DR336" s="67"/>
      <c r="DS336" s="67"/>
      <c r="DT336" s="67"/>
      <c r="DU336" s="67"/>
    </row>
    <row r="337" spans="1:125" x14ac:dyDescent="0.35">
      <c r="A337" s="25" t="s">
        <v>476</v>
      </c>
      <c r="B337" s="78" t="s">
        <v>200</v>
      </c>
      <c r="C337" s="25"/>
      <c r="D337" s="63">
        <f>IFERROR(E310,"")</f>
        <v>0</v>
      </c>
      <c r="E337" s="26" t="str">
        <f t="shared" ref="E337:BP337" si="182">IFERROR($D337*E335/$D335,"")</f>
        <v/>
      </c>
      <c r="F337" s="26" t="str">
        <f t="shared" si="182"/>
        <v/>
      </c>
      <c r="G337" s="26" t="str">
        <f t="shared" si="182"/>
        <v/>
      </c>
      <c r="H337" s="26" t="str">
        <f t="shared" si="182"/>
        <v/>
      </c>
      <c r="I337" s="26" t="str">
        <f t="shared" si="182"/>
        <v/>
      </c>
      <c r="J337" s="26" t="str">
        <f t="shared" si="182"/>
        <v/>
      </c>
      <c r="K337" s="26" t="str">
        <f t="shared" si="182"/>
        <v/>
      </c>
      <c r="L337" s="26" t="str">
        <f t="shared" si="182"/>
        <v/>
      </c>
      <c r="M337" s="26" t="str">
        <f t="shared" si="182"/>
        <v/>
      </c>
      <c r="N337" s="26" t="str">
        <f t="shared" si="182"/>
        <v/>
      </c>
      <c r="O337" s="26" t="str">
        <f t="shared" si="182"/>
        <v/>
      </c>
      <c r="P337" s="26" t="str">
        <f t="shared" si="182"/>
        <v/>
      </c>
      <c r="Q337" s="26" t="str">
        <f t="shared" si="182"/>
        <v/>
      </c>
      <c r="R337" s="26" t="str">
        <f t="shared" si="182"/>
        <v/>
      </c>
      <c r="S337" s="26" t="str">
        <f t="shared" si="182"/>
        <v/>
      </c>
      <c r="T337" s="26" t="str">
        <f t="shared" si="182"/>
        <v/>
      </c>
      <c r="U337" s="26" t="str">
        <f t="shared" si="182"/>
        <v/>
      </c>
      <c r="V337" s="26" t="str">
        <f t="shared" si="182"/>
        <v/>
      </c>
      <c r="W337" s="26" t="str">
        <f t="shared" si="182"/>
        <v/>
      </c>
      <c r="X337" s="26" t="str">
        <f t="shared" si="182"/>
        <v/>
      </c>
      <c r="Y337" s="26" t="str">
        <f t="shared" si="182"/>
        <v/>
      </c>
      <c r="Z337" s="26" t="str">
        <f t="shared" si="182"/>
        <v/>
      </c>
      <c r="AA337" s="26" t="str">
        <f t="shared" si="182"/>
        <v/>
      </c>
      <c r="AB337" s="26" t="str">
        <f t="shared" si="182"/>
        <v/>
      </c>
      <c r="AC337" s="26" t="str">
        <f t="shared" si="182"/>
        <v/>
      </c>
      <c r="AD337" s="26" t="str">
        <f t="shared" si="182"/>
        <v/>
      </c>
      <c r="AE337" s="26" t="str">
        <f t="shared" si="182"/>
        <v/>
      </c>
      <c r="AF337" s="26" t="str">
        <f t="shared" si="182"/>
        <v/>
      </c>
      <c r="AG337" s="26" t="str">
        <f t="shared" si="182"/>
        <v/>
      </c>
      <c r="AH337" s="26" t="str">
        <f t="shared" si="182"/>
        <v/>
      </c>
      <c r="AI337" s="26" t="str">
        <f t="shared" si="182"/>
        <v/>
      </c>
      <c r="AJ337" s="26" t="str">
        <f t="shared" si="182"/>
        <v/>
      </c>
      <c r="AK337" s="26" t="str">
        <f t="shared" si="182"/>
        <v/>
      </c>
      <c r="AL337" s="26" t="str">
        <f t="shared" si="182"/>
        <v/>
      </c>
      <c r="AM337" s="26" t="str">
        <f t="shared" si="182"/>
        <v/>
      </c>
      <c r="AN337" s="26" t="str">
        <f t="shared" si="182"/>
        <v/>
      </c>
      <c r="AO337" s="26" t="str">
        <f t="shared" si="182"/>
        <v/>
      </c>
      <c r="AP337" s="26" t="str">
        <f t="shared" si="182"/>
        <v/>
      </c>
      <c r="AQ337" s="26" t="str">
        <f t="shared" si="182"/>
        <v/>
      </c>
      <c r="AR337" s="26" t="str">
        <f t="shared" si="182"/>
        <v/>
      </c>
      <c r="AS337" s="26" t="str">
        <f t="shared" si="182"/>
        <v/>
      </c>
      <c r="AT337" s="26" t="str">
        <f t="shared" si="182"/>
        <v/>
      </c>
      <c r="AU337" s="26" t="str">
        <f t="shared" si="182"/>
        <v/>
      </c>
      <c r="AV337" s="26" t="str">
        <f t="shared" si="182"/>
        <v/>
      </c>
      <c r="AW337" s="26" t="str">
        <f t="shared" si="182"/>
        <v/>
      </c>
      <c r="AX337" s="26" t="str">
        <f t="shared" si="182"/>
        <v/>
      </c>
      <c r="AY337" s="26" t="str">
        <f t="shared" si="182"/>
        <v/>
      </c>
      <c r="AZ337" s="26" t="str">
        <f t="shared" si="182"/>
        <v/>
      </c>
      <c r="BA337" s="26" t="str">
        <f t="shared" si="182"/>
        <v/>
      </c>
      <c r="BB337" s="26" t="str">
        <f t="shared" si="182"/>
        <v/>
      </c>
      <c r="BC337" s="26" t="str">
        <f t="shared" si="182"/>
        <v/>
      </c>
      <c r="BD337" s="26" t="str">
        <f t="shared" si="182"/>
        <v/>
      </c>
      <c r="BE337" s="26" t="str">
        <f t="shared" si="182"/>
        <v/>
      </c>
      <c r="BF337" s="26" t="str">
        <f t="shared" si="182"/>
        <v/>
      </c>
      <c r="BG337" s="26" t="str">
        <f t="shared" si="182"/>
        <v/>
      </c>
      <c r="BH337" s="26" t="str">
        <f t="shared" si="182"/>
        <v/>
      </c>
      <c r="BI337" s="26" t="str">
        <f t="shared" si="182"/>
        <v/>
      </c>
      <c r="BJ337" s="26" t="str">
        <f t="shared" si="182"/>
        <v/>
      </c>
      <c r="BK337" s="26" t="str">
        <f t="shared" si="182"/>
        <v/>
      </c>
      <c r="BL337" s="26" t="str">
        <f t="shared" si="182"/>
        <v/>
      </c>
      <c r="BM337" s="26" t="str">
        <f t="shared" si="182"/>
        <v/>
      </c>
      <c r="BN337" s="26" t="str">
        <f t="shared" si="182"/>
        <v/>
      </c>
      <c r="BO337" s="26" t="str">
        <f t="shared" si="182"/>
        <v/>
      </c>
      <c r="BP337" s="26" t="str">
        <f t="shared" si="182"/>
        <v/>
      </c>
      <c r="BQ337" s="26" t="str">
        <f t="shared" ref="BQ337:DU337" si="183">IFERROR($D337*BQ335/$D335,"")</f>
        <v/>
      </c>
      <c r="BR337" s="26" t="str">
        <f t="shared" si="183"/>
        <v/>
      </c>
      <c r="BS337" s="26" t="str">
        <f t="shared" si="183"/>
        <v/>
      </c>
      <c r="BT337" s="26" t="str">
        <f t="shared" si="183"/>
        <v/>
      </c>
      <c r="BU337" s="26" t="str">
        <f t="shared" si="183"/>
        <v/>
      </c>
      <c r="BV337" s="26" t="str">
        <f t="shared" si="183"/>
        <v/>
      </c>
      <c r="BW337" s="26" t="str">
        <f t="shared" si="183"/>
        <v/>
      </c>
      <c r="BX337" s="26" t="str">
        <f t="shared" si="183"/>
        <v/>
      </c>
      <c r="BY337" s="26" t="str">
        <f t="shared" si="183"/>
        <v/>
      </c>
      <c r="BZ337" s="26" t="str">
        <f t="shared" si="183"/>
        <v/>
      </c>
      <c r="CA337" s="26" t="str">
        <f t="shared" si="183"/>
        <v/>
      </c>
      <c r="CB337" s="26" t="str">
        <f t="shared" si="183"/>
        <v/>
      </c>
      <c r="CC337" s="26" t="str">
        <f t="shared" si="183"/>
        <v/>
      </c>
      <c r="CD337" s="26" t="str">
        <f t="shared" si="183"/>
        <v/>
      </c>
      <c r="CE337" s="26" t="str">
        <f t="shared" si="183"/>
        <v/>
      </c>
      <c r="CF337" s="26" t="str">
        <f t="shared" si="183"/>
        <v/>
      </c>
      <c r="CG337" s="26" t="str">
        <f t="shared" si="183"/>
        <v/>
      </c>
      <c r="CH337" s="26" t="str">
        <f t="shared" si="183"/>
        <v/>
      </c>
      <c r="CI337" s="26" t="str">
        <f t="shared" si="183"/>
        <v/>
      </c>
      <c r="CJ337" s="26" t="str">
        <f t="shared" si="183"/>
        <v/>
      </c>
      <c r="CK337" s="26" t="str">
        <f t="shared" si="183"/>
        <v/>
      </c>
      <c r="CL337" s="26" t="str">
        <f t="shared" si="183"/>
        <v/>
      </c>
      <c r="CM337" s="26" t="str">
        <f t="shared" si="183"/>
        <v/>
      </c>
      <c r="CN337" s="26" t="str">
        <f t="shared" si="183"/>
        <v/>
      </c>
      <c r="CO337" s="26" t="str">
        <f t="shared" si="183"/>
        <v/>
      </c>
      <c r="CP337" s="26" t="str">
        <f t="shared" si="183"/>
        <v/>
      </c>
      <c r="CQ337" s="26" t="str">
        <f t="shared" si="183"/>
        <v/>
      </c>
      <c r="CR337" s="26" t="str">
        <f t="shared" si="183"/>
        <v/>
      </c>
      <c r="CS337" s="26" t="str">
        <f t="shared" si="183"/>
        <v/>
      </c>
      <c r="CT337" s="26" t="str">
        <f t="shared" si="183"/>
        <v/>
      </c>
      <c r="CU337" s="26" t="str">
        <f t="shared" si="183"/>
        <v/>
      </c>
      <c r="CV337" s="26" t="str">
        <f t="shared" si="183"/>
        <v/>
      </c>
      <c r="CW337" s="26" t="str">
        <f t="shared" si="183"/>
        <v/>
      </c>
      <c r="CX337" s="26" t="str">
        <f t="shared" si="183"/>
        <v/>
      </c>
      <c r="CY337" s="26" t="str">
        <f t="shared" si="183"/>
        <v/>
      </c>
      <c r="CZ337" s="26" t="str">
        <f t="shared" si="183"/>
        <v/>
      </c>
      <c r="DA337" s="26" t="str">
        <f t="shared" si="183"/>
        <v/>
      </c>
      <c r="DB337" s="26" t="str">
        <f t="shared" si="183"/>
        <v/>
      </c>
      <c r="DC337" s="26" t="str">
        <f t="shared" si="183"/>
        <v/>
      </c>
      <c r="DD337" s="26" t="str">
        <f t="shared" si="183"/>
        <v/>
      </c>
      <c r="DE337" s="26" t="str">
        <f t="shared" si="183"/>
        <v/>
      </c>
      <c r="DF337" s="26" t="str">
        <f t="shared" si="183"/>
        <v/>
      </c>
      <c r="DG337" s="26" t="str">
        <f t="shared" si="183"/>
        <v/>
      </c>
      <c r="DH337" s="26" t="str">
        <f t="shared" si="183"/>
        <v/>
      </c>
      <c r="DI337" s="26" t="str">
        <f t="shared" si="183"/>
        <v/>
      </c>
      <c r="DJ337" s="26" t="str">
        <f t="shared" si="183"/>
        <v/>
      </c>
      <c r="DK337" s="26" t="str">
        <f t="shared" si="183"/>
        <v/>
      </c>
      <c r="DL337" s="26" t="str">
        <f t="shared" si="183"/>
        <v/>
      </c>
      <c r="DM337" s="26" t="str">
        <f t="shared" si="183"/>
        <v/>
      </c>
      <c r="DN337" s="26" t="str">
        <f t="shared" si="183"/>
        <v/>
      </c>
      <c r="DO337" s="26" t="str">
        <f t="shared" si="183"/>
        <v/>
      </c>
      <c r="DP337" s="26" t="str">
        <f t="shared" si="183"/>
        <v/>
      </c>
      <c r="DQ337" s="26" t="str">
        <f t="shared" si="183"/>
        <v/>
      </c>
      <c r="DR337" s="26" t="str">
        <f t="shared" si="183"/>
        <v/>
      </c>
      <c r="DS337" s="26" t="str">
        <f t="shared" si="183"/>
        <v/>
      </c>
      <c r="DT337" s="26" t="str">
        <f t="shared" si="183"/>
        <v/>
      </c>
      <c r="DU337" s="26" t="str">
        <f t="shared" si="183"/>
        <v/>
      </c>
    </row>
    <row r="338" spans="1:125"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row>
    <row r="339" spans="1:125" x14ac:dyDescent="0.35">
      <c r="A339" s="157" t="str">
        <f>IFERROR(A145,"")</f>
        <v>Indekss kapitālieguldījumu izmaksām</v>
      </c>
      <c r="B339" s="2"/>
      <c r="C339" s="2"/>
      <c r="D339" s="157">
        <f>IFERROR(D145,"")</f>
        <v>0</v>
      </c>
      <c r="E339" s="75" t="str">
        <f>IFERROR(INDEX('Laika grafiks'!$54:$58,MATCH($D339,'Laika grafiks'!$A$54:$A$58,0),MATCH('Naudas plūsmas'!E$3,'Laika grafiks'!$3:$3,0)),"")</f>
        <v/>
      </c>
      <c r="F339" s="75" t="str">
        <f>IFERROR(INDEX('Laika grafiks'!$54:$58,MATCH($D339,'Laika grafiks'!$A$54:$A$58,0),MATCH('Naudas plūsmas'!F$3,'Laika grafiks'!$3:$3,0)),"")</f>
        <v/>
      </c>
      <c r="G339" s="75" t="str">
        <f>IFERROR(INDEX('Laika grafiks'!$54:$58,MATCH($D339,'Laika grafiks'!$A$54:$A$58,0),MATCH('Naudas plūsmas'!G$3,'Laika grafiks'!$3:$3,0)),"")</f>
        <v/>
      </c>
      <c r="H339" s="75" t="str">
        <f>IFERROR(INDEX('Laika grafiks'!$54:$58,MATCH($D339,'Laika grafiks'!$A$54:$A$58,0),MATCH('Naudas plūsmas'!H$3,'Laika grafiks'!$3:$3,0)),"")</f>
        <v/>
      </c>
      <c r="I339" s="75" t="str">
        <f>IFERROR(INDEX('Laika grafiks'!$54:$58,MATCH($D339,'Laika grafiks'!$A$54:$A$58,0),MATCH('Naudas plūsmas'!I$3,'Laika grafiks'!$3:$3,0)),"")</f>
        <v/>
      </c>
      <c r="J339" s="75" t="str">
        <f>IFERROR(INDEX('Laika grafiks'!$54:$58,MATCH($D339,'Laika grafiks'!$A$54:$A$58,0),MATCH('Naudas plūsmas'!J$3,'Laika grafiks'!$3:$3,0)),"")</f>
        <v/>
      </c>
      <c r="K339" s="75" t="str">
        <f>IFERROR(INDEX('Laika grafiks'!$54:$58,MATCH($D339,'Laika grafiks'!$A$54:$A$58,0),MATCH('Naudas plūsmas'!K$3,'Laika grafiks'!$3:$3,0)),"")</f>
        <v/>
      </c>
      <c r="L339" s="75" t="str">
        <f>IFERROR(INDEX('Laika grafiks'!$54:$58,MATCH($D339,'Laika grafiks'!$A$54:$A$58,0),MATCH('Naudas plūsmas'!L$3,'Laika grafiks'!$3:$3,0)),"")</f>
        <v/>
      </c>
      <c r="M339" s="75" t="str">
        <f>IFERROR(INDEX('Laika grafiks'!$54:$58,MATCH($D339,'Laika grafiks'!$A$54:$A$58,0),MATCH('Naudas plūsmas'!M$3,'Laika grafiks'!$3:$3,0)),"")</f>
        <v/>
      </c>
      <c r="N339" s="75" t="str">
        <f>IFERROR(INDEX('Laika grafiks'!$54:$58,MATCH($D339,'Laika grafiks'!$A$54:$A$58,0),MATCH('Naudas plūsmas'!N$3,'Laika grafiks'!$3:$3,0)),"")</f>
        <v/>
      </c>
      <c r="O339" s="75" t="str">
        <f>IFERROR(INDEX('Laika grafiks'!$54:$58,MATCH($D339,'Laika grafiks'!$A$54:$A$58,0),MATCH('Naudas plūsmas'!O$3,'Laika grafiks'!$3:$3,0)),"")</f>
        <v/>
      </c>
      <c r="P339" s="75" t="str">
        <f>IFERROR(INDEX('Laika grafiks'!$54:$58,MATCH($D339,'Laika grafiks'!$A$54:$A$58,0),MATCH('Naudas plūsmas'!P$3,'Laika grafiks'!$3:$3,0)),"")</f>
        <v/>
      </c>
      <c r="Q339" s="75" t="str">
        <f>IFERROR(INDEX('Laika grafiks'!$54:$58,MATCH($D339,'Laika grafiks'!$A$54:$A$58,0),MATCH('Naudas plūsmas'!Q$3,'Laika grafiks'!$3:$3,0)),"")</f>
        <v/>
      </c>
      <c r="R339" s="75" t="str">
        <f>IFERROR(INDEX('Laika grafiks'!$54:$58,MATCH($D339,'Laika grafiks'!$A$54:$A$58,0),MATCH('Naudas plūsmas'!R$3,'Laika grafiks'!$3:$3,0)),"")</f>
        <v/>
      </c>
      <c r="S339" s="75" t="str">
        <f>IFERROR(INDEX('Laika grafiks'!$54:$58,MATCH($D339,'Laika grafiks'!$A$54:$A$58,0),MATCH('Naudas plūsmas'!S$3,'Laika grafiks'!$3:$3,0)),"")</f>
        <v/>
      </c>
      <c r="T339" s="75" t="str">
        <f>IFERROR(INDEX('Laika grafiks'!$54:$58,MATCH($D339,'Laika grafiks'!$A$54:$A$58,0),MATCH('Naudas plūsmas'!T$3,'Laika grafiks'!$3:$3,0)),"")</f>
        <v/>
      </c>
      <c r="U339" s="75" t="str">
        <f>IFERROR(INDEX('Laika grafiks'!$54:$58,MATCH($D339,'Laika grafiks'!$A$54:$A$58,0),MATCH('Naudas plūsmas'!U$3,'Laika grafiks'!$3:$3,0)),"")</f>
        <v/>
      </c>
      <c r="V339" s="75" t="str">
        <f>IFERROR(INDEX('Laika grafiks'!$54:$58,MATCH($D339,'Laika grafiks'!$A$54:$A$58,0),MATCH('Naudas plūsmas'!V$3,'Laika grafiks'!$3:$3,0)),"")</f>
        <v/>
      </c>
      <c r="W339" s="75" t="str">
        <f>IFERROR(INDEX('Laika grafiks'!$54:$58,MATCH($D339,'Laika grafiks'!$A$54:$A$58,0),MATCH('Naudas plūsmas'!W$3,'Laika grafiks'!$3:$3,0)),"")</f>
        <v/>
      </c>
      <c r="X339" s="75" t="str">
        <f>IFERROR(INDEX('Laika grafiks'!$54:$58,MATCH($D339,'Laika grafiks'!$A$54:$A$58,0),MATCH('Naudas plūsmas'!X$3,'Laika grafiks'!$3:$3,0)),"")</f>
        <v/>
      </c>
      <c r="Y339" s="75" t="str">
        <f>IFERROR(INDEX('Laika grafiks'!$54:$58,MATCH($D339,'Laika grafiks'!$A$54:$A$58,0),MATCH('Naudas plūsmas'!Y$3,'Laika grafiks'!$3:$3,0)),"")</f>
        <v/>
      </c>
      <c r="Z339" s="75" t="str">
        <f>IFERROR(INDEX('Laika grafiks'!$54:$58,MATCH($D339,'Laika grafiks'!$A$54:$A$58,0),MATCH('Naudas plūsmas'!Z$3,'Laika grafiks'!$3:$3,0)),"")</f>
        <v/>
      </c>
      <c r="AA339" s="75" t="str">
        <f>IFERROR(INDEX('Laika grafiks'!$54:$58,MATCH($D339,'Laika grafiks'!$A$54:$A$58,0),MATCH('Naudas plūsmas'!AA$3,'Laika grafiks'!$3:$3,0)),"")</f>
        <v/>
      </c>
      <c r="AB339" s="75" t="str">
        <f>IFERROR(INDEX('Laika grafiks'!$54:$58,MATCH($D339,'Laika grafiks'!$A$54:$A$58,0),MATCH('Naudas plūsmas'!AB$3,'Laika grafiks'!$3:$3,0)),"")</f>
        <v/>
      </c>
      <c r="AC339" s="75" t="str">
        <f>IFERROR(INDEX('Laika grafiks'!$54:$58,MATCH($D339,'Laika grafiks'!$A$54:$A$58,0),MATCH('Naudas plūsmas'!AC$3,'Laika grafiks'!$3:$3,0)),"")</f>
        <v/>
      </c>
      <c r="AD339" s="75" t="str">
        <f>IFERROR(INDEX('Laika grafiks'!$54:$58,MATCH($D339,'Laika grafiks'!$A$54:$A$58,0),MATCH('Naudas plūsmas'!AD$3,'Laika grafiks'!$3:$3,0)),"")</f>
        <v/>
      </c>
      <c r="AE339" s="75" t="str">
        <f>IFERROR(INDEX('Laika grafiks'!$54:$58,MATCH($D339,'Laika grafiks'!$A$54:$A$58,0),MATCH('Naudas plūsmas'!AE$3,'Laika grafiks'!$3:$3,0)),"")</f>
        <v/>
      </c>
      <c r="AF339" s="75" t="str">
        <f>IFERROR(INDEX('Laika grafiks'!$54:$58,MATCH($D339,'Laika grafiks'!$A$54:$A$58,0),MATCH('Naudas plūsmas'!AF$3,'Laika grafiks'!$3:$3,0)),"")</f>
        <v/>
      </c>
      <c r="AG339" s="75" t="str">
        <f>IFERROR(INDEX('Laika grafiks'!$54:$58,MATCH($D339,'Laika grafiks'!$A$54:$A$58,0),MATCH('Naudas plūsmas'!AG$3,'Laika grafiks'!$3:$3,0)),"")</f>
        <v/>
      </c>
      <c r="AH339" s="75" t="str">
        <f>IFERROR(INDEX('Laika grafiks'!$54:$58,MATCH($D339,'Laika grafiks'!$A$54:$A$58,0),MATCH('Naudas plūsmas'!AH$3,'Laika grafiks'!$3:$3,0)),"")</f>
        <v/>
      </c>
      <c r="AI339" s="75" t="str">
        <f>IFERROR(INDEX('Laika grafiks'!$54:$58,MATCH($D339,'Laika grafiks'!$A$54:$A$58,0),MATCH('Naudas plūsmas'!AI$3,'Laika grafiks'!$3:$3,0)),"")</f>
        <v/>
      </c>
      <c r="AJ339" s="75" t="str">
        <f>IFERROR(INDEX('Laika grafiks'!$54:$58,MATCH($D339,'Laika grafiks'!$A$54:$A$58,0),MATCH('Naudas plūsmas'!AJ$3,'Laika grafiks'!$3:$3,0)),"")</f>
        <v/>
      </c>
      <c r="AK339" s="75" t="str">
        <f>IFERROR(INDEX('Laika grafiks'!$54:$58,MATCH($D339,'Laika grafiks'!$A$54:$A$58,0),MATCH('Naudas plūsmas'!AK$3,'Laika grafiks'!$3:$3,0)),"")</f>
        <v/>
      </c>
      <c r="AL339" s="75" t="str">
        <f>IFERROR(INDEX('Laika grafiks'!$54:$58,MATCH($D339,'Laika grafiks'!$A$54:$A$58,0),MATCH('Naudas plūsmas'!AL$3,'Laika grafiks'!$3:$3,0)),"")</f>
        <v/>
      </c>
      <c r="AM339" s="75" t="str">
        <f>IFERROR(INDEX('Laika grafiks'!$54:$58,MATCH($D339,'Laika grafiks'!$A$54:$A$58,0),MATCH('Naudas plūsmas'!AM$3,'Laika grafiks'!$3:$3,0)),"")</f>
        <v/>
      </c>
      <c r="AN339" s="75" t="str">
        <f>IFERROR(INDEX('Laika grafiks'!$54:$58,MATCH($D339,'Laika grafiks'!$A$54:$A$58,0),MATCH('Naudas plūsmas'!AN$3,'Laika grafiks'!$3:$3,0)),"")</f>
        <v/>
      </c>
      <c r="AO339" s="75" t="str">
        <f>IFERROR(INDEX('Laika grafiks'!$54:$58,MATCH($D339,'Laika grafiks'!$A$54:$A$58,0),MATCH('Naudas plūsmas'!AO$3,'Laika grafiks'!$3:$3,0)),"")</f>
        <v/>
      </c>
      <c r="AP339" s="75" t="str">
        <f>IFERROR(INDEX('Laika grafiks'!$54:$58,MATCH($D339,'Laika grafiks'!$A$54:$A$58,0),MATCH('Naudas plūsmas'!AP$3,'Laika grafiks'!$3:$3,0)),"")</f>
        <v/>
      </c>
      <c r="AQ339" s="75" t="str">
        <f>IFERROR(INDEX('Laika grafiks'!$54:$58,MATCH($D339,'Laika grafiks'!$A$54:$A$58,0),MATCH('Naudas plūsmas'!AQ$3,'Laika grafiks'!$3:$3,0)),"")</f>
        <v/>
      </c>
      <c r="AR339" s="75" t="str">
        <f>IFERROR(INDEX('Laika grafiks'!$54:$58,MATCH($D339,'Laika grafiks'!$A$54:$A$58,0),MATCH('Naudas plūsmas'!AR$3,'Laika grafiks'!$3:$3,0)),"")</f>
        <v/>
      </c>
      <c r="AS339" s="75" t="str">
        <f>IFERROR(INDEX('Laika grafiks'!$54:$58,MATCH($D339,'Laika grafiks'!$A$54:$A$58,0),MATCH('Naudas plūsmas'!AS$3,'Laika grafiks'!$3:$3,0)),"")</f>
        <v/>
      </c>
      <c r="AT339" s="75" t="str">
        <f>IFERROR(INDEX('Laika grafiks'!$54:$58,MATCH($D339,'Laika grafiks'!$A$54:$A$58,0),MATCH('Naudas plūsmas'!AT$3,'Laika grafiks'!$3:$3,0)),"")</f>
        <v/>
      </c>
      <c r="AU339" s="75" t="str">
        <f>IFERROR(INDEX('Laika grafiks'!$54:$58,MATCH($D339,'Laika grafiks'!$A$54:$A$58,0),MATCH('Naudas plūsmas'!AU$3,'Laika grafiks'!$3:$3,0)),"")</f>
        <v/>
      </c>
      <c r="AV339" s="75" t="str">
        <f>IFERROR(INDEX('Laika grafiks'!$54:$58,MATCH($D339,'Laika grafiks'!$A$54:$A$58,0),MATCH('Naudas plūsmas'!AV$3,'Laika grafiks'!$3:$3,0)),"")</f>
        <v/>
      </c>
      <c r="AW339" s="75" t="str">
        <f>IFERROR(INDEX('Laika grafiks'!$54:$58,MATCH($D339,'Laika grafiks'!$A$54:$A$58,0),MATCH('Naudas plūsmas'!AW$3,'Laika grafiks'!$3:$3,0)),"")</f>
        <v/>
      </c>
      <c r="AX339" s="75" t="str">
        <f>IFERROR(INDEX('Laika grafiks'!$54:$58,MATCH($D339,'Laika grafiks'!$A$54:$A$58,0),MATCH('Naudas plūsmas'!AX$3,'Laika grafiks'!$3:$3,0)),"")</f>
        <v/>
      </c>
      <c r="AY339" s="75" t="str">
        <f>IFERROR(INDEX('Laika grafiks'!$54:$58,MATCH($D339,'Laika grafiks'!$A$54:$A$58,0),MATCH('Naudas plūsmas'!AY$3,'Laika grafiks'!$3:$3,0)),"")</f>
        <v/>
      </c>
      <c r="AZ339" s="75" t="str">
        <f>IFERROR(INDEX('Laika grafiks'!$54:$58,MATCH($D339,'Laika grafiks'!$A$54:$A$58,0),MATCH('Naudas plūsmas'!AZ$3,'Laika grafiks'!$3:$3,0)),"")</f>
        <v/>
      </c>
      <c r="BA339" s="75" t="str">
        <f>IFERROR(INDEX('Laika grafiks'!$54:$58,MATCH($D339,'Laika grafiks'!$A$54:$A$58,0),MATCH('Naudas plūsmas'!BA$3,'Laika grafiks'!$3:$3,0)),"")</f>
        <v/>
      </c>
      <c r="BB339" s="75" t="str">
        <f>IFERROR(INDEX('Laika grafiks'!$54:$58,MATCH($D339,'Laika grafiks'!$A$54:$A$58,0),MATCH('Naudas plūsmas'!BB$3,'Laika grafiks'!$3:$3,0)),"")</f>
        <v/>
      </c>
      <c r="BC339" s="75" t="str">
        <f>IFERROR(INDEX('Laika grafiks'!$54:$58,MATCH($D339,'Laika grafiks'!$A$54:$A$58,0),MATCH('Naudas plūsmas'!BC$3,'Laika grafiks'!$3:$3,0)),"")</f>
        <v/>
      </c>
      <c r="BD339" s="75" t="str">
        <f>IFERROR(INDEX('Laika grafiks'!$54:$58,MATCH($D339,'Laika grafiks'!$A$54:$A$58,0),MATCH('Naudas plūsmas'!BD$3,'Laika grafiks'!$3:$3,0)),"")</f>
        <v/>
      </c>
      <c r="BE339" s="75" t="str">
        <f>IFERROR(INDEX('Laika grafiks'!$54:$58,MATCH($D339,'Laika grafiks'!$A$54:$A$58,0),MATCH('Naudas plūsmas'!BE$3,'Laika grafiks'!$3:$3,0)),"")</f>
        <v/>
      </c>
      <c r="BF339" s="75" t="str">
        <f>IFERROR(INDEX('Laika grafiks'!$54:$58,MATCH($D339,'Laika grafiks'!$A$54:$A$58,0),MATCH('Naudas plūsmas'!BF$3,'Laika grafiks'!$3:$3,0)),"")</f>
        <v/>
      </c>
      <c r="BG339" s="75" t="str">
        <f>IFERROR(INDEX('Laika grafiks'!$54:$58,MATCH($D339,'Laika grafiks'!$A$54:$A$58,0),MATCH('Naudas plūsmas'!BG$3,'Laika grafiks'!$3:$3,0)),"")</f>
        <v/>
      </c>
      <c r="BH339" s="75" t="str">
        <f>IFERROR(INDEX('Laika grafiks'!$54:$58,MATCH($D339,'Laika grafiks'!$A$54:$A$58,0),MATCH('Naudas plūsmas'!BH$3,'Laika grafiks'!$3:$3,0)),"")</f>
        <v/>
      </c>
      <c r="BI339" s="75" t="str">
        <f>IFERROR(INDEX('Laika grafiks'!$54:$58,MATCH($D339,'Laika grafiks'!$A$54:$A$58,0),MATCH('Naudas plūsmas'!BI$3,'Laika grafiks'!$3:$3,0)),"")</f>
        <v/>
      </c>
      <c r="BJ339" s="75" t="str">
        <f>IFERROR(INDEX('Laika grafiks'!$54:$58,MATCH($D339,'Laika grafiks'!$A$54:$A$58,0),MATCH('Naudas plūsmas'!BJ$3,'Laika grafiks'!$3:$3,0)),"")</f>
        <v/>
      </c>
      <c r="BK339" s="75" t="str">
        <f>IFERROR(INDEX('Laika grafiks'!$54:$58,MATCH($D339,'Laika grafiks'!$A$54:$A$58,0),MATCH('Naudas plūsmas'!BK$3,'Laika grafiks'!$3:$3,0)),"")</f>
        <v/>
      </c>
      <c r="BL339" s="75" t="str">
        <f>IFERROR(INDEX('Laika grafiks'!$54:$58,MATCH($D339,'Laika grafiks'!$A$54:$A$58,0),MATCH('Naudas plūsmas'!BL$3,'Laika grafiks'!$3:$3,0)),"")</f>
        <v/>
      </c>
      <c r="BM339" s="75" t="str">
        <f>IFERROR(INDEX('Laika grafiks'!$54:$58,MATCH($D339,'Laika grafiks'!$A$54:$A$58,0),MATCH('Naudas plūsmas'!BM$3,'Laika grafiks'!$3:$3,0)),"")</f>
        <v/>
      </c>
      <c r="BN339" s="75" t="str">
        <f>IFERROR(INDEX('Laika grafiks'!$54:$58,MATCH($D339,'Laika grafiks'!$A$54:$A$58,0),MATCH('Naudas plūsmas'!BN$3,'Laika grafiks'!$3:$3,0)),"")</f>
        <v/>
      </c>
      <c r="BO339" s="75" t="str">
        <f>IFERROR(INDEX('Laika grafiks'!$54:$58,MATCH($D339,'Laika grafiks'!$A$54:$A$58,0),MATCH('Naudas plūsmas'!BO$3,'Laika grafiks'!$3:$3,0)),"")</f>
        <v/>
      </c>
      <c r="BP339" s="75" t="str">
        <f>IFERROR(INDEX('Laika grafiks'!$54:$58,MATCH($D339,'Laika grafiks'!$A$54:$A$58,0),MATCH('Naudas plūsmas'!BP$3,'Laika grafiks'!$3:$3,0)),"")</f>
        <v/>
      </c>
      <c r="BQ339" s="75" t="str">
        <f>IFERROR(INDEX('Laika grafiks'!$54:$58,MATCH($D339,'Laika grafiks'!$A$54:$A$58,0),MATCH('Naudas plūsmas'!BQ$3,'Laika grafiks'!$3:$3,0)),"")</f>
        <v/>
      </c>
      <c r="BR339" s="75" t="str">
        <f>IFERROR(INDEX('Laika grafiks'!$54:$58,MATCH($D339,'Laika grafiks'!$A$54:$A$58,0),MATCH('Naudas plūsmas'!BR$3,'Laika grafiks'!$3:$3,0)),"")</f>
        <v/>
      </c>
      <c r="BS339" s="75" t="str">
        <f>IFERROR(INDEX('Laika grafiks'!$54:$58,MATCH($D339,'Laika grafiks'!$A$54:$A$58,0),MATCH('Naudas plūsmas'!BS$3,'Laika grafiks'!$3:$3,0)),"")</f>
        <v/>
      </c>
      <c r="BT339" s="75" t="str">
        <f>IFERROR(INDEX('Laika grafiks'!$54:$58,MATCH($D339,'Laika grafiks'!$A$54:$A$58,0),MATCH('Naudas plūsmas'!BT$3,'Laika grafiks'!$3:$3,0)),"")</f>
        <v/>
      </c>
      <c r="BU339" s="75" t="str">
        <f>IFERROR(INDEX('Laika grafiks'!$54:$58,MATCH($D339,'Laika grafiks'!$A$54:$A$58,0),MATCH('Naudas plūsmas'!BU$3,'Laika grafiks'!$3:$3,0)),"")</f>
        <v/>
      </c>
      <c r="BV339" s="75" t="str">
        <f>IFERROR(INDEX('Laika grafiks'!$54:$58,MATCH($D339,'Laika grafiks'!$A$54:$A$58,0),MATCH('Naudas plūsmas'!BV$3,'Laika grafiks'!$3:$3,0)),"")</f>
        <v/>
      </c>
      <c r="BW339" s="75" t="str">
        <f>IFERROR(INDEX('Laika grafiks'!$54:$58,MATCH($D339,'Laika grafiks'!$A$54:$A$58,0),MATCH('Naudas plūsmas'!BW$3,'Laika grafiks'!$3:$3,0)),"")</f>
        <v/>
      </c>
      <c r="BX339" s="75" t="str">
        <f>IFERROR(INDEX('Laika grafiks'!$54:$58,MATCH($D339,'Laika grafiks'!$A$54:$A$58,0),MATCH('Naudas plūsmas'!BX$3,'Laika grafiks'!$3:$3,0)),"")</f>
        <v/>
      </c>
      <c r="BY339" s="75" t="str">
        <f>IFERROR(INDEX('Laika grafiks'!$54:$58,MATCH($D339,'Laika grafiks'!$A$54:$A$58,0),MATCH('Naudas plūsmas'!BY$3,'Laika grafiks'!$3:$3,0)),"")</f>
        <v/>
      </c>
      <c r="BZ339" s="75" t="str">
        <f>IFERROR(INDEX('Laika grafiks'!$54:$58,MATCH($D339,'Laika grafiks'!$A$54:$A$58,0),MATCH('Naudas plūsmas'!BZ$3,'Laika grafiks'!$3:$3,0)),"")</f>
        <v/>
      </c>
      <c r="CA339" s="75" t="str">
        <f>IFERROR(INDEX('Laika grafiks'!$54:$58,MATCH($D339,'Laika grafiks'!$A$54:$A$58,0),MATCH('Naudas plūsmas'!CA$3,'Laika grafiks'!$3:$3,0)),"")</f>
        <v/>
      </c>
      <c r="CB339" s="75" t="str">
        <f>IFERROR(INDEX('Laika grafiks'!$54:$58,MATCH($D339,'Laika grafiks'!$A$54:$A$58,0),MATCH('Naudas plūsmas'!CB$3,'Laika grafiks'!$3:$3,0)),"")</f>
        <v/>
      </c>
      <c r="CC339" s="75" t="str">
        <f>IFERROR(INDEX('Laika grafiks'!$54:$58,MATCH($D339,'Laika grafiks'!$A$54:$A$58,0),MATCH('Naudas plūsmas'!CC$3,'Laika grafiks'!$3:$3,0)),"")</f>
        <v/>
      </c>
      <c r="CD339" s="75" t="str">
        <f>IFERROR(INDEX('Laika grafiks'!$54:$58,MATCH($D339,'Laika grafiks'!$A$54:$A$58,0),MATCH('Naudas plūsmas'!CD$3,'Laika grafiks'!$3:$3,0)),"")</f>
        <v/>
      </c>
      <c r="CE339" s="75" t="str">
        <f>IFERROR(INDEX('Laika grafiks'!$54:$58,MATCH($D339,'Laika grafiks'!$A$54:$A$58,0),MATCH('Naudas plūsmas'!CE$3,'Laika grafiks'!$3:$3,0)),"")</f>
        <v/>
      </c>
      <c r="CF339" s="75" t="str">
        <f>IFERROR(INDEX('Laika grafiks'!$54:$58,MATCH($D339,'Laika grafiks'!$A$54:$A$58,0),MATCH('Naudas plūsmas'!CF$3,'Laika grafiks'!$3:$3,0)),"")</f>
        <v/>
      </c>
      <c r="CG339" s="75" t="str">
        <f>IFERROR(INDEX('Laika grafiks'!$54:$58,MATCH($D339,'Laika grafiks'!$A$54:$A$58,0),MATCH('Naudas plūsmas'!CG$3,'Laika grafiks'!$3:$3,0)),"")</f>
        <v/>
      </c>
      <c r="CH339" s="75" t="str">
        <f>IFERROR(INDEX('Laika grafiks'!$54:$58,MATCH($D339,'Laika grafiks'!$A$54:$A$58,0),MATCH('Naudas plūsmas'!CH$3,'Laika grafiks'!$3:$3,0)),"")</f>
        <v/>
      </c>
      <c r="CI339" s="75" t="str">
        <f>IFERROR(INDEX('Laika grafiks'!$54:$58,MATCH($D339,'Laika grafiks'!$A$54:$A$58,0),MATCH('Naudas plūsmas'!CI$3,'Laika grafiks'!$3:$3,0)),"")</f>
        <v/>
      </c>
      <c r="CJ339" s="75" t="str">
        <f>IFERROR(INDEX('Laika grafiks'!$54:$58,MATCH($D339,'Laika grafiks'!$A$54:$A$58,0),MATCH('Naudas plūsmas'!CJ$3,'Laika grafiks'!$3:$3,0)),"")</f>
        <v/>
      </c>
      <c r="CK339" s="75" t="str">
        <f>IFERROR(INDEX('Laika grafiks'!$54:$58,MATCH($D339,'Laika grafiks'!$A$54:$A$58,0),MATCH('Naudas plūsmas'!CK$3,'Laika grafiks'!$3:$3,0)),"")</f>
        <v/>
      </c>
      <c r="CL339" s="75" t="str">
        <f>IFERROR(INDEX('Laika grafiks'!$54:$58,MATCH($D339,'Laika grafiks'!$A$54:$A$58,0),MATCH('Naudas plūsmas'!CL$3,'Laika grafiks'!$3:$3,0)),"")</f>
        <v/>
      </c>
      <c r="CM339" s="75" t="str">
        <f>IFERROR(INDEX('Laika grafiks'!$54:$58,MATCH($D339,'Laika grafiks'!$A$54:$A$58,0),MATCH('Naudas plūsmas'!CM$3,'Laika grafiks'!$3:$3,0)),"")</f>
        <v/>
      </c>
      <c r="CN339" s="75" t="str">
        <f>IFERROR(INDEX('Laika grafiks'!$54:$58,MATCH($D339,'Laika grafiks'!$A$54:$A$58,0),MATCH('Naudas plūsmas'!CN$3,'Laika grafiks'!$3:$3,0)),"")</f>
        <v/>
      </c>
      <c r="CO339" s="75" t="str">
        <f>IFERROR(INDEX('Laika grafiks'!$54:$58,MATCH($D339,'Laika grafiks'!$A$54:$A$58,0),MATCH('Naudas plūsmas'!CO$3,'Laika grafiks'!$3:$3,0)),"")</f>
        <v/>
      </c>
      <c r="CP339" s="75" t="str">
        <f>IFERROR(INDEX('Laika grafiks'!$54:$58,MATCH($D339,'Laika grafiks'!$A$54:$A$58,0),MATCH('Naudas plūsmas'!CP$3,'Laika grafiks'!$3:$3,0)),"")</f>
        <v/>
      </c>
      <c r="CQ339" s="75" t="str">
        <f>IFERROR(INDEX('Laika grafiks'!$54:$58,MATCH($D339,'Laika grafiks'!$A$54:$A$58,0),MATCH('Naudas plūsmas'!CQ$3,'Laika grafiks'!$3:$3,0)),"")</f>
        <v/>
      </c>
      <c r="CR339" s="75" t="str">
        <f>IFERROR(INDEX('Laika grafiks'!$54:$58,MATCH($D339,'Laika grafiks'!$A$54:$A$58,0),MATCH('Naudas plūsmas'!CR$3,'Laika grafiks'!$3:$3,0)),"")</f>
        <v/>
      </c>
      <c r="CS339" s="75" t="str">
        <f>IFERROR(INDEX('Laika grafiks'!$54:$58,MATCH($D339,'Laika grafiks'!$A$54:$A$58,0),MATCH('Naudas plūsmas'!CS$3,'Laika grafiks'!$3:$3,0)),"")</f>
        <v/>
      </c>
      <c r="CT339" s="75" t="str">
        <f>IFERROR(INDEX('Laika grafiks'!$54:$58,MATCH($D339,'Laika grafiks'!$A$54:$A$58,0),MATCH('Naudas plūsmas'!CT$3,'Laika grafiks'!$3:$3,0)),"")</f>
        <v/>
      </c>
      <c r="CU339" s="75" t="str">
        <f>IFERROR(INDEX('Laika grafiks'!$54:$58,MATCH($D339,'Laika grafiks'!$A$54:$A$58,0),MATCH('Naudas plūsmas'!CU$3,'Laika grafiks'!$3:$3,0)),"")</f>
        <v/>
      </c>
      <c r="CV339" s="75" t="str">
        <f>IFERROR(INDEX('Laika grafiks'!$54:$58,MATCH($D339,'Laika grafiks'!$A$54:$A$58,0),MATCH('Naudas plūsmas'!CV$3,'Laika grafiks'!$3:$3,0)),"")</f>
        <v/>
      </c>
      <c r="CW339" s="75" t="str">
        <f>IFERROR(INDEX('Laika grafiks'!$54:$58,MATCH($D339,'Laika grafiks'!$A$54:$A$58,0),MATCH('Naudas plūsmas'!CW$3,'Laika grafiks'!$3:$3,0)),"")</f>
        <v/>
      </c>
      <c r="CX339" s="75" t="str">
        <f>IFERROR(INDEX('Laika grafiks'!$54:$58,MATCH($D339,'Laika grafiks'!$A$54:$A$58,0),MATCH('Naudas plūsmas'!CX$3,'Laika grafiks'!$3:$3,0)),"")</f>
        <v/>
      </c>
      <c r="CY339" s="75" t="str">
        <f>IFERROR(INDEX('Laika grafiks'!$54:$58,MATCH($D339,'Laika grafiks'!$A$54:$A$58,0),MATCH('Naudas plūsmas'!CY$3,'Laika grafiks'!$3:$3,0)),"")</f>
        <v/>
      </c>
      <c r="CZ339" s="75" t="str">
        <f>IFERROR(INDEX('Laika grafiks'!$54:$58,MATCH($D339,'Laika grafiks'!$A$54:$A$58,0),MATCH('Naudas plūsmas'!CZ$3,'Laika grafiks'!$3:$3,0)),"")</f>
        <v/>
      </c>
      <c r="DA339" s="75" t="str">
        <f>IFERROR(INDEX('Laika grafiks'!$54:$58,MATCH($D339,'Laika grafiks'!$A$54:$A$58,0),MATCH('Naudas plūsmas'!DA$3,'Laika grafiks'!$3:$3,0)),"")</f>
        <v/>
      </c>
      <c r="DB339" s="75" t="str">
        <f>IFERROR(INDEX('Laika grafiks'!$54:$58,MATCH($D339,'Laika grafiks'!$A$54:$A$58,0),MATCH('Naudas plūsmas'!DB$3,'Laika grafiks'!$3:$3,0)),"")</f>
        <v/>
      </c>
      <c r="DC339" s="75" t="str">
        <f>IFERROR(INDEX('Laika grafiks'!$54:$58,MATCH($D339,'Laika grafiks'!$A$54:$A$58,0),MATCH('Naudas plūsmas'!DC$3,'Laika grafiks'!$3:$3,0)),"")</f>
        <v/>
      </c>
      <c r="DD339" s="75" t="str">
        <f>IFERROR(INDEX('Laika grafiks'!$54:$58,MATCH($D339,'Laika grafiks'!$A$54:$A$58,0),MATCH('Naudas plūsmas'!DD$3,'Laika grafiks'!$3:$3,0)),"")</f>
        <v/>
      </c>
      <c r="DE339" s="75" t="str">
        <f>IFERROR(INDEX('Laika grafiks'!$54:$58,MATCH($D339,'Laika grafiks'!$A$54:$A$58,0),MATCH('Naudas plūsmas'!DE$3,'Laika grafiks'!$3:$3,0)),"")</f>
        <v/>
      </c>
      <c r="DF339" s="75" t="str">
        <f>IFERROR(INDEX('Laika grafiks'!$54:$58,MATCH($D339,'Laika grafiks'!$A$54:$A$58,0),MATCH('Naudas plūsmas'!DF$3,'Laika grafiks'!$3:$3,0)),"")</f>
        <v/>
      </c>
      <c r="DG339" s="75" t="str">
        <f>IFERROR(INDEX('Laika grafiks'!$54:$58,MATCH($D339,'Laika grafiks'!$A$54:$A$58,0),MATCH('Naudas plūsmas'!DG$3,'Laika grafiks'!$3:$3,0)),"")</f>
        <v/>
      </c>
      <c r="DH339" s="75" t="str">
        <f>IFERROR(INDEX('Laika grafiks'!$54:$58,MATCH($D339,'Laika grafiks'!$A$54:$A$58,0),MATCH('Naudas plūsmas'!DH$3,'Laika grafiks'!$3:$3,0)),"")</f>
        <v/>
      </c>
      <c r="DI339" s="75" t="str">
        <f>IFERROR(INDEX('Laika grafiks'!$54:$58,MATCH($D339,'Laika grafiks'!$A$54:$A$58,0),MATCH('Naudas plūsmas'!DI$3,'Laika grafiks'!$3:$3,0)),"")</f>
        <v/>
      </c>
      <c r="DJ339" s="75" t="str">
        <f>IFERROR(INDEX('Laika grafiks'!$54:$58,MATCH($D339,'Laika grafiks'!$A$54:$A$58,0),MATCH('Naudas plūsmas'!DJ$3,'Laika grafiks'!$3:$3,0)),"")</f>
        <v/>
      </c>
      <c r="DK339" s="75" t="str">
        <f>IFERROR(INDEX('Laika grafiks'!$54:$58,MATCH($D339,'Laika grafiks'!$A$54:$A$58,0),MATCH('Naudas plūsmas'!DK$3,'Laika grafiks'!$3:$3,0)),"")</f>
        <v/>
      </c>
      <c r="DL339" s="75" t="str">
        <f>IFERROR(INDEX('Laika grafiks'!$54:$58,MATCH($D339,'Laika grafiks'!$A$54:$A$58,0),MATCH('Naudas plūsmas'!DL$3,'Laika grafiks'!$3:$3,0)),"")</f>
        <v/>
      </c>
      <c r="DM339" s="75" t="str">
        <f>IFERROR(INDEX('Laika grafiks'!$54:$58,MATCH($D339,'Laika grafiks'!$A$54:$A$58,0),MATCH('Naudas plūsmas'!DM$3,'Laika grafiks'!$3:$3,0)),"")</f>
        <v/>
      </c>
      <c r="DN339" s="75" t="str">
        <f>IFERROR(INDEX('Laika grafiks'!$54:$58,MATCH($D339,'Laika grafiks'!$A$54:$A$58,0),MATCH('Naudas plūsmas'!DN$3,'Laika grafiks'!$3:$3,0)),"")</f>
        <v/>
      </c>
      <c r="DO339" s="75" t="str">
        <f>IFERROR(INDEX('Laika grafiks'!$54:$58,MATCH($D339,'Laika grafiks'!$A$54:$A$58,0),MATCH('Naudas plūsmas'!DO$3,'Laika grafiks'!$3:$3,0)),"")</f>
        <v/>
      </c>
      <c r="DP339" s="75" t="str">
        <f>IFERROR(INDEX('Laika grafiks'!$54:$58,MATCH($D339,'Laika grafiks'!$A$54:$A$58,0),MATCH('Naudas plūsmas'!DP$3,'Laika grafiks'!$3:$3,0)),"")</f>
        <v/>
      </c>
      <c r="DQ339" s="75" t="str">
        <f>IFERROR(INDEX('Laika grafiks'!$54:$58,MATCH($D339,'Laika grafiks'!$A$54:$A$58,0),MATCH('Naudas plūsmas'!DQ$3,'Laika grafiks'!$3:$3,0)),"")</f>
        <v/>
      </c>
      <c r="DR339" s="75" t="str">
        <f>IFERROR(INDEX('Laika grafiks'!$54:$58,MATCH($D339,'Laika grafiks'!$A$54:$A$58,0),MATCH('Naudas plūsmas'!DR$3,'Laika grafiks'!$3:$3,0)),"")</f>
        <v/>
      </c>
      <c r="DS339" s="75" t="str">
        <f>IFERROR(INDEX('Laika grafiks'!$54:$58,MATCH($D339,'Laika grafiks'!$A$54:$A$58,0),MATCH('Naudas plūsmas'!DS$3,'Laika grafiks'!$3:$3,0)),"")</f>
        <v/>
      </c>
      <c r="DT339" s="75" t="str">
        <f>IFERROR(INDEX('Laika grafiks'!$54:$58,MATCH($D339,'Laika grafiks'!$A$54:$A$58,0),MATCH('Naudas plūsmas'!DT$3,'Laika grafiks'!$3:$3,0)),"")</f>
        <v/>
      </c>
      <c r="DU339" s="75" t="str">
        <f>IFERROR(INDEX('Laika grafiks'!$54:$58,MATCH($D339,'Laika grafiks'!$A$54:$A$58,0),MATCH('Naudas plūsmas'!DU$3,'Laika grafiks'!$3:$3,0)),"")</f>
        <v/>
      </c>
    </row>
    <row r="340" spans="1:125"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row>
    <row r="341" spans="1:125" x14ac:dyDescent="0.35">
      <c r="A341" s="25" t="s">
        <v>477</v>
      </c>
      <c r="B341" s="78" t="s">
        <v>200</v>
      </c>
      <c r="C341" s="25"/>
      <c r="D341" s="26">
        <f>IFERROR(SUM(E341:DU341),"")</f>
        <v>0</v>
      </c>
      <c r="E341" s="26" t="str">
        <f t="shared" ref="E341:BP341" si="184">IFERROR(E337*E339,"")</f>
        <v/>
      </c>
      <c r="F341" s="26" t="str">
        <f t="shared" si="184"/>
        <v/>
      </c>
      <c r="G341" s="26" t="str">
        <f t="shared" si="184"/>
        <v/>
      </c>
      <c r="H341" s="26" t="str">
        <f t="shared" si="184"/>
        <v/>
      </c>
      <c r="I341" s="26" t="str">
        <f t="shared" si="184"/>
        <v/>
      </c>
      <c r="J341" s="26" t="str">
        <f t="shared" si="184"/>
        <v/>
      </c>
      <c r="K341" s="26" t="str">
        <f t="shared" si="184"/>
        <v/>
      </c>
      <c r="L341" s="26" t="str">
        <f t="shared" si="184"/>
        <v/>
      </c>
      <c r="M341" s="26" t="str">
        <f t="shared" si="184"/>
        <v/>
      </c>
      <c r="N341" s="26" t="str">
        <f t="shared" si="184"/>
        <v/>
      </c>
      <c r="O341" s="26" t="str">
        <f t="shared" si="184"/>
        <v/>
      </c>
      <c r="P341" s="26" t="str">
        <f t="shared" si="184"/>
        <v/>
      </c>
      <c r="Q341" s="26" t="str">
        <f t="shared" si="184"/>
        <v/>
      </c>
      <c r="R341" s="26" t="str">
        <f t="shared" si="184"/>
        <v/>
      </c>
      <c r="S341" s="26" t="str">
        <f t="shared" si="184"/>
        <v/>
      </c>
      <c r="T341" s="26" t="str">
        <f t="shared" si="184"/>
        <v/>
      </c>
      <c r="U341" s="26" t="str">
        <f t="shared" si="184"/>
        <v/>
      </c>
      <c r="V341" s="26" t="str">
        <f t="shared" si="184"/>
        <v/>
      </c>
      <c r="W341" s="26" t="str">
        <f t="shared" si="184"/>
        <v/>
      </c>
      <c r="X341" s="26" t="str">
        <f t="shared" si="184"/>
        <v/>
      </c>
      <c r="Y341" s="26" t="str">
        <f t="shared" si="184"/>
        <v/>
      </c>
      <c r="Z341" s="26" t="str">
        <f t="shared" si="184"/>
        <v/>
      </c>
      <c r="AA341" s="26" t="str">
        <f t="shared" si="184"/>
        <v/>
      </c>
      <c r="AB341" s="26" t="str">
        <f t="shared" si="184"/>
        <v/>
      </c>
      <c r="AC341" s="26" t="str">
        <f t="shared" si="184"/>
        <v/>
      </c>
      <c r="AD341" s="26" t="str">
        <f t="shared" si="184"/>
        <v/>
      </c>
      <c r="AE341" s="26" t="str">
        <f t="shared" si="184"/>
        <v/>
      </c>
      <c r="AF341" s="26" t="str">
        <f t="shared" si="184"/>
        <v/>
      </c>
      <c r="AG341" s="26" t="str">
        <f t="shared" si="184"/>
        <v/>
      </c>
      <c r="AH341" s="26" t="str">
        <f t="shared" si="184"/>
        <v/>
      </c>
      <c r="AI341" s="26" t="str">
        <f t="shared" si="184"/>
        <v/>
      </c>
      <c r="AJ341" s="26" t="str">
        <f t="shared" si="184"/>
        <v/>
      </c>
      <c r="AK341" s="26" t="str">
        <f t="shared" si="184"/>
        <v/>
      </c>
      <c r="AL341" s="26" t="str">
        <f t="shared" si="184"/>
        <v/>
      </c>
      <c r="AM341" s="26" t="str">
        <f t="shared" si="184"/>
        <v/>
      </c>
      <c r="AN341" s="26" t="str">
        <f t="shared" si="184"/>
        <v/>
      </c>
      <c r="AO341" s="26" t="str">
        <f t="shared" si="184"/>
        <v/>
      </c>
      <c r="AP341" s="26" t="str">
        <f t="shared" si="184"/>
        <v/>
      </c>
      <c r="AQ341" s="26" t="str">
        <f t="shared" si="184"/>
        <v/>
      </c>
      <c r="AR341" s="26" t="str">
        <f t="shared" si="184"/>
        <v/>
      </c>
      <c r="AS341" s="26" t="str">
        <f t="shared" si="184"/>
        <v/>
      </c>
      <c r="AT341" s="26" t="str">
        <f t="shared" si="184"/>
        <v/>
      </c>
      <c r="AU341" s="26" t="str">
        <f t="shared" si="184"/>
        <v/>
      </c>
      <c r="AV341" s="26" t="str">
        <f t="shared" si="184"/>
        <v/>
      </c>
      <c r="AW341" s="26" t="str">
        <f t="shared" si="184"/>
        <v/>
      </c>
      <c r="AX341" s="26" t="str">
        <f t="shared" si="184"/>
        <v/>
      </c>
      <c r="AY341" s="26" t="str">
        <f t="shared" si="184"/>
        <v/>
      </c>
      <c r="AZ341" s="26" t="str">
        <f t="shared" si="184"/>
        <v/>
      </c>
      <c r="BA341" s="26" t="str">
        <f t="shared" si="184"/>
        <v/>
      </c>
      <c r="BB341" s="26" t="str">
        <f t="shared" si="184"/>
        <v/>
      </c>
      <c r="BC341" s="26" t="str">
        <f t="shared" si="184"/>
        <v/>
      </c>
      <c r="BD341" s="26" t="str">
        <f t="shared" si="184"/>
        <v/>
      </c>
      <c r="BE341" s="26" t="str">
        <f t="shared" si="184"/>
        <v/>
      </c>
      <c r="BF341" s="26" t="str">
        <f t="shared" si="184"/>
        <v/>
      </c>
      <c r="BG341" s="26" t="str">
        <f t="shared" si="184"/>
        <v/>
      </c>
      <c r="BH341" s="26" t="str">
        <f t="shared" si="184"/>
        <v/>
      </c>
      <c r="BI341" s="26" t="str">
        <f t="shared" si="184"/>
        <v/>
      </c>
      <c r="BJ341" s="26" t="str">
        <f t="shared" si="184"/>
        <v/>
      </c>
      <c r="BK341" s="26" t="str">
        <f t="shared" si="184"/>
        <v/>
      </c>
      <c r="BL341" s="26" t="str">
        <f t="shared" si="184"/>
        <v/>
      </c>
      <c r="BM341" s="26" t="str">
        <f t="shared" si="184"/>
        <v/>
      </c>
      <c r="BN341" s="26" t="str">
        <f t="shared" si="184"/>
        <v/>
      </c>
      <c r="BO341" s="26" t="str">
        <f t="shared" si="184"/>
        <v/>
      </c>
      <c r="BP341" s="26" t="str">
        <f t="shared" si="184"/>
        <v/>
      </c>
      <c r="BQ341" s="26" t="str">
        <f t="shared" ref="BQ341:DU341" si="185">IFERROR(BQ337*BQ339,"")</f>
        <v/>
      </c>
      <c r="BR341" s="26" t="str">
        <f t="shared" si="185"/>
        <v/>
      </c>
      <c r="BS341" s="26" t="str">
        <f t="shared" si="185"/>
        <v/>
      </c>
      <c r="BT341" s="26" t="str">
        <f t="shared" si="185"/>
        <v/>
      </c>
      <c r="BU341" s="26" t="str">
        <f t="shared" si="185"/>
        <v/>
      </c>
      <c r="BV341" s="26" t="str">
        <f t="shared" si="185"/>
        <v/>
      </c>
      <c r="BW341" s="26" t="str">
        <f t="shared" si="185"/>
        <v/>
      </c>
      <c r="BX341" s="26" t="str">
        <f t="shared" si="185"/>
        <v/>
      </c>
      <c r="BY341" s="26" t="str">
        <f t="shared" si="185"/>
        <v/>
      </c>
      <c r="BZ341" s="26" t="str">
        <f t="shared" si="185"/>
        <v/>
      </c>
      <c r="CA341" s="26" t="str">
        <f t="shared" si="185"/>
        <v/>
      </c>
      <c r="CB341" s="26" t="str">
        <f t="shared" si="185"/>
        <v/>
      </c>
      <c r="CC341" s="26" t="str">
        <f t="shared" si="185"/>
        <v/>
      </c>
      <c r="CD341" s="26" t="str">
        <f t="shared" si="185"/>
        <v/>
      </c>
      <c r="CE341" s="26" t="str">
        <f t="shared" si="185"/>
        <v/>
      </c>
      <c r="CF341" s="26" t="str">
        <f t="shared" si="185"/>
        <v/>
      </c>
      <c r="CG341" s="26" t="str">
        <f t="shared" si="185"/>
        <v/>
      </c>
      <c r="CH341" s="26" t="str">
        <f t="shared" si="185"/>
        <v/>
      </c>
      <c r="CI341" s="26" t="str">
        <f t="shared" si="185"/>
        <v/>
      </c>
      <c r="CJ341" s="26" t="str">
        <f t="shared" si="185"/>
        <v/>
      </c>
      <c r="CK341" s="26" t="str">
        <f t="shared" si="185"/>
        <v/>
      </c>
      <c r="CL341" s="26" t="str">
        <f t="shared" si="185"/>
        <v/>
      </c>
      <c r="CM341" s="26" t="str">
        <f t="shared" si="185"/>
        <v/>
      </c>
      <c r="CN341" s="26" t="str">
        <f t="shared" si="185"/>
        <v/>
      </c>
      <c r="CO341" s="26" t="str">
        <f t="shared" si="185"/>
        <v/>
      </c>
      <c r="CP341" s="26" t="str">
        <f t="shared" si="185"/>
        <v/>
      </c>
      <c r="CQ341" s="26" t="str">
        <f t="shared" si="185"/>
        <v/>
      </c>
      <c r="CR341" s="26" t="str">
        <f t="shared" si="185"/>
        <v/>
      </c>
      <c r="CS341" s="26" t="str">
        <f t="shared" si="185"/>
        <v/>
      </c>
      <c r="CT341" s="26" t="str">
        <f t="shared" si="185"/>
        <v/>
      </c>
      <c r="CU341" s="26" t="str">
        <f t="shared" si="185"/>
        <v/>
      </c>
      <c r="CV341" s="26" t="str">
        <f t="shared" si="185"/>
        <v/>
      </c>
      <c r="CW341" s="26" t="str">
        <f t="shared" si="185"/>
        <v/>
      </c>
      <c r="CX341" s="26" t="str">
        <f t="shared" si="185"/>
        <v/>
      </c>
      <c r="CY341" s="26" t="str">
        <f t="shared" si="185"/>
        <v/>
      </c>
      <c r="CZ341" s="26" t="str">
        <f t="shared" si="185"/>
        <v/>
      </c>
      <c r="DA341" s="26" t="str">
        <f t="shared" si="185"/>
        <v/>
      </c>
      <c r="DB341" s="26" t="str">
        <f t="shared" si="185"/>
        <v/>
      </c>
      <c r="DC341" s="26" t="str">
        <f t="shared" si="185"/>
        <v/>
      </c>
      <c r="DD341" s="26" t="str">
        <f t="shared" si="185"/>
        <v/>
      </c>
      <c r="DE341" s="26" t="str">
        <f t="shared" si="185"/>
        <v/>
      </c>
      <c r="DF341" s="26" t="str">
        <f t="shared" si="185"/>
        <v/>
      </c>
      <c r="DG341" s="26" t="str">
        <f t="shared" si="185"/>
        <v/>
      </c>
      <c r="DH341" s="26" t="str">
        <f t="shared" si="185"/>
        <v/>
      </c>
      <c r="DI341" s="26" t="str">
        <f t="shared" si="185"/>
        <v/>
      </c>
      <c r="DJ341" s="26" t="str">
        <f t="shared" si="185"/>
        <v/>
      </c>
      <c r="DK341" s="26" t="str">
        <f t="shared" si="185"/>
        <v/>
      </c>
      <c r="DL341" s="26" t="str">
        <f t="shared" si="185"/>
        <v/>
      </c>
      <c r="DM341" s="26" t="str">
        <f t="shared" si="185"/>
        <v/>
      </c>
      <c r="DN341" s="26" t="str">
        <f t="shared" si="185"/>
        <v/>
      </c>
      <c r="DO341" s="26" t="str">
        <f t="shared" si="185"/>
        <v/>
      </c>
      <c r="DP341" s="26" t="str">
        <f t="shared" si="185"/>
        <v/>
      </c>
      <c r="DQ341" s="26" t="str">
        <f t="shared" si="185"/>
        <v/>
      </c>
      <c r="DR341" s="26" t="str">
        <f t="shared" si="185"/>
        <v/>
      </c>
      <c r="DS341" s="26" t="str">
        <f t="shared" si="185"/>
        <v/>
      </c>
      <c r="DT341" s="26" t="str">
        <f t="shared" si="185"/>
        <v/>
      </c>
      <c r="DU341" s="26" t="str">
        <f t="shared" si="185"/>
        <v/>
      </c>
    </row>
    <row r="342" spans="1:125"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row>
    <row r="343" spans="1:125" x14ac:dyDescent="0.35">
      <c r="A343" s="157" t="str">
        <f>IFERROR(A240,"")</f>
        <v>Reālās regulāras uzturēšanas izmaksas, kopā</v>
      </c>
      <c r="B343" s="53" t="s">
        <v>200</v>
      </c>
      <c r="C343" s="2"/>
      <c r="D343" s="79">
        <f>IFERROR(SUM(E343:DU343),"")</f>
        <v>0</v>
      </c>
      <c r="E343" s="63" t="str">
        <f t="shared" ref="E343:BP343" si="186">IFERROR(E240,"")</f>
        <v/>
      </c>
      <c r="F343" s="63" t="str">
        <f t="shared" si="186"/>
        <v/>
      </c>
      <c r="G343" s="63" t="str">
        <f t="shared" si="186"/>
        <v/>
      </c>
      <c r="H343" s="63" t="str">
        <f t="shared" si="186"/>
        <v/>
      </c>
      <c r="I343" s="63" t="str">
        <f t="shared" si="186"/>
        <v/>
      </c>
      <c r="J343" s="63" t="str">
        <f t="shared" si="186"/>
        <v/>
      </c>
      <c r="K343" s="63" t="str">
        <f t="shared" si="186"/>
        <v/>
      </c>
      <c r="L343" s="63" t="str">
        <f t="shared" si="186"/>
        <v/>
      </c>
      <c r="M343" s="63" t="str">
        <f t="shared" si="186"/>
        <v/>
      </c>
      <c r="N343" s="63" t="str">
        <f t="shared" si="186"/>
        <v/>
      </c>
      <c r="O343" s="63" t="str">
        <f t="shared" si="186"/>
        <v/>
      </c>
      <c r="P343" s="63" t="str">
        <f t="shared" si="186"/>
        <v/>
      </c>
      <c r="Q343" s="63" t="str">
        <f t="shared" si="186"/>
        <v/>
      </c>
      <c r="R343" s="63" t="str">
        <f t="shared" si="186"/>
        <v/>
      </c>
      <c r="S343" s="63" t="str">
        <f t="shared" si="186"/>
        <v/>
      </c>
      <c r="T343" s="63" t="str">
        <f t="shared" si="186"/>
        <v/>
      </c>
      <c r="U343" s="63" t="str">
        <f t="shared" si="186"/>
        <v/>
      </c>
      <c r="V343" s="63" t="str">
        <f t="shared" si="186"/>
        <v/>
      </c>
      <c r="W343" s="63" t="str">
        <f t="shared" si="186"/>
        <v/>
      </c>
      <c r="X343" s="63" t="str">
        <f t="shared" si="186"/>
        <v/>
      </c>
      <c r="Y343" s="63" t="str">
        <f t="shared" si="186"/>
        <v/>
      </c>
      <c r="Z343" s="63" t="str">
        <f t="shared" si="186"/>
        <v/>
      </c>
      <c r="AA343" s="63" t="str">
        <f t="shared" si="186"/>
        <v/>
      </c>
      <c r="AB343" s="63" t="str">
        <f t="shared" si="186"/>
        <v/>
      </c>
      <c r="AC343" s="63" t="str">
        <f t="shared" si="186"/>
        <v/>
      </c>
      <c r="AD343" s="63" t="str">
        <f t="shared" si="186"/>
        <v/>
      </c>
      <c r="AE343" s="63" t="str">
        <f t="shared" si="186"/>
        <v/>
      </c>
      <c r="AF343" s="63" t="str">
        <f t="shared" si="186"/>
        <v/>
      </c>
      <c r="AG343" s="63" t="str">
        <f t="shared" si="186"/>
        <v/>
      </c>
      <c r="AH343" s="63" t="str">
        <f t="shared" si="186"/>
        <v/>
      </c>
      <c r="AI343" s="63" t="str">
        <f t="shared" si="186"/>
        <v/>
      </c>
      <c r="AJ343" s="63" t="str">
        <f t="shared" si="186"/>
        <v/>
      </c>
      <c r="AK343" s="63" t="str">
        <f t="shared" si="186"/>
        <v/>
      </c>
      <c r="AL343" s="63" t="str">
        <f t="shared" si="186"/>
        <v/>
      </c>
      <c r="AM343" s="63" t="str">
        <f t="shared" si="186"/>
        <v/>
      </c>
      <c r="AN343" s="63" t="str">
        <f t="shared" si="186"/>
        <v/>
      </c>
      <c r="AO343" s="63" t="str">
        <f t="shared" si="186"/>
        <v/>
      </c>
      <c r="AP343" s="63" t="str">
        <f t="shared" si="186"/>
        <v/>
      </c>
      <c r="AQ343" s="63" t="str">
        <f t="shared" si="186"/>
        <v/>
      </c>
      <c r="AR343" s="63" t="str">
        <f t="shared" si="186"/>
        <v/>
      </c>
      <c r="AS343" s="63" t="str">
        <f t="shared" si="186"/>
        <v/>
      </c>
      <c r="AT343" s="63" t="str">
        <f t="shared" si="186"/>
        <v/>
      </c>
      <c r="AU343" s="63" t="str">
        <f t="shared" si="186"/>
        <v/>
      </c>
      <c r="AV343" s="63" t="str">
        <f t="shared" si="186"/>
        <v/>
      </c>
      <c r="AW343" s="63" t="str">
        <f t="shared" si="186"/>
        <v/>
      </c>
      <c r="AX343" s="63" t="str">
        <f t="shared" si="186"/>
        <v/>
      </c>
      <c r="AY343" s="63" t="str">
        <f t="shared" si="186"/>
        <v/>
      </c>
      <c r="AZ343" s="63" t="str">
        <f t="shared" si="186"/>
        <v/>
      </c>
      <c r="BA343" s="63" t="str">
        <f t="shared" si="186"/>
        <v/>
      </c>
      <c r="BB343" s="63" t="str">
        <f t="shared" si="186"/>
        <v/>
      </c>
      <c r="BC343" s="63" t="str">
        <f t="shared" si="186"/>
        <v/>
      </c>
      <c r="BD343" s="63" t="str">
        <f t="shared" si="186"/>
        <v/>
      </c>
      <c r="BE343" s="63" t="str">
        <f t="shared" si="186"/>
        <v/>
      </c>
      <c r="BF343" s="63" t="str">
        <f t="shared" si="186"/>
        <v/>
      </c>
      <c r="BG343" s="63" t="str">
        <f t="shared" si="186"/>
        <v/>
      </c>
      <c r="BH343" s="63" t="str">
        <f t="shared" si="186"/>
        <v/>
      </c>
      <c r="BI343" s="63" t="str">
        <f t="shared" si="186"/>
        <v/>
      </c>
      <c r="BJ343" s="63" t="str">
        <f t="shared" si="186"/>
        <v/>
      </c>
      <c r="BK343" s="63" t="str">
        <f t="shared" si="186"/>
        <v/>
      </c>
      <c r="BL343" s="63" t="str">
        <f t="shared" si="186"/>
        <v/>
      </c>
      <c r="BM343" s="63" t="str">
        <f t="shared" si="186"/>
        <v/>
      </c>
      <c r="BN343" s="63" t="str">
        <f t="shared" si="186"/>
        <v/>
      </c>
      <c r="BO343" s="63" t="str">
        <f t="shared" si="186"/>
        <v/>
      </c>
      <c r="BP343" s="63" t="str">
        <f t="shared" si="186"/>
        <v/>
      </c>
      <c r="BQ343" s="63" t="str">
        <f t="shared" ref="BQ343:DU343" si="187">IFERROR(BQ240,"")</f>
        <v/>
      </c>
      <c r="BR343" s="63" t="str">
        <f t="shared" si="187"/>
        <v/>
      </c>
      <c r="BS343" s="63" t="str">
        <f t="shared" si="187"/>
        <v/>
      </c>
      <c r="BT343" s="63" t="str">
        <f t="shared" si="187"/>
        <v/>
      </c>
      <c r="BU343" s="63" t="str">
        <f t="shared" si="187"/>
        <v/>
      </c>
      <c r="BV343" s="63" t="str">
        <f t="shared" si="187"/>
        <v/>
      </c>
      <c r="BW343" s="63" t="str">
        <f t="shared" si="187"/>
        <v/>
      </c>
      <c r="BX343" s="63" t="str">
        <f t="shared" si="187"/>
        <v/>
      </c>
      <c r="BY343" s="63" t="str">
        <f t="shared" si="187"/>
        <v/>
      </c>
      <c r="BZ343" s="63" t="str">
        <f t="shared" si="187"/>
        <v/>
      </c>
      <c r="CA343" s="63" t="str">
        <f t="shared" si="187"/>
        <v/>
      </c>
      <c r="CB343" s="63" t="str">
        <f t="shared" si="187"/>
        <v/>
      </c>
      <c r="CC343" s="63" t="str">
        <f t="shared" si="187"/>
        <v/>
      </c>
      <c r="CD343" s="63" t="str">
        <f t="shared" si="187"/>
        <v/>
      </c>
      <c r="CE343" s="63" t="str">
        <f t="shared" si="187"/>
        <v/>
      </c>
      <c r="CF343" s="63" t="str">
        <f t="shared" si="187"/>
        <v/>
      </c>
      <c r="CG343" s="63" t="str">
        <f t="shared" si="187"/>
        <v/>
      </c>
      <c r="CH343" s="63" t="str">
        <f t="shared" si="187"/>
        <v/>
      </c>
      <c r="CI343" s="63" t="str">
        <f t="shared" si="187"/>
        <v/>
      </c>
      <c r="CJ343" s="63" t="str">
        <f t="shared" si="187"/>
        <v/>
      </c>
      <c r="CK343" s="63" t="str">
        <f t="shared" si="187"/>
        <v/>
      </c>
      <c r="CL343" s="63" t="str">
        <f t="shared" si="187"/>
        <v/>
      </c>
      <c r="CM343" s="63" t="str">
        <f t="shared" si="187"/>
        <v/>
      </c>
      <c r="CN343" s="63" t="str">
        <f t="shared" si="187"/>
        <v/>
      </c>
      <c r="CO343" s="63" t="str">
        <f t="shared" si="187"/>
        <v/>
      </c>
      <c r="CP343" s="63" t="str">
        <f t="shared" si="187"/>
        <v/>
      </c>
      <c r="CQ343" s="63" t="str">
        <f t="shared" si="187"/>
        <v/>
      </c>
      <c r="CR343" s="63" t="str">
        <f t="shared" si="187"/>
        <v/>
      </c>
      <c r="CS343" s="63" t="str">
        <f t="shared" si="187"/>
        <v/>
      </c>
      <c r="CT343" s="63" t="str">
        <f t="shared" si="187"/>
        <v/>
      </c>
      <c r="CU343" s="63" t="str">
        <f t="shared" si="187"/>
        <v/>
      </c>
      <c r="CV343" s="63" t="str">
        <f t="shared" si="187"/>
        <v/>
      </c>
      <c r="CW343" s="63" t="str">
        <f t="shared" si="187"/>
        <v/>
      </c>
      <c r="CX343" s="63" t="str">
        <f t="shared" si="187"/>
        <v/>
      </c>
      <c r="CY343" s="63" t="str">
        <f t="shared" si="187"/>
        <v/>
      </c>
      <c r="CZ343" s="63" t="str">
        <f t="shared" si="187"/>
        <v/>
      </c>
      <c r="DA343" s="63" t="str">
        <f t="shared" si="187"/>
        <v/>
      </c>
      <c r="DB343" s="63" t="str">
        <f t="shared" si="187"/>
        <v/>
      </c>
      <c r="DC343" s="63" t="str">
        <f t="shared" si="187"/>
        <v/>
      </c>
      <c r="DD343" s="63" t="str">
        <f t="shared" si="187"/>
        <v/>
      </c>
      <c r="DE343" s="63" t="str">
        <f t="shared" si="187"/>
        <v/>
      </c>
      <c r="DF343" s="63" t="str">
        <f t="shared" si="187"/>
        <v/>
      </c>
      <c r="DG343" s="63" t="str">
        <f t="shared" si="187"/>
        <v/>
      </c>
      <c r="DH343" s="63" t="str">
        <f t="shared" si="187"/>
        <v/>
      </c>
      <c r="DI343" s="63" t="str">
        <f t="shared" si="187"/>
        <v/>
      </c>
      <c r="DJ343" s="63" t="str">
        <f t="shared" si="187"/>
        <v/>
      </c>
      <c r="DK343" s="63" t="str">
        <f t="shared" si="187"/>
        <v/>
      </c>
      <c r="DL343" s="63" t="str">
        <f t="shared" si="187"/>
        <v/>
      </c>
      <c r="DM343" s="63" t="str">
        <f t="shared" si="187"/>
        <v/>
      </c>
      <c r="DN343" s="63" t="str">
        <f t="shared" si="187"/>
        <v/>
      </c>
      <c r="DO343" s="63" t="str">
        <f t="shared" si="187"/>
        <v/>
      </c>
      <c r="DP343" s="63" t="str">
        <f t="shared" si="187"/>
        <v/>
      </c>
      <c r="DQ343" s="63" t="str">
        <f t="shared" si="187"/>
        <v/>
      </c>
      <c r="DR343" s="63" t="str">
        <f t="shared" si="187"/>
        <v/>
      </c>
      <c r="DS343" s="63" t="str">
        <f t="shared" si="187"/>
        <v/>
      </c>
      <c r="DT343" s="63" t="str">
        <f t="shared" si="187"/>
        <v/>
      </c>
      <c r="DU343" s="63" t="str">
        <f t="shared" si="187"/>
        <v/>
      </c>
    </row>
    <row r="344" spans="1:125" x14ac:dyDescent="0.35">
      <c r="A344" s="157" t="str">
        <f>IFERROR(A254,"")</f>
        <v>Reālās periodiskās uzturēšanas izmaksas, kopā</v>
      </c>
      <c r="B344" s="53" t="s">
        <v>200</v>
      </c>
      <c r="C344" s="2"/>
      <c r="D344" s="79">
        <f>IFERROR(SUM(E344:DU344),"")</f>
        <v>0</v>
      </c>
      <c r="E344" s="63" t="str">
        <f t="shared" ref="E344:BP344" si="188">IFERROR(E254,"")</f>
        <v/>
      </c>
      <c r="F344" s="63" t="str">
        <f t="shared" si="188"/>
        <v/>
      </c>
      <c r="G344" s="63" t="str">
        <f t="shared" si="188"/>
        <v/>
      </c>
      <c r="H344" s="63" t="str">
        <f t="shared" si="188"/>
        <v/>
      </c>
      <c r="I344" s="63" t="str">
        <f t="shared" si="188"/>
        <v/>
      </c>
      <c r="J344" s="63" t="str">
        <f t="shared" si="188"/>
        <v/>
      </c>
      <c r="K344" s="63" t="str">
        <f t="shared" si="188"/>
        <v/>
      </c>
      <c r="L344" s="63" t="str">
        <f t="shared" si="188"/>
        <v/>
      </c>
      <c r="M344" s="63" t="str">
        <f t="shared" si="188"/>
        <v/>
      </c>
      <c r="N344" s="63" t="str">
        <f t="shared" si="188"/>
        <v/>
      </c>
      <c r="O344" s="63" t="str">
        <f t="shared" si="188"/>
        <v/>
      </c>
      <c r="P344" s="63" t="str">
        <f t="shared" si="188"/>
        <v/>
      </c>
      <c r="Q344" s="63" t="str">
        <f t="shared" si="188"/>
        <v/>
      </c>
      <c r="R344" s="63" t="str">
        <f t="shared" si="188"/>
        <v/>
      </c>
      <c r="S344" s="63" t="str">
        <f t="shared" si="188"/>
        <v/>
      </c>
      <c r="T344" s="63" t="str">
        <f t="shared" si="188"/>
        <v/>
      </c>
      <c r="U344" s="63" t="str">
        <f t="shared" si="188"/>
        <v/>
      </c>
      <c r="V344" s="63" t="str">
        <f t="shared" si="188"/>
        <v/>
      </c>
      <c r="W344" s="63" t="str">
        <f t="shared" si="188"/>
        <v/>
      </c>
      <c r="X344" s="63" t="str">
        <f t="shared" si="188"/>
        <v/>
      </c>
      <c r="Y344" s="63" t="str">
        <f t="shared" si="188"/>
        <v/>
      </c>
      <c r="Z344" s="63" t="str">
        <f t="shared" si="188"/>
        <v/>
      </c>
      <c r="AA344" s="63" t="str">
        <f t="shared" si="188"/>
        <v/>
      </c>
      <c r="AB344" s="63" t="str">
        <f t="shared" si="188"/>
        <v/>
      </c>
      <c r="AC344" s="63" t="str">
        <f t="shared" si="188"/>
        <v/>
      </c>
      <c r="AD344" s="63" t="str">
        <f t="shared" si="188"/>
        <v/>
      </c>
      <c r="AE344" s="63" t="str">
        <f t="shared" si="188"/>
        <v/>
      </c>
      <c r="AF344" s="63" t="str">
        <f t="shared" si="188"/>
        <v/>
      </c>
      <c r="AG344" s="63" t="str">
        <f t="shared" si="188"/>
        <v/>
      </c>
      <c r="AH344" s="63" t="str">
        <f t="shared" si="188"/>
        <v/>
      </c>
      <c r="AI344" s="63" t="str">
        <f t="shared" si="188"/>
        <v/>
      </c>
      <c r="AJ344" s="63" t="str">
        <f t="shared" si="188"/>
        <v/>
      </c>
      <c r="AK344" s="63" t="str">
        <f t="shared" si="188"/>
        <v/>
      </c>
      <c r="AL344" s="63" t="str">
        <f t="shared" si="188"/>
        <v/>
      </c>
      <c r="AM344" s="63" t="str">
        <f t="shared" si="188"/>
        <v/>
      </c>
      <c r="AN344" s="63" t="str">
        <f t="shared" si="188"/>
        <v/>
      </c>
      <c r="AO344" s="63" t="str">
        <f t="shared" si="188"/>
        <v/>
      </c>
      <c r="AP344" s="63" t="str">
        <f t="shared" si="188"/>
        <v/>
      </c>
      <c r="AQ344" s="63" t="str">
        <f t="shared" si="188"/>
        <v/>
      </c>
      <c r="AR344" s="63" t="str">
        <f t="shared" si="188"/>
        <v/>
      </c>
      <c r="AS344" s="63" t="str">
        <f t="shared" si="188"/>
        <v/>
      </c>
      <c r="AT344" s="63" t="str">
        <f t="shared" si="188"/>
        <v/>
      </c>
      <c r="AU344" s="63" t="str">
        <f t="shared" si="188"/>
        <v/>
      </c>
      <c r="AV344" s="63" t="str">
        <f t="shared" si="188"/>
        <v/>
      </c>
      <c r="AW344" s="63" t="str">
        <f t="shared" si="188"/>
        <v/>
      </c>
      <c r="AX344" s="63" t="str">
        <f t="shared" si="188"/>
        <v/>
      </c>
      <c r="AY344" s="63" t="str">
        <f t="shared" si="188"/>
        <v/>
      </c>
      <c r="AZ344" s="63" t="str">
        <f t="shared" si="188"/>
        <v/>
      </c>
      <c r="BA344" s="63" t="str">
        <f t="shared" si="188"/>
        <v/>
      </c>
      <c r="BB344" s="63" t="str">
        <f t="shared" si="188"/>
        <v/>
      </c>
      <c r="BC344" s="63" t="str">
        <f t="shared" si="188"/>
        <v/>
      </c>
      <c r="BD344" s="63" t="str">
        <f t="shared" si="188"/>
        <v/>
      </c>
      <c r="BE344" s="63" t="str">
        <f t="shared" si="188"/>
        <v/>
      </c>
      <c r="BF344" s="63" t="str">
        <f t="shared" si="188"/>
        <v/>
      </c>
      <c r="BG344" s="63" t="str">
        <f t="shared" si="188"/>
        <v/>
      </c>
      <c r="BH344" s="63" t="str">
        <f t="shared" si="188"/>
        <v/>
      </c>
      <c r="BI344" s="63" t="str">
        <f t="shared" si="188"/>
        <v/>
      </c>
      <c r="BJ344" s="63" t="str">
        <f t="shared" si="188"/>
        <v/>
      </c>
      <c r="BK344" s="63" t="str">
        <f t="shared" si="188"/>
        <v/>
      </c>
      <c r="BL344" s="63" t="str">
        <f t="shared" si="188"/>
        <v/>
      </c>
      <c r="BM344" s="63" t="str">
        <f t="shared" si="188"/>
        <v/>
      </c>
      <c r="BN344" s="63" t="str">
        <f t="shared" si="188"/>
        <v/>
      </c>
      <c r="BO344" s="63" t="str">
        <f t="shared" si="188"/>
        <v/>
      </c>
      <c r="BP344" s="63" t="str">
        <f t="shared" si="188"/>
        <v/>
      </c>
      <c r="BQ344" s="63" t="str">
        <f t="shared" ref="BQ344:DU344" si="189">IFERROR(BQ254,"")</f>
        <v/>
      </c>
      <c r="BR344" s="63" t="str">
        <f t="shared" si="189"/>
        <v/>
      </c>
      <c r="BS344" s="63" t="str">
        <f t="shared" si="189"/>
        <v/>
      </c>
      <c r="BT344" s="63" t="str">
        <f t="shared" si="189"/>
        <v/>
      </c>
      <c r="BU344" s="63" t="str">
        <f t="shared" si="189"/>
        <v/>
      </c>
      <c r="BV344" s="63" t="str">
        <f t="shared" si="189"/>
        <v/>
      </c>
      <c r="BW344" s="63" t="str">
        <f t="shared" si="189"/>
        <v/>
      </c>
      <c r="BX344" s="63" t="str">
        <f t="shared" si="189"/>
        <v/>
      </c>
      <c r="BY344" s="63" t="str">
        <f t="shared" si="189"/>
        <v/>
      </c>
      <c r="BZ344" s="63" t="str">
        <f t="shared" si="189"/>
        <v/>
      </c>
      <c r="CA344" s="63" t="str">
        <f t="shared" si="189"/>
        <v/>
      </c>
      <c r="CB344" s="63" t="str">
        <f t="shared" si="189"/>
        <v/>
      </c>
      <c r="CC344" s="63" t="str">
        <f t="shared" si="189"/>
        <v/>
      </c>
      <c r="CD344" s="63" t="str">
        <f t="shared" si="189"/>
        <v/>
      </c>
      <c r="CE344" s="63" t="str">
        <f t="shared" si="189"/>
        <v/>
      </c>
      <c r="CF344" s="63" t="str">
        <f t="shared" si="189"/>
        <v/>
      </c>
      <c r="CG344" s="63" t="str">
        <f t="shared" si="189"/>
        <v/>
      </c>
      <c r="CH344" s="63" t="str">
        <f t="shared" si="189"/>
        <v/>
      </c>
      <c r="CI344" s="63" t="str">
        <f t="shared" si="189"/>
        <v/>
      </c>
      <c r="CJ344" s="63" t="str">
        <f t="shared" si="189"/>
        <v/>
      </c>
      <c r="CK344" s="63" t="str">
        <f t="shared" si="189"/>
        <v/>
      </c>
      <c r="CL344" s="63" t="str">
        <f t="shared" si="189"/>
        <v/>
      </c>
      <c r="CM344" s="63" t="str">
        <f t="shared" si="189"/>
        <v/>
      </c>
      <c r="CN344" s="63" t="str">
        <f t="shared" si="189"/>
        <v/>
      </c>
      <c r="CO344" s="63" t="str">
        <f t="shared" si="189"/>
        <v/>
      </c>
      <c r="CP344" s="63" t="str">
        <f t="shared" si="189"/>
        <v/>
      </c>
      <c r="CQ344" s="63" t="str">
        <f t="shared" si="189"/>
        <v/>
      </c>
      <c r="CR344" s="63" t="str">
        <f t="shared" si="189"/>
        <v/>
      </c>
      <c r="CS344" s="63" t="str">
        <f t="shared" si="189"/>
        <v/>
      </c>
      <c r="CT344" s="63" t="str">
        <f t="shared" si="189"/>
        <v/>
      </c>
      <c r="CU344" s="63" t="str">
        <f t="shared" si="189"/>
        <v/>
      </c>
      <c r="CV344" s="63" t="str">
        <f t="shared" si="189"/>
        <v/>
      </c>
      <c r="CW344" s="63" t="str">
        <f t="shared" si="189"/>
        <v/>
      </c>
      <c r="CX344" s="63" t="str">
        <f t="shared" si="189"/>
        <v/>
      </c>
      <c r="CY344" s="63" t="str">
        <f t="shared" si="189"/>
        <v/>
      </c>
      <c r="CZ344" s="63" t="str">
        <f t="shared" si="189"/>
        <v/>
      </c>
      <c r="DA344" s="63" t="str">
        <f t="shared" si="189"/>
        <v/>
      </c>
      <c r="DB344" s="63" t="str">
        <f t="shared" si="189"/>
        <v/>
      </c>
      <c r="DC344" s="63" t="str">
        <f t="shared" si="189"/>
        <v/>
      </c>
      <c r="DD344" s="63" t="str">
        <f t="shared" si="189"/>
        <v/>
      </c>
      <c r="DE344" s="63" t="str">
        <f t="shared" si="189"/>
        <v/>
      </c>
      <c r="DF344" s="63" t="str">
        <f t="shared" si="189"/>
        <v/>
      </c>
      <c r="DG344" s="63" t="str">
        <f t="shared" si="189"/>
        <v/>
      </c>
      <c r="DH344" s="63" t="str">
        <f t="shared" si="189"/>
        <v/>
      </c>
      <c r="DI344" s="63" t="str">
        <f t="shared" si="189"/>
        <v/>
      </c>
      <c r="DJ344" s="63" t="str">
        <f t="shared" si="189"/>
        <v/>
      </c>
      <c r="DK344" s="63" t="str">
        <f t="shared" si="189"/>
        <v/>
      </c>
      <c r="DL344" s="63" t="str">
        <f t="shared" si="189"/>
        <v/>
      </c>
      <c r="DM344" s="63" t="str">
        <f t="shared" si="189"/>
        <v/>
      </c>
      <c r="DN344" s="63" t="str">
        <f t="shared" si="189"/>
        <v/>
      </c>
      <c r="DO344" s="63" t="str">
        <f t="shared" si="189"/>
        <v/>
      </c>
      <c r="DP344" s="63" t="str">
        <f t="shared" si="189"/>
        <v/>
      </c>
      <c r="DQ344" s="63" t="str">
        <f t="shared" si="189"/>
        <v/>
      </c>
      <c r="DR344" s="63" t="str">
        <f t="shared" si="189"/>
        <v/>
      </c>
      <c r="DS344" s="63" t="str">
        <f t="shared" si="189"/>
        <v/>
      </c>
      <c r="DT344" s="63" t="str">
        <f t="shared" si="189"/>
        <v/>
      </c>
      <c r="DU344" s="63" t="str">
        <f t="shared" si="189"/>
        <v/>
      </c>
    </row>
    <row r="345" spans="1:125" x14ac:dyDescent="0.35">
      <c r="A345" s="157" t="str">
        <f>IFERROR(A266,"")</f>
        <v>Reālās administratīvās izmaksas, kopā</v>
      </c>
      <c r="B345" s="53" t="s">
        <v>200</v>
      </c>
      <c r="C345" s="2"/>
      <c r="D345" s="79">
        <f>IFERROR(SUM(E345:DU345),"")</f>
        <v>0</v>
      </c>
      <c r="E345" s="63">
        <f t="shared" ref="E345:BP345" si="190">IFERROR(E266,"")</f>
        <v>0</v>
      </c>
      <c r="F345" s="63">
        <f t="shared" si="190"/>
        <v>0</v>
      </c>
      <c r="G345" s="63">
        <f t="shared" si="190"/>
        <v>0</v>
      </c>
      <c r="H345" s="63">
        <f t="shared" si="190"/>
        <v>0</v>
      </c>
      <c r="I345" s="63">
        <f t="shared" si="190"/>
        <v>0</v>
      </c>
      <c r="J345" s="63">
        <f t="shared" si="190"/>
        <v>0</v>
      </c>
      <c r="K345" s="63">
        <f t="shared" si="190"/>
        <v>0</v>
      </c>
      <c r="L345" s="63">
        <f t="shared" si="190"/>
        <v>0</v>
      </c>
      <c r="M345" s="63">
        <f t="shared" si="190"/>
        <v>0</v>
      </c>
      <c r="N345" s="63">
        <f t="shared" si="190"/>
        <v>0</v>
      </c>
      <c r="O345" s="63">
        <f t="shared" si="190"/>
        <v>0</v>
      </c>
      <c r="P345" s="63">
        <f t="shared" si="190"/>
        <v>0</v>
      </c>
      <c r="Q345" s="63">
        <f t="shared" si="190"/>
        <v>0</v>
      </c>
      <c r="R345" s="63">
        <f t="shared" si="190"/>
        <v>0</v>
      </c>
      <c r="S345" s="63">
        <f t="shared" si="190"/>
        <v>0</v>
      </c>
      <c r="T345" s="63">
        <f t="shared" si="190"/>
        <v>0</v>
      </c>
      <c r="U345" s="63">
        <f t="shared" si="190"/>
        <v>0</v>
      </c>
      <c r="V345" s="63">
        <f t="shared" si="190"/>
        <v>0</v>
      </c>
      <c r="W345" s="63">
        <f t="shared" si="190"/>
        <v>0</v>
      </c>
      <c r="X345" s="63">
        <f t="shared" si="190"/>
        <v>0</v>
      </c>
      <c r="Y345" s="63">
        <f t="shared" si="190"/>
        <v>0</v>
      </c>
      <c r="Z345" s="63">
        <f t="shared" si="190"/>
        <v>0</v>
      </c>
      <c r="AA345" s="63">
        <f t="shared" si="190"/>
        <v>0</v>
      </c>
      <c r="AB345" s="63">
        <f t="shared" si="190"/>
        <v>0</v>
      </c>
      <c r="AC345" s="63">
        <f t="shared" si="190"/>
        <v>0</v>
      </c>
      <c r="AD345" s="63">
        <f t="shared" si="190"/>
        <v>0</v>
      </c>
      <c r="AE345" s="63">
        <f t="shared" si="190"/>
        <v>0</v>
      </c>
      <c r="AF345" s="63">
        <f t="shared" si="190"/>
        <v>0</v>
      </c>
      <c r="AG345" s="63">
        <f t="shared" si="190"/>
        <v>0</v>
      </c>
      <c r="AH345" s="63">
        <f t="shared" si="190"/>
        <v>0</v>
      </c>
      <c r="AI345" s="63">
        <f t="shared" si="190"/>
        <v>0</v>
      </c>
      <c r="AJ345" s="63">
        <f t="shared" si="190"/>
        <v>0</v>
      </c>
      <c r="AK345" s="63">
        <f t="shared" si="190"/>
        <v>0</v>
      </c>
      <c r="AL345" s="63">
        <f t="shared" si="190"/>
        <v>0</v>
      </c>
      <c r="AM345" s="63">
        <f t="shared" si="190"/>
        <v>0</v>
      </c>
      <c r="AN345" s="63">
        <f t="shared" si="190"/>
        <v>0</v>
      </c>
      <c r="AO345" s="63">
        <f t="shared" si="190"/>
        <v>0</v>
      </c>
      <c r="AP345" s="63">
        <f t="shared" si="190"/>
        <v>0</v>
      </c>
      <c r="AQ345" s="63">
        <f t="shared" si="190"/>
        <v>0</v>
      </c>
      <c r="AR345" s="63">
        <f t="shared" si="190"/>
        <v>0</v>
      </c>
      <c r="AS345" s="63">
        <f t="shared" si="190"/>
        <v>0</v>
      </c>
      <c r="AT345" s="63">
        <f t="shared" si="190"/>
        <v>0</v>
      </c>
      <c r="AU345" s="63">
        <f t="shared" si="190"/>
        <v>0</v>
      </c>
      <c r="AV345" s="63">
        <f t="shared" si="190"/>
        <v>0</v>
      </c>
      <c r="AW345" s="63">
        <f t="shared" si="190"/>
        <v>0</v>
      </c>
      <c r="AX345" s="63">
        <f t="shared" si="190"/>
        <v>0</v>
      </c>
      <c r="AY345" s="63">
        <f t="shared" si="190"/>
        <v>0</v>
      </c>
      <c r="AZ345" s="63">
        <f t="shared" si="190"/>
        <v>0</v>
      </c>
      <c r="BA345" s="63">
        <f t="shared" si="190"/>
        <v>0</v>
      </c>
      <c r="BB345" s="63">
        <f t="shared" si="190"/>
        <v>0</v>
      </c>
      <c r="BC345" s="63">
        <f t="shared" si="190"/>
        <v>0</v>
      </c>
      <c r="BD345" s="63">
        <f t="shared" si="190"/>
        <v>0</v>
      </c>
      <c r="BE345" s="63">
        <f t="shared" si="190"/>
        <v>0</v>
      </c>
      <c r="BF345" s="63">
        <f t="shared" si="190"/>
        <v>0</v>
      </c>
      <c r="BG345" s="63">
        <f t="shared" si="190"/>
        <v>0</v>
      </c>
      <c r="BH345" s="63">
        <f t="shared" si="190"/>
        <v>0</v>
      </c>
      <c r="BI345" s="63">
        <f t="shared" si="190"/>
        <v>0</v>
      </c>
      <c r="BJ345" s="63">
        <f t="shared" si="190"/>
        <v>0</v>
      </c>
      <c r="BK345" s="63">
        <f t="shared" si="190"/>
        <v>0</v>
      </c>
      <c r="BL345" s="63">
        <f t="shared" si="190"/>
        <v>0</v>
      </c>
      <c r="BM345" s="63">
        <f t="shared" si="190"/>
        <v>0</v>
      </c>
      <c r="BN345" s="63">
        <f t="shared" si="190"/>
        <v>0</v>
      </c>
      <c r="BO345" s="63">
        <f t="shared" si="190"/>
        <v>0</v>
      </c>
      <c r="BP345" s="63">
        <f t="shared" si="190"/>
        <v>0</v>
      </c>
      <c r="BQ345" s="63">
        <f t="shared" ref="BQ345:DU345" si="191">IFERROR(BQ266,"")</f>
        <v>0</v>
      </c>
      <c r="BR345" s="63">
        <f t="shared" si="191"/>
        <v>0</v>
      </c>
      <c r="BS345" s="63">
        <f t="shared" si="191"/>
        <v>0</v>
      </c>
      <c r="BT345" s="63">
        <f t="shared" si="191"/>
        <v>0</v>
      </c>
      <c r="BU345" s="63">
        <f t="shared" si="191"/>
        <v>0</v>
      </c>
      <c r="BV345" s="63">
        <f t="shared" si="191"/>
        <v>0</v>
      </c>
      <c r="BW345" s="63">
        <f t="shared" si="191"/>
        <v>0</v>
      </c>
      <c r="BX345" s="63">
        <f t="shared" si="191"/>
        <v>0</v>
      </c>
      <c r="BY345" s="63">
        <f t="shared" si="191"/>
        <v>0</v>
      </c>
      <c r="BZ345" s="63">
        <f t="shared" si="191"/>
        <v>0</v>
      </c>
      <c r="CA345" s="63">
        <f t="shared" si="191"/>
        <v>0</v>
      </c>
      <c r="CB345" s="63">
        <f t="shared" si="191"/>
        <v>0</v>
      </c>
      <c r="CC345" s="63">
        <f t="shared" si="191"/>
        <v>0</v>
      </c>
      <c r="CD345" s="63">
        <f t="shared" si="191"/>
        <v>0</v>
      </c>
      <c r="CE345" s="63">
        <f t="shared" si="191"/>
        <v>0</v>
      </c>
      <c r="CF345" s="63">
        <f t="shared" si="191"/>
        <v>0</v>
      </c>
      <c r="CG345" s="63">
        <f t="shared" si="191"/>
        <v>0</v>
      </c>
      <c r="CH345" s="63">
        <f t="shared" si="191"/>
        <v>0</v>
      </c>
      <c r="CI345" s="63">
        <f t="shared" si="191"/>
        <v>0</v>
      </c>
      <c r="CJ345" s="63">
        <f t="shared" si="191"/>
        <v>0</v>
      </c>
      <c r="CK345" s="63">
        <f t="shared" si="191"/>
        <v>0</v>
      </c>
      <c r="CL345" s="63">
        <f t="shared" si="191"/>
        <v>0</v>
      </c>
      <c r="CM345" s="63">
        <f t="shared" si="191"/>
        <v>0</v>
      </c>
      <c r="CN345" s="63">
        <f t="shared" si="191"/>
        <v>0</v>
      </c>
      <c r="CO345" s="63">
        <f t="shared" si="191"/>
        <v>0</v>
      </c>
      <c r="CP345" s="63">
        <f t="shared" si="191"/>
        <v>0</v>
      </c>
      <c r="CQ345" s="63">
        <f t="shared" si="191"/>
        <v>0</v>
      </c>
      <c r="CR345" s="63">
        <f t="shared" si="191"/>
        <v>0</v>
      </c>
      <c r="CS345" s="63">
        <f t="shared" si="191"/>
        <v>0</v>
      </c>
      <c r="CT345" s="63">
        <f t="shared" si="191"/>
        <v>0</v>
      </c>
      <c r="CU345" s="63">
        <f t="shared" si="191"/>
        <v>0</v>
      </c>
      <c r="CV345" s="63">
        <f t="shared" si="191"/>
        <v>0</v>
      </c>
      <c r="CW345" s="63">
        <f t="shared" si="191"/>
        <v>0</v>
      </c>
      <c r="CX345" s="63">
        <f t="shared" si="191"/>
        <v>0</v>
      </c>
      <c r="CY345" s="63">
        <f t="shared" si="191"/>
        <v>0</v>
      </c>
      <c r="CZ345" s="63">
        <f t="shared" si="191"/>
        <v>0</v>
      </c>
      <c r="DA345" s="63">
        <f t="shared" si="191"/>
        <v>0</v>
      </c>
      <c r="DB345" s="63">
        <f t="shared" si="191"/>
        <v>0</v>
      </c>
      <c r="DC345" s="63">
        <f t="shared" si="191"/>
        <v>0</v>
      </c>
      <c r="DD345" s="63">
        <f t="shared" si="191"/>
        <v>0</v>
      </c>
      <c r="DE345" s="63">
        <f t="shared" si="191"/>
        <v>0</v>
      </c>
      <c r="DF345" s="63">
        <f t="shared" si="191"/>
        <v>0</v>
      </c>
      <c r="DG345" s="63">
        <f t="shared" si="191"/>
        <v>0</v>
      </c>
      <c r="DH345" s="63">
        <f t="shared" si="191"/>
        <v>0</v>
      </c>
      <c r="DI345" s="63">
        <f t="shared" si="191"/>
        <v>0</v>
      </c>
      <c r="DJ345" s="63">
        <f t="shared" si="191"/>
        <v>0</v>
      </c>
      <c r="DK345" s="63">
        <f t="shared" si="191"/>
        <v>0</v>
      </c>
      <c r="DL345" s="63">
        <f t="shared" si="191"/>
        <v>0</v>
      </c>
      <c r="DM345" s="63">
        <f t="shared" si="191"/>
        <v>0</v>
      </c>
      <c r="DN345" s="63">
        <f t="shared" si="191"/>
        <v>0</v>
      </c>
      <c r="DO345" s="63">
        <f t="shared" si="191"/>
        <v>0</v>
      </c>
      <c r="DP345" s="63">
        <f t="shared" si="191"/>
        <v>0</v>
      </c>
      <c r="DQ345" s="63">
        <f t="shared" si="191"/>
        <v>0</v>
      </c>
      <c r="DR345" s="63">
        <f t="shared" si="191"/>
        <v>0</v>
      </c>
      <c r="DS345" s="63">
        <f t="shared" si="191"/>
        <v>0</v>
      </c>
      <c r="DT345" s="63">
        <f t="shared" si="191"/>
        <v>0</v>
      </c>
      <c r="DU345" s="63">
        <f t="shared" si="191"/>
        <v>0</v>
      </c>
    </row>
    <row r="346" spans="1:125"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row>
    <row r="347" spans="1:125" x14ac:dyDescent="0.35">
      <c r="A347" s="3" t="s">
        <v>458</v>
      </c>
      <c r="B347" s="53" t="s">
        <v>200</v>
      </c>
      <c r="C347" s="2"/>
      <c r="D347" s="79">
        <f>IFERROR(SUM(E347:DU347),"")</f>
        <v>0</v>
      </c>
      <c r="E347" s="79">
        <f t="shared" ref="E347:BP347" si="192">IFERROR(SUM(E343:E345),"")</f>
        <v>0</v>
      </c>
      <c r="F347" s="79">
        <f t="shared" si="192"/>
        <v>0</v>
      </c>
      <c r="G347" s="79">
        <f t="shared" si="192"/>
        <v>0</v>
      </c>
      <c r="H347" s="79">
        <f t="shared" si="192"/>
        <v>0</v>
      </c>
      <c r="I347" s="79">
        <f t="shared" si="192"/>
        <v>0</v>
      </c>
      <c r="J347" s="79">
        <f t="shared" si="192"/>
        <v>0</v>
      </c>
      <c r="K347" s="79">
        <f t="shared" si="192"/>
        <v>0</v>
      </c>
      <c r="L347" s="79">
        <f t="shared" si="192"/>
        <v>0</v>
      </c>
      <c r="M347" s="79">
        <f t="shared" si="192"/>
        <v>0</v>
      </c>
      <c r="N347" s="79">
        <f t="shared" si="192"/>
        <v>0</v>
      </c>
      <c r="O347" s="79">
        <f t="shared" si="192"/>
        <v>0</v>
      </c>
      <c r="P347" s="79">
        <f t="shared" si="192"/>
        <v>0</v>
      </c>
      <c r="Q347" s="79">
        <f t="shared" si="192"/>
        <v>0</v>
      </c>
      <c r="R347" s="79">
        <f t="shared" si="192"/>
        <v>0</v>
      </c>
      <c r="S347" s="79">
        <f t="shared" si="192"/>
        <v>0</v>
      </c>
      <c r="T347" s="79">
        <f t="shared" si="192"/>
        <v>0</v>
      </c>
      <c r="U347" s="79">
        <f t="shared" si="192"/>
        <v>0</v>
      </c>
      <c r="V347" s="79">
        <f t="shared" si="192"/>
        <v>0</v>
      </c>
      <c r="W347" s="79">
        <f t="shared" si="192"/>
        <v>0</v>
      </c>
      <c r="X347" s="79">
        <f t="shared" si="192"/>
        <v>0</v>
      </c>
      <c r="Y347" s="79">
        <f t="shared" si="192"/>
        <v>0</v>
      </c>
      <c r="Z347" s="79">
        <f t="shared" si="192"/>
        <v>0</v>
      </c>
      <c r="AA347" s="79">
        <f t="shared" si="192"/>
        <v>0</v>
      </c>
      <c r="AB347" s="79">
        <f t="shared" si="192"/>
        <v>0</v>
      </c>
      <c r="AC347" s="79">
        <f t="shared" si="192"/>
        <v>0</v>
      </c>
      <c r="AD347" s="79">
        <f t="shared" si="192"/>
        <v>0</v>
      </c>
      <c r="AE347" s="79">
        <f t="shared" si="192"/>
        <v>0</v>
      </c>
      <c r="AF347" s="79">
        <f t="shared" si="192"/>
        <v>0</v>
      </c>
      <c r="AG347" s="79">
        <f t="shared" si="192"/>
        <v>0</v>
      </c>
      <c r="AH347" s="79">
        <f t="shared" si="192"/>
        <v>0</v>
      </c>
      <c r="AI347" s="79">
        <f t="shared" si="192"/>
        <v>0</v>
      </c>
      <c r="AJ347" s="79">
        <f t="shared" si="192"/>
        <v>0</v>
      </c>
      <c r="AK347" s="79">
        <f t="shared" si="192"/>
        <v>0</v>
      </c>
      <c r="AL347" s="79">
        <f t="shared" si="192"/>
        <v>0</v>
      </c>
      <c r="AM347" s="79">
        <f t="shared" si="192"/>
        <v>0</v>
      </c>
      <c r="AN347" s="79">
        <f t="shared" si="192"/>
        <v>0</v>
      </c>
      <c r="AO347" s="79">
        <f t="shared" si="192"/>
        <v>0</v>
      </c>
      <c r="AP347" s="79">
        <f t="shared" si="192"/>
        <v>0</v>
      </c>
      <c r="AQ347" s="79">
        <f t="shared" si="192"/>
        <v>0</v>
      </c>
      <c r="AR347" s="79">
        <f t="shared" si="192"/>
        <v>0</v>
      </c>
      <c r="AS347" s="79">
        <f t="shared" si="192"/>
        <v>0</v>
      </c>
      <c r="AT347" s="79">
        <f t="shared" si="192"/>
        <v>0</v>
      </c>
      <c r="AU347" s="79">
        <f t="shared" si="192"/>
        <v>0</v>
      </c>
      <c r="AV347" s="79">
        <f t="shared" si="192"/>
        <v>0</v>
      </c>
      <c r="AW347" s="79">
        <f t="shared" si="192"/>
        <v>0</v>
      </c>
      <c r="AX347" s="79">
        <f t="shared" si="192"/>
        <v>0</v>
      </c>
      <c r="AY347" s="79">
        <f t="shared" si="192"/>
        <v>0</v>
      </c>
      <c r="AZ347" s="79">
        <f t="shared" si="192"/>
        <v>0</v>
      </c>
      <c r="BA347" s="79">
        <f t="shared" si="192"/>
        <v>0</v>
      </c>
      <c r="BB347" s="79">
        <f t="shared" si="192"/>
        <v>0</v>
      </c>
      <c r="BC347" s="79">
        <f t="shared" si="192"/>
        <v>0</v>
      </c>
      <c r="BD347" s="79">
        <f t="shared" si="192"/>
        <v>0</v>
      </c>
      <c r="BE347" s="79">
        <f t="shared" si="192"/>
        <v>0</v>
      </c>
      <c r="BF347" s="79">
        <f t="shared" si="192"/>
        <v>0</v>
      </c>
      <c r="BG347" s="79">
        <f t="shared" si="192"/>
        <v>0</v>
      </c>
      <c r="BH347" s="79">
        <f t="shared" si="192"/>
        <v>0</v>
      </c>
      <c r="BI347" s="79">
        <f t="shared" si="192"/>
        <v>0</v>
      </c>
      <c r="BJ347" s="79">
        <f t="shared" si="192"/>
        <v>0</v>
      </c>
      <c r="BK347" s="79">
        <f t="shared" si="192"/>
        <v>0</v>
      </c>
      <c r="BL347" s="79">
        <f t="shared" si="192"/>
        <v>0</v>
      </c>
      <c r="BM347" s="79">
        <f t="shared" si="192"/>
        <v>0</v>
      </c>
      <c r="BN347" s="79">
        <f t="shared" si="192"/>
        <v>0</v>
      </c>
      <c r="BO347" s="79">
        <f t="shared" si="192"/>
        <v>0</v>
      </c>
      <c r="BP347" s="79">
        <f t="shared" si="192"/>
        <v>0</v>
      </c>
      <c r="BQ347" s="79">
        <f t="shared" ref="BQ347:DU347" si="193">IFERROR(SUM(BQ343:BQ345),"")</f>
        <v>0</v>
      </c>
      <c r="BR347" s="79">
        <f t="shared" si="193"/>
        <v>0</v>
      </c>
      <c r="BS347" s="79">
        <f t="shared" si="193"/>
        <v>0</v>
      </c>
      <c r="BT347" s="79">
        <f t="shared" si="193"/>
        <v>0</v>
      </c>
      <c r="BU347" s="79">
        <f t="shared" si="193"/>
        <v>0</v>
      </c>
      <c r="BV347" s="79">
        <f t="shared" si="193"/>
        <v>0</v>
      </c>
      <c r="BW347" s="79">
        <f t="shared" si="193"/>
        <v>0</v>
      </c>
      <c r="BX347" s="79">
        <f t="shared" si="193"/>
        <v>0</v>
      </c>
      <c r="BY347" s="79">
        <f t="shared" si="193"/>
        <v>0</v>
      </c>
      <c r="BZ347" s="79">
        <f t="shared" si="193"/>
        <v>0</v>
      </c>
      <c r="CA347" s="79">
        <f t="shared" si="193"/>
        <v>0</v>
      </c>
      <c r="CB347" s="79">
        <f t="shared" si="193"/>
        <v>0</v>
      </c>
      <c r="CC347" s="79">
        <f t="shared" si="193"/>
        <v>0</v>
      </c>
      <c r="CD347" s="79">
        <f t="shared" si="193"/>
        <v>0</v>
      </c>
      <c r="CE347" s="79">
        <f t="shared" si="193"/>
        <v>0</v>
      </c>
      <c r="CF347" s="79">
        <f t="shared" si="193"/>
        <v>0</v>
      </c>
      <c r="CG347" s="79">
        <f t="shared" si="193"/>
        <v>0</v>
      </c>
      <c r="CH347" s="79">
        <f t="shared" si="193"/>
        <v>0</v>
      </c>
      <c r="CI347" s="79">
        <f t="shared" si="193"/>
        <v>0</v>
      </c>
      <c r="CJ347" s="79">
        <f t="shared" si="193"/>
        <v>0</v>
      </c>
      <c r="CK347" s="79">
        <f t="shared" si="193"/>
        <v>0</v>
      </c>
      <c r="CL347" s="79">
        <f t="shared" si="193"/>
        <v>0</v>
      </c>
      <c r="CM347" s="79">
        <f t="shared" si="193"/>
        <v>0</v>
      </c>
      <c r="CN347" s="79">
        <f t="shared" si="193"/>
        <v>0</v>
      </c>
      <c r="CO347" s="79">
        <f t="shared" si="193"/>
        <v>0</v>
      </c>
      <c r="CP347" s="79">
        <f t="shared" si="193"/>
        <v>0</v>
      </c>
      <c r="CQ347" s="79">
        <f t="shared" si="193"/>
        <v>0</v>
      </c>
      <c r="CR347" s="79">
        <f t="shared" si="193"/>
        <v>0</v>
      </c>
      <c r="CS347" s="79">
        <f t="shared" si="193"/>
        <v>0</v>
      </c>
      <c r="CT347" s="79">
        <f t="shared" si="193"/>
        <v>0</v>
      </c>
      <c r="CU347" s="79">
        <f t="shared" si="193"/>
        <v>0</v>
      </c>
      <c r="CV347" s="79">
        <f t="shared" si="193"/>
        <v>0</v>
      </c>
      <c r="CW347" s="79">
        <f t="shared" si="193"/>
        <v>0</v>
      </c>
      <c r="CX347" s="79">
        <f t="shared" si="193"/>
        <v>0</v>
      </c>
      <c r="CY347" s="79">
        <f t="shared" si="193"/>
        <v>0</v>
      </c>
      <c r="CZ347" s="79">
        <f t="shared" si="193"/>
        <v>0</v>
      </c>
      <c r="DA347" s="79">
        <f t="shared" si="193"/>
        <v>0</v>
      </c>
      <c r="DB347" s="79">
        <f t="shared" si="193"/>
        <v>0</v>
      </c>
      <c r="DC347" s="79">
        <f t="shared" si="193"/>
        <v>0</v>
      </c>
      <c r="DD347" s="79">
        <f t="shared" si="193"/>
        <v>0</v>
      </c>
      <c r="DE347" s="79">
        <f t="shared" si="193"/>
        <v>0</v>
      </c>
      <c r="DF347" s="79">
        <f t="shared" si="193"/>
        <v>0</v>
      </c>
      <c r="DG347" s="79">
        <f t="shared" si="193"/>
        <v>0</v>
      </c>
      <c r="DH347" s="79">
        <f t="shared" si="193"/>
        <v>0</v>
      </c>
      <c r="DI347" s="79">
        <f t="shared" si="193"/>
        <v>0</v>
      </c>
      <c r="DJ347" s="79">
        <f t="shared" si="193"/>
        <v>0</v>
      </c>
      <c r="DK347" s="79">
        <f t="shared" si="193"/>
        <v>0</v>
      </c>
      <c r="DL347" s="79">
        <f t="shared" si="193"/>
        <v>0</v>
      </c>
      <c r="DM347" s="79">
        <f t="shared" si="193"/>
        <v>0</v>
      </c>
      <c r="DN347" s="79">
        <f t="shared" si="193"/>
        <v>0</v>
      </c>
      <c r="DO347" s="79">
        <f t="shared" si="193"/>
        <v>0</v>
      </c>
      <c r="DP347" s="79">
        <f t="shared" si="193"/>
        <v>0</v>
      </c>
      <c r="DQ347" s="79">
        <f t="shared" si="193"/>
        <v>0</v>
      </c>
      <c r="DR347" s="79">
        <f t="shared" si="193"/>
        <v>0</v>
      </c>
      <c r="DS347" s="79">
        <f t="shared" si="193"/>
        <v>0</v>
      </c>
      <c r="DT347" s="79">
        <f t="shared" si="193"/>
        <v>0</v>
      </c>
      <c r="DU347" s="79">
        <f t="shared" si="193"/>
        <v>0</v>
      </c>
    </row>
    <row r="348" spans="1:125"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row>
    <row r="349" spans="1:125" x14ac:dyDescent="0.35">
      <c r="A349" s="55" t="str">
        <f>IFERROR(A155,"")</f>
        <v>Indekss regulārajām uzturēšanas izmaksām</v>
      </c>
      <c r="B349" s="2"/>
      <c r="C349" s="2"/>
      <c r="D349" s="55">
        <f>IFERROR(D155,"")</f>
        <v>0</v>
      </c>
      <c r="E349" s="75" t="str">
        <f>IFERROR(INDEX('Laika grafiks'!$54:$58,MATCH($D349,'Laika grafiks'!$A$54:$A$58,0),MATCH('Naudas plūsmas'!E$3,'Laika grafiks'!$3:$3,0)),"")</f>
        <v/>
      </c>
      <c r="F349" s="75" t="str">
        <f>IFERROR(INDEX('Laika grafiks'!$54:$58,MATCH($D349,'Laika grafiks'!$A$54:$A$58,0),MATCH('Naudas plūsmas'!F$3,'Laika grafiks'!$3:$3,0)),"")</f>
        <v/>
      </c>
      <c r="G349" s="75" t="str">
        <f>IFERROR(INDEX('Laika grafiks'!$54:$58,MATCH($D349,'Laika grafiks'!$A$54:$A$58,0),MATCH('Naudas plūsmas'!G$3,'Laika grafiks'!$3:$3,0)),"")</f>
        <v/>
      </c>
      <c r="H349" s="75" t="str">
        <f>IFERROR(INDEX('Laika grafiks'!$54:$58,MATCH($D349,'Laika grafiks'!$A$54:$A$58,0),MATCH('Naudas plūsmas'!H$3,'Laika grafiks'!$3:$3,0)),"")</f>
        <v/>
      </c>
      <c r="I349" s="75" t="str">
        <f>IFERROR(INDEX('Laika grafiks'!$54:$58,MATCH($D349,'Laika grafiks'!$A$54:$A$58,0),MATCH('Naudas plūsmas'!I$3,'Laika grafiks'!$3:$3,0)),"")</f>
        <v/>
      </c>
      <c r="J349" s="75" t="str">
        <f>IFERROR(INDEX('Laika grafiks'!$54:$58,MATCH($D349,'Laika grafiks'!$A$54:$A$58,0),MATCH('Naudas plūsmas'!J$3,'Laika grafiks'!$3:$3,0)),"")</f>
        <v/>
      </c>
      <c r="K349" s="75" t="str">
        <f>IFERROR(INDEX('Laika grafiks'!$54:$58,MATCH($D349,'Laika grafiks'!$A$54:$A$58,0),MATCH('Naudas plūsmas'!K$3,'Laika grafiks'!$3:$3,0)),"")</f>
        <v/>
      </c>
      <c r="L349" s="75" t="str">
        <f>IFERROR(INDEX('Laika grafiks'!$54:$58,MATCH($D349,'Laika grafiks'!$A$54:$A$58,0),MATCH('Naudas plūsmas'!L$3,'Laika grafiks'!$3:$3,0)),"")</f>
        <v/>
      </c>
      <c r="M349" s="75" t="str">
        <f>IFERROR(INDEX('Laika grafiks'!$54:$58,MATCH($D349,'Laika grafiks'!$A$54:$A$58,0),MATCH('Naudas plūsmas'!M$3,'Laika grafiks'!$3:$3,0)),"")</f>
        <v/>
      </c>
      <c r="N349" s="75" t="str">
        <f>IFERROR(INDEX('Laika grafiks'!$54:$58,MATCH($D349,'Laika grafiks'!$A$54:$A$58,0),MATCH('Naudas plūsmas'!N$3,'Laika grafiks'!$3:$3,0)),"")</f>
        <v/>
      </c>
      <c r="O349" s="75" t="str">
        <f>IFERROR(INDEX('Laika grafiks'!$54:$58,MATCH($D349,'Laika grafiks'!$A$54:$A$58,0),MATCH('Naudas plūsmas'!O$3,'Laika grafiks'!$3:$3,0)),"")</f>
        <v/>
      </c>
      <c r="P349" s="75" t="str">
        <f>IFERROR(INDEX('Laika grafiks'!$54:$58,MATCH($D349,'Laika grafiks'!$A$54:$A$58,0),MATCH('Naudas plūsmas'!P$3,'Laika grafiks'!$3:$3,0)),"")</f>
        <v/>
      </c>
      <c r="Q349" s="75" t="str">
        <f>IFERROR(INDEX('Laika grafiks'!$54:$58,MATCH($D349,'Laika grafiks'!$A$54:$A$58,0),MATCH('Naudas plūsmas'!Q$3,'Laika grafiks'!$3:$3,0)),"")</f>
        <v/>
      </c>
      <c r="R349" s="75" t="str">
        <f>IFERROR(INDEX('Laika grafiks'!$54:$58,MATCH($D349,'Laika grafiks'!$A$54:$A$58,0),MATCH('Naudas plūsmas'!R$3,'Laika grafiks'!$3:$3,0)),"")</f>
        <v/>
      </c>
      <c r="S349" s="75" t="str">
        <f>IFERROR(INDEX('Laika grafiks'!$54:$58,MATCH($D349,'Laika grafiks'!$A$54:$A$58,0),MATCH('Naudas plūsmas'!S$3,'Laika grafiks'!$3:$3,0)),"")</f>
        <v/>
      </c>
      <c r="T349" s="75" t="str">
        <f>IFERROR(INDEX('Laika grafiks'!$54:$58,MATCH($D349,'Laika grafiks'!$A$54:$A$58,0),MATCH('Naudas plūsmas'!T$3,'Laika grafiks'!$3:$3,0)),"")</f>
        <v/>
      </c>
      <c r="U349" s="75" t="str">
        <f>IFERROR(INDEX('Laika grafiks'!$54:$58,MATCH($D349,'Laika grafiks'!$A$54:$A$58,0),MATCH('Naudas plūsmas'!U$3,'Laika grafiks'!$3:$3,0)),"")</f>
        <v/>
      </c>
      <c r="V349" s="75" t="str">
        <f>IFERROR(INDEX('Laika grafiks'!$54:$58,MATCH($D349,'Laika grafiks'!$A$54:$A$58,0),MATCH('Naudas plūsmas'!V$3,'Laika grafiks'!$3:$3,0)),"")</f>
        <v/>
      </c>
      <c r="W349" s="75" t="str">
        <f>IFERROR(INDEX('Laika grafiks'!$54:$58,MATCH($D349,'Laika grafiks'!$A$54:$A$58,0),MATCH('Naudas plūsmas'!W$3,'Laika grafiks'!$3:$3,0)),"")</f>
        <v/>
      </c>
      <c r="X349" s="75" t="str">
        <f>IFERROR(INDEX('Laika grafiks'!$54:$58,MATCH($D349,'Laika grafiks'!$A$54:$A$58,0),MATCH('Naudas plūsmas'!X$3,'Laika grafiks'!$3:$3,0)),"")</f>
        <v/>
      </c>
      <c r="Y349" s="75" t="str">
        <f>IFERROR(INDEX('Laika grafiks'!$54:$58,MATCH($D349,'Laika grafiks'!$A$54:$A$58,0),MATCH('Naudas plūsmas'!Y$3,'Laika grafiks'!$3:$3,0)),"")</f>
        <v/>
      </c>
      <c r="Z349" s="75" t="str">
        <f>IFERROR(INDEX('Laika grafiks'!$54:$58,MATCH($D349,'Laika grafiks'!$A$54:$A$58,0),MATCH('Naudas plūsmas'!Z$3,'Laika grafiks'!$3:$3,0)),"")</f>
        <v/>
      </c>
      <c r="AA349" s="75" t="str">
        <f>IFERROR(INDEX('Laika grafiks'!$54:$58,MATCH($D349,'Laika grafiks'!$A$54:$A$58,0),MATCH('Naudas plūsmas'!AA$3,'Laika grafiks'!$3:$3,0)),"")</f>
        <v/>
      </c>
      <c r="AB349" s="75" t="str">
        <f>IFERROR(INDEX('Laika grafiks'!$54:$58,MATCH($D349,'Laika grafiks'!$A$54:$A$58,0),MATCH('Naudas plūsmas'!AB$3,'Laika grafiks'!$3:$3,0)),"")</f>
        <v/>
      </c>
      <c r="AC349" s="75" t="str">
        <f>IFERROR(INDEX('Laika grafiks'!$54:$58,MATCH($D349,'Laika grafiks'!$A$54:$A$58,0),MATCH('Naudas plūsmas'!AC$3,'Laika grafiks'!$3:$3,0)),"")</f>
        <v/>
      </c>
      <c r="AD349" s="75" t="str">
        <f>IFERROR(INDEX('Laika grafiks'!$54:$58,MATCH($D349,'Laika grafiks'!$A$54:$A$58,0),MATCH('Naudas plūsmas'!AD$3,'Laika grafiks'!$3:$3,0)),"")</f>
        <v/>
      </c>
      <c r="AE349" s="75" t="str">
        <f>IFERROR(INDEX('Laika grafiks'!$54:$58,MATCH($D349,'Laika grafiks'!$A$54:$A$58,0),MATCH('Naudas plūsmas'!AE$3,'Laika grafiks'!$3:$3,0)),"")</f>
        <v/>
      </c>
      <c r="AF349" s="75" t="str">
        <f>IFERROR(INDEX('Laika grafiks'!$54:$58,MATCH($D349,'Laika grafiks'!$A$54:$A$58,0),MATCH('Naudas plūsmas'!AF$3,'Laika grafiks'!$3:$3,0)),"")</f>
        <v/>
      </c>
      <c r="AG349" s="75" t="str">
        <f>IFERROR(INDEX('Laika grafiks'!$54:$58,MATCH($D349,'Laika grafiks'!$A$54:$A$58,0),MATCH('Naudas plūsmas'!AG$3,'Laika grafiks'!$3:$3,0)),"")</f>
        <v/>
      </c>
      <c r="AH349" s="75" t="str">
        <f>IFERROR(INDEX('Laika grafiks'!$54:$58,MATCH($D349,'Laika grafiks'!$A$54:$A$58,0),MATCH('Naudas plūsmas'!AH$3,'Laika grafiks'!$3:$3,0)),"")</f>
        <v/>
      </c>
      <c r="AI349" s="75" t="str">
        <f>IFERROR(INDEX('Laika grafiks'!$54:$58,MATCH($D349,'Laika grafiks'!$A$54:$A$58,0),MATCH('Naudas plūsmas'!AI$3,'Laika grafiks'!$3:$3,0)),"")</f>
        <v/>
      </c>
      <c r="AJ349" s="75" t="str">
        <f>IFERROR(INDEX('Laika grafiks'!$54:$58,MATCH($D349,'Laika grafiks'!$A$54:$A$58,0),MATCH('Naudas plūsmas'!AJ$3,'Laika grafiks'!$3:$3,0)),"")</f>
        <v/>
      </c>
      <c r="AK349" s="75" t="str">
        <f>IFERROR(INDEX('Laika grafiks'!$54:$58,MATCH($D349,'Laika grafiks'!$A$54:$A$58,0),MATCH('Naudas plūsmas'!AK$3,'Laika grafiks'!$3:$3,0)),"")</f>
        <v/>
      </c>
      <c r="AL349" s="75" t="str">
        <f>IFERROR(INDEX('Laika grafiks'!$54:$58,MATCH($D349,'Laika grafiks'!$A$54:$A$58,0),MATCH('Naudas plūsmas'!AL$3,'Laika grafiks'!$3:$3,0)),"")</f>
        <v/>
      </c>
      <c r="AM349" s="75" t="str">
        <f>IFERROR(INDEX('Laika grafiks'!$54:$58,MATCH($D349,'Laika grafiks'!$A$54:$A$58,0),MATCH('Naudas plūsmas'!AM$3,'Laika grafiks'!$3:$3,0)),"")</f>
        <v/>
      </c>
      <c r="AN349" s="75" t="str">
        <f>IFERROR(INDEX('Laika grafiks'!$54:$58,MATCH($D349,'Laika grafiks'!$A$54:$A$58,0),MATCH('Naudas plūsmas'!AN$3,'Laika grafiks'!$3:$3,0)),"")</f>
        <v/>
      </c>
      <c r="AO349" s="75" t="str">
        <f>IFERROR(INDEX('Laika grafiks'!$54:$58,MATCH($D349,'Laika grafiks'!$A$54:$A$58,0),MATCH('Naudas plūsmas'!AO$3,'Laika grafiks'!$3:$3,0)),"")</f>
        <v/>
      </c>
      <c r="AP349" s="75" t="str">
        <f>IFERROR(INDEX('Laika grafiks'!$54:$58,MATCH($D349,'Laika grafiks'!$A$54:$A$58,0),MATCH('Naudas plūsmas'!AP$3,'Laika grafiks'!$3:$3,0)),"")</f>
        <v/>
      </c>
      <c r="AQ349" s="75" t="str">
        <f>IFERROR(INDEX('Laika grafiks'!$54:$58,MATCH($D349,'Laika grafiks'!$A$54:$A$58,0),MATCH('Naudas plūsmas'!AQ$3,'Laika grafiks'!$3:$3,0)),"")</f>
        <v/>
      </c>
      <c r="AR349" s="75" t="str">
        <f>IFERROR(INDEX('Laika grafiks'!$54:$58,MATCH($D349,'Laika grafiks'!$A$54:$A$58,0),MATCH('Naudas plūsmas'!AR$3,'Laika grafiks'!$3:$3,0)),"")</f>
        <v/>
      </c>
      <c r="AS349" s="75" t="str">
        <f>IFERROR(INDEX('Laika grafiks'!$54:$58,MATCH($D349,'Laika grafiks'!$A$54:$A$58,0),MATCH('Naudas plūsmas'!AS$3,'Laika grafiks'!$3:$3,0)),"")</f>
        <v/>
      </c>
      <c r="AT349" s="75" t="str">
        <f>IFERROR(INDEX('Laika grafiks'!$54:$58,MATCH($D349,'Laika grafiks'!$A$54:$A$58,0),MATCH('Naudas plūsmas'!AT$3,'Laika grafiks'!$3:$3,0)),"")</f>
        <v/>
      </c>
      <c r="AU349" s="75" t="str">
        <f>IFERROR(INDEX('Laika grafiks'!$54:$58,MATCH($D349,'Laika grafiks'!$A$54:$A$58,0),MATCH('Naudas plūsmas'!AU$3,'Laika grafiks'!$3:$3,0)),"")</f>
        <v/>
      </c>
      <c r="AV349" s="75" t="str">
        <f>IFERROR(INDEX('Laika grafiks'!$54:$58,MATCH($D349,'Laika grafiks'!$A$54:$A$58,0),MATCH('Naudas plūsmas'!AV$3,'Laika grafiks'!$3:$3,0)),"")</f>
        <v/>
      </c>
      <c r="AW349" s="75" t="str">
        <f>IFERROR(INDEX('Laika grafiks'!$54:$58,MATCH($D349,'Laika grafiks'!$A$54:$A$58,0),MATCH('Naudas plūsmas'!AW$3,'Laika grafiks'!$3:$3,0)),"")</f>
        <v/>
      </c>
      <c r="AX349" s="75" t="str">
        <f>IFERROR(INDEX('Laika grafiks'!$54:$58,MATCH($D349,'Laika grafiks'!$A$54:$A$58,0),MATCH('Naudas plūsmas'!AX$3,'Laika grafiks'!$3:$3,0)),"")</f>
        <v/>
      </c>
      <c r="AY349" s="75" t="str">
        <f>IFERROR(INDEX('Laika grafiks'!$54:$58,MATCH($D349,'Laika grafiks'!$A$54:$A$58,0),MATCH('Naudas plūsmas'!AY$3,'Laika grafiks'!$3:$3,0)),"")</f>
        <v/>
      </c>
      <c r="AZ349" s="75" t="str">
        <f>IFERROR(INDEX('Laika grafiks'!$54:$58,MATCH($D349,'Laika grafiks'!$A$54:$A$58,0),MATCH('Naudas plūsmas'!AZ$3,'Laika grafiks'!$3:$3,0)),"")</f>
        <v/>
      </c>
      <c r="BA349" s="75" t="str">
        <f>IFERROR(INDEX('Laika grafiks'!$54:$58,MATCH($D349,'Laika grafiks'!$A$54:$A$58,0),MATCH('Naudas plūsmas'!BA$3,'Laika grafiks'!$3:$3,0)),"")</f>
        <v/>
      </c>
      <c r="BB349" s="75" t="str">
        <f>IFERROR(INDEX('Laika grafiks'!$54:$58,MATCH($D349,'Laika grafiks'!$A$54:$A$58,0),MATCH('Naudas plūsmas'!BB$3,'Laika grafiks'!$3:$3,0)),"")</f>
        <v/>
      </c>
      <c r="BC349" s="75" t="str">
        <f>IFERROR(INDEX('Laika grafiks'!$54:$58,MATCH($D349,'Laika grafiks'!$A$54:$A$58,0),MATCH('Naudas plūsmas'!BC$3,'Laika grafiks'!$3:$3,0)),"")</f>
        <v/>
      </c>
      <c r="BD349" s="75" t="str">
        <f>IFERROR(INDEX('Laika grafiks'!$54:$58,MATCH($D349,'Laika grafiks'!$A$54:$A$58,0),MATCH('Naudas plūsmas'!BD$3,'Laika grafiks'!$3:$3,0)),"")</f>
        <v/>
      </c>
      <c r="BE349" s="75" t="str">
        <f>IFERROR(INDEX('Laika grafiks'!$54:$58,MATCH($D349,'Laika grafiks'!$A$54:$A$58,0),MATCH('Naudas plūsmas'!BE$3,'Laika grafiks'!$3:$3,0)),"")</f>
        <v/>
      </c>
      <c r="BF349" s="75" t="str">
        <f>IFERROR(INDEX('Laika grafiks'!$54:$58,MATCH($D349,'Laika grafiks'!$A$54:$A$58,0),MATCH('Naudas plūsmas'!BF$3,'Laika grafiks'!$3:$3,0)),"")</f>
        <v/>
      </c>
      <c r="BG349" s="75" t="str">
        <f>IFERROR(INDEX('Laika grafiks'!$54:$58,MATCH($D349,'Laika grafiks'!$A$54:$A$58,0),MATCH('Naudas plūsmas'!BG$3,'Laika grafiks'!$3:$3,0)),"")</f>
        <v/>
      </c>
      <c r="BH349" s="75" t="str">
        <f>IFERROR(INDEX('Laika grafiks'!$54:$58,MATCH($D349,'Laika grafiks'!$A$54:$A$58,0),MATCH('Naudas plūsmas'!BH$3,'Laika grafiks'!$3:$3,0)),"")</f>
        <v/>
      </c>
      <c r="BI349" s="75" t="str">
        <f>IFERROR(INDEX('Laika grafiks'!$54:$58,MATCH($D349,'Laika grafiks'!$A$54:$A$58,0),MATCH('Naudas plūsmas'!BI$3,'Laika grafiks'!$3:$3,0)),"")</f>
        <v/>
      </c>
      <c r="BJ349" s="75" t="str">
        <f>IFERROR(INDEX('Laika grafiks'!$54:$58,MATCH($D349,'Laika grafiks'!$A$54:$A$58,0),MATCH('Naudas plūsmas'!BJ$3,'Laika grafiks'!$3:$3,0)),"")</f>
        <v/>
      </c>
      <c r="BK349" s="75" t="str">
        <f>IFERROR(INDEX('Laika grafiks'!$54:$58,MATCH($D349,'Laika grafiks'!$A$54:$A$58,0),MATCH('Naudas plūsmas'!BK$3,'Laika grafiks'!$3:$3,0)),"")</f>
        <v/>
      </c>
      <c r="BL349" s="75" t="str">
        <f>IFERROR(INDEX('Laika grafiks'!$54:$58,MATCH($D349,'Laika grafiks'!$A$54:$A$58,0),MATCH('Naudas plūsmas'!BL$3,'Laika grafiks'!$3:$3,0)),"")</f>
        <v/>
      </c>
      <c r="BM349" s="75" t="str">
        <f>IFERROR(INDEX('Laika grafiks'!$54:$58,MATCH($D349,'Laika grafiks'!$A$54:$A$58,0),MATCH('Naudas plūsmas'!BM$3,'Laika grafiks'!$3:$3,0)),"")</f>
        <v/>
      </c>
      <c r="BN349" s="75" t="str">
        <f>IFERROR(INDEX('Laika grafiks'!$54:$58,MATCH($D349,'Laika grafiks'!$A$54:$A$58,0),MATCH('Naudas plūsmas'!BN$3,'Laika grafiks'!$3:$3,0)),"")</f>
        <v/>
      </c>
      <c r="BO349" s="75" t="str">
        <f>IFERROR(INDEX('Laika grafiks'!$54:$58,MATCH($D349,'Laika grafiks'!$A$54:$A$58,0),MATCH('Naudas plūsmas'!BO$3,'Laika grafiks'!$3:$3,0)),"")</f>
        <v/>
      </c>
      <c r="BP349" s="75" t="str">
        <f>IFERROR(INDEX('Laika grafiks'!$54:$58,MATCH($D349,'Laika grafiks'!$A$54:$A$58,0),MATCH('Naudas plūsmas'!BP$3,'Laika grafiks'!$3:$3,0)),"")</f>
        <v/>
      </c>
      <c r="BQ349" s="75" t="str">
        <f>IFERROR(INDEX('Laika grafiks'!$54:$58,MATCH($D349,'Laika grafiks'!$A$54:$A$58,0),MATCH('Naudas plūsmas'!BQ$3,'Laika grafiks'!$3:$3,0)),"")</f>
        <v/>
      </c>
      <c r="BR349" s="75" t="str">
        <f>IFERROR(INDEX('Laika grafiks'!$54:$58,MATCH($D349,'Laika grafiks'!$A$54:$A$58,0),MATCH('Naudas plūsmas'!BR$3,'Laika grafiks'!$3:$3,0)),"")</f>
        <v/>
      </c>
      <c r="BS349" s="75" t="str">
        <f>IFERROR(INDEX('Laika grafiks'!$54:$58,MATCH($D349,'Laika grafiks'!$A$54:$A$58,0),MATCH('Naudas plūsmas'!BS$3,'Laika grafiks'!$3:$3,0)),"")</f>
        <v/>
      </c>
      <c r="BT349" s="75" t="str">
        <f>IFERROR(INDEX('Laika grafiks'!$54:$58,MATCH($D349,'Laika grafiks'!$A$54:$A$58,0),MATCH('Naudas plūsmas'!BT$3,'Laika grafiks'!$3:$3,0)),"")</f>
        <v/>
      </c>
      <c r="BU349" s="75" t="str">
        <f>IFERROR(INDEX('Laika grafiks'!$54:$58,MATCH($D349,'Laika grafiks'!$A$54:$A$58,0),MATCH('Naudas plūsmas'!BU$3,'Laika grafiks'!$3:$3,0)),"")</f>
        <v/>
      </c>
      <c r="BV349" s="75" t="str">
        <f>IFERROR(INDEX('Laika grafiks'!$54:$58,MATCH($D349,'Laika grafiks'!$A$54:$A$58,0),MATCH('Naudas plūsmas'!BV$3,'Laika grafiks'!$3:$3,0)),"")</f>
        <v/>
      </c>
      <c r="BW349" s="75" t="str">
        <f>IFERROR(INDEX('Laika grafiks'!$54:$58,MATCH($D349,'Laika grafiks'!$A$54:$A$58,0),MATCH('Naudas plūsmas'!BW$3,'Laika grafiks'!$3:$3,0)),"")</f>
        <v/>
      </c>
      <c r="BX349" s="75" t="str">
        <f>IFERROR(INDEX('Laika grafiks'!$54:$58,MATCH($D349,'Laika grafiks'!$A$54:$A$58,0),MATCH('Naudas plūsmas'!BX$3,'Laika grafiks'!$3:$3,0)),"")</f>
        <v/>
      </c>
      <c r="BY349" s="75" t="str">
        <f>IFERROR(INDEX('Laika grafiks'!$54:$58,MATCH($D349,'Laika grafiks'!$A$54:$A$58,0),MATCH('Naudas plūsmas'!BY$3,'Laika grafiks'!$3:$3,0)),"")</f>
        <v/>
      </c>
      <c r="BZ349" s="75" t="str">
        <f>IFERROR(INDEX('Laika grafiks'!$54:$58,MATCH($D349,'Laika grafiks'!$A$54:$A$58,0),MATCH('Naudas plūsmas'!BZ$3,'Laika grafiks'!$3:$3,0)),"")</f>
        <v/>
      </c>
      <c r="CA349" s="75" t="str">
        <f>IFERROR(INDEX('Laika grafiks'!$54:$58,MATCH($D349,'Laika grafiks'!$A$54:$A$58,0),MATCH('Naudas plūsmas'!CA$3,'Laika grafiks'!$3:$3,0)),"")</f>
        <v/>
      </c>
      <c r="CB349" s="75" t="str">
        <f>IFERROR(INDEX('Laika grafiks'!$54:$58,MATCH($D349,'Laika grafiks'!$A$54:$A$58,0),MATCH('Naudas plūsmas'!CB$3,'Laika grafiks'!$3:$3,0)),"")</f>
        <v/>
      </c>
      <c r="CC349" s="75" t="str">
        <f>IFERROR(INDEX('Laika grafiks'!$54:$58,MATCH($D349,'Laika grafiks'!$A$54:$A$58,0),MATCH('Naudas plūsmas'!CC$3,'Laika grafiks'!$3:$3,0)),"")</f>
        <v/>
      </c>
      <c r="CD349" s="75" t="str">
        <f>IFERROR(INDEX('Laika grafiks'!$54:$58,MATCH($D349,'Laika grafiks'!$A$54:$A$58,0),MATCH('Naudas plūsmas'!CD$3,'Laika grafiks'!$3:$3,0)),"")</f>
        <v/>
      </c>
      <c r="CE349" s="75" t="str">
        <f>IFERROR(INDEX('Laika grafiks'!$54:$58,MATCH($D349,'Laika grafiks'!$A$54:$A$58,0),MATCH('Naudas plūsmas'!CE$3,'Laika grafiks'!$3:$3,0)),"")</f>
        <v/>
      </c>
      <c r="CF349" s="75" t="str">
        <f>IFERROR(INDEX('Laika grafiks'!$54:$58,MATCH($D349,'Laika grafiks'!$A$54:$A$58,0),MATCH('Naudas plūsmas'!CF$3,'Laika grafiks'!$3:$3,0)),"")</f>
        <v/>
      </c>
      <c r="CG349" s="75" t="str">
        <f>IFERROR(INDEX('Laika grafiks'!$54:$58,MATCH($D349,'Laika grafiks'!$A$54:$A$58,0),MATCH('Naudas plūsmas'!CG$3,'Laika grafiks'!$3:$3,0)),"")</f>
        <v/>
      </c>
      <c r="CH349" s="75" t="str">
        <f>IFERROR(INDEX('Laika grafiks'!$54:$58,MATCH($D349,'Laika grafiks'!$A$54:$A$58,0),MATCH('Naudas plūsmas'!CH$3,'Laika grafiks'!$3:$3,0)),"")</f>
        <v/>
      </c>
      <c r="CI349" s="75" t="str">
        <f>IFERROR(INDEX('Laika grafiks'!$54:$58,MATCH($D349,'Laika grafiks'!$A$54:$A$58,0),MATCH('Naudas plūsmas'!CI$3,'Laika grafiks'!$3:$3,0)),"")</f>
        <v/>
      </c>
      <c r="CJ349" s="75" t="str">
        <f>IFERROR(INDEX('Laika grafiks'!$54:$58,MATCH($D349,'Laika grafiks'!$A$54:$A$58,0),MATCH('Naudas plūsmas'!CJ$3,'Laika grafiks'!$3:$3,0)),"")</f>
        <v/>
      </c>
      <c r="CK349" s="75" t="str">
        <f>IFERROR(INDEX('Laika grafiks'!$54:$58,MATCH($D349,'Laika grafiks'!$A$54:$A$58,0),MATCH('Naudas plūsmas'!CK$3,'Laika grafiks'!$3:$3,0)),"")</f>
        <v/>
      </c>
      <c r="CL349" s="75" t="str">
        <f>IFERROR(INDEX('Laika grafiks'!$54:$58,MATCH($D349,'Laika grafiks'!$A$54:$A$58,0),MATCH('Naudas plūsmas'!CL$3,'Laika grafiks'!$3:$3,0)),"")</f>
        <v/>
      </c>
      <c r="CM349" s="75" t="str">
        <f>IFERROR(INDEX('Laika grafiks'!$54:$58,MATCH($D349,'Laika grafiks'!$A$54:$A$58,0),MATCH('Naudas plūsmas'!CM$3,'Laika grafiks'!$3:$3,0)),"")</f>
        <v/>
      </c>
      <c r="CN349" s="75" t="str">
        <f>IFERROR(INDEX('Laika grafiks'!$54:$58,MATCH($D349,'Laika grafiks'!$A$54:$A$58,0),MATCH('Naudas plūsmas'!CN$3,'Laika grafiks'!$3:$3,0)),"")</f>
        <v/>
      </c>
      <c r="CO349" s="75" t="str">
        <f>IFERROR(INDEX('Laika grafiks'!$54:$58,MATCH($D349,'Laika grafiks'!$A$54:$A$58,0),MATCH('Naudas plūsmas'!CO$3,'Laika grafiks'!$3:$3,0)),"")</f>
        <v/>
      </c>
      <c r="CP349" s="75" t="str">
        <f>IFERROR(INDEX('Laika grafiks'!$54:$58,MATCH($D349,'Laika grafiks'!$A$54:$A$58,0),MATCH('Naudas plūsmas'!CP$3,'Laika grafiks'!$3:$3,0)),"")</f>
        <v/>
      </c>
      <c r="CQ349" s="75" t="str">
        <f>IFERROR(INDEX('Laika grafiks'!$54:$58,MATCH($D349,'Laika grafiks'!$A$54:$A$58,0),MATCH('Naudas plūsmas'!CQ$3,'Laika grafiks'!$3:$3,0)),"")</f>
        <v/>
      </c>
      <c r="CR349" s="75" t="str">
        <f>IFERROR(INDEX('Laika grafiks'!$54:$58,MATCH($D349,'Laika grafiks'!$A$54:$A$58,0),MATCH('Naudas plūsmas'!CR$3,'Laika grafiks'!$3:$3,0)),"")</f>
        <v/>
      </c>
      <c r="CS349" s="75" t="str">
        <f>IFERROR(INDEX('Laika grafiks'!$54:$58,MATCH($D349,'Laika grafiks'!$A$54:$A$58,0),MATCH('Naudas plūsmas'!CS$3,'Laika grafiks'!$3:$3,0)),"")</f>
        <v/>
      </c>
      <c r="CT349" s="75" t="str">
        <f>IFERROR(INDEX('Laika grafiks'!$54:$58,MATCH($D349,'Laika grafiks'!$A$54:$A$58,0),MATCH('Naudas plūsmas'!CT$3,'Laika grafiks'!$3:$3,0)),"")</f>
        <v/>
      </c>
      <c r="CU349" s="75" t="str">
        <f>IFERROR(INDEX('Laika grafiks'!$54:$58,MATCH($D349,'Laika grafiks'!$A$54:$A$58,0),MATCH('Naudas plūsmas'!CU$3,'Laika grafiks'!$3:$3,0)),"")</f>
        <v/>
      </c>
      <c r="CV349" s="75" t="str">
        <f>IFERROR(INDEX('Laika grafiks'!$54:$58,MATCH($D349,'Laika grafiks'!$A$54:$A$58,0),MATCH('Naudas plūsmas'!CV$3,'Laika grafiks'!$3:$3,0)),"")</f>
        <v/>
      </c>
      <c r="CW349" s="75" t="str">
        <f>IFERROR(INDEX('Laika grafiks'!$54:$58,MATCH($D349,'Laika grafiks'!$A$54:$A$58,0),MATCH('Naudas plūsmas'!CW$3,'Laika grafiks'!$3:$3,0)),"")</f>
        <v/>
      </c>
      <c r="CX349" s="75" t="str">
        <f>IFERROR(INDEX('Laika grafiks'!$54:$58,MATCH($D349,'Laika grafiks'!$A$54:$A$58,0),MATCH('Naudas plūsmas'!CX$3,'Laika grafiks'!$3:$3,0)),"")</f>
        <v/>
      </c>
      <c r="CY349" s="75" t="str">
        <f>IFERROR(INDEX('Laika grafiks'!$54:$58,MATCH($D349,'Laika grafiks'!$A$54:$A$58,0),MATCH('Naudas plūsmas'!CY$3,'Laika grafiks'!$3:$3,0)),"")</f>
        <v/>
      </c>
      <c r="CZ349" s="75" t="str">
        <f>IFERROR(INDEX('Laika grafiks'!$54:$58,MATCH($D349,'Laika grafiks'!$A$54:$A$58,0),MATCH('Naudas plūsmas'!CZ$3,'Laika grafiks'!$3:$3,0)),"")</f>
        <v/>
      </c>
      <c r="DA349" s="75" t="str">
        <f>IFERROR(INDEX('Laika grafiks'!$54:$58,MATCH($D349,'Laika grafiks'!$A$54:$A$58,0),MATCH('Naudas plūsmas'!DA$3,'Laika grafiks'!$3:$3,0)),"")</f>
        <v/>
      </c>
      <c r="DB349" s="75" t="str">
        <f>IFERROR(INDEX('Laika grafiks'!$54:$58,MATCH($D349,'Laika grafiks'!$A$54:$A$58,0),MATCH('Naudas plūsmas'!DB$3,'Laika grafiks'!$3:$3,0)),"")</f>
        <v/>
      </c>
      <c r="DC349" s="75" t="str">
        <f>IFERROR(INDEX('Laika grafiks'!$54:$58,MATCH($D349,'Laika grafiks'!$A$54:$A$58,0),MATCH('Naudas plūsmas'!DC$3,'Laika grafiks'!$3:$3,0)),"")</f>
        <v/>
      </c>
      <c r="DD349" s="75" t="str">
        <f>IFERROR(INDEX('Laika grafiks'!$54:$58,MATCH($D349,'Laika grafiks'!$A$54:$A$58,0),MATCH('Naudas plūsmas'!DD$3,'Laika grafiks'!$3:$3,0)),"")</f>
        <v/>
      </c>
      <c r="DE349" s="75" t="str">
        <f>IFERROR(INDEX('Laika grafiks'!$54:$58,MATCH($D349,'Laika grafiks'!$A$54:$A$58,0),MATCH('Naudas plūsmas'!DE$3,'Laika grafiks'!$3:$3,0)),"")</f>
        <v/>
      </c>
      <c r="DF349" s="75" t="str">
        <f>IFERROR(INDEX('Laika grafiks'!$54:$58,MATCH($D349,'Laika grafiks'!$A$54:$A$58,0),MATCH('Naudas plūsmas'!DF$3,'Laika grafiks'!$3:$3,0)),"")</f>
        <v/>
      </c>
      <c r="DG349" s="75" t="str">
        <f>IFERROR(INDEX('Laika grafiks'!$54:$58,MATCH($D349,'Laika grafiks'!$A$54:$A$58,0),MATCH('Naudas plūsmas'!DG$3,'Laika grafiks'!$3:$3,0)),"")</f>
        <v/>
      </c>
      <c r="DH349" s="75" t="str">
        <f>IFERROR(INDEX('Laika grafiks'!$54:$58,MATCH($D349,'Laika grafiks'!$A$54:$A$58,0),MATCH('Naudas plūsmas'!DH$3,'Laika grafiks'!$3:$3,0)),"")</f>
        <v/>
      </c>
      <c r="DI349" s="75" t="str">
        <f>IFERROR(INDEX('Laika grafiks'!$54:$58,MATCH($D349,'Laika grafiks'!$A$54:$A$58,0),MATCH('Naudas plūsmas'!DI$3,'Laika grafiks'!$3:$3,0)),"")</f>
        <v/>
      </c>
      <c r="DJ349" s="75" t="str">
        <f>IFERROR(INDEX('Laika grafiks'!$54:$58,MATCH($D349,'Laika grafiks'!$A$54:$A$58,0),MATCH('Naudas plūsmas'!DJ$3,'Laika grafiks'!$3:$3,0)),"")</f>
        <v/>
      </c>
      <c r="DK349" s="75" t="str">
        <f>IFERROR(INDEX('Laika grafiks'!$54:$58,MATCH($D349,'Laika grafiks'!$A$54:$A$58,0),MATCH('Naudas plūsmas'!DK$3,'Laika grafiks'!$3:$3,0)),"")</f>
        <v/>
      </c>
      <c r="DL349" s="75" t="str">
        <f>IFERROR(INDEX('Laika grafiks'!$54:$58,MATCH($D349,'Laika grafiks'!$A$54:$A$58,0),MATCH('Naudas plūsmas'!DL$3,'Laika grafiks'!$3:$3,0)),"")</f>
        <v/>
      </c>
      <c r="DM349" s="75" t="str">
        <f>IFERROR(INDEX('Laika grafiks'!$54:$58,MATCH($D349,'Laika grafiks'!$A$54:$A$58,0),MATCH('Naudas plūsmas'!DM$3,'Laika grafiks'!$3:$3,0)),"")</f>
        <v/>
      </c>
      <c r="DN349" s="75" t="str">
        <f>IFERROR(INDEX('Laika grafiks'!$54:$58,MATCH($D349,'Laika grafiks'!$A$54:$A$58,0),MATCH('Naudas plūsmas'!DN$3,'Laika grafiks'!$3:$3,0)),"")</f>
        <v/>
      </c>
      <c r="DO349" s="75" t="str">
        <f>IFERROR(INDEX('Laika grafiks'!$54:$58,MATCH($D349,'Laika grafiks'!$A$54:$A$58,0),MATCH('Naudas plūsmas'!DO$3,'Laika grafiks'!$3:$3,0)),"")</f>
        <v/>
      </c>
      <c r="DP349" s="75" t="str">
        <f>IFERROR(INDEX('Laika grafiks'!$54:$58,MATCH($D349,'Laika grafiks'!$A$54:$A$58,0),MATCH('Naudas plūsmas'!DP$3,'Laika grafiks'!$3:$3,0)),"")</f>
        <v/>
      </c>
      <c r="DQ349" s="75" t="str">
        <f>IFERROR(INDEX('Laika grafiks'!$54:$58,MATCH($D349,'Laika grafiks'!$A$54:$A$58,0),MATCH('Naudas plūsmas'!DQ$3,'Laika grafiks'!$3:$3,0)),"")</f>
        <v/>
      </c>
      <c r="DR349" s="75" t="str">
        <f>IFERROR(INDEX('Laika grafiks'!$54:$58,MATCH($D349,'Laika grafiks'!$A$54:$A$58,0),MATCH('Naudas plūsmas'!DR$3,'Laika grafiks'!$3:$3,0)),"")</f>
        <v/>
      </c>
      <c r="DS349" s="75" t="str">
        <f>IFERROR(INDEX('Laika grafiks'!$54:$58,MATCH($D349,'Laika grafiks'!$A$54:$A$58,0),MATCH('Naudas plūsmas'!DS$3,'Laika grafiks'!$3:$3,0)),"")</f>
        <v/>
      </c>
      <c r="DT349" s="75" t="str">
        <f>IFERROR(INDEX('Laika grafiks'!$54:$58,MATCH($D349,'Laika grafiks'!$A$54:$A$58,0),MATCH('Naudas plūsmas'!DT$3,'Laika grafiks'!$3:$3,0)),"")</f>
        <v/>
      </c>
      <c r="DU349" s="75" t="str">
        <f>IFERROR(INDEX('Laika grafiks'!$54:$58,MATCH($D349,'Laika grafiks'!$A$54:$A$58,0),MATCH('Naudas plūsmas'!DU$3,'Laika grafiks'!$3:$3,0)),"")</f>
        <v/>
      </c>
    </row>
    <row r="350" spans="1:125" x14ac:dyDescent="0.35">
      <c r="A350" s="55" t="str">
        <f>IFERROR(A156,"")</f>
        <v>Indekss periodiskajām uzturēšanas izmaksām</v>
      </c>
      <c r="B350" s="2"/>
      <c r="C350" s="2"/>
      <c r="D350" s="55">
        <f>IFERROR(D156,"")</f>
        <v>0</v>
      </c>
      <c r="E350" s="75" t="str">
        <f>IFERROR(INDEX('Laika grafiks'!$54:$58,MATCH($D350,'Laika grafiks'!$A$54:$A$58,0),MATCH('Naudas plūsmas'!E$3,'Laika grafiks'!$3:$3,0)),"")</f>
        <v/>
      </c>
      <c r="F350" s="75" t="str">
        <f>IFERROR(INDEX('Laika grafiks'!$54:$58,MATCH($D350,'Laika grafiks'!$A$54:$A$58,0),MATCH('Naudas plūsmas'!F$3,'Laika grafiks'!$3:$3,0)),"")</f>
        <v/>
      </c>
      <c r="G350" s="75" t="str">
        <f>IFERROR(INDEX('Laika grafiks'!$54:$58,MATCH($D350,'Laika grafiks'!$A$54:$A$58,0),MATCH('Naudas plūsmas'!G$3,'Laika grafiks'!$3:$3,0)),"")</f>
        <v/>
      </c>
      <c r="H350" s="75" t="str">
        <f>IFERROR(INDEX('Laika grafiks'!$54:$58,MATCH($D350,'Laika grafiks'!$A$54:$A$58,0),MATCH('Naudas plūsmas'!H$3,'Laika grafiks'!$3:$3,0)),"")</f>
        <v/>
      </c>
      <c r="I350" s="75" t="str">
        <f>IFERROR(INDEX('Laika grafiks'!$54:$58,MATCH($D350,'Laika grafiks'!$A$54:$A$58,0),MATCH('Naudas plūsmas'!I$3,'Laika grafiks'!$3:$3,0)),"")</f>
        <v/>
      </c>
      <c r="J350" s="75" t="str">
        <f>IFERROR(INDEX('Laika grafiks'!$54:$58,MATCH($D350,'Laika grafiks'!$A$54:$A$58,0),MATCH('Naudas plūsmas'!J$3,'Laika grafiks'!$3:$3,0)),"")</f>
        <v/>
      </c>
      <c r="K350" s="75" t="str">
        <f>IFERROR(INDEX('Laika grafiks'!$54:$58,MATCH($D350,'Laika grafiks'!$A$54:$A$58,0),MATCH('Naudas plūsmas'!K$3,'Laika grafiks'!$3:$3,0)),"")</f>
        <v/>
      </c>
      <c r="L350" s="75" t="str">
        <f>IFERROR(INDEX('Laika grafiks'!$54:$58,MATCH($D350,'Laika grafiks'!$A$54:$A$58,0),MATCH('Naudas plūsmas'!L$3,'Laika grafiks'!$3:$3,0)),"")</f>
        <v/>
      </c>
      <c r="M350" s="75" t="str">
        <f>IFERROR(INDEX('Laika grafiks'!$54:$58,MATCH($D350,'Laika grafiks'!$A$54:$A$58,0),MATCH('Naudas plūsmas'!M$3,'Laika grafiks'!$3:$3,0)),"")</f>
        <v/>
      </c>
      <c r="N350" s="75" t="str">
        <f>IFERROR(INDEX('Laika grafiks'!$54:$58,MATCH($D350,'Laika grafiks'!$A$54:$A$58,0),MATCH('Naudas plūsmas'!N$3,'Laika grafiks'!$3:$3,0)),"")</f>
        <v/>
      </c>
      <c r="O350" s="75" t="str">
        <f>IFERROR(INDEX('Laika grafiks'!$54:$58,MATCH($D350,'Laika grafiks'!$A$54:$A$58,0),MATCH('Naudas plūsmas'!O$3,'Laika grafiks'!$3:$3,0)),"")</f>
        <v/>
      </c>
      <c r="P350" s="75" t="str">
        <f>IFERROR(INDEX('Laika grafiks'!$54:$58,MATCH($D350,'Laika grafiks'!$A$54:$A$58,0),MATCH('Naudas plūsmas'!P$3,'Laika grafiks'!$3:$3,0)),"")</f>
        <v/>
      </c>
      <c r="Q350" s="75" t="str">
        <f>IFERROR(INDEX('Laika grafiks'!$54:$58,MATCH($D350,'Laika grafiks'!$A$54:$A$58,0),MATCH('Naudas plūsmas'!Q$3,'Laika grafiks'!$3:$3,0)),"")</f>
        <v/>
      </c>
      <c r="R350" s="75" t="str">
        <f>IFERROR(INDEX('Laika grafiks'!$54:$58,MATCH($D350,'Laika grafiks'!$A$54:$A$58,0),MATCH('Naudas plūsmas'!R$3,'Laika grafiks'!$3:$3,0)),"")</f>
        <v/>
      </c>
      <c r="S350" s="75" t="str">
        <f>IFERROR(INDEX('Laika grafiks'!$54:$58,MATCH($D350,'Laika grafiks'!$A$54:$A$58,0),MATCH('Naudas plūsmas'!S$3,'Laika grafiks'!$3:$3,0)),"")</f>
        <v/>
      </c>
      <c r="T350" s="75" t="str">
        <f>IFERROR(INDEX('Laika grafiks'!$54:$58,MATCH($D350,'Laika grafiks'!$A$54:$A$58,0),MATCH('Naudas plūsmas'!T$3,'Laika grafiks'!$3:$3,0)),"")</f>
        <v/>
      </c>
      <c r="U350" s="75" t="str">
        <f>IFERROR(INDEX('Laika grafiks'!$54:$58,MATCH($D350,'Laika grafiks'!$A$54:$A$58,0),MATCH('Naudas plūsmas'!U$3,'Laika grafiks'!$3:$3,0)),"")</f>
        <v/>
      </c>
      <c r="V350" s="75" t="str">
        <f>IFERROR(INDEX('Laika grafiks'!$54:$58,MATCH($D350,'Laika grafiks'!$A$54:$A$58,0),MATCH('Naudas plūsmas'!V$3,'Laika grafiks'!$3:$3,0)),"")</f>
        <v/>
      </c>
      <c r="W350" s="75" t="str">
        <f>IFERROR(INDEX('Laika grafiks'!$54:$58,MATCH($D350,'Laika grafiks'!$A$54:$A$58,0),MATCH('Naudas plūsmas'!W$3,'Laika grafiks'!$3:$3,0)),"")</f>
        <v/>
      </c>
      <c r="X350" s="75" t="str">
        <f>IFERROR(INDEX('Laika grafiks'!$54:$58,MATCH($D350,'Laika grafiks'!$A$54:$A$58,0),MATCH('Naudas plūsmas'!X$3,'Laika grafiks'!$3:$3,0)),"")</f>
        <v/>
      </c>
      <c r="Y350" s="75" t="str">
        <f>IFERROR(INDEX('Laika grafiks'!$54:$58,MATCH($D350,'Laika grafiks'!$A$54:$A$58,0),MATCH('Naudas plūsmas'!Y$3,'Laika grafiks'!$3:$3,0)),"")</f>
        <v/>
      </c>
      <c r="Z350" s="75" t="str">
        <f>IFERROR(INDEX('Laika grafiks'!$54:$58,MATCH($D350,'Laika grafiks'!$A$54:$A$58,0),MATCH('Naudas plūsmas'!Z$3,'Laika grafiks'!$3:$3,0)),"")</f>
        <v/>
      </c>
      <c r="AA350" s="75" t="str">
        <f>IFERROR(INDEX('Laika grafiks'!$54:$58,MATCH($D350,'Laika grafiks'!$A$54:$A$58,0),MATCH('Naudas plūsmas'!AA$3,'Laika grafiks'!$3:$3,0)),"")</f>
        <v/>
      </c>
      <c r="AB350" s="75" t="str">
        <f>IFERROR(INDEX('Laika grafiks'!$54:$58,MATCH($D350,'Laika grafiks'!$A$54:$A$58,0),MATCH('Naudas plūsmas'!AB$3,'Laika grafiks'!$3:$3,0)),"")</f>
        <v/>
      </c>
      <c r="AC350" s="75" t="str">
        <f>IFERROR(INDEX('Laika grafiks'!$54:$58,MATCH($D350,'Laika grafiks'!$A$54:$A$58,0),MATCH('Naudas plūsmas'!AC$3,'Laika grafiks'!$3:$3,0)),"")</f>
        <v/>
      </c>
      <c r="AD350" s="75" t="str">
        <f>IFERROR(INDEX('Laika grafiks'!$54:$58,MATCH($D350,'Laika grafiks'!$A$54:$A$58,0),MATCH('Naudas plūsmas'!AD$3,'Laika grafiks'!$3:$3,0)),"")</f>
        <v/>
      </c>
      <c r="AE350" s="75" t="str">
        <f>IFERROR(INDEX('Laika grafiks'!$54:$58,MATCH($D350,'Laika grafiks'!$A$54:$A$58,0),MATCH('Naudas plūsmas'!AE$3,'Laika grafiks'!$3:$3,0)),"")</f>
        <v/>
      </c>
      <c r="AF350" s="75" t="str">
        <f>IFERROR(INDEX('Laika grafiks'!$54:$58,MATCH($D350,'Laika grafiks'!$A$54:$A$58,0),MATCH('Naudas plūsmas'!AF$3,'Laika grafiks'!$3:$3,0)),"")</f>
        <v/>
      </c>
      <c r="AG350" s="75" t="str">
        <f>IFERROR(INDEX('Laika grafiks'!$54:$58,MATCH($D350,'Laika grafiks'!$A$54:$A$58,0),MATCH('Naudas plūsmas'!AG$3,'Laika grafiks'!$3:$3,0)),"")</f>
        <v/>
      </c>
      <c r="AH350" s="75" t="str">
        <f>IFERROR(INDEX('Laika grafiks'!$54:$58,MATCH($D350,'Laika grafiks'!$A$54:$A$58,0),MATCH('Naudas plūsmas'!AH$3,'Laika grafiks'!$3:$3,0)),"")</f>
        <v/>
      </c>
      <c r="AI350" s="75" t="str">
        <f>IFERROR(INDEX('Laika grafiks'!$54:$58,MATCH($D350,'Laika grafiks'!$A$54:$A$58,0),MATCH('Naudas plūsmas'!AI$3,'Laika grafiks'!$3:$3,0)),"")</f>
        <v/>
      </c>
      <c r="AJ350" s="75" t="str">
        <f>IFERROR(INDEX('Laika grafiks'!$54:$58,MATCH($D350,'Laika grafiks'!$A$54:$A$58,0),MATCH('Naudas plūsmas'!AJ$3,'Laika grafiks'!$3:$3,0)),"")</f>
        <v/>
      </c>
      <c r="AK350" s="75" t="str">
        <f>IFERROR(INDEX('Laika grafiks'!$54:$58,MATCH($D350,'Laika grafiks'!$A$54:$A$58,0),MATCH('Naudas plūsmas'!AK$3,'Laika grafiks'!$3:$3,0)),"")</f>
        <v/>
      </c>
      <c r="AL350" s="75" t="str">
        <f>IFERROR(INDEX('Laika grafiks'!$54:$58,MATCH($D350,'Laika grafiks'!$A$54:$A$58,0),MATCH('Naudas plūsmas'!AL$3,'Laika grafiks'!$3:$3,0)),"")</f>
        <v/>
      </c>
      <c r="AM350" s="75" t="str">
        <f>IFERROR(INDEX('Laika grafiks'!$54:$58,MATCH($D350,'Laika grafiks'!$A$54:$A$58,0),MATCH('Naudas plūsmas'!AM$3,'Laika grafiks'!$3:$3,0)),"")</f>
        <v/>
      </c>
      <c r="AN350" s="75" t="str">
        <f>IFERROR(INDEX('Laika grafiks'!$54:$58,MATCH($D350,'Laika grafiks'!$A$54:$A$58,0),MATCH('Naudas plūsmas'!AN$3,'Laika grafiks'!$3:$3,0)),"")</f>
        <v/>
      </c>
      <c r="AO350" s="75" t="str">
        <f>IFERROR(INDEX('Laika grafiks'!$54:$58,MATCH($D350,'Laika grafiks'!$A$54:$A$58,0),MATCH('Naudas plūsmas'!AO$3,'Laika grafiks'!$3:$3,0)),"")</f>
        <v/>
      </c>
      <c r="AP350" s="75" t="str">
        <f>IFERROR(INDEX('Laika grafiks'!$54:$58,MATCH($D350,'Laika grafiks'!$A$54:$A$58,0),MATCH('Naudas plūsmas'!AP$3,'Laika grafiks'!$3:$3,0)),"")</f>
        <v/>
      </c>
      <c r="AQ350" s="75" t="str">
        <f>IFERROR(INDEX('Laika grafiks'!$54:$58,MATCH($D350,'Laika grafiks'!$A$54:$A$58,0),MATCH('Naudas plūsmas'!AQ$3,'Laika grafiks'!$3:$3,0)),"")</f>
        <v/>
      </c>
      <c r="AR350" s="75" t="str">
        <f>IFERROR(INDEX('Laika grafiks'!$54:$58,MATCH($D350,'Laika grafiks'!$A$54:$A$58,0),MATCH('Naudas plūsmas'!AR$3,'Laika grafiks'!$3:$3,0)),"")</f>
        <v/>
      </c>
      <c r="AS350" s="75" t="str">
        <f>IFERROR(INDEX('Laika grafiks'!$54:$58,MATCH($D350,'Laika grafiks'!$A$54:$A$58,0),MATCH('Naudas plūsmas'!AS$3,'Laika grafiks'!$3:$3,0)),"")</f>
        <v/>
      </c>
      <c r="AT350" s="75" t="str">
        <f>IFERROR(INDEX('Laika grafiks'!$54:$58,MATCH($D350,'Laika grafiks'!$A$54:$A$58,0),MATCH('Naudas plūsmas'!AT$3,'Laika grafiks'!$3:$3,0)),"")</f>
        <v/>
      </c>
      <c r="AU350" s="75" t="str">
        <f>IFERROR(INDEX('Laika grafiks'!$54:$58,MATCH($D350,'Laika grafiks'!$A$54:$A$58,0),MATCH('Naudas plūsmas'!AU$3,'Laika grafiks'!$3:$3,0)),"")</f>
        <v/>
      </c>
      <c r="AV350" s="75" t="str">
        <f>IFERROR(INDEX('Laika grafiks'!$54:$58,MATCH($D350,'Laika grafiks'!$A$54:$A$58,0),MATCH('Naudas plūsmas'!AV$3,'Laika grafiks'!$3:$3,0)),"")</f>
        <v/>
      </c>
      <c r="AW350" s="75" t="str">
        <f>IFERROR(INDEX('Laika grafiks'!$54:$58,MATCH($D350,'Laika grafiks'!$A$54:$A$58,0),MATCH('Naudas plūsmas'!AW$3,'Laika grafiks'!$3:$3,0)),"")</f>
        <v/>
      </c>
      <c r="AX350" s="75" t="str">
        <f>IFERROR(INDEX('Laika grafiks'!$54:$58,MATCH($D350,'Laika grafiks'!$A$54:$A$58,0),MATCH('Naudas plūsmas'!AX$3,'Laika grafiks'!$3:$3,0)),"")</f>
        <v/>
      </c>
      <c r="AY350" s="75" t="str">
        <f>IFERROR(INDEX('Laika grafiks'!$54:$58,MATCH($D350,'Laika grafiks'!$A$54:$A$58,0),MATCH('Naudas plūsmas'!AY$3,'Laika grafiks'!$3:$3,0)),"")</f>
        <v/>
      </c>
      <c r="AZ350" s="75" t="str">
        <f>IFERROR(INDEX('Laika grafiks'!$54:$58,MATCH($D350,'Laika grafiks'!$A$54:$A$58,0),MATCH('Naudas plūsmas'!AZ$3,'Laika grafiks'!$3:$3,0)),"")</f>
        <v/>
      </c>
      <c r="BA350" s="75" t="str">
        <f>IFERROR(INDEX('Laika grafiks'!$54:$58,MATCH($D350,'Laika grafiks'!$A$54:$A$58,0),MATCH('Naudas plūsmas'!BA$3,'Laika grafiks'!$3:$3,0)),"")</f>
        <v/>
      </c>
      <c r="BB350" s="75" t="str">
        <f>IFERROR(INDEX('Laika grafiks'!$54:$58,MATCH($D350,'Laika grafiks'!$A$54:$A$58,0),MATCH('Naudas plūsmas'!BB$3,'Laika grafiks'!$3:$3,0)),"")</f>
        <v/>
      </c>
      <c r="BC350" s="75" t="str">
        <f>IFERROR(INDEX('Laika grafiks'!$54:$58,MATCH($D350,'Laika grafiks'!$A$54:$A$58,0),MATCH('Naudas plūsmas'!BC$3,'Laika grafiks'!$3:$3,0)),"")</f>
        <v/>
      </c>
      <c r="BD350" s="75" t="str">
        <f>IFERROR(INDEX('Laika grafiks'!$54:$58,MATCH($D350,'Laika grafiks'!$A$54:$A$58,0),MATCH('Naudas plūsmas'!BD$3,'Laika grafiks'!$3:$3,0)),"")</f>
        <v/>
      </c>
      <c r="BE350" s="75" t="str">
        <f>IFERROR(INDEX('Laika grafiks'!$54:$58,MATCH($D350,'Laika grafiks'!$A$54:$A$58,0),MATCH('Naudas plūsmas'!BE$3,'Laika grafiks'!$3:$3,0)),"")</f>
        <v/>
      </c>
      <c r="BF350" s="75" t="str">
        <f>IFERROR(INDEX('Laika grafiks'!$54:$58,MATCH($D350,'Laika grafiks'!$A$54:$A$58,0),MATCH('Naudas plūsmas'!BF$3,'Laika grafiks'!$3:$3,0)),"")</f>
        <v/>
      </c>
      <c r="BG350" s="75" t="str">
        <f>IFERROR(INDEX('Laika grafiks'!$54:$58,MATCH($D350,'Laika grafiks'!$A$54:$A$58,0),MATCH('Naudas plūsmas'!BG$3,'Laika grafiks'!$3:$3,0)),"")</f>
        <v/>
      </c>
      <c r="BH350" s="75" t="str">
        <f>IFERROR(INDEX('Laika grafiks'!$54:$58,MATCH($D350,'Laika grafiks'!$A$54:$A$58,0),MATCH('Naudas plūsmas'!BH$3,'Laika grafiks'!$3:$3,0)),"")</f>
        <v/>
      </c>
      <c r="BI350" s="75" t="str">
        <f>IFERROR(INDEX('Laika grafiks'!$54:$58,MATCH($D350,'Laika grafiks'!$A$54:$A$58,0),MATCH('Naudas plūsmas'!BI$3,'Laika grafiks'!$3:$3,0)),"")</f>
        <v/>
      </c>
      <c r="BJ350" s="75" t="str">
        <f>IFERROR(INDEX('Laika grafiks'!$54:$58,MATCH($D350,'Laika grafiks'!$A$54:$A$58,0),MATCH('Naudas plūsmas'!BJ$3,'Laika grafiks'!$3:$3,0)),"")</f>
        <v/>
      </c>
      <c r="BK350" s="75" t="str">
        <f>IFERROR(INDEX('Laika grafiks'!$54:$58,MATCH($D350,'Laika grafiks'!$A$54:$A$58,0),MATCH('Naudas plūsmas'!BK$3,'Laika grafiks'!$3:$3,0)),"")</f>
        <v/>
      </c>
      <c r="BL350" s="75" t="str">
        <f>IFERROR(INDEX('Laika grafiks'!$54:$58,MATCH($D350,'Laika grafiks'!$A$54:$A$58,0),MATCH('Naudas plūsmas'!BL$3,'Laika grafiks'!$3:$3,0)),"")</f>
        <v/>
      </c>
      <c r="BM350" s="75" t="str">
        <f>IFERROR(INDEX('Laika grafiks'!$54:$58,MATCH($D350,'Laika grafiks'!$A$54:$A$58,0),MATCH('Naudas plūsmas'!BM$3,'Laika grafiks'!$3:$3,0)),"")</f>
        <v/>
      </c>
      <c r="BN350" s="75" t="str">
        <f>IFERROR(INDEX('Laika grafiks'!$54:$58,MATCH($D350,'Laika grafiks'!$A$54:$A$58,0),MATCH('Naudas plūsmas'!BN$3,'Laika grafiks'!$3:$3,0)),"")</f>
        <v/>
      </c>
      <c r="BO350" s="75" t="str">
        <f>IFERROR(INDEX('Laika grafiks'!$54:$58,MATCH($D350,'Laika grafiks'!$A$54:$A$58,0),MATCH('Naudas plūsmas'!BO$3,'Laika grafiks'!$3:$3,0)),"")</f>
        <v/>
      </c>
      <c r="BP350" s="75" t="str">
        <f>IFERROR(INDEX('Laika grafiks'!$54:$58,MATCH($D350,'Laika grafiks'!$A$54:$A$58,0),MATCH('Naudas plūsmas'!BP$3,'Laika grafiks'!$3:$3,0)),"")</f>
        <v/>
      </c>
      <c r="BQ350" s="75" t="str">
        <f>IFERROR(INDEX('Laika grafiks'!$54:$58,MATCH($D350,'Laika grafiks'!$A$54:$A$58,0),MATCH('Naudas plūsmas'!BQ$3,'Laika grafiks'!$3:$3,0)),"")</f>
        <v/>
      </c>
      <c r="BR350" s="75" t="str">
        <f>IFERROR(INDEX('Laika grafiks'!$54:$58,MATCH($D350,'Laika grafiks'!$A$54:$A$58,0),MATCH('Naudas plūsmas'!BR$3,'Laika grafiks'!$3:$3,0)),"")</f>
        <v/>
      </c>
      <c r="BS350" s="75" t="str">
        <f>IFERROR(INDEX('Laika grafiks'!$54:$58,MATCH($D350,'Laika grafiks'!$A$54:$A$58,0),MATCH('Naudas plūsmas'!BS$3,'Laika grafiks'!$3:$3,0)),"")</f>
        <v/>
      </c>
      <c r="BT350" s="75" t="str">
        <f>IFERROR(INDEX('Laika grafiks'!$54:$58,MATCH($D350,'Laika grafiks'!$A$54:$A$58,0),MATCH('Naudas plūsmas'!BT$3,'Laika grafiks'!$3:$3,0)),"")</f>
        <v/>
      </c>
      <c r="BU350" s="75" t="str">
        <f>IFERROR(INDEX('Laika grafiks'!$54:$58,MATCH($D350,'Laika grafiks'!$A$54:$A$58,0),MATCH('Naudas plūsmas'!BU$3,'Laika grafiks'!$3:$3,0)),"")</f>
        <v/>
      </c>
      <c r="BV350" s="75" t="str">
        <f>IFERROR(INDEX('Laika grafiks'!$54:$58,MATCH($D350,'Laika grafiks'!$A$54:$A$58,0),MATCH('Naudas plūsmas'!BV$3,'Laika grafiks'!$3:$3,0)),"")</f>
        <v/>
      </c>
      <c r="BW350" s="75" t="str">
        <f>IFERROR(INDEX('Laika grafiks'!$54:$58,MATCH($D350,'Laika grafiks'!$A$54:$A$58,0),MATCH('Naudas plūsmas'!BW$3,'Laika grafiks'!$3:$3,0)),"")</f>
        <v/>
      </c>
      <c r="BX350" s="75" t="str">
        <f>IFERROR(INDEX('Laika grafiks'!$54:$58,MATCH($D350,'Laika grafiks'!$A$54:$A$58,0),MATCH('Naudas plūsmas'!BX$3,'Laika grafiks'!$3:$3,0)),"")</f>
        <v/>
      </c>
      <c r="BY350" s="75" t="str">
        <f>IFERROR(INDEX('Laika grafiks'!$54:$58,MATCH($D350,'Laika grafiks'!$A$54:$A$58,0),MATCH('Naudas plūsmas'!BY$3,'Laika grafiks'!$3:$3,0)),"")</f>
        <v/>
      </c>
      <c r="BZ350" s="75" t="str">
        <f>IFERROR(INDEX('Laika grafiks'!$54:$58,MATCH($D350,'Laika grafiks'!$A$54:$A$58,0),MATCH('Naudas plūsmas'!BZ$3,'Laika grafiks'!$3:$3,0)),"")</f>
        <v/>
      </c>
      <c r="CA350" s="75" t="str">
        <f>IFERROR(INDEX('Laika grafiks'!$54:$58,MATCH($D350,'Laika grafiks'!$A$54:$A$58,0),MATCH('Naudas plūsmas'!CA$3,'Laika grafiks'!$3:$3,0)),"")</f>
        <v/>
      </c>
      <c r="CB350" s="75" t="str">
        <f>IFERROR(INDEX('Laika grafiks'!$54:$58,MATCH($D350,'Laika grafiks'!$A$54:$A$58,0),MATCH('Naudas plūsmas'!CB$3,'Laika grafiks'!$3:$3,0)),"")</f>
        <v/>
      </c>
      <c r="CC350" s="75" t="str">
        <f>IFERROR(INDEX('Laika grafiks'!$54:$58,MATCH($D350,'Laika grafiks'!$A$54:$A$58,0),MATCH('Naudas plūsmas'!CC$3,'Laika grafiks'!$3:$3,0)),"")</f>
        <v/>
      </c>
      <c r="CD350" s="75" t="str">
        <f>IFERROR(INDEX('Laika grafiks'!$54:$58,MATCH($D350,'Laika grafiks'!$A$54:$A$58,0),MATCH('Naudas plūsmas'!CD$3,'Laika grafiks'!$3:$3,0)),"")</f>
        <v/>
      </c>
      <c r="CE350" s="75" t="str">
        <f>IFERROR(INDEX('Laika grafiks'!$54:$58,MATCH($D350,'Laika grafiks'!$A$54:$A$58,0),MATCH('Naudas plūsmas'!CE$3,'Laika grafiks'!$3:$3,0)),"")</f>
        <v/>
      </c>
      <c r="CF350" s="75" t="str">
        <f>IFERROR(INDEX('Laika grafiks'!$54:$58,MATCH($D350,'Laika grafiks'!$A$54:$A$58,0),MATCH('Naudas plūsmas'!CF$3,'Laika grafiks'!$3:$3,0)),"")</f>
        <v/>
      </c>
      <c r="CG350" s="75" t="str">
        <f>IFERROR(INDEX('Laika grafiks'!$54:$58,MATCH($D350,'Laika grafiks'!$A$54:$A$58,0),MATCH('Naudas plūsmas'!CG$3,'Laika grafiks'!$3:$3,0)),"")</f>
        <v/>
      </c>
      <c r="CH350" s="75" t="str">
        <f>IFERROR(INDEX('Laika grafiks'!$54:$58,MATCH($D350,'Laika grafiks'!$A$54:$A$58,0),MATCH('Naudas plūsmas'!CH$3,'Laika grafiks'!$3:$3,0)),"")</f>
        <v/>
      </c>
      <c r="CI350" s="75" t="str">
        <f>IFERROR(INDEX('Laika grafiks'!$54:$58,MATCH($D350,'Laika grafiks'!$A$54:$A$58,0),MATCH('Naudas plūsmas'!CI$3,'Laika grafiks'!$3:$3,0)),"")</f>
        <v/>
      </c>
      <c r="CJ350" s="75" t="str">
        <f>IFERROR(INDEX('Laika grafiks'!$54:$58,MATCH($D350,'Laika grafiks'!$A$54:$A$58,0),MATCH('Naudas plūsmas'!CJ$3,'Laika grafiks'!$3:$3,0)),"")</f>
        <v/>
      </c>
      <c r="CK350" s="75" t="str">
        <f>IFERROR(INDEX('Laika grafiks'!$54:$58,MATCH($D350,'Laika grafiks'!$A$54:$A$58,0),MATCH('Naudas plūsmas'!CK$3,'Laika grafiks'!$3:$3,0)),"")</f>
        <v/>
      </c>
      <c r="CL350" s="75" t="str">
        <f>IFERROR(INDEX('Laika grafiks'!$54:$58,MATCH($D350,'Laika grafiks'!$A$54:$A$58,0),MATCH('Naudas plūsmas'!CL$3,'Laika grafiks'!$3:$3,0)),"")</f>
        <v/>
      </c>
      <c r="CM350" s="75" t="str">
        <f>IFERROR(INDEX('Laika grafiks'!$54:$58,MATCH($D350,'Laika grafiks'!$A$54:$A$58,0),MATCH('Naudas plūsmas'!CM$3,'Laika grafiks'!$3:$3,0)),"")</f>
        <v/>
      </c>
      <c r="CN350" s="75" t="str">
        <f>IFERROR(INDEX('Laika grafiks'!$54:$58,MATCH($D350,'Laika grafiks'!$A$54:$A$58,0),MATCH('Naudas plūsmas'!CN$3,'Laika grafiks'!$3:$3,0)),"")</f>
        <v/>
      </c>
      <c r="CO350" s="75" t="str">
        <f>IFERROR(INDEX('Laika grafiks'!$54:$58,MATCH($D350,'Laika grafiks'!$A$54:$A$58,0),MATCH('Naudas plūsmas'!CO$3,'Laika grafiks'!$3:$3,0)),"")</f>
        <v/>
      </c>
      <c r="CP350" s="75" t="str">
        <f>IFERROR(INDEX('Laika grafiks'!$54:$58,MATCH($D350,'Laika grafiks'!$A$54:$A$58,0),MATCH('Naudas plūsmas'!CP$3,'Laika grafiks'!$3:$3,0)),"")</f>
        <v/>
      </c>
      <c r="CQ350" s="75" t="str">
        <f>IFERROR(INDEX('Laika grafiks'!$54:$58,MATCH($D350,'Laika grafiks'!$A$54:$A$58,0),MATCH('Naudas plūsmas'!CQ$3,'Laika grafiks'!$3:$3,0)),"")</f>
        <v/>
      </c>
      <c r="CR350" s="75" t="str">
        <f>IFERROR(INDEX('Laika grafiks'!$54:$58,MATCH($D350,'Laika grafiks'!$A$54:$A$58,0),MATCH('Naudas plūsmas'!CR$3,'Laika grafiks'!$3:$3,0)),"")</f>
        <v/>
      </c>
      <c r="CS350" s="75" t="str">
        <f>IFERROR(INDEX('Laika grafiks'!$54:$58,MATCH($D350,'Laika grafiks'!$A$54:$A$58,0),MATCH('Naudas plūsmas'!CS$3,'Laika grafiks'!$3:$3,0)),"")</f>
        <v/>
      </c>
      <c r="CT350" s="75" t="str">
        <f>IFERROR(INDEX('Laika grafiks'!$54:$58,MATCH($D350,'Laika grafiks'!$A$54:$A$58,0),MATCH('Naudas plūsmas'!CT$3,'Laika grafiks'!$3:$3,0)),"")</f>
        <v/>
      </c>
      <c r="CU350" s="75" t="str">
        <f>IFERROR(INDEX('Laika grafiks'!$54:$58,MATCH($D350,'Laika grafiks'!$A$54:$A$58,0),MATCH('Naudas plūsmas'!CU$3,'Laika grafiks'!$3:$3,0)),"")</f>
        <v/>
      </c>
      <c r="CV350" s="75" t="str">
        <f>IFERROR(INDEX('Laika grafiks'!$54:$58,MATCH($D350,'Laika grafiks'!$A$54:$A$58,0),MATCH('Naudas plūsmas'!CV$3,'Laika grafiks'!$3:$3,0)),"")</f>
        <v/>
      </c>
      <c r="CW350" s="75" t="str">
        <f>IFERROR(INDEX('Laika grafiks'!$54:$58,MATCH($D350,'Laika grafiks'!$A$54:$A$58,0),MATCH('Naudas plūsmas'!CW$3,'Laika grafiks'!$3:$3,0)),"")</f>
        <v/>
      </c>
      <c r="CX350" s="75" t="str">
        <f>IFERROR(INDEX('Laika grafiks'!$54:$58,MATCH($D350,'Laika grafiks'!$A$54:$A$58,0),MATCH('Naudas plūsmas'!CX$3,'Laika grafiks'!$3:$3,0)),"")</f>
        <v/>
      </c>
      <c r="CY350" s="75" t="str">
        <f>IFERROR(INDEX('Laika grafiks'!$54:$58,MATCH($D350,'Laika grafiks'!$A$54:$A$58,0),MATCH('Naudas plūsmas'!CY$3,'Laika grafiks'!$3:$3,0)),"")</f>
        <v/>
      </c>
      <c r="CZ350" s="75" t="str">
        <f>IFERROR(INDEX('Laika grafiks'!$54:$58,MATCH($D350,'Laika grafiks'!$A$54:$A$58,0),MATCH('Naudas plūsmas'!CZ$3,'Laika grafiks'!$3:$3,0)),"")</f>
        <v/>
      </c>
      <c r="DA350" s="75" t="str">
        <f>IFERROR(INDEX('Laika grafiks'!$54:$58,MATCH($D350,'Laika grafiks'!$A$54:$A$58,0),MATCH('Naudas plūsmas'!DA$3,'Laika grafiks'!$3:$3,0)),"")</f>
        <v/>
      </c>
      <c r="DB350" s="75" t="str">
        <f>IFERROR(INDEX('Laika grafiks'!$54:$58,MATCH($D350,'Laika grafiks'!$A$54:$A$58,0),MATCH('Naudas plūsmas'!DB$3,'Laika grafiks'!$3:$3,0)),"")</f>
        <v/>
      </c>
      <c r="DC350" s="75" t="str">
        <f>IFERROR(INDEX('Laika grafiks'!$54:$58,MATCH($D350,'Laika grafiks'!$A$54:$A$58,0),MATCH('Naudas plūsmas'!DC$3,'Laika grafiks'!$3:$3,0)),"")</f>
        <v/>
      </c>
      <c r="DD350" s="75" t="str">
        <f>IFERROR(INDEX('Laika grafiks'!$54:$58,MATCH($D350,'Laika grafiks'!$A$54:$A$58,0),MATCH('Naudas plūsmas'!DD$3,'Laika grafiks'!$3:$3,0)),"")</f>
        <v/>
      </c>
      <c r="DE350" s="75" t="str">
        <f>IFERROR(INDEX('Laika grafiks'!$54:$58,MATCH($D350,'Laika grafiks'!$A$54:$A$58,0),MATCH('Naudas plūsmas'!DE$3,'Laika grafiks'!$3:$3,0)),"")</f>
        <v/>
      </c>
      <c r="DF350" s="75" t="str">
        <f>IFERROR(INDEX('Laika grafiks'!$54:$58,MATCH($D350,'Laika grafiks'!$A$54:$A$58,0),MATCH('Naudas plūsmas'!DF$3,'Laika grafiks'!$3:$3,0)),"")</f>
        <v/>
      </c>
      <c r="DG350" s="75" t="str">
        <f>IFERROR(INDEX('Laika grafiks'!$54:$58,MATCH($D350,'Laika grafiks'!$A$54:$A$58,0),MATCH('Naudas plūsmas'!DG$3,'Laika grafiks'!$3:$3,0)),"")</f>
        <v/>
      </c>
      <c r="DH350" s="75" t="str">
        <f>IFERROR(INDEX('Laika grafiks'!$54:$58,MATCH($D350,'Laika grafiks'!$A$54:$A$58,0),MATCH('Naudas plūsmas'!DH$3,'Laika grafiks'!$3:$3,0)),"")</f>
        <v/>
      </c>
      <c r="DI350" s="75" t="str">
        <f>IFERROR(INDEX('Laika grafiks'!$54:$58,MATCH($D350,'Laika grafiks'!$A$54:$A$58,0),MATCH('Naudas plūsmas'!DI$3,'Laika grafiks'!$3:$3,0)),"")</f>
        <v/>
      </c>
      <c r="DJ350" s="75" t="str">
        <f>IFERROR(INDEX('Laika grafiks'!$54:$58,MATCH($D350,'Laika grafiks'!$A$54:$A$58,0),MATCH('Naudas plūsmas'!DJ$3,'Laika grafiks'!$3:$3,0)),"")</f>
        <v/>
      </c>
      <c r="DK350" s="75" t="str">
        <f>IFERROR(INDEX('Laika grafiks'!$54:$58,MATCH($D350,'Laika grafiks'!$A$54:$A$58,0),MATCH('Naudas plūsmas'!DK$3,'Laika grafiks'!$3:$3,0)),"")</f>
        <v/>
      </c>
      <c r="DL350" s="75" t="str">
        <f>IFERROR(INDEX('Laika grafiks'!$54:$58,MATCH($D350,'Laika grafiks'!$A$54:$A$58,0),MATCH('Naudas plūsmas'!DL$3,'Laika grafiks'!$3:$3,0)),"")</f>
        <v/>
      </c>
      <c r="DM350" s="75" t="str">
        <f>IFERROR(INDEX('Laika grafiks'!$54:$58,MATCH($D350,'Laika grafiks'!$A$54:$A$58,0),MATCH('Naudas plūsmas'!DM$3,'Laika grafiks'!$3:$3,0)),"")</f>
        <v/>
      </c>
      <c r="DN350" s="75" t="str">
        <f>IFERROR(INDEX('Laika grafiks'!$54:$58,MATCH($D350,'Laika grafiks'!$A$54:$A$58,0),MATCH('Naudas plūsmas'!DN$3,'Laika grafiks'!$3:$3,0)),"")</f>
        <v/>
      </c>
      <c r="DO350" s="75" t="str">
        <f>IFERROR(INDEX('Laika grafiks'!$54:$58,MATCH($D350,'Laika grafiks'!$A$54:$A$58,0),MATCH('Naudas plūsmas'!DO$3,'Laika grafiks'!$3:$3,0)),"")</f>
        <v/>
      </c>
      <c r="DP350" s="75" t="str">
        <f>IFERROR(INDEX('Laika grafiks'!$54:$58,MATCH($D350,'Laika grafiks'!$A$54:$A$58,0),MATCH('Naudas plūsmas'!DP$3,'Laika grafiks'!$3:$3,0)),"")</f>
        <v/>
      </c>
      <c r="DQ350" s="75" t="str">
        <f>IFERROR(INDEX('Laika grafiks'!$54:$58,MATCH($D350,'Laika grafiks'!$A$54:$A$58,0),MATCH('Naudas plūsmas'!DQ$3,'Laika grafiks'!$3:$3,0)),"")</f>
        <v/>
      </c>
      <c r="DR350" s="75" t="str">
        <f>IFERROR(INDEX('Laika grafiks'!$54:$58,MATCH($D350,'Laika grafiks'!$A$54:$A$58,0),MATCH('Naudas plūsmas'!DR$3,'Laika grafiks'!$3:$3,0)),"")</f>
        <v/>
      </c>
      <c r="DS350" s="75" t="str">
        <f>IFERROR(INDEX('Laika grafiks'!$54:$58,MATCH($D350,'Laika grafiks'!$A$54:$A$58,0),MATCH('Naudas plūsmas'!DS$3,'Laika grafiks'!$3:$3,0)),"")</f>
        <v/>
      </c>
      <c r="DT350" s="75" t="str">
        <f>IFERROR(INDEX('Laika grafiks'!$54:$58,MATCH($D350,'Laika grafiks'!$A$54:$A$58,0),MATCH('Naudas plūsmas'!DT$3,'Laika grafiks'!$3:$3,0)),"")</f>
        <v/>
      </c>
      <c r="DU350" s="75" t="str">
        <f>IFERROR(INDEX('Laika grafiks'!$54:$58,MATCH($D350,'Laika grafiks'!$A$54:$A$58,0),MATCH('Naudas plūsmas'!DU$3,'Laika grafiks'!$3:$3,0)),"")</f>
        <v/>
      </c>
    </row>
    <row r="351" spans="1:125" x14ac:dyDescent="0.35">
      <c r="A351" s="55" t="str">
        <f>IFERROR(A157,"")</f>
        <v>Indekss administratīvajām izmaksām</v>
      </c>
      <c r="B351" s="2"/>
      <c r="C351" s="2"/>
      <c r="D351" s="55">
        <f>IFERROR(D157,"")</f>
        <v>0</v>
      </c>
      <c r="E351" s="75" t="str">
        <f>IFERROR(INDEX('Laika grafiks'!$54:$58,MATCH($D351,'Laika grafiks'!$A$54:$A$58,0),MATCH('Naudas plūsmas'!E$3,'Laika grafiks'!$3:$3,0)),"")</f>
        <v/>
      </c>
      <c r="F351" s="75" t="str">
        <f>IFERROR(INDEX('Laika grafiks'!$54:$58,MATCH($D351,'Laika grafiks'!$A$54:$A$58,0),MATCH('Naudas plūsmas'!F$3,'Laika grafiks'!$3:$3,0)),"")</f>
        <v/>
      </c>
      <c r="G351" s="75" t="str">
        <f>IFERROR(INDEX('Laika grafiks'!$54:$58,MATCH($D351,'Laika grafiks'!$A$54:$A$58,0),MATCH('Naudas plūsmas'!G$3,'Laika grafiks'!$3:$3,0)),"")</f>
        <v/>
      </c>
      <c r="H351" s="75" t="str">
        <f>IFERROR(INDEX('Laika grafiks'!$54:$58,MATCH($D351,'Laika grafiks'!$A$54:$A$58,0),MATCH('Naudas plūsmas'!H$3,'Laika grafiks'!$3:$3,0)),"")</f>
        <v/>
      </c>
      <c r="I351" s="75" t="str">
        <f>IFERROR(INDEX('Laika grafiks'!$54:$58,MATCH($D351,'Laika grafiks'!$A$54:$A$58,0),MATCH('Naudas plūsmas'!I$3,'Laika grafiks'!$3:$3,0)),"")</f>
        <v/>
      </c>
      <c r="J351" s="75" t="str">
        <f>IFERROR(INDEX('Laika grafiks'!$54:$58,MATCH($D351,'Laika grafiks'!$A$54:$A$58,0),MATCH('Naudas plūsmas'!J$3,'Laika grafiks'!$3:$3,0)),"")</f>
        <v/>
      </c>
      <c r="K351" s="75" t="str">
        <f>IFERROR(INDEX('Laika grafiks'!$54:$58,MATCH($D351,'Laika grafiks'!$A$54:$A$58,0),MATCH('Naudas plūsmas'!K$3,'Laika grafiks'!$3:$3,0)),"")</f>
        <v/>
      </c>
      <c r="L351" s="75" t="str">
        <f>IFERROR(INDEX('Laika grafiks'!$54:$58,MATCH($D351,'Laika grafiks'!$A$54:$A$58,0),MATCH('Naudas plūsmas'!L$3,'Laika grafiks'!$3:$3,0)),"")</f>
        <v/>
      </c>
      <c r="M351" s="75" t="str">
        <f>IFERROR(INDEX('Laika grafiks'!$54:$58,MATCH($D351,'Laika grafiks'!$A$54:$A$58,0),MATCH('Naudas plūsmas'!M$3,'Laika grafiks'!$3:$3,0)),"")</f>
        <v/>
      </c>
      <c r="N351" s="75" t="str">
        <f>IFERROR(INDEX('Laika grafiks'!$54:$58,MATCH($D351,'Laika grafiks'!$A$54:$A$58,0),MATCH('Naudas plūsmas'!N$3,'Laika grafiks'!$3:$3,0)),"")</f>
        <v/>
      </c>
      <c r="O351" s="75" t="str">
        <f>IFERROR(INDEX('Laika grafiks'!$54:$58,MATCH($D351,'Laika grafiks'!$A$54:$A$58,0),MATCH('Naudas plūsmas'!O$3,'Laika grafiks'!$3:$3,0)),"")</f>
        <v/>
      </c>
      <c r="P351" s="75" t="str">
        <f>IFERROR(INDEX('Laika grafiks'!$54:$58,MATCH($D351,'Laika grafiks'!$A$54:$A$58,0),MATCH('Naudas plūsmas'!P$3,'Laika grafiks'!$3:$3,0)),"")</f>
        <v/>
      </c>
      <c r="Q351" s="75" t="str">
        <f>IFERROR(INDEX('Laika grafiks'!$54:$58,MATCH($D351,'Laika grafiks'!$A$54:$A$58,0),MATCH('Naudas plūsmas'!Q$3,'Laika grafiks'!$3:$3,0)),"")</f>
        <v/>
      </c>
      <c r="R351" s="75" t="str">
        <f>IFERROR(INDEX('Laika grafiks'!$54:$58,MATCH($D351,'Laika grafiks'!$A$54:$A$58,0),MATCH('Naudas plūsmas'!R$3,'Laika grafiks'!$3:$3,0)),"")</f>
        <v/>
      </c>
      <c r="S351" s="75" t="str">
        <f>IFERROR(INDEX('Laika grafiks'!$54:$58,MATCH($D351,'Laika grafiks'!$A$54:$A$58,0),MATCH('Naudas plūsmas'!S$3,'Laika grafiks'!$3:$3,0)),"")</f>
        <v/>
      </c>
      <c r="T351" s="75" t="str">
        <f>IFERROR(INDEX('Laika grafiks'!$54:$58,MATCH($D351,'Laika grafiks'!$A$54:$A$58,0),MATCH('Naudas plūsmas'!T$3,'Laika grafiks'!$3:$3,0)),"")</f>
        <v/>
      </c>
      <c r="U351" s="75" t="str">
        <f>IFERROR(INDEX('Laika grafiks'!$54:$58,MATCH($D351,'Laika grafiks'!$A$54:$A$58,0),MATCH('Naudas plūsmas'!U$3,'Laika grafiks'!$3:$3,0)),"")</f>
        <v/>
      </c>
      <c r="V351" s="75" t="str">
        <f>IFERROR(INDEX('Laika grafiks'!$54:$58,MATCH($D351,'Laika grafiks'!$A$54:$A$58,0),MATCH('Naudas plūsmas'!V$3,'Laika grafiks'!$3:$3,0)),"")</f>
        <v/>
      </c>
      <c r="W351" s="75" t="str">
        <f>IFERROR(INDEX('Laika grafiks'!$54:$58,MATCH($D351,'Laika grafiks'!$A$54:$A$58,0),MATCH('Naudas plūsmas'!W$3,'Laika grafiks'!$3:$3,0)),"")</f>
        <v/>
      </c>
      <c r="X351" s="75" t="str">
        <f>IFERROR(INDEX('Laika grafiks'!$54:$58,MATCH($D351,'Laika grafiks'!$A$54:$A$58,0),MATCH('Naudas plūsmas'!X$3,'Laika grafiks'!$3:$3,0)),"")</f>
        <v/>
      </c>
      <c r="Y351" s="75" t="str">
        <f>IFERROR(INDEX('Laika grafiks'!$54:$58,MATCH($D351,'Laika grafiks'!$A$54:$A$58,0),MATCH('Naudas plūsmas'!Y$3,'Laika grafiks'!$3:$3,0)),"")</f>
        <v/>
      </c>
      <c r="Z351" s="75" t="str">
        <f>IFERROR(INDEX('Laika grafiks'!$54:$58,MATCH($D351,'Laika grafiks'!$A$54:$A$58,0),MATCH('Naudas plūsmas'!Z$3,'Laika grafiks'!$3:$3,0)),"")</f>
        <v/>
      </c>
      <c r="AA351" s="75" t="str">
        <f>IFERROR(INDEX('Laika grafiks'!$54:$58,MATCH($D351,'Laika grafiks'!$A$54:$A$58,0),MATCH('Naudas plūsmas'!AA$3,'Laika grafiks'!$3:$3,0)),"")</f>
        <v/>
      </c>
      <c r="AB351" s="75" t="str">
        <f>IFERROR(INDEX('Laika grafiks'!$54:$58,MATCH($D351,'Laika grafiks'!$A$54:$A$58,0),MATCH('Naudas plūsmas'!AB$3,'Laika grafiks'!$3:$3,0)),"")</f>
        <v/>
      </c>
      <c r="AC351" s="75" t="str">
        <f>IFERROR(INDEX('Laika grafiks'!$54:$58,MATCH($D351,'Laika grafiks'!$A$54:$A$58,0),MATCH('Naudas plūsmas'!AC$3,'Laika grafiks'!$3:$3,0)),"")</f>
        <v/>
      </c>
      <c r="AD351" s="75" t="str">
        <f>IFERROR(INDEX('Laika grafiks'!$54:$58,MATCH($D351,'Laika grafiks'!$A$54:$A$58,0),MATCH('Naudas plūsmas'!AD$3,'Laika grafiks'!$3:$3,0)),"")</f>
        <v/>
      </c>
      <c r="AE351" s="75" t="str">
        <f>IFERROR(INDEX('Laika grafiks'!$54:$58,MATCH($D351,'Laika grafiks'!$A$54:$A$58,0),MATCH('Naudas plūsmas'!AE$3,'Laika grafiks'!$3:$3,0)),"")</f>
        <v/>
      </c>
      <c r="AF351" s="75" t="str">
        <f>IFERROR(INDEX('Laika grafiks'!$54:$58,MATCH($D351,'Laika grafiks'!$A$54:$A$58,0),MATCH('Naudas plūsmas'!AF$3,'Laika grafiks'!$3:$3,0)),"")</f>
        <v/>
      </c>
      <c r="AG351" s="75" t="str">
        <f>IFERROR(INDEX('Laika grafiks'!$54:$58,MATCH($D351,'Laika grafiks'!$A$54:$A$58,0),MATCH('Naudas plūsmas'!AG$3,'Laika grafiks'!$3:$3,0)),"")</f>
        <v/>
      </c>
      <c r="AH351" s="75" t="str">
        <f>IFERROR(INDEX('Laika grafiks'!$54:$58,MATCH($D351,'Laika grafiks'!$A$54:$A$58,0),MATCH('Naudas plūsmas'!AH$3,'Laika grafiks'!$3:$3,0)),"")</f>
        <v/>
      </c>
      <c r="AI351" s="75" t="str">
        <f>IFERROR(INDEX('Laika grafiks'!$54:$58,MATCH($D351,'Laika grafiks'!$A$54:$A$58,0),MATCH('Naudas plūsmas'!AI$3,'Laika grafiks'!$3:$3,0)),"")</f>
        <v/>
      </c>
      <c r="AJ351" s="75" t="str">
        <f>IFERROR(INDEX('Laika grafiks'!$54:$58,MATCH($D351,'Laika grafiks'!$A$54:$A$58,0),MATCH('Naudas plūsmas'!AJ$3,'Laika grafiks'!$3:$3,0)),"")</f>
        <v/>
      </c>
      <c r="AK351" s="75" t="str">
        <f>IFERROR(INDEX('Laika grafiks'!$54:$58,MATCH($D351,'Laika grafiks'!$A$54:$A$58,0),MATCH('Naudas plūsmas'!AK$3,'Laika grafiks'!$3:$3,0)),"")</f>
        <v/>
      </c>
      <c r="AL351" s="75" t="str">
        <f>IFERROR(INDEX('Laika grafiks'!$54:$58,MATCH($D351,'Laika grafiks'!$A$54:$A$58,0),MATCH('Naudas plūsmas'!AL$3,'Laika grafiks'!$3:$3,0)),"")</f>
        <v/>
      </c>
      <c r="AM351" s="75" t="str">
        <f>IFERROR(INDEX('Laika grafiks'!$54:$58,MATCH($D351,'Laika grafiks'!$A$54:$A$58,0),MATCH('Naudas plūsmas'!AM$3,'Laika grafiks'!$3:$3,0)),"")</f>
        <v/>
      </c>
      <c r="AN351" s="75" t="str">
        <f>IFERROR(INDEX('Laika grafiks'!$54:$58,MATCH($D351,'Laika grafiks'!$A$54:$A$58,0),MATCH('Naudas plūsmas'!AN$3,'Laika grafiks'!$3:$3,0)),"")</f>
        <v/>
      </c>
      <c r="AO351" s="75" t="str">
        <f>IFERROR(INDEX('Laika grafiks'!$54:$58,MATCH($D351,'Laika grafiks'!$A$54:$A$58,0),MATCH('Naudas plūsmas'!AO$3,'Laika grafiks'!$3:$3,0)),"")</f>
        <v/>
      </c>
      <c r="AP351" s="75" t="str">
        <f>IFERROR(INDEX('Laika grafiks'!$54:$58,MATCH($D351,'Laika grafiks'!$A$54:$A$58,0),MATCH('Naudas plūsmas'!AP$3,'Laika grafiks'!$3:$3,0)),"")</f>
        <v/>
      </c>
      <c r="AQ351" s="75" t="str">
        <f>IFERROR(INDEX('Laika grafiks'!$54:$58,MATCH($D351,'Laika grafiks'!$A$54:$A$58,0),MATCH('Naudas plūsmas'!AQ$3,'Laika grafiks'!$3:$3,0)),"")</f>
        <v/>
      </c>
      <c r="AR351" s="75" t="str">
        <f>IFERROR(INDEX('Laika grafiks'!$54:$58,MATCH($D351,'Laika grafiks'!$A$54:$A$58,0),MATCH('Naudas plūsmas'!AR$3,'Laika grafiks'!$3:$3,0)),"")</f>
        <v/>
      </c>
      <c r="AS351" s="75" t="str">
        <f>IFERROR(INDEX('Laika grafiks'!$54:$58,MATCH($D351,'Laika grafiks'!$A$54:$A$58,0),MATCH('Naudas plūsmas'!AS$3,'Laika grafiks'!$3:$3,0)),"")</f>
        <v/>
      </c>
      <c r="AT351" s="75" t="str">
        <f>IFERROR(INDEX('Laika grafiks'!$54:$58,MATCH($D351,'Laika grafiks'!$A$54:$A$58,0),MATCH('Naudas plūsmas'!AT$3,'Laika grafiks'!$3:$3,0)),"")</f>
        <v/>
      </c>
      <c r="AU351" s="75" t="str">
        <f>IFERROR(INDEX('Laika grafiks'!$54:$58,MATCH($D351,'Laika grafiks'!$A$54:$A$58,0),MATCH('Naudas plūsmas'!AU$3,'Laika grafiks'!$3:$3,0)),"")</f>
        <v/>
      </c>
      <c r="AV351" s="75" t="str">
        <f>IFERROR(INDEX('Laika grafiks'!$54:$58,MATCH($D351,'Laika grafiks'!$A$54:$A$58,0),MATCH('Naudas plūsmas'!AV$3,'Laika grafiks'!$3:$3,0)),"")</f>
        <v/>
      </c>
      <c r="AW351" s="75" t="str">
        <f>IFERROR(INDEX('Laika grafiks'!$54:$58,MATCH($D351,'Laika grafiks'!$A$54:$A$58,0),MATCH('Naudas plūsmas'!AW$3,'Laika grafiks'!$3:$3,0)),"")</f>
        <v/>
      </c>
      <c r="AX351" s="75" t="str">
        <f>IFERROR(INDEX('Laika grafiks'!$54:$58,MATCH($D351,'Laika grafiks'!$A$54:$A$58,0),MATCH('Naudas plūsmas'!AX$3,'Laika grafiks'!$3:$3,0)),"")</f>
        <v/>
      </c>
      <c r="AY351" s="75" t="str">
        <f>IFERROR(INDEX('Laika grafiks'!$54:$58,MATCH($D351,'Laika grafiks'!$A$54:$A$58,0),MATCH('Naudas plūsmas'!AY$3,'Laika grafiks'!$3:$3,0)),"")</f>
        <v/>
      </c>
      <c r="AZ351" s="75" t="str">
        <f>IFERROR(INDEX('Laika grafiks'!$54:$58,MATCH($D351,'Laika grafiks'!$A$54:$A$58,0),MATCH('Naudas plūsmas'!AZ$3,'Laika grafiks'!$3:$3,0)),"")</f>
        <v/>
      </c>
      <c r="BA351" s="75" t="str">
        <f>IFERROR(INDEX('Laika grafiks'!$54:$58,MATCH($D351,'Laika grafiks'!$A$54:$A$58,0),MATCH('Naudas plūsmas'!BA$3,'Laika grafiks'!$3:$3,0)),"")</f>
        <v/>
      </c>
      <c r="BB351" s="75" t="str">
        <f>IFERROR(INDEX('Laika grafiks'!$54:$58,MATCH($D351,'Laika grafiks'!$A$54:$A$58,0),MATCH('Naudas plūsmas'!BB$3,'Laika grafiks'!$3:$3,0)),"")</f>
        <v/>
      </c>
      <c r="BC351" s="75" t="str">
        <f>IFERROR(INDEX('Laika grafiks'!$54:$58,MATCH($D351,'Laika grafiks'!$A$54:$A$58,0),MATCH('Naudas plūsmas'!BC$3,'Laika grafiks'!$3:$3,0)),"")</f>
        <v/>
      </c>
      <c r="BD351" s="75" t="str">
        <f>IFERROR(INDEX('Laika grafiks'!$54:$58,MATCH($D351,'Laika grafiks'!$A$54:$A$58,0),MATCH('Naudas plūsmas'!BD$3,'Laika grafiks'!$3:$3,0)),"")</f>
        <v/>
      </c>
      <c r="BE351" s="75" t="str">
        <f>IFERROR(INDEX('Laika grafiks'!$54:$58,MATCH($D351,'Laika grafiks'!$A$54:$A$58,0),MATCH('Naudas plūsmas'!BE$3,'Laika grafiks'!$3:$3,0)),"")</f>
        <v/>
      </c>
      <c r="BF351" s="75" t="str">
        <f>IFERROR(INDEX('Laika grafiks'!$54:$58,MATCH($D351,'Laika grafiks'!$A$54:$A$58,0),MATCH('Naudas plūsmas'!BF$3,'Laika grafiks'!$3:$3,0)),"")</f>
        <v/>
      </c>
      <c r="BG351" s="75" t="str">
        <f>IFERROR(INDEX('Laika grafiks'!$54:$58,MATCH($D351,'Laika grafiks'!$A$54:$A$58,0),MATCH('Naudas plūsmas'!BG$3,'Laika grafiks'!$3:$3,0)),"")</f>
        <v/>
      </c>
      <c r="BH351" s="75" t="str">
        <f>IFERROR(INDEX('Laika grafiks'!$54:$58,MATCH($D351,'Laika grafiks'!$A$54:$A$58,0),MATCH('Naudas plūsmas'!BH$3,'Laika grafiks'!$3:$3,0)),"")</f>
        <v/>
      </c>
      <c r="BI351" s="75" t="str">
        <f>IFERROR(INDEX('Laika grafiks'!$54:$58,MATCH($D351,'Laika grafiks'!$A$54:$A$58,0),MATCH('Naudas plūsmas'!BI$3,'Laika grafiks'!$3:$3,0)),"")</f>
        <v/>
      </c>
      <c r="BJ351" s="75" t="str">
        <f>IFERROR(INDEX('Laika grafiks'!$54:$58,MATCH($D351,'Laika grafiks'!$A$54:$A$58,0),MATCH('Naudas plūsmas'!BJ$3,'Laika grafiks'!$3:$3,0)),"")</f>
        <v/>
      </c>
      <c r="BK351" s="75" t="str">
        <f>IFERROR(INDEX('Laika grafiks'!$54:$58,MATCH($D351,'Laika grafiks'!$A$54:$A$58,0),MATCH('Naudas plūsmas'!BK$3,'Laika grafiks'!$3:$3,0)),"")</f>
        <v/>
      </c>
      <c r="BL351" s="75" t="str">
        <f>IFERROR(INDEX('Laika grafiks'!$54:$58,MATCH($D351,'Laika grafiks'!$A$54:$A$58,0),MATCH('Naudas plūsmas'!BL$3,'Laika grafiks'!$3:$3,0)),"")</f>
        <v/>
      </c>
      <c r="BM351" s="75" t="str">
        <f>IFERROR(INDEX('Laika grafiks'!$54:$58,MATCH($D351,'Laika grafiks'!$A$54:$A$58,0),MATCH('Naudas plūsmas'!BM$3,'Laika grafiks'!$3:$3,0)),"")</f>
        <v/>
      </c>
      <c r="BN351" s="75" t="str">
        <f>IFERROR(INDEX('Laika grafiks'!$54:$58,MATCH($D351,'Laika grafiks'!$A$54:$A$58,0),MATCH('Naudas plūsmas'!BN$3,'Laika grafiks'!$3:$3,0)),"")</f>
        <v/>
      </c>
      <c r="BO351" s="75" t="str">
        <f>IFERROR(INDEX('Laika grafiks'!$54:$58,MATCH($D351,'Laika grafiks'!$A$54:$A$58,0),MATCH('Naudas plūsmas'!BO$3,'Laika grafiks'!$3:$3,0)),"")</f>
        <v/>
      </c>
      <c r="BP351" s="75" t="str">
        <f>IFERROR(INDEX('Laika grafiks'!$54:$58,MATCH($D351,'Laika grafiks'!$A$54:$A$58,0),MATCH('Naudas plūsmas'!BP$3,'Laika grafiks'!$3:$3,0)),"")</f>
        <v/>
      </c>
      <c r="BQ351" s="75" t="str">
        <f>IFERROR(INDEX('Laika grafiks'!$54:$58,MATCH($D351,'Laika grafiks'!$A$54:$A$58,0),MATCH('Naudas plūsmas'!BQ$3,'Laika grafiks'!$3:$3,0)),"")</f>
        <v/>
      </c>
      <c r="BR351" s="75" t="str">
        <f>IFERROR(INDEX('Laika grafiks'!$54:$58,MATCH($D351,'Laika grafiks'!$A$54:$A$58,0),MATCH('Naudas plūsmas'!BR$3,'Laika grafiks'!$3:$3,0)),"")</f>
        <v/>
      </c>
      <c r="BS351" s="75" t="str">
        <f>IFERROR(INDEX('Laika grafiks'!$54:$58,MATCH($D351,'Laika grafiks'!$A$54:$A$58,0),MATCH('Naudas plūsmas'!BS$3,'Laika grafiks'!$3:$3,0)),"")</f>
        <v/>
      </c>
      <c r="BT351" s="75" t="str">
        <f>IFERROR(INDEX('Laika grafiks'!$54:$58,MATCH($D351,'Laika grafiks'!$A$54:$A$58,0),MATCH('Naudas plūsmas'!BT$3,'Laika grafiks'!$3:$3,0)),"")</f>
        <v/>
      </c>
      <c r="BU351" s="75" t="str">
        <f>IFERROR(INDEX('Laika grafiks'!$54:$58,MATCH($D351,'Laika grafiks'!$A$54:$A$58,0),MATCH('Naudas plūsmas'!BU$3,'Laika grafiks'!$3:$3,0)),"")</f>
        <v/>
      </c>
      <c r="BV351" s="75" t="str">
        <f>IFERROR(INDEX('Laika grafiks'!$54:$58,MATCH($D351,'Laika grafiks'!$A$54:$A$58,0),MATCH('Naudas plūsmas'!BV$3,'Laika grafiks'!$3:$3,0)),"")</f>
        <v/>
      </c>
      <c r="BW351" s="75" t="str">
        <f>IFERROR(INDEX('Laika grafiks'!$54:$58,MATCH($D351,'Laika grafiks'!$A$54:$A$58,0),MATCH('Naudas plūsmas'!BW$3,'Laika grafiks'!$3:$3,0)),"")</f>
        <v/>
      </c>
      <c r="BX351" s="75" t="str">
        <f>IFERROR(INDEX('Laika grafiks'!$54:$58,MATCH($D351,'Laika grafiks'!$A$54:$A$58,0),MATCH('Naudas plūsmas'!BX$3,'Laika grafiks'!$3:$3,0)),"")</f>
        <v/>
      </c>
      <c r="BY351" s="75" t="str">
        <f>IFERROR(INDEX('Laika grafiks'!$54:$58,MATCH($D351,'Laika grafiks'!$A$54:$A$58,0),MATCH('Naudas plūsmas'!BY$3,'Laika grafiks'!$3:$3,0)),"")</f>
        <v/>
      </c>
      <c r="BZ351" s="75" t="str">
        <f>IFERROR(INDEX('Laika grafiks'!$54:$58,MATCH($D351,'Laika grafiks'!$A$54:$A$58,0),MATCH('Naudas plūsmas'!BZ$3,'Laika grafiks'!$3:$3,0)),"")</f>
        <v/>
      </c>
      <c r="CA351" s="75" t="str">
        <f>IFERROR(INDEX('Laika grafiks'!$54:$58,MATCH($D351,'Laika grafiks'!$A$54:$A$58,0),MATCH('Naudas plūsmas'!CA$3,'Laika grafiks'!$3:$3,0)),"")</f>
        <v/>
      </c>
      <c r="CB351" s="75" t="str">
        <f>IFERROR(INDEX('Laika grafiks'!$54:$58,MATCH($D351,'Laika grafiks'!$A$54:$A$58,0),MATCH('Naudas plūsmas'!CB$3,'Laika grafiks'!$3:$3,0)),"")</f>
        <v/>
      </c>
      <c r="CC351" s="75" t="str">
        <f>IFERROR(INDEX('Laika grafiks'!$54:$58,MATCH($D351,'Laika grafiks'!$A$54:$A$58,0),MATCH('Naudas plūsmas'!CC$3,'Laika grafiks'!$3:$3,0)),"")</f>
        <v/>
      </c>
      <c r="CD351" s="75" t="str">
        <f>IFERROR(INDEX('Laika grafiks'!$54:$58,MATCH($D351,'Laika grafiks'!$A$54:$A$58,0),MATCH('Naudas plūsmas'!CD$3,'Laika grafiks'!$3:$3,0)),"")</f>
        <v/>
      </c>
      <c r="CE351" s="75" t="str">
        <f>IFERROR(INDEX('Laika grafiks'!$54:$58,MATCH($D351,'Laika grafiks'!$A$54:$A$58,0),MATCH('Naudas plūsmas'!CE$3,'Laika grafiks'!$3:$3,0)),"")</f>
        <v/>
      </c>
      <c r="CF351" s="75" t="str">
        <f>IFERROR(INDEX('Laika grafiks'!$54:$58,MATCH($D351,'Laika grafiks'!$A$54:$A$58,0),MATCH('Naudas plūsmas'!CF$3,'Laika grafiks'!$3:$3,0)),"")</f>
        <v/>
      </c>
      <c r="CG351" s="75" t="str">
        <f>IFERROR(INDEX('Laika grafiks'!$54:$58,MATCH($D351,'Laika grafiks'!$A$54:$A$58,0),MATCH('Naudas plūsmas'!CG$3,'Laika grafiks'!$3:$3,0)),"")</f>
        <v/>
      </c>
      <c r="CH351" s="75" t="str">
        <f>IFERROR(INDEX('Laika grafiks'!$54:$58,MATCH($D351,'Laika grafiks'!$A$54:$A$58,0),MATCH('Naudas plūsmas'!CH$3,'Laika grafiks'!$3:$3,0)),"")</f>
        <v/>
      </c>
      <c r="CI351" s="75" t="str">
        <f>IFERROR(INDEX('Laika grafiks'!$54:$58,MATCH($D351,'Laika grafiks'!$A$54:$A$58,0),MATCH('Naudas plūsmas'!CI$3,'Laika grafiks'!$3:$3,0)),"")</f>
        <v/>
      </c>
      <c r="CJ351" s="75" t="str">
        <f>IFERROR(INDEX('Laika grafiks'!$54:$58,MATCH($D351,'Laika grafiks'!$A$54:$A$58,0),MATCH('Naudas plūsmas'!CJ$3,'Laika grafiks'!$3:$3,0)),"")</f>
        <v/>
      </c>
      <c r="CK351" s="75" t="str">
        <f>IFERROR(INDEX('Laika grafiks'!$54:$58,MATCH($D351,'Laika grafiks'!$A$54:$A$58,0),MATCH('Naudas plūsmas'!CK$3,'Laika grafiks'!$3:$3,0)),"")</f>
        <v/>
      </c>
      <c r="CL351" s="75" t="str">
        <f>IFERROR(INDEX('Laika grafiks'!$54:$58,MATCH($D351,'Laika grafiks'!$A$54:$A$58,0),MATCH('Naudas plūsmas'!CL$3,'Laika grafiks'!$3:$3,0)),"")</f>
        <v/>
      </c>
      <c r="CM351" s="75" t="str">
        <f>IFERROR(INDEX('Laika grafiks'!$54:$58,MATCH($D351,'Laika grafiks'!$A$54:$A$58,0),MATCH('Naudas plūsmas'!CM$3,'Laika grafiks'!$3:$3,0)),"")</f>
        <v/>
      </c>
      <c r="CN351" s="75" t="str">
        <f>IFERROR(INDEX('Laika grafiks'!$54:$58,MATCH($D351,'Laika grafiks'!$A$54:$A$58,0),MATCH('Naudas plūsmas'!CN$3,'Laika grafiks'!$3:$3,0)),"")</f>
        <v/>
      </c>
      <c r="CO351" s="75" t="str">
        <f>IFERROR(INDEX('Laika grafiks'!$54:$58,MATCH($D351,'Laika grafiks'!$A$54:$A$58,0),MATCH('Naudas plūsmas'!CO$3,'Laika grafiks'!$3:$3,0)),"")</f>
        <v/>
      </c>
      <c r="CP351" s="75" t="str">
        <f>IFERROR(INDEX('Laika grafiks'!$54:$58,MATCH($D351,'Laika grafiks'!$A$54:$A$58,0),MATCH('Naudas plūsmas'!CP$3,'Laika grafiks'!$3:$3,0)),"")</f>
        <v/>
      </c>
      <c r="CQ351" s="75" t="str">
        <f>IFERROR(INDEX('Laika grafiks'!$54:$58,MATCH($D351,'Laika grafiks'!$A$54:$A$58,0),MATCH('Naudas plūsmas'!CQ$3,'Laika grafiks'!$3:$3,0)),"")</f>
        <v/>
      </c>
      <c r="CR351" s="75" t="str">
        <f>IFERROR(INDEX('Laika grafiks'!$54:$58,MATCH($D351,'Laika grafiks'!$A$54:$A$58,0),MATCH('Naudas plūsmas'!CR$3,'Laika grafiks'!$3:$3,0)),"")</f>
        <v/>
      </c>
      <c r="CS351" s="75" t="str">
        <f>IFERROR(INDEX('Laika grafiks'!$54:$58,MATCH($D351,'Laika grafiks'!$A$54:$A$58,0),MATCH('Naudas plūsmas'!CS$3,'Laika grafiks'!$3:$3,0)),"")</f>
        <v/>
      </c>
      <c r="CT351" s="75" t="str">
        <f>IFERROR(INDEX('Laika grafiks'!$54:$58,MATCH($D351,'Laika grafiks'!$A$54:$A$58,0),MATCH('Naudas plūsmas'!CT$3,'Laika grafiks'!$3:$3,0)),"")</f>
        <v/>
      </c>
      <c r="CU351" s="75" t="str">
        <f>IFERROR(INDEX('Laika grafiks'!$54:$58,MATCH($D351,'Laika grafiks'!$A$54:$A$58,0),MATCH('Naudas plūsmas'!CU$3,'Laika grafiks'!$3:$3,0)),"")</f>
        <v/>
      </c>
      <c r="CV351" s="75" t="str">
        <f>IFERROR(INDEX('Laika grafiks'!$54:$58,MATCH($D351,'Laika grafiks'!$A$54:$A$58,0),MATCH('Naudas plūsmas'!CV$3,'Laika grafiks'!$3:$3,0)),"")</f>
        <v/>
      </c>
      <c r="CW351" s="75" t="str">
        <f>IFERROR(INDEX('Laika grafiks'!$54:$58,MATCH($D351,'Laika grafiks'!$A$54:$A$58,0),MATCH('Naudas plūsmas'!CW$3,'Laika grafiks'!$3:$3,0)),"")</f>
        <v/>
      </c>
      <c r="CX351" s="75" t="str">
        <f>IFERROR(INDEX('Laika grafiks'!$54:$58,MATCH($D351,'Laika grafiks'!$A$54:$A$58,0),MATCH('Naudas plūsmas'!CX$3,'Laika grafiks'!$3:$3,0)),"")</f>
        <v/>
      </c>
      <c r="CY351" s="75" t="str">
        <f>IFERROR(INDEX('Laika grafiks'!$54:$58,MATCH($D351,'Laika grafiks'!$A$54:$A$58,0),MATCH('Naudas plūsmas'!CY$3,'Laika grafiks'!$3:$3,0)),"")</f>
        <v/>
      </c>
      <c r="CZ351" s="75" t="str">
        <f>IFERROR(INDEX('Laika grafiks'!$54:$58,MATCH($D351,'Laika grafiks'!$A$54:$A$58,0),MATCH('Naudas plūsmas'!CZ$3,'Laika grafiks'!$3:$3,0)),"")</f>
        <v/>
      </c>
      <c r="DA351" s="75" t="str">
        <f>IFERROR(INDEX('Laika grafiks'!$54:$58,MATCH($D351,'Laika grafiks'!$A$54:$A$58,0),MATCH('Naudas plūsmas'!DA$3,'Laika grafiks'!$3:$3,0)),"")</f>
        <v/>
      </c>
      <c r="DB351" s="75" t="str">
        <f>IFERROR(INDEX('Laika grafiks'!$54:$58,MATCH($D351,'Laika grafiks'!$A$54:$A$58,0),MATCH('Naudas plūsmas'!DB$3,'Laika grafiks'!$3:$3,0)),"")</f>
        <v/>
      </c>
      <c r="DC351" s="75" t="str">
        <f>IFERROR(INDEX('Laika grafiks'!$54:$58,MATCH($D351,'Laika grafiks'!$A$54:$A$58,0),MATCH('Naudas plūsmas'!DC$3,'Laika grafiks'!$3:$3,0)),"")</f>
        <v/>
      </c>
      <c r="DD351" s="75" t="str">
        <f>IFERROR(INDEX('Laika grafiks'!$54:$58,MATCH($D351,'Laika grafiks'!$A$54:$A$58,0),MATCH('Naudas plūsmas'!DD$3,'Laika grafiks'!$3:$3,0)),"")</f>
        <v/>
      </c>
      <c r="DE351" s="75" t="str">
        <f>IFERROR(INDEX('Laika grafiks'!$54:$58,MATCH($D351,'Laika grafiks'!$A$54:$A$58,0),MATCH('Naudas plūsmas'!DE$3,'Laika grafiks'!$3:$3,0)),"")</f>
        <v/>
      </c>
      <c r="DF351" s="75" t="str">
        <f>IFERROR(INDEX('Laika grafiks'!$54:$58,MATCH($D351,'Laika grafiks'!$A$54:$A$58,0),MATCH('Naudas plūsmas'!DF$3,'Laika grafiks'!$3:$3,0)),"")</f>
        <v/>
      </c>
      <c r="DG351" s="75" t="str">
        <f>IFERROR(INDEX('Laika grafiks'!$54:$58,MATCH($D351,'Laika grafiks'!$A$54:$A$58,0),MATCH('Naudas plūsmas'!DG$3,'Laika grafiks'!$3:$3,0)),"")</f>
        <v/>
      </c>
      <c r="DH351" s="75" t="str">
        <f>IFERROR(INDEX('Laika grafiks'!$54:$58,MATCH($D351,'Laika grafiks'!$A$54:$A$58,0),MATCH('Naudas plūsmas'!DH$3,'Laika grafiks'!$3:$3,0)),"")</f>
        <v/>
      </c>
      <c r="DI351" s="75" t="str">
        <f>IFERROR(INDEX('Laika grafiks'!$54:$58,MATCH($D351,'Laika grafiks'!$A$54:$A$58,0),MATCH('Naudas plūsmas'!DI$3,'Laika grafiks'!$3:$3,0)),"")</f>
        <v/>
      </c>
      <c r="DJ351" s="75" t="str">
        <f>IFERROR(INDEX('Laika grafiks'!$54:$58,MATCH($D351,'Laika grafiks'!$A$54:$A$58,0),MATCH('Naudas plūsmas'!DJ$3,'Laika grafiks'!$3:$3,0)),"")</f>
        <v/>
      </c>
      <c r="DK351" s="75" t="str">
        <f>IFERROR(INDEX('Laika grafiks'!$54:$58,MATCH($D351,'Laika grafiks'!$A$54:$A$58,0),MATCH('Naudas plūsmas'!DK$3,'Laika grafiks'!$3:$3,0)),"")</f>
        <v/>
      </c>
      <c r="DL351" s="75" t="str">
        <f>IFERROR(INDEX('Laika grafiks'!$54:$58,MATCH($D351,'Laika grafiks'!$A$54:$A$58,0),MATCH('Naudas plūsmas'!DL$3,'Laika grafiks'!$3:$3,0)),"")</f>
        <v/>
      </c>
      <c r="DM351" s="75" t="str">
        <f>IFERROR(INDEX('Laika grafiks'!$54:$58,MATCH($D351,'Laika grafiks'!$A$54:$A$58,0),MATCH('Naudas plūsmas'!DM$3,'Laika grafiks'!$3:$3,0)),"")</f>
        <v/>
      </c>
      <c r="DN351" s="75" t="str">
        <f>IFERROR(INDEX('Laika grafiks'!$54:$58,MATCH($D351,'Laika grafiks'!$A$54:$A$58,0),MATCH('Naudas plūsmas'!DN$3,'Laika grafiks'!$3:$3,0)),"")</f>
        <v/>
      </c>
      <c r="DO351" s="75" t="str">
        <f>IFERROR(INDEX('Laika grafiks'!$54:$58,MATCH($D351,'Laika grafiks'!$A$54:$A$58,0),MATCH('Naudas plūsmas'!DO$3,'Laika grafiks'!$3:$3,0)),"")</f>
        <v/>
      </c>
      <c r="DP351" s="75" t="str">
        <f>IFERROR(INDEX('Laika grafiks'!$54:$58,MATCH($D351,'Laika grafiks'!$A$54:$A$58,0),MATCH('Naudas plūsmas'!DP$3,'Laika grafiks'!$3:$3,0)),"")</f>
        <v/>
      </c>
      <c r="DQ351" s="75" t="str">
        <f>IFERROR(INDEX('Laika grafiks'!$54:$58,MATCH($D351,'Laika grafiks'!$A$54:$A$58,0),MATCH('Naudas plūsmas'!DQ$3,'Laika grafiks'!$3:$3,0)),"")</f>
        <v/>
      </c>
      <c r="DR351" s="75" t="str">
        <f>IFERROR(INDEX('Laika grafiks'!$54:$58,MATCH($D351,'Laika grafiks'!$A$54:$A$58,0),MATCH('Naudas plūsmas'!DR$3,'Laika grafiks'!$3:$3,0)),"")</f>
        <v/>
      </c>
      <c r="DS351" s="75" t="str">
        <f>IFERROR(INDEX('Laika grafiks'!$54:$58,MATCH($D351,'Laika grafiks'!$A$54:$A$58,0),MATCH('Naudas plūsmas'!DS$3,'Laika grafiks'!$3:$3,0)),"")</f>
        <v/>
      </c>
      <c r="DT351" s="75" t="str">
        <f>IFERROR(INDEX('Laika grafiks'!$54:$58,MATCH($D351,'Laika grafiks'!$A$54:$A$58,0),MATCH('Naudas plūsmas'!DT$3,'Laika grafiks'!$3:$3,0)),"")</f>
        <v/>
      </c>
      <c r="DU351" s="75" t="str">
        <f>IFERROR(INDEX('Laika grafiks'!$54:$58,MATCH($D351,'Laika grafiks'!$A$54:$A$58,0),MATCH('Naudas plūsmas'!DU$3,'Laika grafiks'!$3:$3,0)),"")</f>
        <v/>
      </c>
    </row>
    <row r="352" spans="1:125"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row>
    <row r="353" spans="1:125" x14ac:dyDescent="0.35">
      <c r="A353" s="2" t="s">
        <v>459</v>
      </c>
      <c r="B353" s="2"/>
      <c r="C353" s="2"/>
      <c r="D353" s="2"/>
      <c r="E353" s="158">
        <f t="shared" ref="E353:BP353" si="194">IFERROR(IFERROR(E349*E343/E347+E350*E344/E347+E351*E345/E347,0),"")</f>
        <v>0</v>
      </c>
      <c r="F353" s="151">
        <f t="shared" si="194"/>
        <v>0</v>
      </c>
      <c r="G353" s="151">
        <f t="shared" si="194"/>
        <v>0</v>
      </c>
      <c r="H353" s="151">
        <f t="shared" si="194"/>
        <v>0</v>
      </c>
      <c r="I353" s="151">
        <f t="shared" si="194"/>
        <v>0</v>
      </c>
      <c r="J353" s="151">
        <f t="shared" si="194"/>
        <v>0</v>
      </c>
      <c r="K353" s="151">
        <f t="shared" si="194"/>
        <v>0</v>
      </c>
      <c r="L353" s="151">
        <f t="shared" si="194"/>
        <v>0</v>
      </c>
      <c r="M353" s="151">
        <f t="shared" si="194"/>
        <v>0</v>
      </c>
      <c r="N353" s="151">
        <f t="shared" si="194"/>
        <v>0</v>
      </c>
      <c r="O353" s="151">
        <f t="shared" si="194"/>
        <v>0</v>
      </c>
      <c r="P353" s="151">
        <f t="shared" si="194"/>
        <v>0</v>
      </c>
      <c r="Q353" s="151">
        <f t="shared" si="194"/>
        <v>0</v>
      </c>
      <c r="R353" s="151">
        <f t="shared" si="194"/>
        <v>0</v>
      </c>
      <c r="S353" s="151">
        <f t="shared" si="194"/>
        <v>0</v>
      </c>
      <c r="T353" s="151">
        <f t="shared" si="194"/>
        <v>0</v>
      </c>
      <c r="U353" s="151">
        <f t="shared" si="194"/>
        <v>0</v>
      </c>
      <c r="V353" s="151">
        <f t="shared" si="194"/>
        <v>0</v>
      </c>
      <c r="W353" s="151">
        <f t="shared" si="194"/>
        <v>0</v>
      </c>
      <c r="X353" s="151">
        <f t="shared" si="194"/>
        <v>0</v>
      </c>
      <c r="Y353" s="151">
        <f t="shared" si="194"/>
        <v>0</v>
      </c>
      <c r="Z353" s="151">
        <f t="shared" si="194"/>
        <v>0</v>
      </c>
      <c r="AA353" s="151">
        <f t="shared" si="194"/>
        <v>0</v>
      </c>
      <c r="AB353" s="151">
        <f t="shared" si="194"/>
        <v>0</v>
      </c>
      <c r="AC353" s="151">
        <f t="shared" si="194"/>
        <v>0</v>
      </c>
      <c r="AD353" s="151">
        <f t="shared" si="194"/>
        <v>0</v>
      </c>
      <c r="AE353" s="151">
        <f t="shared" si="194"/>
        <v>0</v>
      </c>
      <c r="AF353" s="151">
        <f t="shared" si="194"/>
        <v>0</v>
      </c>
      <c r="AG353" s="151">
        <f t="shared" si="194"/>
        <v>0</v>
      </c>
      <c r="AH353" s="151">
        <f t="shared" si="194"/>
        <v>0</v>
      </c>
      <c r="AI353" s="151">
        <f t="shared" si="194"/>
        <v>0</v>
      </c>
      <c r="AJ353" s="151">
        <f t="shared" si="194"/>
        <v>0</v>
      </c>
      <c r="AK353" s="151">
        <f t="shared" si="194"/>
        <v>0</v>
      </c>
      <c r="AL353" s="151">
        <f t="shared" si="194"/>
        <v>0</v>
      </c>
      <c r="AM353" s="151">
        <f t="shared" si="194"/>
        <v>0</v>
      </c>
      <c r="AN353" s="151">
        <f t="shared" si="194"/>
        <v>0</v>
      </c>
      <c r="AO353" s="151">
        <f t="shared" si="194"/>
        <v>0</v>
      </c>
      <c r="AP353" s="151">
        <f t="shared" si="194"/>
        <v>0</v>
      </c>
      <c r="AQ353" s="151">
        <f t="shared" si="194"/>
        <v>0</v>
      </c>
      <c r="AR353" s="151">
        <f t="shared" si="194"/>
        <v>0</v>
      </c>
      <c r="AS353" s="151">
        <f t="shared" si="194"/>
        <v>0</v>
      </c>
      <c r="AT353" s="151">
        <f t="shared" si="194"/>
        <v>0</v>
      </c>
      <c r="AU353" s="151">
        <f t="shared" si="194"/>
        <v>0</v>
      </c>
      <c r="AV353" s="151">
        <f t="shared" si="194"/>
        <v>0</v>
      </c>
      <c r="AW353" s="151">
        <f t="shared" si="194"/>
        <v>0</v>
      </c>
      <c r="AX353" s="151">
        <f t="shared" si="194"/>
        <v>0</v>
      </c>
      <c r="AY353" s="151">
        <f t="shared" si="194"/>
        <v>0</v>
      </c>
      <c r="AZ353" s="151">
        <f t="shared" si="194"/>
        <v>0</v>
      </c>
      <c r="BA353" s="151">
        <f t="shared" si="194"/>
        <v>0</v>
      </c>
      <c r="BB353" s="151">
        <f t="shared" si="194"/>
        <v>0</v>
      </c>
      <c r="BC353" s="151">
        <f t="shared" si="194"/>
        <v>0</v>
      </c>
      <c r="BD353" s="151">
        <f t="shared" si="194"/>
        <v>0</v>
      </c>
      <c r="BE353" s="151">
        <f t="shared" si="194"/>
        <v>0</v>
      </c>
      <c r="BF353" s="151">
        <f t="shared" si="194"/>
        <v>0</v>
      </c>
      <c r="BG353" s="151">
        <f t="shared" si="194"/>
        <v>0</v>
      </c>
      <c r="BH353" s="151">
        <f t="shared" si="194"/>
        <v>0</v>
      </c>
      <c r="BI353" s="151">
        <f t="shared" si="194"/>
        <v>0</v>
      </c>
      <c r="BJ353" s="151">
        <f t="shared" si="194"/>
        <v>0</v>
      </c>
      <c r="BK353" s="151">
        <f t="shared" si="194"/>
        <v>0</v>
      </c>
      <c r="BL353" s="151">
        <f t="shared" si="194"/>
        <v>0</v>
      </c>
      <c r="BM353" s="151">
        <f t="shared" si="194"/>
        <v>0</v>
      </c>
      <c r="BN353" s="151">
        <f t="shared" si="194"/>
        <v>0</v>
      </c>
      <c r="BO353" s="151">
        <f t="shared" si="194"/>
        <v>0</v>
      </c>
      <c r="BP353" s="151">
        <f t="shared" si="194"/>
        <v>0</v>
      </c>
      <c r="BQ353" s="151">
        <f t="shared" ref="BQ353:DU353" si="195">IFERROR(IFERROR(BQ349*BQ343/BQ347+BQ350*BQ344/BQ347+BQ351*BQ345/BQ347,0),"")</f>
        <v>0</v>
      </c>
      <c r="BR353" s="151">
        <f t="shared" si="195"/>
        <v>0</v>
      </c>
      <c r="BS353" s="151">
        <f t="shared" si="195"/>
        <v>0</v>
      </c>
      <c r="BT353" s="151">
        <f t="shared" si="195"/>
        <v>0</v>
      </c>
      <c r="BU353" s="151">
        <f t="shared" si="195"/>
        <v>0</v>
      </c>
      <c r="BV353" s="151">
        <f t="shared" si="195"/>
        <v>0</v>
      </c>
      <c r="BW353" s="151">
        <f t="shared" si="195"/>
        <v>0</v>
      </c>
      <c r="BX353" s="151">
        <f t="shared" si="195"/>
        <v>0</v>
      </c>
      <c r="BY353" s="151">
        <f t="shared" si="195"/>
        <v>0</v>
      </c>
      <c r="BZ353" s="151">
        <f t="shared" si="195"/>
        <v>0</v>
      </c>
      <c r="CA353" s="151">
        <f t="shared" si="195"/>
        <v>0</v>
      </c>
      <c r="CB353" s="151">
        <f t="shared" si="195"/>
        <v>0</v>
      </c>
      <c r="CC353" s="151">
        <f t="shared" si="195"/>
        <v>0</v>
      </c>
      <c r="CD353" s="151">
        <f t="shared" si="195"/>
        <v>0</v>
      </c>
      <c r="CE353" s="151">
        <f t="shared" si="195"/>
        <v>0</v>
      </c>
      <c r="CF353" s="151">
        <f t="shared" si="195"/>
        <v>0</v>
      </c>
      <c r="CG353" s="151">
        <f t="shared" si="195"/>
        <v>0</v>
      </c>
      <c r="CH353" s="151">
        <f t="shared" si="195"/>
        <v>0</v>
      </c>
      <c r="CI353" s="151">
        <f t="shared" si="195"/>
        <v>0</v>
      </c>
      <c r="CJ353" s="151">
        <f t="shared" si="195"/>
        <v>0</v>
      </c>
      <c r="CK353" s="151">
        <f t="shared" si="195"/>
        <v>0</v>
      </c>
      <c r="CL353" s="151">
        <f t="shared" si="195"/>
        <v>0</v>
      </c>
      <c r="CM353" s="151">
        <f t="shared" si="195"/>
        <v>0</v>
      </c>
      <c r="CN353" s="151">
        <f t="shared" si="195"/>
        <v>0</v>
      </c>
      <c r="CO353" s="151">
        <f t="shared" si="195"/>
        <v>0</v>
      </c>
      <c r="CP353" s="151">
        <f t="shared" si="195"/>
        <v>0</v>
      </c>
      <c r="CQ353" s="151">
        <f t="shared" si="195"/>
        <v>0</v>
      </c>
      <c r="CR353" s="151">
        <f t="shared" si="195"/>
        <v>0</v>
      </c>
      <c r="CS353" s="151">
        <f t="shared" si="195"/>
        <v>0</v>
      </c>
      <c r="CT353" s="151">
        <f t="shared" si="195"/>
        <v>0</v>
      </c>
      <c r="CU353" s="151">
        <f t="shared" si="195"/>
        <v>0</v>
      </c>
      <c r="CV353" s="151">
        <f t="shared" si="195"/>
        <v>0</v>
      </c>
      <c r="CW353" s="151">
        <f t="shared" si="195"/>
        <v>0</v>
      </c>
      <c r="CX353" s="151">
        <f t="shared" si="195"/>
        <v>0</v>
      </c>
      <c r="CY353" s="151">
        <f t="shared" si="195"/>
        <v>0</v>
      </c>
      <c r="CZ353" s="151">
        <f t="shared" si="195"/>
        <v>0</v>
      </c>
      <c r="DA353" s="151">
        <f t="shared" si="195"/>
        <v>0</v>
      </c>
      <c r="DB353" s="151">
        <f t="shared" si="195"/>
        <v>0</v>
      </c>
      <c r="DC353" s="151">
        <f t="shared" si="195"/>
        <v>0</v>
      </c>
      <c r="DD353" s="151">
        <f t="shared" si="195"/>
        <v>0</v>
      </c>
      <c r="DE353" s="151">
        <f t="shared" si="195"/>
        <v>0</v>
      </c>
      <c r="DF353" s="151">
        <f t="shared" si="195"/>
        <v>0</v>
      </c>
      <c r="DG353" s="151">
        <f t="shared" si="195"/>
        <v>0</v>
      </c>
      <c r="DH353" s="151">
        <f t="shared" si="195"/>
        <v>0</v>
      </c>
      <c r="DI353" s="151">
        <f t="shared" si="195"/>
        <v>0</v>
      </c>
      <c r="DJ353" s="151">
        <f t="shared" si="195"/>
        <v>0</v>
      </c>
      <c r="DK353" s="151">
        <f t="shared" si="195"/>
        <v>0</v>
      </c>
      <c r="DL353" s="151">
        <f t="shared" si="195"/>
        <v>0</v>
      </c>
      <c r="DM353" s="151">
        <f t="shared" si="195"/>
        <v>0</v>
      </c>
      <c r="DN353" s="151">
        <f t="shared" si="195"/>
        <v>0</v>
      </c>
      <c r="DO353" s="151">
        <f t="shared" si="195"/>
        <v>0</v>
      </c>
      <c r="DP353" s="151">
        <f t="shared" si="195"/>
        <v>0</v>
      </c>
      <c r="DQ353" s="151">
        <f t="shared" si="195"/>
        <v>0</v>
      </c>
      <c r="DR353" s="151">
        <f t="shared" si="195"/>
        <v>0</v>
      </c>
      <c r="DS353" s="151">
        <f t="shared" si="195"/>
        <v>0</v>
      </c>
      <c r="DT353" s="151">
        <f t="shared" si="195"/>
        <v>0</v>
      </c>
      <c r="DU353" s="151">
        <f t="shared" si="195"/>
        <v>0</v>
      </c>
    </row>
    <row r="354" spans="1:125"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row>
    <row r="355" spans="1:125" x14ac:dyDescent="0.35">
      <c r="A355" s="25" t="s">
        <v>478</v>
      </c>
      <c r="B355" s="78" t="s">
        <v>200</v>
      </c>
      <c r="C355" s="25"/>
      <c r="D355" s="152">
        <f>IFERROR(E333,"")</f>
        <v>0</v>
      </c>
      <c r="E355" s="26" t="str">
        <f t="shared" ref="E355:BP355" si="196">IFERROR($D355*E347/$D347,"")</f>
        <v/>
      </c>
      <c r="F355" s="26" t="str">
        <f t="shared" si="196"/>
        <v/>
      </c>
      <c r="G355" s="26" t="str">
        <f t="shared" si="196"/>
        <v/>
      </c>
      <c r="H355" s="26" t="str">
        <f t="shared" si="196"/>
        <v/>
      </c>
      <c r="I355" s="26" t="str">
        <f t="shared" si="196"/>
        <v/>
      </c>
      <c r="J355" s="26" t="str">
        <f t="shared" si="196"/>
        <v/>
      </c>
      <c r="K355" s="26" t="str">
        <f t="shared" si="196"/>
        <v/>
      </c>
      <c r="L355" s="26" t="str">
        <f t="shared" si="196"/>
        <v/>
      </c>
      <c r="M355" s="26" t="str">
        <f t="shared" si="196"/>
        <v/>
      </c>
      <c r="N355" s="26" t="str">
        <f t="shared" si="196"/>
        <v/>
      </c>
      <c r="O355" s="26" t="str">
        <f t="shared" si="196"/>
        <v/>
      </c>
      <c r="P355" s="26" t="str">
        <f t="shared" si="196"/>
        <v/>
      </c>
      <c r="Q355" s="26" t="str">
        <f t="shared" si="196"/>
        <v/>
      </c>
      <c r="R355" s="26" t="str">
        <f t="shared" si="196"/>
        <v/>
      </c>
      <c r="S355" s="26" t="str">
        <f t="shared" si="196"/>
        <v/>
      </c>
      <c r="T355" s="26" t="str">
        <f t="shared" si="196"/>
        <v/>
      </c>
      <c r="U355" s="26" t="str">
        <f t="shared" si="196"/>
        <v/>
      </c>
      <c r="V355" s="26" t="str">
        <f t="shared" si="196"/>
        <v/>
      </c>
      <c r="W355" s="26" t="str">
        <f t="shared" si="196"/>
        <v/>
      </c>
      <c r="X355" s="26" t="str">
        <f t="shared" si="196"/>
        <v/>
      </c>
      <c r="Y355" s="26" t="str">
        <f t="shared" si="196"/>
        <v/>
      </c>
      <c r="Z355" s="26" t="str">
        <f t="shared" si="196"/>
        <v/>
      </c>
      <c r="AA355" s="26" t="str">
        <f t="shared" si="196"/>
        <v/>
      </c>
      <c r="AB355" s="26" t="str">
        <f t="shared" si="196"/>
        <v/>
      </c>
      <c r="AC355" s="26" t="str">
        <f t="shared" si="196"/>
        <v/>
      </c>
      <c r="AD355" s="26" t="str">
        <f t="shared" si="196"/>
        <v/>
      </c>
      <c r="AE355" s="26" t="str">
        <f t="shared" si="196"/>
        <v/>
      </c>
      <c r="AF355" s="26" t="str">
        <f t="shared" si="196"/>
        <v/>
      </c>
      <c r="AG355" s="26" t="str">
        <f t="shared" si="196"/>
        <v/>
      </c>
      <c r="AH355" s="26" t="str">
        <f t="shared" si="196"/>
        <v/>
      </c>
      <c r="AI355" s="26" t="str">
        <f t="shared" si="196"/>
        <v/>
      </c>
      <c r="AJ355" s="26" t="str">
        <f t="shared" si="196"/>
        <v/>
      </c>
      <c r="AK355" s="26" t="str">
        <f t="shared" si="196"/>
        <v/>
      </c>
      <c r="AL355" s="26" t="str">
        <f t="shared" si="196"/>
        <v/>
      </c>
      <c r="AM355" s="26" t="str">
        <f t="shared" si="196"/>
        <v/>
      </c>
      <c r="AN355" s="26" t="str">
        <f t="shared" si="196"/>
        <v/>
      </c>
      <c r="AO355" s="26" t="str">
        <f t="shared" si="196"/>
        <v/>
      </c>
      <c r="AP355" s="26" t="str">
        <f t="shared" si="196"/>
        <v/>
      </c>
      <c r="AQ355" s="26" t="str">
        <f t="shared" si="196"/>
        <v/>
      </c>
      <c r="AR355" s="26" t="str">
        <f t="shared" si="196"/>
        <v/>
      </c>
      <c r="AS355" s="26" t="str">
        <f t="shared" si="196"/>
        <v/>
      </c>
      <c r="AT355" s="26" t="str">
        <f t="shared" si="196"/>
        <v/>
      </c>
      <c r="AU355" s="26" t="str">
        <f t="shared" si="196"/>
        <v/>
      </c>
      <c r="AV355" s="26" t="str">
        <f t="shared" si="196"/>
        <v/>
      </c>
      <c r="AW355" s="26" t="str">
        <f t="shared" si="196"/>
        <v/>
      </c>
      <c r="AX355" s="26" t="str">
        <f t="shared" si="196"/>
        <v/>
      </c>
      <c r="AY355" s="26" t="str">
        <f t="shared" si="196"/>
        <v/>
      </c>
      <c r="AZ355" s="26" t="str">
        <f t="shared" si="196"/>
        <v/>
      </c>
      <c r="BA355" s="26" t="str">
        <f t="shared" si="196"/>
        <v/>
      </c>
      <c r="BB355" s="26" t="str">
        <f t="shared" si="196"/>
        <v/>
      </c>
      <c r="BC355" s="26" t="str">
        <f t="shared" si="196"/>
        <v/>
      </c>
      <c r="BD355" s="26" t="str">
        <f t="shared" si="196"/>
        <v/>
      </c>
      <c r="BE355" s="26" t="str">
        <f t="shared" si="196"/>
        <v/>
      </c>
      <c r="BF355" s="26" t="str">
        <f t="shared" si="196"/>
        <v/>
      </c>
      <c r="BG355" s="26" t="str">
        <f t="shared" si="196"/>
        <v/>
      </c>
      <c r="BH355" s="26" t="str">
        <f t="shared" si="196"/>
        <v/>
      </c>
      <c r="BI355" s="26" t="str">
        <f t="shared" si="196"/>
        <v/>
      </c>
      <c r="BJ355" s="26" t="str">
        <f t="shared" si="196"/>
        <v/>
      </c>
      <c r="BK355" s="26" t="str">
        <f t="shared" si="196"/>
        <v/>
      </c>
      <c r="BL355" s="26" t="str">
        <f t="shared" si="196"/>
        <v/>
      </c>
      <c r="BM355" s="26" t="str">
        <f t="shared" si="196"/>
        <v/>
      </c>
      <c r="BN355" s="26" t="str">
        <f t="shared" si="196"/>
        <v/>
      </c>
      <c r="BO355" s="26" t="str">
        <f t="shared" si="196"/>
        <v/>
      </c>
      <c r="BP355" s="26" t="str">
        <f t="shared" si="196"/>
        <v/>
      </c>
      <c r="BQ355" s="26" t="str">
        <f t="shared" ref="BQ355:DU355" si="197">IFERROR($D355*BQ347/$D347,"")</f>
        <v/>
      </c>
      <c r="BR355" s="26" t="str">
        <f t="shared" si="197"/>
        <v/>
      </c>
      <c r="BS355" s="26" t="str">
        <f t="shared" si="197"/>
        <v/>
      </c>
      <c r="BT355" s="26" t="str">
        <f t="shared" si="197"/>
        <v/>
      </c>
      <c r="BU355" s="26" t="str">
        <f t="shared" si="197"/>
        <v/>
      </c>
      <c r="BV355" s="26" t="str">
        <f t="shared" si="197"/>
        <v/>
      </c>
      <c r="BW355" s="26" t="str">
        <f t="shared" si="197"/>
        <v/>
      </c>
      <c r="BX355" s="26" t="str">
        <f t="shared" si="197"/>
        <v/>
      </c>
      <c r="BY355" s="26" t="str">
        <f t="shared" si="197"/>
        <v/>
      </c>
      <c r="BZ355" s="26" t="str">
        <f t="shared" si="197"/>
        <v/>
      </c>
      <c r="CA355" s="26" t="str">
        <f t="shared" si="197"/>
        <v/>
      </c>
      <c r="CB355" s="26" t="str">
        <f t="shared" si="197"/>
        <v/>
      </c>
      <c r="CC355" s="26" t="str">
        <f t="shared" si="197"/>
        <v/>
      </c>
      <c r="CD355" s="26" t="str">
        <f t="shared" si="197"/>
        <v/>
      </c>
      <c r="CE355" s="26" t="str">
        <f t="shared" si="197"/>
        <v/>
      </c>
      <c r="CF355" s="26" t="str">
        <f t="shared" si="197"/>
        <v/>
      </c>
      <c r="CG355" s="26" t="str">
        <f t="shared" si="197"/>
        <v/>
      </c>
      <c r="CH355" s="26" t="str">
        <f t="shared" si="197"/>
        <v/>
      </c>
      <c r="CI355" s="26" t="str">
        <f t="shared" si="197"/>
        <v/>
      </c>
      <c r="CJ355" s="26" t="str">
        <f t="shared" si="197"/>
        <v/>
      </c>
      <c r="CK355" s="26" t="str">
        <f t="shared" si="197"/>
        <v/>
      </c>
      <c r="CL355" s="26" t="str">
        <f t="shared" si="197"/>
        <v/>
      </c>
      <c r="CM355" s="26" t="str">
        <f t="shared" si="197"/>
        <v/>
      </c>
      <c r="CN355" s="26" t="str">
        <f t="shared" si="197"/>
        <v/>
      </c>
      <c r="CO355" s="26" t="str">
        <f t="shared" si="197"/>
        <v/>
      </c>
      <c r="CP355" s="26" t="str">
        <f t="shared" si="197"/>
        <v/>
      </c>
      <c r="CQ355" s="26" t="str">
        <f t="shared" si="197"/>
        <v/>
      </c>
      <c r="CR355" s="26" t="str">
        <f t="shared" si="197"/>
        <v/>
      </c>
      <c r="CS355" s="26" t="str">
        <f t="shared" si="197"/>
        <v/>
      </c>
      <c r="CT355" s="26" t="str">
        <f t="shared" si="197"/>
        <v/>
      </c>
      <c r="CU355" s="26" t="str">
        <f t="shared" si="197"/>
        <v/>
      </c>
      <c r="CV355" s="26" t="str">
        <f t="shared" si="197"/>
        <v/>
      </c>
      <c r="CW355" s="26" t="str">
        <f t="shared" si="197"/>
        <v/>
      </c>
      <c r="CX355" s="26" t="str">
        <f t="shared" si="197"/>
        <v/>
      </c>
      <c r="CY355" s="26" t="str">
        <f t="shared" si="197"/>
        <v/>
      </c>
      <c r="CZ355" s="26" t="str">
        <f t="shared" si="197"/>
        <v/>
      </c>
      <c r="DA355" s="26" t="str">
        <f t="shared" si="197"/>
        <v/>
      </c>
      <c r="DB355" s="26" t="str">
        <f t="shared" si="197"/>
        <v/>
      </c>
      <c r="DC355" s="26" t="str">
        <f t="shared" si="197"/>
        <v/>
      </c>
      <c r="DD355" s="26" t="str">
        <f t="shared" si="197"/>
        <v/>
      </c>
      <c r="DE355" s="26" t="str">
        <f t="shared" si="197"/>
        <v/>
      </c>
      <c r="DF355" s="26" t="str">
        <f t="shared" si="197"/>
        <v/>
      </c>
      <c r="DG355" s="26" t="str">
        <f t="shared" si="197"/>
        <v/>
      </c>
      <c r="DH355" s="26" t="str">
        <f t="shared" si="197"/>
        <v/>
      </c>
      <c r="DI355" s="26" t="str">
        <f t="shared" si="197"/>
        <v/>
      </c>
      <c r="DJ355" s="26" t="str">
        <f t="shared" si="197"/>
        <v/>
      </c>
      <c r="DK355" s="26" t="str">
        <f t="shared" si="197"/>
        <v/>
      </c>
      <c r="DL355" s="26" t="str">
        <f t="shared" si="197"/>
        <v/>
      </c>
      <c r="DM355" s="26" t="str">
        <f t="shared" si="197"/>
        <v/>
      </c>
      <c r="DN355" s="26" t="str">
        <f t="shared" si="197"/>
        <v/>
      </c>
      <c r="DO355" s="26" t="str">
        <f t="shared" si="197"/>
        <v/>
      </c>
      <c r="DP355" s="26" t="str">
        <f t="shared" si="197"/>
        <v/>
      </c>
      <c r="DQ355" s="26" t="str">
        <f t="shared" si="197"/>
        <v/>
      </c>
      <c r="DR355" s="26" t="str">
        <f t="shared" si="197"/>
        <v/>
      </c>
      <c r="DS355" s="26" t="str">
        <f t="shared" si="197"/>
        <v/>
      </c>
      <c r="DT355" s="26" t="str">
        <f t="shared" si="197"/>
        <v/>
      </c>
      <c r="DU355" s="26" t="str">
        <f t="shared" si="197"/>
        <v/>
      </c>
    </row>
    <row r="356" spans="1:125"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row>
    <row r="357" spans="1:125" x14ac:dyDescent="0.35">
      <c r="A357" s="25" t="s">
        <v>479</v>
      </c>
      <c r="B357" s="78" t="s">
        <v>200</v>
      </c>
      <c r="C357" s="25"/>
      <c r="D357" s="26">
        <f>IFERROR(SUM(E357:DU357),"")</f>
        <v>0</v>
      </c>
      <c r="E357" s="26" t="str">
        <f t="shared" ref="E357:BP357" si="198">IFERROR(E353*E355,"")</f>
        <v/>
      </c>
      <c r="F357" s="26" t="str">
        <f t="shared" si="198"/>
        <v/>
      </c>
      <c r="G357" s="26" t="str">
        <f t="shared" si="198"/>
        <v/>
      </c>
      <c r="H357" s="26" t="str">
        <f t="shared" si="198"/>
        <v/>
      </c>
      <c r="I357" s="26" t="str">
        <f t="shared" si="198"/>
        <v/>
      </c>
      <c r="J357" s="26" t="str">
        <f t="shared" si="198"/>
        <v/>
      </c>
      <c r="K357" s="26" t="str">
        <f t="shared" si="198"/>
        <v/>
      </c>
      <c r="L357" s="26" t="str">
        <f t="shared" si="198"/>
        <v/>
      </c>
      <c r="M357" s="26" t="str">
        <f t="shared" si="198"/>
        <v/>
      </c>
      <c r="N357" s="26" t="str">
        <f t="shared" si="198"/>
        <v/>
      </c>
      <c r="O357" s="26" t="str">
        <f t="shared" si="198"/>
        <v/>
      </c>
      <c r="P357" s="26" t="str">
        <f t="shared" si="198"/>
        <v/>
      </c>
      <c r="Q357" s="26" t="str">
        <f t="shared" si="198"/>
        <v/>
      </c>
      <c r="R357" s="26" t="str">
        <f t="shared" si="198"/>
        <v/>
      </c>
      <c r="S357" s="26" t="str">
        <f t="shared" si="198"/>
        <v/>
      </c>
      <c r="T357" s="26" t="str">
        <f t="shared" si="198"/>
        <v/>
      </c>
      <c r="U357" s="26" t="str">
        <f t="shared" si="198"/>
        <v/>
      </c>
      <c r="V357" s="26" t="str">
        <f t="shared" si="198"/>
        <v/>
      </c>
      <c r="W357" s="26" t="str">
        <f t="shared" si="198"/>
        <v/>
      </c>
      <c r="X357" s="26" t="str">
        <f t="shared" si="198"/>
        <v/>
      </c>
      <c r="Y357" s="26" t="str">
        <f t="shared" si="198"/>
        <v/>
      </c>
      <c r="Z357" s="26" t="str">
        <f t="shared" si="198"/>
        <v/>
      </c>
      <c r="AA357" s="26" t="str">
        <f t="shared" si="198"/>
        <v/>
      </c>
      <c r="AB357" s="26" t="str">
        <f t="shared" si="198"/>
        <v/>
      </c>
      <c r="AC357" s="26" t="str">
        <f t="shared" si="198"/>
        <v/>
      </c>
      <c r="AD357" s="26" t="str">
        <f t="shared" si="198"/>
        <v/>
      </c>
      <c r="AE357" s="26" t="str">
        <f t="shared" si="198"/>
        <v/>
      </c>
      <c r="AF357" s="26" t="str">
        <f t="shared" si="198"/>
        <v/>
      </c>
      <c r="AG357" s="26" t="str">
        <f t="shared" si="198"/>
        <v/>
      </c>
      <c r="AH357" s="26" t="str">
        <f t="shared" si="198"/>
        <v/>
      </c>
      <c r="AI357" s="26" t="str">
        <f t="shared" si="198"/>
        <v/>
      </c>
      <c r="AJ357" s="26" t="str">
        <f t="shared" si="198"/>
        <v/>
      </c>
      <c r="AK357" s="26" t="str">
        <f t="shared" si="198"/>
        <v/>
      </c>
      <c r="AL357" s="26" t="str">
        <f t="shared" si="198"/>
        <v/>
      </c>
      <c r="AM357" s="26" t="str">
        <f t="shared" si="198"/>
        <v/>
      </c>
      <c r="AN357" s="26" t="str">
        <f t="shared" si="198"/>
        <v/>
      </c>
      <c r="AO357" s="26" t="str">
        <f t="shared" si="198"/>
        <v/>
      </c>
      <c r="AP357" s="26" t="str">
        <f t="shared" si="198"/>
        <v/>
      </c>
      <c r="AQ357" s="26" t="str">
        <f t="shared" si="198"/>
        <v/>
      </c>
      <c r="AR357" s="26" t="str">
        <f t="shared" si="198"/>
        <v/>
      </c>
      <c r="AS357" s="26" t="str">
        <f t="shared" si="198"/>
        <v/>
      </c>
      <c r="AT357" s="26" t="str">
        <f t="shared" si="198"/>
        <v/>
      </c>
      <c r="AU357" s="26" t="str">
        <f t="shared" si="198"/>
        <v/>
      </c>
      <c r="AV357" s="26" t="str">
        <f t="shared" si="198"/>
        <v/>
      </c>
      <c r="AW357" s="26" t="str">
        <f t="shared" si="198"/>
        <v/>
      </c>
      <c r="AX357" s="26" t="str">
        <f t="shared" si="198"/>
        <v/>
      </c>
      <c r="AY357" s="26" t="str">
        <f t="shared" si="198"/>
        <v/>
      </c>
      <c r="AZ357" s="26" t="str">
        <f t="shared" si="198"/>
        <v/>
      </c>
      <c r="BA357" s="26" t="str">
        <f t="shared" si="198"/>
        <v/>
      </c>
      <c r="BB357" s="26" t="str">
        <f t="shared" si="198"/>
        <v/>
      </c>
      <c r="BC357" s="26" t="str">
        <f t="shared" si="198"/>
        <v/>
      </c>
      <c r="BD357" s="26" t="str">
        <f t="shared" si="198"/>
        <v/>
      </c>
      <c r="BE357" s="26" t="str">
        <f t="shared" si="198"/>
        <v/>
      </c>
      <c r="BF357" s="26" t="str">
        <f t="shared" si="198"/>
        <v/>
      </c>
      <c r="BG357" s="26" t="str">
        <f t="shared" si="198"/>
        <v/>
      </c>
      <c r="BH357" s="26" t="str">
        <f t="shared" si="198"/>
        <v/>
      </c>
      <c r="BI357" s="26" t="str">
        <f t="shared" si="198"/>
        <v/>
      </c>
      <c r="BJ357" s="26" t="str">
        <f t="shared" si="198"/>
        <v/>
      </c>
      <c r="BK357" s="26" t="str">
        <f t="shared" si="198"/>
        <v/>
      </c>
      <c r="BL357" s="26" t="str">
        <f t="shared" si="198"/>
        <v/>
      </c>
      <c r="BM357" s="26" t="str">
        <f t="shared" si="198"/>
        <v/>
      </c>
      <c r="BN357" s="26" t="str">
        <f t="shared" si="198"/>
        <v/>
      </c>
      <c r="BO357" s="26" t="str">
        <f t="shared" si="198"/>
        <v/>
      </c>
      <c r="BP357" s="26" t="str">
        <f t="shared" si="198"/>
        <v/>
      </c>
      <c r="BQ357" s="26" t="str">
        <f t="shared" ref="BQ357:DU357" si="199">IFERROR(BQ353*BQ355,"")</f>
        <v/>
      </c>
      <c r="BR357" s="26" t="str">
        <f t="shared" si="199"/>
        <v/>
      </c>
      <c r="BS357" s="26" t="str">
        <f t="shared" si="199"/>
        <v/>
      </c>
      <c r="BT357" s="26" t="str">
        <f t="shared" si="199"/>
        <v/>
      </c>
      <c r="BU357" s="26" t="str">
        <f t="shared" si="199"/>
        <v/>
      </c>
      <c r="BV357" s="26" t="str">
        <f t="shared" si="199"/>
        <v/>
      </c>
      <c r="BW357" s="26" t="str">
        <f t="shared" si="199"/>
        <v/>
      </c>
      <c r="BX357" s="26" t="str">
        <f t="shared" si="199"/>
        <v/>
      </c>
      <c r="BY357" s="26" t="str">
        <f t="shared" si="199"/>
        <v/>
      </c>
      <c r="BZ357" s="26" t="str">
        <f t="shared" si="199"/>
        <v/>
      </c>
      <c r="CA357" s="26" t="str">
        <f t="shared" si="199"/>
        <v/>
      </c>
      <c r="CB357" s="26" t="str">
        <f t="shared" si="199"/>
        <v/>
      </c>
      <c r="CC357" s="26" t="str">
        <f t="shared" si="199"/>
        <v/>
      </c>
      <c r="CD357" s="26" t="str">
        <f t="shared" si="199"/>
        <v/>
      </c>
      <c r="CE357" s="26" t="str">
        <f t="shared" si="199"/>
        <v/>
      </c>
      <c r="CF357" s="26" t="str">
        <f t="shared" si="199"/>
        <v/>
      </c>
      <c r="CG357" s="26" t="str">
        <f t="shared" si="199"/>
        <v/>
      </c>
      <c r="CH357" s="26" t="str">
        <f t="shared" si="199"/>
        <v/>
      </c>
      <c r="CI357" s="26" t="str">
        <f t="shared" si="199"/>
        <v/>
      </c>
      <c r="CJ357" s="26" t="str">
        <f t="shared" si="199"/>
        <v/>
      </c>
      <c r="CK357" s="26" t="str">
        <f t="shared" si="199"/>
        <v/>
      </c>
      <c r="CL357" s="26" t="str">
        <f t="shared" si="199"/>
        <v/>
      </c>
      <c r="CM357" s="26" t="str">
        <f t="shared" si="199"/>
        <v/>
      </c>
      <c r="CN357" s="26" t="str">
        <f t="shared" si="199"/>
        <v/>
      </c>
      <c r="CO357" s="26" t="str">
        <f t="shared" si="199"/>
        <v/>
      </c>
      <c r="CP357" s="26" t="str">
        <f t="shared" si="199"/>
        <v/>
      </c>
      <c r="CQ357" s="26" t="str">
        <f t="shared" si="199"/>
        <v/>
      </c>
      <c r="CR357" s="26" t="str">
        <f t="shared" si="199"/>
        <v/>
      </c>
      <c r="CS357" s="26" t="str">
        <f t="shared" si="199"/>
        <v/>
      </c>
      <c r="CT357" s="26" t="str">
        <f t="shared" si="199"/>
        <v/>
      </c>
      <c r="CU357" s="26" t="str">
        <f t="shared" si="199"/>
        <v/>
      </c>
      <c r="CV357" s="26" t="str">
        <f t="shared" si="199"/>
        <v/>
      </c>
      <c r="CW357" s="26" t="str">
        <f t="shared" si="199"/>
        <v/>
      </c>
      <c r="CX357" s="26" t="str">
        <f t="shared" si="199"/>
        <v/>
      </c>
      <c r="CY357" s="26" t="str">
        <f t="shared" si="199"/>
        <v/>
      </c>
      <c r="CZ357" s="26" t="str">
        <f t="shared" si="199"/>
        <v/>
      </c>
      <c r="DA357" s="26" t="str">
        <f t="shared" si="199"/>
        <v/>
      </c>
      <c r="DB357" s="26" t="str">
        <f t="shared" si="199"/>
        <v/>
      </c>
      <c r="DC357" s="26" t="str">
        <f t="shared" si="199"/>
        <v/>
      </c>
      <c r="DD357" s="26" t="str">
        <f t="shared" si="199"/>
        <v/>
      </c>
      <c r="DE357" s="26" t="str">
        <f t="shared" si="199"/>
        <v/>
      </c>
      <c r="DF357" s="26" t="str">
        <f t="shared" si="199"/>
        <v/>
      </c>
      <c r="DG357" s="26" t="str">
        <f t="shared" si="199"/>
        <v/>
      </c>
      <c r="DH357" s="26" t="str">
        <f t="shared" si="199"/>
        <v/>
      </c>
      <c r="DI357" s="26" t="str">
        <f t="shared" si="199"/>
        <v/>
      </c>
      <c r="DJ357" s="26" t="str">
        <f t="shared" si="199"/>
        <v/>
      </c>
      <c r="DK357" s="26" t="str">
        <f t="shared" si="199"/>
        <v/>
      </c>
      <c r="DL357" s="26" t="str">
        <f t="shared" si="199"/>
        <v/>
      </c>
      <c r="DM357" s="26" t="str">
        <f t="shared" si="199"/>
        <v/>
      </c>
      <c r="DN357" s="26" t="str">
        <f t="shared" si="199"/>
        <v/>
      </c>
      <c r="DO357" s="26" t="str">
        <f t="shared" si="199"/>
        <v/>
      </c>
      <c r="DP357" s="26" t="str">
        <f t="shared" si="199"/>
        <v/>
      </c>
      <c r="DQ357" s="26" t="str">
        <f t="shared" si="199"/>
        <v/>
      </c>
      <c r="DR357" s="26" t="str">
        <f t="shared" si="199"/>
        <v/>
      </c>
      <c r="DS357" s="26" t="str">
        <f t="shared" si="199"/>
        <v/>
      </c>
      <c r="DT357" s="26" t="str">
        <f t="shared" si="199"/>
        <v/>
      </c>
      <c r="DU357" s="26" t="str">
        <f t="shared" si="199"/>
        <v/>
      </c>
    </row>
    <row r="358" spans="1:125" x14ac:dyDescent="0.35">
      <c r="A358" s="153"/>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c r="AC358" s="153"/>
      <c r="AD358" s="153"/>
      <c r="AE358" s="153"/>
      <c r="AF358" s="153"/>
      <c r="AG358" s="153"/>
      <c r="AH358" s="153"/>
      <c r="AI358" s="153"/>
      <c r="AJ358" s="153"/>
      <c r="AK358" s="153"/>
      <c r="AL358" s="153"/>
      <c r="AM358" s="153"/>
      <c r="AN358" s="153"/>
      <c r="AO358" s="153"/>
      <c r="AP358" s="153"/>
      <c r="AQ358" s="153"/>
      <c r="AR358" s="153"/>
      <c r="AS358" s="153"/>
      <c r="AT358" s="153"/>
      <c r="AU358" s="153"/>
      <c r="AV358" s="153"/>
      <c r="AW358" s="153"/>
      <c r="AX358" s="153"/>
      <c r="AY358" s="153"/>
      <c r="AZ358" s="153"/>
      <c r="BA358" s="153"/>
      <c r="BB358" s="153"/>
      <c r="BC358" s="153"/>
      <c r="BD358" s="153"/>
      <c r="BE358" s="153"/>
      <c r="BF358" s="153"/>
      <c r="BG358" s="153"/>
      <c r="BH358" s="153"/>
      <c r="BI358" s="153"/>
      <c r="BJ358" s="153"/>
      <c r="BK358" s="153"/>
      <c r="BL358" s="153"/>
      <c r="BM358" s="153"/>
      <c r="BN358" s="153"/>
      <c r="BO358" s="153"/>
      <c r="BP358" s="153"/>
      <c r="BQ358" s="153"/>
      <c r="BR358" s="153"/>
      <c r="BS358" s="153"/>
      <c r="BT358" s="153"/>
      <c r="BU358" s="153"/>
      <c r="BV358" s="153"/>
      <c r="BW358" s="153"/>
      <c r="BX358" s="153"/>
      <c r="BY358" s="153"/>
      <c r="BZ358" s="153"/>
      <c r="CA358" s="153"/>
      <c r="CB358" s="153"/>
      <c r="CC358" s="153"/>
      <c r="CD358" s="153"/>
      <c r="CE358" s="153"/>
      <c r="CF358" s="153"/>
      <c r="CG358" s="153"/>
      <c r="CH358" s="153"/>
      <c r="CI358" s="153"/>
      <c r="CJ358" s="153"/>
      <c r="CK358" s="153"/>
      <c r="CL358" s="153"/>
      <c r="CM358" s="153"/>
      <c r="CN358" s="153"/>
      <c r="CO358" s="153"/>
      <c r="CP358" s="153"/>
      <c r="CQ358" s="153"/>
      <c r="CR358" s="153"/>
      <c r="CS358" s="153"/>
      <c r="CT358" s="153"/>
      <c r="CU358" s="153"/>
      <c r="CV358" s="153"/>
      <c r="CW358" s="153"/>
      <c r="CX358" s="153"/>
      <c r="CY358" s="153"/>
      <c r="CZ358" s="153"/>
      <c r="DA358" s="153"/>
      <c r="DB358" s="153"/>
      <c r="DC358" s="153"/>
      <c r="DD358" s="153"/>
      <c r="DE358" s="153"/>
      <c r="DF358" s="153"/>
      <c r="DG358" s="153"/>
      <c r="DH358" s="153"/>
      <c r="DI358" s="153"/>
      <c r="DJ358" s="153"/>
      <c r="DK358" s="153"/>
      <c r="DL358" s="153"/>
      <c r="DM358" s="153"/>
      <c r="DN358" s="153"/>
      <c r="DO358" s="153"/>
      <c r="DP358" s="153"/>
      <c r="DQ358" s="153"/>
      <c r="DR358" s="153"/>
      <c r="DS358" s="153"/>
      <c r="DT358" s="153"/>
      <c r="DU358" s="153"/>
    </row>
    <row r="359" spans="1:125" x14ac:dyDescent="0.35">
      <c r="A359" s="153"/>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c r="AC359" s="153"/>
      <c r="AD359" s="153"/>
      <c r="AE359" s="153"/>
      <c r="AF359" s="153"/>
      <c r="AG359" s="153"/>
      <c r="AH359" s="153"/>
      <c r="AI359" s="153"/>
      <c r="AJ359" s="153"/>
      <c r="AK359" s="153"/>
      <c r="AL359" s="153"/>
      <c r="AM359" s="153"/>
      <c r="AN359" s="153"/>
      <c r="AO359" s="153"/>
      <c r="AP359" s="153"/>
      <c r="AQ359" s="153"/>
      <c r="AR359" s="153"/>
      <c r="AS359" s="153"/>
      <c r="AT359" s="153"/>
      <c r="AU359" s="153"/>
      <c r="AV359" s="153"/>
      <c r="AW359" s="153"/>
      <c r="AX359" s="153"/>
      <c r="AY359" s="153"/>
      <c r="AZ359" s="153"/>
      <c r="BA359" s="153"/>
      <c r="BB359" s="153"/>
      <c r="BC359" s="153"/>
      <c r="BD359" s="153"/>
      <c r="BE359" s="153"/>
      <c r="BF359" s="153"/>
      <c r="BG359" s="153"/>
      <c r="BH359" s="153"/>
      <c r="BI359" s="153"/>
      <c r="BJ359" s="153"/>
      <c r="BK359" s="153"/>
      <c r="BL359" s="153"/>
      <c r="BM359" s="153"/>
      <c r="BN359" s="153"/>
      <c r="BO359" s="153"/>
      <c r="BP359" s="153"/>
      <c r="BQ359" s="153"/>
      <c r="BR359" s="153"/>
      <c r="BS359" s="153"/>
      <c r="BT359" s="153"/>
      <c r="BU359" s="153"/>
      <c r="BV359" s="153"/>
      <c r="BW359" s="153"/>
      <c r="BX359" s="153"/>
      <c r="BY359" s="153"/>
      <c r="BZ359" s="153"/>
      <c r="CA359" s="153"/>
      <c r="CB359" s="153"/>
      <c r="CC359" s="153"/>
      <c r="CD359" s="153"/>
      <c r="CE359" s="153"/>
      <c r="CF359" s="153"/>
      <c r="CG359" s="153"/>
      <c r="CH359" s="153"/>
      <c r="CI359" s="153"/>
      <c r="CJ359" s="153"/>
      <c r="CK359" s="153"/>
      <c r="CL359" s="153"/>
      <c r="CM359" s="153"/>
      <c r="CN359" s="153"/>
      <c r="CO359" s="153"/>
      <c r="CP359" s="153"/>
      <c r="CQ359" s="153"/>
      <c r="CR359" s="153"/>
      <c r="CS359" s="153"/>
      <c r="CT359" s="153"/>
      <c r="CU359" s="153"/>
      <c r="CV359" s="153"/>
      <c r="CW359" s="153"/>
      <c r="CX359" s="153"/>
      <c r="CY359" s="153"/>
      <c r="CZ359" s="153"/>
      <c r="DA359" s="153"/>
      <c r="DB359" s="153"/>
      <c r="DC359" s="153"/>
      <c r="DD359" s="153"/>
      <c r="DE359" s="153"/>
      <c r="DF359" s="153"/>
      <c r="DG359" s="153"/>
      <c r="DH359" s="153"/>
      <c r="DI359" s="153"/>
      <c r="DJ359" s="153"/>
      <c r="DK359" s="153"/>
      <c r="DL359" s="153"/>
      <c r="DM359" s="153"/>
      <c r="DN359" s="153"/>
      <c r="DO359" s="153"/>
      <c r="DP359" s="153"/>
      <c r="DQ359" s="153"/>
      <c r="DR359" s="153"/>
      <c r="DS359" s="153"/>
      <c r="DT359" s="153"/>
      <c r="DU359" s="153"/>
    </row>
    <row r="360" spans="1:125" x14ac:dyDescent="0.35">
      <c r="A360" s="154" t="s">
        <v>480</v>
      </c>
      <c r="B360" s="154" t="str">
        <f t="shared" ref="B360:BM360" si="200">IFERROR(IF(B165=0,"",B165),"")</f>
        <v/>
      </c>
      <c r="C360" s="154" t="str">
        <f t="shared" si="200"/>
        <v/>
      </c>
      <c r="D360" s="154" t="str">
        <f t="shared" si="200"/>
        <v/>
      </c>
      <c r="E360" s="154" t="str">
        <f t="shared" si="200"/>
        <v/>
      </c>
      <c r="F360" s="154" t="str">
        <f t="shared" si="200"/>
        <v/>
      </c>
      <c r="G360" s="154" t="str">
        <f t="shared" si="200"/>
        <v/>
      </c>
      <c r="H360" s="154" t="str">
        <f t="shared" si="200"/>
        <v/>
      </c>
      <c r="I360" s="154" t="str">
        <f t="shared" si="200"/>
        <v/>
      </c>
      <c r="J360" s="154" t="str">
        <f t="shared" si="200"/>
        <v/>
      </c>
      <c r="K360" s="154" t="str">
        <f t="shared" si="200"/>
        <v/>
      </c>
      <c r="L360" s="154" t="str">
        <f t="shared" si="200"/>
        <v/>
      </c>
      <c r="M360" s="154" t="str">
        <f t="shared" si="200"/>
        <v/>
      </c>
      <c r="N360" s="154" t="str">
        <f t="shared" si="200"/>
        <v/>
      </c>
      <c r="O360" s="154" t="str">
        <f t="shared" si="200"/>
        <v/>
      </c>
      <c r="P360" s="154" t="str">
        <f t="shared" si="200"/>
        <v/>
      </c>
      <c r="Q360" s="154" t="str">
        <f t="shared" si="200"/>
        <v/>
      </c>
      <c r="R360" s="154" t="str">
        <f t="shared" si="200"/>
        <v/>
      </c>
      <c r="S360" s="154" t="str">
        <f t="shared" si="200"/>
        <v/>
      </c>
      <c r="T360" s="154" t="str">
        <f t="shared" si="200"/>
        <v/>
      </c>
      <c r="U360" s="154" t="str">
        <f t="shared" si="200"/>
        <v/>
      </c>
      <c r="V360" s="154" t="str">
        <f t="shared" si="200"/>
        <v/>
      </c>
      <c r="W360" s="154" t="str">
        <f t="shared" si="200"/>
        <v/>
      </c>
      <c r="X360" s="154" t="str">
        <f t="shared" si="200"/>
        <v/>
      </c>
      <c r="Y360" s="154" t="str">
        <f t="shared" si="200"/>
        <v/>
      </c>
      <c r="Z360" s="154" t="str">
        <f t="shared" si="200"/>
        <v/>
      </c>
      <c r="AA360" s="154" t="str">
        <f t="shared" si="200"/>
        <v/>
      </c>
      <c r="AB360" s="154" t="str">
        <f t="shared" si="200"/>
        <v/>
      </c>
      <c r="AC360" s="154" t="str">
        <f t="shared" si="200"/>
        <v/>
      </c>
      <c r="AD360" s="154" t="str">
        <f t="shared" si="200"/>
        <v/>
      </c>
      <c r="AE360" s="154" t="str">
        <f t="shared" si="200"/>
        <v/>
      </c>
      <c r="AF360" s="154" t="str">
        <f t="shared" si="200"/>
        <v/>
      </c>
      <c r="AG360" s="154" t="str">
        <f t="shared" si="200"/>
        <v/>
      </c>
      <c r="AH360" s="154" t="str">
        <f t="shared" si="200"/>
        <v/>
      </c>
      <c r="AI360" s="154" t="str">
        <f t="shared" si="200"/>
        <v/>
      </c>
      <c r="AJ360" s="154" t="str">
        <f t="shared" si="200"/>
        <v/>
      </c>
      <c r="AK360" s="154" t="str">
        <f t="shared" si="200"/>
        <v/>
      </c>
      <c r="AL360" s="154" t="str">
        <f t="shared" si="200"/>
        <v/>
      </c>
      <c r="AM360" s="154" t="str">
        <f t="shared" si="200"/>
        <v/>
      </c>
      <c r="AN360" s="154" t="str">
        <f t="shared" si="200"/>
        <v/>
      </c>
      <c r="AO360" s="154" t="str">
        <f t="shared" si="200"/>
        <v/>
      </c>
      <c r="AP360" s="154" t="str">
        <f t="shared" si="200"/>
        <v/>
      </c>
      <c r="AQ360" s="154" t="str">
        <f t="shared" si="200"/>
        <v/>
      </c>
      <c r="AR360" s="154" t="str">
        <f t="shared" si="200"/>
        <v/>
      </c>
      <c r="AS360" s="154" t="str">
        <f t="shared" si="200"/>
        <v/>
      </c>
      <c r="AT360" s="154" t="str">
        <f t="shared" si="200"/>
        <v/>
      </c>
      <c r="AU360" s="154" t="str">
        <f t="shared" si="200"/>
        <v/>
      </c>
      <c r="AV360" s="154" t="str">
        <f t="shared" si="200"/>
        <v/>
      </c>
      <c r="AW360" s="154" t="str">
        <f t="shared" si="200"/>
        <v/>
      </c>
      <c r="AX360" s="154" t="str">
        <f t="shared" si="200"/>
        <v/>
      </c>
      <c r="AY360" s="154" t="str">
        <f t="shared" si="200"/>
        <v/>
      </c>
      <c r="AZ360" s="154" t="str">
        <f t="shared" si="200"/>
        <v/>
      </c>
      <c r="BA360" s="154" t="str">
        <f t="shared" si="200"/>
        <v/>
      </c>
      <c r="BB360" s="154" t="str">
        <f t="shared" si="200"/>
        <v/>
      </c>
      <c r="BC360" s="154" t="str">
        <f t="shared" si="200"/>
        <v/>
      </c>
      <c r="BD360" s="154" t="str">
        <f t="shared" si="200"/>
        <v/>
      </c>
      <c r="BE360" s="154" t="str">
        <f t="shared" si="200"/>
        <v/>
      </c>
      <c r="BF360" s="154" t="str">
        <f t="shared" si="200"/>
        <v/>
      </c>
      <c r="BG360" s="154" t="str">
        <f t="shared" si="200"/>
        <v/>
      </c>
      <c r="BH360" s="154" t="str">
        <f t="shared" si="200"/>
        <v/>
      </c>
      <c r="BI360" s="154" t="str">
        <f t="shared" si="200"/>
        <v/>
      </c>
      <c r="BJ360" s="154" t="str">
        <f t="shared" si="200"/>
        <v/>
      </c>
      <c r="BK360" s="154" t="str">
        <f t="shared" si="200"/>
        <v/>
      </c>
      <c r="BL360" s="154" t="str">
        <f t="shared" si="200"/>
        <v/>
      </c>
      <c r="BM360" s="154" t="str">
        <f t="shared" si="200"/>
        <v/>
      </c>
      <c r="BN360" s="154" t="str">
        <f t="shared" ref="BN360:DU360" si="201">IFERROR(IF(BN165=0,"",BN165),"")</f>
        <v/>
      </c>
      <c r="BO360" s="154" t="str">
        <f t="shared" si="201"/>
        <v/>
      </c>
      <c r="BP360" s="154" t="str">
        <f t="shared" si="201"/>
        <v/>
      </c>
      <c r="BQ360" s="154" t="str">
        <f t="shared" si="201"/>
        <v/>
      </c>
      <c r="BR360" s="154" t="str">
        <f t="shared" si="201"/>
        <v/>
      </c>
      <c r="BS360" s="154" t="str">
        <f t="shared" si="201"/>
        <v/>
      </c>
      <c r="BT360" s="154" t="str">
        <f t="shared" si="201"/>
        <v/>
      </c>
      <c r="BU360" s="154" t="str">
        <f t="shared" si="201"/>
        <v/>
      </c>
      <c r="BV360" s="154" t="str">
        <f t="shared" si="201"/>
        <v/>
      </c>
      <c r="BW360" s="154" t="str">
        <f t="shared" si="201"/>
        <v/>
      </c>
      <c r="BX360" s="154" t="str">
        <f t="shared" si="201"/>
        <v/>
      </c>
      <c r="BY360" s="154" t="str">
        <f t="shared" si="201"/>
        <v/>
      </c>
      <c r="BZ360" s="154" t="str">
        <f t="shared" si="201"/>
        <v/>
      </c>
      <c r="CA360" s="154" t="str">
        <f t="shared" si="201"/>
        <v/>
      </c>
      <c r="CB360" s="154" t="str">
        <f t="shared" si="201"/>
        <v/>
      </c>
      <c r="CC360" s="154" t="str">
        <f t="shared" si="201"/>
        <v/>
      </c>
      <c r="CD360" s="154" t="str">
        <f t="shared" si="201"/>
        <v/>
      </c>
      <c r="CE360" s="154" t="str">
        <f t="shared" si="201"/>
        <v/>
      </c>
      <c r="CF360" s="154" t="str">
        <f t="shared" si="201"/>
        <v/>
      </c>
      <c r="CG360" s="154" t="str">
        <f t="shared" si="201"/>
        <v/>
      </c>
      <c r="CH360" s="154" t="str">
        <f t="shared" si="201"/>
        <v/>
      </c>
      <c r="CI360" s="154" t="str">
        <f t="shared" si="201"/>
        <v/>
      </c>
      <c r="CJ360" s="154" t="str">
        <f t="shared" si="201"/>
        <v/>
      </c>
      <c r="CK360" s="154" t="str">
        <f t="shared" si="201"/>
        <v/>
      </c>
      <c r="CL360" s="154" t="str">
        <f t="shared" si="201"/>
        <v/>
      </c>
      <c r="CM360" s="154" t="str">
        <f t="shared" si="201"/>
        <v/>
      </c>
      <c r="CN360" s="154" t="str">
        <f t="shared" si="201"/>
        <v/>
      </c>
      <c r="CO360" s="154" t="str">
        <f t="shared" si="201"/>
        <v/>
      </c>
      <c r="CP360" s="154" t="str">
        <f t="shared" si="201"/>
        <v/>
      </c>
      <c r="CQ360" s="154" t="str">
        <f t="shared" si="201"/>
        <v/>
      </c>
      <c r="CR360" s="154" t="str">
        <f t="shared" si="201"/>
        <v/>
      </c>
      <c r="CS360" s="154" t="str">
        <f t="shared" si="201"/>
        <v/>
      </c>
      <c r="CT360" s="154" t="str">
        <f t="shared" si="201"/>
        <v/>
      </c>
      <c r="CU360" s="154" t="str">
        <f t="shared" si="201"/>
        <v/>
      </c>
      <c r="CV360" s="154" t="str">
        <f t="shared" si="201"/>
        <v/>
      </c>
      <c r="CW360" s="154" t="str">
        <f t="shared" si="201"/>
        <v/>
      </c>
      <c r="CX360" s="154" t="str">
        <f t="shared" si="201"/>
        <v/>
      </c>
      <c r="CY360" s="154" t="str">
        <f t="shared" si="201"/>
        <v/>
      </c>
      <c r="CZ360" s="154" t="str">
        <f t="shared" si="201"/>
        <v/>
      </c>
      <c r="DA360" s="154" t="str">
        <f t="shared" si="201"/>
        <v/>
      </c>
      <c r="DB360" s="154" t="str">
        <f t="shared" si="201"/>
        <v/>
      </c>
      <c r="DC360" s="154" t="str">
        <f t="shared" si="201"/>
        <v/>
      </c>
      <c r="DD360" s="154" t="str">
        <f t="shared" si="201"/>
        <v/>
      </c>
      <c r="DE360" s="154" t="str">
        <f t="shared" si="201"/>
        <v/>
      </c>
      <c r="DF360" s="154" t="str">
        <f t="shared" si="201"/>
        <v/>
      </c>
      <c r="DG360" s="154" t="str">
        <f t="shared" si="201"/>
        <v/>
      </c>
      <c r="DH360" s="154" t="str">
        <f t="shared" si="201"/>
        <v/>
      </c>
      <c r="DI360" s="154" t="str">
        <f t="shared" si="201"/>
        <v/>
      </c>
      <c r="DJ360" s="154" t="str">
        <f t="shared" si="201"/>
        <v/>
      </c>
      <c r="DK360" s="154" t="str">
        <f t="shared" si="201"/>
        <v/>
      </c>
      <c r="DL360" s="154" t="str">
        <f t="shared" si="201"/>
        <v/>
      </c>
      <c r="DM360" s="154" t="str">
        <f t="shared" si="201"/>
        <v/>
      </c>
      <c r="DN360" s="154" t="str">
        <f t="shared" si="201"/>
        <v/>
      </c>
      <c r="DO360" s="154" t="str">
        <f t="shared" si="201"/>
        <v/>
      </c>
      <c r="DP360" s="154" t="str">
        <f t="shared" si="201"/>
        <v/>
      </c>
      <c r="DQ360" s="154" t="str">
        <f t="shared" si="201"/>
        <v/>
      </c>
      <c r="DR360" s="154" t="str">
        <f t="shared" si="201"/>
        <v/>
      </c>
      <c r="DS360" s="154" t="str">
        <f t="shared" si="201"/>
        <v/>
      </c>
      <c r="DT360" s="154" t="str">
        <f t="shared" si="201"/>
        <v/>
      </c>
      <c r="DU360" s="154" t="str">
        <f t="shared" si="201"/>
        <v/>
      </c>
    </row>
    <row r="361" spans="1:125" x14ac:dyDescent="0.35">
      <c r="A361" s="153"/>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c r="AC361" s="153"/>
      <c r="AD361" s="153"/>
      <c r="AE361" s="153"/>
      <c r="AF361" s="153"/>
      <c r="AG361" s="153"/>
      <c r="AH361" s="153"/>
      <c r="AI361" s="153"/>
      <c r="AJ361" s="153"/>
      <c r="AK361" s="153"/>
      <c r="AL361" s="153"/>
      <c r="AM361" s="153"/>
      <c r="AN361" s="153"/>
      <c r="AO361" s="153"/>
      <c r="AP361" s="153"/>
      <c r="AQ361" s="153"/>
      <c r="AR361" s="153"/>
      <c r="AS361" s="153"/>
      <c r="AT361" s="153"/>
      <c r="AU361" s="153"/>
      <c r="AV361" s="153"/>
      <c r="AW361" s="153"/>
      <c r="AX361" s="153"/>
      <c r="AY361" s="153"/>
      <c r="AZ361" s="153"/>
      <c r="BA361" s="153"/>
      <c r="BB361" s="153"/>
      <c r="BC361" s="153"/>
      <c r="BD361" s="153"/>
      <c r="BE361" s="153"/>
      <c r="BF361" s="153"/>
      <c r="BG361" s="153"/>
      <c r="BH361" s="153"/>
      <c r="BI361" s="153"/>
      <c r="BJ361" s="153"/>
      <c r="BK361" s="153"/>
      <c r="BL361" s="153"/>
      <c r="BM361" s="153"/>
      <c r="BN361" s="153"/>
      <c r="BO361" s="153"/>
      <c r="BP361" s="153"/>
      <c r="BQ361" s="153"/>
      <c r="BR361" s="153"/>
      <c r="BS361" s="153"/>
      <c r="BT361" s="153"/>
      <c r="BU361" s="153"/>
      <c r="BV361" s="153"/>
      <c r="BW361" s="153"/>
      <c r="BX361" s="153"/>
      <c r="BY361" s="153"/>
      <c r="BZ361" s="153"/>
      <c r="CA361" s="153"/>
      <c r="CB361" s="153"/>
      <c r="CC361" s="153"/>
      <c r="CD361" s="153"/>
      <c r="CE361" s="153"/>
      <c r="CF361" s="153"/>
      <c r="CG361" s="153"/>
      <c r="CH361" s="153"/>
      <c r="CI361" s="153"/>
      <c r="CJ361" s="153"/>
      <c r="CK361" s="153"/>
      <c r="CL361" s="153"/>
      <c r="CM361" s="153"/>
      <c r="CN361" s="153"/>
      <c r="CO361" s="153"/>
      <c r="CP361" s="153"/>
      <c r="CQ361" s="153"/>
      <c r="CR361" s="153"/>
      <c r="CS361" s="153"/>
      <c r="CT361" s="153"/>
      <c r="CU361" s="153"/>
      <c r="CV361" s="153"/>
      <c r="CW361" s="153"/>
      <c r="CX361" s="153"/>
      <c r="CY361" s="153"/>
      <c r="CZ361" s="153"/>
      <c r="DA361" s="153"/>
      <c r="DB361" s="153"/>
      <c r="DC361" s="153"/>
      <c r="DD361" s="153"/>
      <c r="DE361" s="153"/>
      <c r="DF361" s="153"/>
      <c r="DG361" s="153"/>
      <c r="DH361" s="153"/>
      <c r="DI361" s="153"/>
      <c r="DJ361" s="153"/>
      <c r="DK361" s="153"/>
      <c r="DL361" s="153"/>
      <c r="DM361" s="153"/>
      <c r="DN361" s="153"/>
      <c r="DO361" s="153"/>
      <c r="DP361" s="153"/>
      <c r="DQ361" s="153"/>
      <c r="DR361" s="153"/>
      <c r="DS361" s="153"/>
      <c r="DT361" s="153"/>
      <c r="DU361" s="153"/>
    </row>
    <row r="362" spans="1:125" x14ac:dyDescent="0.35">
      <c r="A362" s="55" t="str">
        <f>IFERROR(A240,"")</f>
        <v>Reālās regulāras uzturēšanas izmaksas, kopā</v>
      </c>
      <c r="B362" s="53" t="s">
        <v>200</v>
      </c>
      <c r="C362" s="153" t="str">
        <f t="shared" ref="C362:C368" si="202">IFERROR(IF(C167=0,"",C167),"")</f>
        <v/>
      </c>
      <c r="D362" s="79">
        <f t="shared" ref="D362:D368" si="203">IFERROR(SUM(E362:DU362),"")</f>
        <v>0</v>
      </c>
      <c r="E362" s="63" t="str">
        <f t="shared" ref="E362:BP362" si="204">IFERROR(E240,"")</f>
        <v/>
      </c>
      <c r="F362" s="63" t="str">
        <f t="shared" si="204"/>
        <v/>
      </c>
      <c r="G362" s="63" t="str">
        <f t="shared" si="204"/>
        <v/>
      </c>
      <c r="H362" s="63" t="str">
        <f t="shared" si="204"/>
        <v/>
      </c>
      <c r="I362" s="63" t="str">
        <f t="shared" si="204"/>
        <v/>
      </c>
      <c r="J362" s="63" t="str">
        <f t="shared" si="204"/>
        <v/>
      </c>
      <c r="K362" s="63" t="str">
        <f t="shared" si="204"/>
        <v/>
      </c>
      <c r="L362" s="63" t="str">
        <f t="shared" si="204"/>
        <v/>
      </c>
      <c r="M362" s="63" t="str">
        <f t="shared" si="204"/>
        <v/>
      </c>
      <c r="N362" s="63" t="str">
        <f t="shared" si="204"/>
        <v/>
      </c>
      <c r="O362" s="63" t="str">
        <f t="shared" si="204"/>
        <v/>
      </c>
      <c r="P362" s="63" t="str">
        <f t="shared" si="204"/>
        <v/>
      </c>
      <c r="Q362" s="63" t="str">
        <f t="shared" si="204"/>
        <v/>
      </c>
      <c r="R362" s="63" t="str">
        <f t="shared" si="204"/>
        <v/>
      </c>
      <c r="S362" s="63" t="str">
        <f t="shared" si="204"/>
        <v/>
      </c>
      <c r="T362" s="63" t="str">
        <f t="shared" si="204"/>
        <v/>
      </c>
      <c r="U362" s="63" t="str">
        <f t="shared" si="204"/>
        <v/>
      </c>
      <c r="V362" s="63" t="str">
        <f t="shared" si="204"/>
        <v/>
      </c>
      <c r="W362" s="63" t="str">
        <f t="shared" si="204"/>
        <v/>
      </c>
      <c r="X362" s="63" t="str">
        <f t="shared" si="204"/>
        <v/>
      </c>
      <c r="Y362" s="63" t="str">
        <f t="shared" si="204"/>
        <v/>
      </c>
      <c r="Z362" s="63" t="str">
        <f t="shared" si="204"/>
        <v/>
      </c>
      <c r="AA362" s="63" t="str">
        <f t="shared" si="204"/>
        <v/>
      </c>
      <c r="AB362" s="63" t="str">
        <f t="shared" si="204"/>
        <v/>
      </c>
      <c r="AC362" s="63" t="str">
        <f t="shared" si="204"/>
        <v/>
      </c>
      <c r="AD362" s="63" t="str">
        <f t="shared" si="204"/>
        <v/>
      </c>
      <c r="AE362" s="63" t="str">
        <f t="shared" si="204"/>
        <v/>
      </c>
      <c r="AF362" s="63" t="str">
        <f t="shared" si="204"/>
        <v/>
      </c>
      <c r="AG362" s="63" t="str">
        <f t="shared" si="204"/>
        <v/>
      </c>
      <c r="AH362" s="63" t="str">
        <f t="shared" si="204"/>
        <v/>
      </c>
      <c r="AI362" s="63" t="str">
        <f t="shared" si="204"/>
        <v/>
      </c>
      <c r="AJ362" s="63" t="str">
        <f t="shared" si="204"/>
        <v/>
      </c>
      <c r="AK362" s="63" t="str">
        <f t="shared" si="204"/>
        <v/>
      </c>
      <c r="AL362" s="63" t="str">
        <f t="shared" si="204"/>
        <v/>
      </c>
      <c r="AM362" s="63" t="str">
        <f t="shared" si="204"/>
        <v/>
      </c>
      <c r="AN362" s="63" t="str">
        <f t="shared" si="204"/>
        <v/>
      </c>
      <c r="AO362" s="63" t="str">
        <f t="shared" si="204"/>
        <v/>
      </c>
      <c r="AP362" s="63" t="str">
        <f t="shared" si="204"/>
        <v/>
      </c>
      <c r="AQ362" s="63" t="str">
        <f t="shared" si="204"/>
        <v/>
      </c>
      <c r="AR362" s="63" t="str">
        <f t="shared" si="204"/>
        <v/>
      </c>
      <c r="AS362" s="63" t="str">
        <f t="shared" si="204"/>
        <v/>
      </c>
      <c r="AT362" s="63" t="str">
        <f t="shared" si="204"/>
        <v/>
      </c>
      <c r="AU362" s="63" t="str">
        <f t="shared" si="204"/>
        <v/>
      </c>
      <c r="AV362" s="63" t="str">
        <f t="shared" si="204"/>
        <v/>
      </c>
      <c r="AW362" s="63" t="str">
        <f t="shared" si="204"/>
        <v/>
      </c>
      <c r="AX362" s="63" t="str">
        <f t="shared" si="204"/>
        <v/>
      </c>
      <c r="AY362" s="63" t="str">
        <f t="shared" si="204"/>
        <v/>
      </c>
      <c r="AZ362" s="63" t="str">
        <f t="shared" si="204"/>
        <v/>
      </c>
      <c r="BA362" s="63" t="str">
        <f t="shared" si="204"/>
        <v/>
      </c>
      <c r="BB362" s="63" t="str">
        <f t="shared" si="204"/>
        <v/>
      </c>
      <c r="BC362" s="63" t="str">
        <f t="shared" si="204"/>
        <v/>
      </c>
      <c r="BD362" s="63" t="str">
        <f t="shared" si="204"/>
        <v/>
      </c>
      <c r="BE362" s="63" t="str">
        <f t="shared" si="204"/>
        <v/>
      </c>
      <c r="BF362" s="63" t="str">
        <f t="shared" si="204"/>
        <v/>
      </c>
      <c r="BG362" s="63" t="str">
        <f t="shared" si="204"/>
        <v/>
      </c>
      <c r="BH362" s="63" t="str">
        <f t="shared" si="204"/>
        <v/>
      </c>
      <c r="BI362" s="63" t="str">
        <f t="shared" si="204"/>
        <v/>
      </c>
      <c r="BJ362" s="63" t="str">
        <f t="shared" si="204"/>
        <v/>
      </c>
      <c r="BK362" s="63" t="str">
        <f t="shared" si="204"/>
        <v/>
      </c>
      <c r="BL362" s="63" t="str">
        <f t="shared" si="204"/>
        <v/>
      </c>
      <c r="BM362" s="63" t="str">
        <f t="shared" si="204"/>
        <v/>
      </c>
      <c r="BN362" s="63" t="str">
        <f t="shared" si="204"/>
        <v/>
      </c>
      <c r="BO362" s="63" t="str">
        <f t="shared" si="204"/>
        <v/>
      </c>
      <c r="BP362" s="63" t="str">
        <f t="shared" si="204"/>
        <v/>
      </c>
      <c r="BQ362" s="63" t="str">
        <f t="shared" ref="BQ362:DU362" si="205">IFERROR(BQ240,"")</f>
        <v/>
      </c>
      <c r="BR362" s="63" t="str">
        <f t="shared" si="205"/>
        <v/>
      </c>
      <c r="BS362" s="63" t="str">
        <f t="shared" si="205"/>
        <v/>
      </c>
      <c r="BT362" s="63" t="str">
        <f t="shared" si="205"/>
        <v/>
      </c>
      <c r="BU362" s="63" t="str">
        <f t="shared" si="205"/>
        <v/>
      </c>
      <c r="BV362" s="63" t="str">
        <f t="shared" si="205"/>
        <v/>
      </c>
      <c r="BW362" s="63" t="str">
        <f t="shared" si="205"/>
        <v/>
      </c>
      <c r="BX362" s="63" t="str">
        <f t="shared" si="205"/>
        <v/>
      </c>
      <c r="BY362" s="63" t="str">
        <f t="shared" si="205"/>
        <v/>
      </c>
      <c r="BZ362" s="63" t="str">
        <f t="shared" si="205"/>
        <v/>
      </c>
      <c r="CA362" s="63" t="str">
        <f t="shared" si="205"/>
        <v/>
      </c>
      <c r="CB362" s="63" t="str">
        <f t="shared" si="205"/>
        <v/>
      </c>
      <c r="CC362" s="63" t="str">
        <f t="shared" si="205"/>
        <v/>
      </c>
      <c r="CD362" s="63" t="str">
        <f t="shared" si="205"/>
        <v/>
      </c>
      <c r="CE362" s="63" t="str">
        <f t="shared" si="205"/>
        <v/>
      </c>
      <c r="CF362" s="63" t="str">
        <f t="shared" si="205"/>
        <v/>
      </c>
      <c r="CG362" s="63" t="str">
        <f t="shared" si="205"/>
        <v/>
      </c>
      <c r="CH362" s="63" t="str">
        <f t="shared" si="205"/>
        <v/>
      </c>
      <c r="CI362" s="63" t="str">
        <f t="shared" si="205"/>
        <v/>
      </c>
      <c r="CJ362" s="63" t="str">
        <f t="shared" si="205"/>
        <v/>
      </c>
      <c r="CK362" s="63" t="str">
        <f t="shared" si="205"/>
        <v/>
      </c>
      <c r="CL362" s="63" t="str">
        <f t="shared" si="205"/>
        <v/>
      </c>
      <c r="CM362" s="63" t="str">
        <f t="shared" si="205"/>
        <v/>
      </c>
      <c r="CN362" s="63" t="str">
        <f t="shared" si="205"/>
        <v/>
      </c>
      <c r="CO362" s="63" t="str">
        <f t="shared" si="205"/>
        <v/>
      </c>
      <c r="CP362" s="63" t="str">
        <f t="shared" si="205"/>
        <v/>
      </c>
      <c r="CQ362" s="63" t="str">
        <f t="shared" si="205"/>
        <v/>
      </c>
      <c r="CR362" s="63" t="str">
        <f t="shared" si="205"/>
        <v/>
      </c>
      <c r="CS362" s="63" t="str">
        <f t="shared" si="205"/>
        <v/>
      </c>
      <c r="CT362" s="63" t="str">
        <f t="shared" si="205"/>
        <v/>
      </c>
      <c r="CU362" s="63" t="str">
        <f t="shared" si="205"/>
        <v/>
      </c>
      <c r="CV362" s="63" t="str">
        <f t="shared" si="205"/>
        <v/>
      </c>
      <c r="CW362" s="63" t="str">
        <f t="shared" si="205"/>
        <v/>
      </c>
      <c r="CX362" s="63" t="str">
        <f t="shared" si="205"/>
        <v/>
      </c>
      <c r="CY362" s="63" t="str">
        <f t="shared" si="205"/>
        <v/>
      </c>
      <c r="CZ362" s="63" t="str">
        <f t="shared" si="205"/>
        <v/>
      </c>
      <c r="DA362" s="63" t="str">
        <f t="shared" si="205"/>
        <v/>
      </c>
      <c r="DB362" s="63" t="str">
        <f t="shared" si="205"/>
        <v/>
      </c>
      <c r="DC362" s="63" t="str">
        <f t="shared" si="205"/>
        <v/>
      </c>
      <c r="DD362" s="63" t="str">
        <f t="shared" si="205"/>
        <v/>
      </c>
      <c r="DE362" s="63" t="str">
        <f t="shared" si="205"/>
        <v/>
      </c>
      <c r="DF362" s="63" t="str">
        <f t="shared" si="205"/>
        <v/>
      </c>
      <c r="DG362" s="63" t="str">
        <f t="shared" si="205"/>
        <v/>
      </c>
      <c r="DH362" s="63" t="str">
        <f t="shared" si="205"/>
        <v/>
      </c>
      <c r="DI362" s="63" t="str">
        <f t="shared" si="205"/>
        <v/>
      </c>
      <c r="DJ362" s="63" t="str">
        <f t="shared" si="205"/>
        <v/>
      </c>
      <c r="DK362" s="63" t="str">
        <f t="shared" si="205"/>
        <v/>
      </c>
      <c r="DL362" s="63" t="str">
        <f t="shared" si="205"/>
        <v/>
      </c>
      <c r="DM362" s="63" t="str">
        <f t="shared" si="205"/>
        <v/>
      </c>
      <c r="DN362" s="63" t="str">
        <f t="shared" si="205"/>
        <v/>
      </c>
      <c r="DO362" s="63" t="str">
        <f t="shared" si="205"/>
        <v/>
      </c>
      <c r="DP362" s="63" t="str">
        <f t="shared" si="205"/>
        <v/>
      </c>
      <c r="DQ362" s="63" t="str">
        <f t="shared" si="205"/>
        <v/>
      </c>
      <c r="DR362" s="63" t="str">
        <f t="shared" si="205"/>
        <v/>
      </c>
      <c r="DS362" s="63" t="str">
        <f t="shared" si="205"/>
        <v/>
      </c>
      <c r="DT362" s="63" t="str">
        <f t="shared" si="205"/>
        <v/>
      </c>
      <c r="DU362" s="63" t="str">
        <f t="shared" si="205"/>
        <v/>
      </c>
    </row>
    <row r="363" spans="1:125" x14ac:dyDescent="0.35">
      <c r="A363" s="55" t="str">
        <f>IFERROR(A254,"")</f>
        <v>Reālās periodiskās uzturēšanas izmaksas, kopā</v>
      </c>
      <c r="B363" s="53" t="s">
        <v>200</v>
      </c>
      <c r="C363" s="153" t="str">
        <f t="shared" si="202"/>
        <v/>
      </c>
      <c r="D363" s="79">
        <f t="shared" si="203"/>
        <v>0</v>
      </c>
      <c r="E363" s="63" t="str">
        <f t="shared" ref="E363:BP363" si="206">IFERROR(E254,"")</f>
        <v/>
      </c>
      <c r="F363" s="63" t="str">
        <f t="shared" si="206"/>
        <v/>
      </c>
      <c r="G363" s="63" t="str">
        <f t="shared" si="206"/>
        <v/>
      </c>
      <c r="H363" s="63" t="str">
        <f t="shared" si="206"/>
        <v/>
      </c>
      <c r="I363" s="63" t="str">
        <f t="shared" si="206"/>
        <v/>
      </c>
      <c r="J363" s="63" t="str">
        <f t="shared" si="206"/>
        <v/>
      </c>
      <c r="K363" s="63" t="str">
        <f t="shared" si="206"/>
        <v/>
      </c>
      <c r="L363" s="63" t="str">
        <f t="shared" si="206"/>
        <v/>
      </c>
      <c r="M363" s="63" t="str">
        <f t="shared" si="206"/>
        <v/>
      </c>
      <c r="N363" s="63" t="str">
        <f t="shared" si="206"/>
        <v/>
      </c>
      <c r="O363" s="63" t="str">
        <f t="shared" si="206"/>
        <v/>
      </c>
      <c r="P363" s="63" t="str">
        <f t="shared" si="206"/>
        <v/>
      </c>
      <c r="Q363" s="63" t="str">
        <f t="shared" si="206"/>
        <v/>
      </c>
      <c r="R363" s="63" t="str">
        <f t="shared" si="206"/>
        <v/>
      </c>
      <c r="S363" s="63" t="str">
        <f t="shared" si="206"/>
        <v/>
      </c>
      <c r="T363" s="63" t="str">
        <f t="shared" si="206"/>
        <v/>
      </c>
      <c r="U363" s="63" t="str">
        <f t="shared" si="206"/>
        <v/>
      </c>
      <c r="V363" s="63" t="str">
        <f t="shared" si="206"/>
        <v/>
      </c>
      <c r="W363" s="63" t="str">
        <f t="shared" si="206"/>
        <v/>
      </c>
      <c r="X363" s="63" t="str">
        <f t="shared" si="206"/>
        <v/>
      </c>
      <c r="Y363" s="63" t="str">
        <f t="shared" si="206"/>
        <v/>
      </c>
      <c r="Z363" s="63" t="str">
        <f t="shared" si="206"/>
        <v/>
      </c>
      <c r="AA363" s="63" t="str">
        <f t="shared" si="206"/>
        <v/>
      </c>
      <c r="AB363" s="63" t="str">
        <f t="shared" si="206"/>
        <v/>
      </c>
      <c r="AC363" s="63" t="str">
        <f t="shared" si="206"/>
        <v/>
      </c>
      <c r="AD363" s="63" t="str">
        <f t="shared" si="206"/>
        <v/>
      </c>
      <c r="AE363" s="63" t="str">
        <f t="shared" si="206"/>
        <v/>
      </c>
      <c r="AF363" s="63" t="str">
        <f t="shared" si="206"/>
        <v/>
      </c>
      <c r="AG363" s="63" t="str">
        <f t="shared" si="206"/>
        <v/>
      </c>
      <c r="AH363" s="63" t="str">
        <f t="shared" si="206"/>
        <v/>
      </c>
      <c r="AI363" s="63" t="str">
        <f t="shared" si="206"/>
        <v/>
      </c>
      <c r="AJ363" s="63" t="str">
        <f t="shared" si="206"/>
        <v/>
      </c>
      <c r="AK363" s="63" t="str">
        <f t="shared" si="206"/>
        <v/>
      </c>
      <c r="AL363" s="63" t="str">
        <f t="shared" si="206"/>
        <v/>
      </c>
      <c r="AM363" s="63" t="str">
        <f t="shared" si="206"/>
        <v/>
      </c>
      <c r="AN363" s="63" t="str">
        <f t="shared" si="206"/>
        <v/>
      </c>
      <c r="AO363" s="63" t="str">
        <f t="shared" si="206"/>
        <v/>
      </c>
      <c r="AP363" s="63" t="str">
        <f t="shared" si="206"/>
        <v/>
      </c>
      <c r="AQ363" s="63" t="str">
        <f t="shared" si="206"/>
        <v/>
      </c>
      <c r="AR363" s="63" t="str">
        <f t="shared" si="206"/>
        <v/>
      </c>
      <c r="AS363" s="63" t="str">
        <f t="shared" si="206"/>
        <v/>
      </c>
      <c r="AT363" s="63" t="str">
        <f t="shared" si="206"/>
        <v/>
      </c>
      <c r="AU363" s="63" t="str">
        <f t="shared" si="206"/>
        <v/>
      </c>
      <c r="AV363" s="63" t="str">
        <f t="shared" si="206"/>
        <v/>
      </c>
      <c r="AW363" s="63" t="str">
        <f t="shared" si="206"/>
        <v/>
      </c>
      <c r="AX363" s="63" t="str">
        <f t="shared" si="206"/>
        <v/>
      </c>
      <c r="AY363" s="63" t="str">
        <f t="shared" si="206"/>
        <v/>
      </c>
      <c r="AZ363" s="63" t="str">
        <f t="shared" si="206"/>
        <v/>
      </c>
      <c r="BA363" s="63" t="str">
        <f t="shared" si="206"/>
        <v/>
      </c>
      <c r="BB363" s="63" t="str">
        <f t="shared" si="206"/>
        <v/>
      </c>
      <c r="BC363" s="63" t="str">
        <f t="shared" si="206"/>
        <v/>
      </c>
      <c r="BD363" s="63" t="str">
        <f t="shared" si="206"/>
        <v/>
      </c>
      <c r="BE363" s="63" t="str">
        <f t="shared" si="206"/>
        <v/>
      </c>
      <c r="BF363" s="63" t="str">
        <f t="shared" si="206"/>
        <v/>
      </c>
      <c r="BG363" s="63" t="str">
        <f t="shared" si="206"/>
        <v/>
      </c>
      <c r="BH363" s="63" t="str">
        <f t="shared" si="206"/>
        <v/>
      </c>
      <c r="BI363" s="63" t="str">
        <f t="shared" si="206"/>
        <v/>
      </c>
      <c r="BJ363" s="63" t="str">
        <f t="shared" si="206"/>
        <v/>
      </c>
      <c r="BK363" s="63" t="str">
        <f t="shared" si="206"/>
        <v/>
      </c>
      <c r="BL363" s="63" t="str">
        <f t="shared" si="206"/>
        <v/>
      </c>
      <c r="BM363" s="63" t="str">
        <f t="shared" si="206"/>
        <v/>
      </c>
      <c r="BN363" s="63" t="str">
        <f t="shared" si="206"/>
        <v/>
      </c>
      <c r="BO363" s="63" t="str">
        <f t="shared" si="206"/>
        <v/>
      </c>
      <c r="BP363" s="63" t="str">
        <f t="shared" si="206"/>
        <v/>
      </c>
      <c r="BQ363" s="63" t="str">
        <f t="shared" ref="BQ363:DU363" si="207">IFERROR(BQ254,"")</f>
        <v/>
      </c>
      <c r="BR363" s="63" t="str">
        <f t="shared" si="207"/>
        <v/>
      </c>
      <c r="BS363" s="63" t="str">
        <f t="shared" si="207"/>
        <v/>
      </c>
      <c r="BT363" s="63" t="str">
        <f t="shared" si="207"/>
        <v/>
      </c>
      <c r="BU363" s="63" t="str">
        <f t="shared" si="207"/>
        <v/>
      </c>
      <c r="BV363" s="63" t="str">
        <f t="shared" si="207"/>
        <v/>
      </c>
      <c r="BW363" s="63" t="str">
        <f t="shared" si="207"/>
        <v/>
      </c>
      <c r="BX363" s="63" t="str">
        <f t="shared" si="207"/>
        <v/>
      </c>
      <c r="BY363" s="63" t="str">
        <f t="shared" si="207"/>
        <v/>
      </c>
      <c r="BZ363" s="63" t="str">
        <f t="shared" si="207"/>
        <v/>
      </c>
      <c r="CA363" s="63" t="str">
        <f t="shared" si="207"/>
        <v/>
      </c>
      <c r="CB363" s="63" t="str">
        <f t="shared" si="207"/>
        <v/>
      </c>
      <c r="CC363" s="63" t="str">
        <f t="shared" si="207"/>
        <v/>
      </c>
      <c r="CD363" s="63" t="str">
        <f t="shared" si="207"/>
        <v/>
      </c>
      <c r="CE363" s="63" t="str">
        <f t="shared" si="207"/>
        <v/>
      </c>
      <c r="CF363" s="63" t="str">
        <f t="shared" si="207"/>
        <v/>
      </c>
      <c r="CG363" s="63" t="str">
        <f t="shared" si="207"/>
        <v/>
      </c>
      <c r="CH363" s="63" t="str">
        <f t="shared" si="207"/>
        <v/>
      </c>
      <c r="CI363" s="63" t="str">
        <f t="shared" si="207"/>
        <v/>
      </c>
      <c r="CJ363" s="63" t="str">
        <f t="shared" si="207"/>
        <v/>
      </c>
      <c r="CK363" s="63" t="str">
        <f t="shared" si="207"/>
        <v/>
      </c>
      <c r="CL363" s="63" t="str">
        <f t="shared" si="207"/>
        <v/>
      </c>
      <c r="CM363" s="63" t="str">
        <f t="shared" si="207"/>
        <v/>
      </c>
      <c r="CN363" s="63" t="str">
        <f t="shared" si="207"/>
        <v/>
      </c>
      <c r="CO363" s="63" t="str">
        <f t="shared" si="207"/>
        <v/>
      </c>
      <c r="CP363" s="63" t="str">
        <f t="shared" si="207"/>
        <v/>
      </c>
      <c r="CQ363" s="63" t="str">
        <f t="shared" si="207"/>
        <v/>
      </c>
      <c r="CR363" s="63" t="str">
        <f t="shared" si="207"/>
        <v/>
      </c>
      <c r="CS363" s="63" t="str">
        <f t="shared" si="207"/>
        <v/>
      </c>
      <c r="CT363" s="63" t="str">
        <f t="shared" si="207"/>
        <v/>
      </c>
      <c r="CU363" s="63" t="str">
        <f t="shared" si="207"/>
        <v/>
      </c>
      <c r="CV363" s="63" t="str">
        <f t="shared" si="207"/>
        <v/>
      </c>
      <c r="CW363" s="63" t="str">
        <f t="shared" si="207"/>
        <v/>
      </c>
      <c r="CX363" s="63" t="str">
        <f t="shared" si="207"/>
        <v/>
      </c>
      <c r="CY363" s="63" t="str">
        <f t="shared" si="207"/>
        <v/>
      </c>
      <c r="CZ363" s="63" t="str">
        <f t="shared" si="207"/>
        <v/>
      </c>
      <c r="DA363" s="63" t="str">
        <f t="shared" si="207"/>
        <v/>
      </c>
      <c r="DB363" s="63" t="str">
        <f t="shared" si="207"/>
        <v/>
      </c>
      <c r="DC363" s="63" t="str">
        <f t="shared" si="207"/>
        <v/>
      </c>
      <c r="DD363" s="63" t="str">
        <f t="shared" si="207"/>
        <v/>
      </c>
      <c r="DE363" s="63" t="str">
        <f t="shared" si="207"/>
        <v/>
      </c>
      <c r="DF363" s="63" t="str">
        <f t="shared" si="207"/>
        <v/>
      </c>
      <c r="DG363" s="63" t="str">
        <f t="shared" si="207"/>
        <v/>
      </c>
      <c r="DH363" s="63" t="str">
        <f t="shared" si="207"/>
        <v/>
      </c>
      <c r="DI363" s="63" t="str">
        <f t="shared" si="207"/>
        <v/>
      </c>
      <c r="DJ363" s="63" t="str">
        <f t="shared" si="207"/>
        <v/>
      </c>
      <c r="DK363" s="63" t="str">
        <f t="shared" si="207"/>
        <v/>
      </c>
      <c r="DL363" s="63" t="str">
        <f t="shared" si="207"/>
        <v/>
      </c>
      <c r="DM363" s="63" t="str">
        <f t="shared" si="207"/>
        <v/>
      </c>
      <c r="DN363" s="63" t="str">
        <f t="shared" si="207"/>
        <v/>
      </c>
      <c r="DO363" s="63" t="str">
        <f t="shared" si="207"/>
        <v/>
      </c>
      <c r="DP363" s="63" t="str">
        <f t="shared" si="207"/>
        <v/>
      </c>
      <c r="DQ363" s="63" t="str">
        <f t="shared" si="207"/>
        <v/>
      </c>
      <c r="DR363" s="63" t="str">
        <f t="shared" si="207"/>
        <v/>
      </c>
      <c r="DS363" s="63" t="str">
        <f t="shared" si="207"/>
        <v/>
      </c>
      <c r="DT363" s="63" t="str">
        <f t="shared" si="207"/>
        <v/>
      </c>
      <c r="DU363" s="63" t="str">
        <f t="shared" si="207"/>
        <v/>
      </c>
    </row>
    <row r="364" spans="1:125" x14ac:dyDescent="0.35">
      <c r="A364" s="55" t="str">
        <f>IFERROR(A266,"")</f>
        <v>Reālās administratīvās izmaksas, kopā</v>
      </c>
      <c r="B364" s="53" t="s">
        <v>200</v>
      </c>
      <c r="C364" s="153" t="str">
        <f t="shared" si="202"/>
        <v/>
      </c>
      <c r="D364" s="79">
        <f t="shared" si="203"/>
        <v>0</v>
      </c>
      <c r="E364" s="63">
        <f t="shared" ref="E364:BP364" si="208">IFERROR(E266,"")</f>
        <v>0</v>
      </c>
      <c r="F364" s="63">
        <f t="shared" si="208"/>
        <v>0</v>
      </c>
      <c r="G364" s="63">
        <f t="shared" si="208"/>
        <v>0</v>
      </c>
      <c r="H364" s="63">
        <f t="shared" si="208"/>
        <v>0</v>
      </c>
      <c r="I364" s="63">
        <f t="shared" si="208"/>
        <v>0</v>
      </c>
      <c r="J364" s="63">
        <f t="shared" si="208"/>
        <v>0</v>
      </c>
      <c r="K364" s="63">
        <f t="shared" si="208"/>
        <v>0</v>
      </c>
      <c r="L364" s="63">
        <f t="shared" si="208"/>
        <v>0</v>
      </c>
      <c r="M364" s="63">
        <f t="shared" si="208"/>
        <v>0</v>
      </c>
      <c r="N364" s="63">
        <f t="shared" si="208"/>
        <v>0</v>
      </c>
      <c r="O364" s="63">
        <f t="shared" si="208"/>
        <v>0</v>
      </c>
      <c r="P364" s="63">
        <f t="shared" si="208"/>
        <v>0</v>
      </c>
      <c r="Q364" s="63">
        <f t="shared" si="208"/>
        <v>0</v>
      </c>
      <c r="R364" s="63">
        <f t="shared" si="208"/>
        <v>0</v>
      </c>
      <c r="S364" s="63">
        <f t="shared" si="208"/>
        <v>0</v>
      </c>
      <c r="T364" s="63">
        <f t="shared" si="208"/>
        <v>0</v>
      </c>
      <c r="U364" s="63">
        <f t="shared" si="208"/>
        <v>0</v>
      </c>
      <c r="V364" s="63">
        <f t="shared" si="208"/>
        <v>0</v>
      </c>
      <c r="W364" s="63">
        <f t="shared" si="208"/>
        <v>0</v>
      </c>
      <c r="X364" s="63">
        <f t="shared" si="208"/>
        <v>0</v>
      </c>
      <c r="Y364" s="63">
        <f t="shared" si="208"/>
        <v>0</v>
      </c>
      <c r="Z364" s="63">
        <f t="shared" si="208"/>
        <v>0</v>
      </c>
      <c r="AA364" s="63">
        <f t="shared" si="208"/>
        <v>0</v>
      </c>
      <c r="AB364" s="63">
        <f t="shared" si="208"/>
        <v>0</v>
      </c>
      <c r="AC364" s="63">
        <f t="shared" si="208"/>
        <v>0</v>
      </c>
      <c r="AD364" s="63">
        <f t="shared" si="208"/>
        <v>0</v>
      </c>
      <c r="AE364" s="63">
        <f t="shared" si="208"/>
        <v>0</v>
      </c>
      <c r="AF364" s="63">
        <f t="shared" si="208"/>
        <v>0</v>
      </c>
      <c r="AG364" s="63">
        <f t="shared" si="208"/>
        <v>0</v>
      </c>
      <c r="AH364" s="63">
        <f t="shared" si="208"/>
        <v>0</v>
      </c>
      <c r="AI364" s="63">
        <f t="shared" si="208"/>
        <v>0</v>
      </c>
      <c r="AJ364" s="63">
        <f t="shared" si="208"/>
        <v>0</v>
      </c>
      <c r="AK364" s="63">
        <f t="shared" si="208"/>
        <v>0</v>
      </c>
      <c r="AL364" s="63">
        <f t="shared" si="208"/>
        <v>0</v>
      </c>
      <c r="AM364" s="63">
        <f t="shared" si="208"/>
        <v>0</v>
      </c>
      <c r="AN364" s="63">
        <f t="shared" si="208"/>
        <v>0</v>
      </c>
      <c r="AO364" s="63">
        <f t="shared" si="208"/>
        <v>0</v>
      </c>
      <c r="AP364" s="63">
        <f t="shared" si="208"/>
        <v>0</v>
      </c>
      <c r="AQ364" s="63">
        <f t="shared" si="208"/>
        <v>0</v>
      </c>
      <c r="AR364" s="63">
        <f t="shared" si="208"/>
        <v>0</v>
      </c>
      <c r="AS364" s="63">
        <f t="shared" si="208"/>
        <v>0</v>
      </c>
      <c r="AT364" s="63">
        <f t="shared" si="208"/>
        <v>0</v>
      </c>
      <c r="AU364" s="63">
        <f t="shared" si="208"/>
        <v>0</v>
      </c>
      <c r="AV364" s="63">
        <f t="shared" si="208"/>
        <v>0</v>
      </c>
      <c r="AW364" s="63">
        <f t="shared" si="208"/>
        <v>0</v>
      </c>
      <c r="AX364" s="63">
        <f t="shared" si="208"/>
        <v>0</v>
      </c>
      <c r="AY364" s="63">
        <f t="shared" si="208"/>
        <v>0</v>
      </c>
      <c r="AZ364" s="63">
        <f t="shared" si="208"/>
        <v>0</v>
      </c>
      <c r="BA364" s="63">
        <f t="shared" si="208"/>
        <v>0</v>
      </c>
      <c r="BB364" s="63">
        <f t="shared" si="208"/>
        <v>0</v>
      </c>
      <c r="BC364" s="63">
        <f t="shared" si="208"/>
        <v>0</v>
      </c>
      <c r="BD364" s="63">
        <f t="shared" si="208"/>
        <v>0</v>
      </c>
      <c r="BE364" s="63">
        <f t="shared" si="208"/>
        <v>0</v>
      </c>
      <c r="BF364" s="63">
        <f t="shared" si="208"/>
        <v>0</v>
      </c>
      <c r="BG364" s="63">
        <f t="shared" si="208"/>
        <v>0</v>
      </c>
      <c r="BH364" s="63">
        <f t="shared" si="208"/>
        <v>0</v>
      </c>
      <c r="BI364" s="63">
        <f t="shared" si="208"/>
        <v>0</v>
      </c>
      <c r="BJ364" s="63">
        <f t="shared" si="208"/>
        <v>0</v>
      </c>
      <c r="BK364" s="63">
        <f t="shared" si="208"/>
        <v>0</v>
      </c>
      <c r="BL364" s="63">
        <f t="shared" si="208"/>
        <v>0</v>
      </c>
      <c r="BM364" s="63">
        <f t="shared" si="208"/>
        <v>0</v>
      </c>
      <c r="BN364" s="63">
        <f t="shared" si="208"/>
        <v>0</v>
      </c>
      <c r="BO364" s="63">
        <f t="shared" si="208"/>
        <v>0</v>
      </c>
      <c r="BP364" s="63">
        <f t="shared" si="208"/>
        <v>0</v>
      </c>
      <c r="BQ364" s="63">
        <f t="shared" ref="BQ364:DU364" si="209">IFERROR(BQ266,"")</f>
        <v>0</v>
      </c>
      <c r="BR364" s="63">
        <f t="shared" si="209"/>
        <v>0</v>
      </c>
      <c r="BS364" s="63">
        <f t="shared" si="209"/>
        <v>0</v>
      </c>
      <c r="BT364" s="63">
        <f t="shared" si="209"/>
        <v>0</v>
      </c>
      <c r="BU364" s="63">
        <f t="shared" si="209"/>
        <v>0</v>
      </c>
      <c r="BV364" s="63">
        <f t="shared" si="209"/>
        <v>0</v>
      </c>
      <c r="BW364" s="63">
        <f t="shared" si="209"/>
        <v>0</v>
      </c>
      <c r="BX364" s="63">
        <f t="shared" si="209"/>
        <v>0</v>
      </c>
      <c r="BY364" s="63">
        <f t="shared" si="209"/>
        <v>0</v>
      </c>
      <c r="BZ364" s="63">
        <f t="shared" si="209"/>
        <v>0</v>
      </c>
      <c r="CA364" s="63">
        <f t="shared" si="209"/>
        <v>0</v>
      </c>
      <c r="CB364" s="63">
        <f t="shared" si="209"/>
        <v>0</v>
      </c>
      <c r="CC364" s="63">
        <f t="shared" si="209"/>
        <v>0</v>
      </c>
      <c r="CD364" s="63">
        <f t="shared" si="209"/>
        <v>0</v>
      </c>
      <c r="CE364" s="63">
        <f t="shared" si="209"/>
        <v>0</v>
      </c>
      <c r="CF364" s="63">
        <f t="shared" si="209"/>
        <v>0</v>
      </c>
      <c r="CG364" s="63">
        <f t="shared" si="209"/>
        <v>0</v>
      </c>
      <c r="CH364" s="63">
        <f t="shared" si="209"/>
        <v>0</v>
      </c>
      <c r="CI364" s="63">
        <f t="shared" si="209"/>
        <v>0</v>
      </c>
      <c r="CJ364" s="63">
        <f t="shared" si="209"/>
        <v>0</v>
      </c>
      <c r="CK364" s="63">
        <f t="shared" si="209"/>
        <v>0</v>
      </c>
      <c r="CL364" s="63">
        <f t="shared" si="209"/>
        <v>0</v>
      </c>
      <c r="CM364" s="63">
        <f t="shared" si="209"/>
        <v>0</v>
      </c>
      <c r="CN364" s="63">
        <f t="shared" si="209"/>
        <v>0</v>
      </c>
      <c r="CO364" s="63">
        <f t="shared" si="209"/>
        <v>0</v>
      </c>
      <c r="CP364" s="63">
        <f t="shared" si="209"/>
        <v>0</v>
      </c>
      <c r="CQ364" s="63">
        <f t="shared" si="209"/>
        <v>0</v>
      </c>
      <c r="CR364" s="63">
        <f t="shared" si="209"/>
        <v>0</v>
      </c>
      <c r="CS364" s="63">
        <f t="shared" si="209"/>
        <v>0</v>
      </c>
      <c r="CT364" s="63">
        <f t="shared" si="209"/>
        <v>0</v>
      </c>
      <c r="CU364" s="63">
        <f t="shared" si="209"/>
        <v>0</v>
      </c>
      <c r="CV364" s="63">
        <f t="shared" si="209"/>
        <v>0</v>
      </c>
      <c r="CW364" s="63">
        <f t="shared" si="209"/>
        <v>0</v>
      </c>
      <c r="CX364" s="63">
        <f t="shared" si="209"/>
        <v>0</v>
      </c>
      <c r="CY364" s="63">
        <f t="shared" si="209"/>
        <v>0</v>
      </c>
      <c r="CZ364" s="63">
        <f t="shared" si="209"/>
        <v>0</v>
      </c>
      <c r="DA364" s="63">
        <f t="shared" si="209"/>
        <v>0</v>
      </c>
      <c r="DB364" s="63">
        <f t="shared" si="209"/>
        <v>0</v>
      </c>
      <c r="DC364" s="63">
        <f t="shared" si="209"/>
        <v>0</v>
      </c>
      <c r="DD364" s="63">
        <f t="shared" si="209"/>
        <v>0</v>
      </c>
      <c r="DE364" s="63">
        <f t="shared" si="209"/>
        <v>0</v>
      </c>
      <c r="DF364" s="63">
        <f t="shared" si="209"/>
        <v>0</v>
      </c>
      <c r="DG364" s="63">
        <f t="shared" si="209"/>
        <v>0</v>
      </c>
      <c r="DH364" s="63">
        <f t="shared" si="209"/>
        <v>0</v>
      </c>
      <c r="DI364" s="63">
        <f t="shared" si="209"/>
        <v>0</v>
      </c>
      <c r="DJ364" s="63">
        <f t="shared" si="209"/>
        <v>0</v>
      </c>
      <c r="DK364" s="63">
        <f t="shared" si="209"/>
        <v>0</v>
      </c>
      <c r="DL364" s="63">
        <f t="shared" si="209"/>
        <v>0</v>
      </c>
      <c r="DM364" s="63">
        <f t="shared" si="209"/>
        <v>0</v>
      </c>
      <c r="DN364" s="63">
        <f t="shared" si="209"/>
        <v>0</v>
      </c>
      <c r="DO364" s="63">
        <f t="shared" si="209"/>
        <v>0</v>
      </c>
      <c r="DP364" s="63">
        <f t="shared" si="209"/>
        <v>0</v>
      </c>
      <c r="DQ364" s="63">
        <f t="shared" si="209"/>
        <v>0</v>
      </c>
      <c r="DR364" s="63">
        <f t="shared" si="209"/>
        <v>0</v>
      </c>
      <c r="DS364" s="63">
        <f t="shared" si="209"/>
        <v>0</v>
      </c>
      <c r="DT364" s="63">
        <f t="shared" si="209"/>
        <v>0</v>
      </c>
      <c r="DU364" s="63">
        <f t="shared" si="209"/>
        <v>0</v>
      </c>
    </row>
    <row r="365" spans="1:125" x14ac:dyDescent="0.35">
      <c r="A365" s="55" t="str">
        <f>IFERROR(A280,"")</f>
        <v>Reālās apdrošināšanas izmaksas, kopā</v>
      </c>
      <c r="B365" s="53" t="s">
        <v>200</v>
      </c>
      <c r="C365" s="153" t="str">
        <f t="shared" si="202"/>
        <v/>
      </c>
      <c r="D365" s="79">
        <f t="shared" si="203"/>
        <v>0</v>
      </c>
      <c r="E365" s="63">
        <f t="shared" ref="E365:BP365" si="210">IFERROR(E280,"")</f>
        <v>0</v>
      </c>
      <c r="F365" s="63">
        <f t="shared" si="210"/>
        <v>0</v>
      </c>
      <c r="G365" s="63">
        <f t="shared" si="210"/>
        <v>0</v>
      </c>
      <c r="H365" s="63">
        <f t="shared" si="210"/>
        <v>0</v>
      </c>
      <c r="I365" s="63">
        <f t="shared" si="210"/>
        <v>0</v>
      </c>
      <c r="J365" s="63">
        <f t="shared" si="210"/>
        <v>0</v>
      </c>
      <c r="K365" s="63">
        <f t="shared" si="210"/>
        <v>0</v>
      </c>
      <c r="L365" s="63">
        <f t="shared" si="210"/>
        <v>0</v>
      </c>
      <c r="M365" s="63">
        <f t="shared" si="210"/>
        <v>0</v>
      </c>
      <c r="N365" s="63">
        <f t="shared" si="210"/>
        <v>0</v>
      </c>
      <c r="O365" s="63">
        <f t="shared" si="210"/>
        <v>0</v>
      </c>
      <c r="P365" s="63">
        <f t="shared" si="210"/>
        <v>0</v>
      </c>
      <c r="Q365" s="63">
        <f t="shared" si="210"/>
        <v>0</v>
      </c>
      <c r="R365" s="63">
        <f t="shared" si="210"/>
        <v>0</v>
      </c>
      <c r="S365" s="63">
        <f t="shared" si="210"/>
        <v>0</v>
      </c>
      <c r="T365" s="63">
        <f t="shared" si="210"/>
        <v>0</v>
      </c>
      <c r="U365" s="63">
        <f t="shared" si="210"/>
        <v>0</v>
      </c>
      <c r="V365" s="63">
        <f t="shared" si="210"/>
        <v>0</v>
      </c>
      <c r="W365" s="63">
        <f t="shared" si="210"/>
        <v>0</v>
      </c>
      <c r="X365" s="63">
        <f t="shared" si="210"/>
        <v>0</v>
      </c>
      <c r="Y365" s="63">
        <f t="shared" si="210"/>
        <v>0</v>
      </c>
      <c r="Z365" s="63">
        <f t="shared" si="210"/>
        <v>0</v>
      </c>
      <c r="AA365" s="63">
        <f t="shared" si="210"/>
        <v>0</v>
      </c>
      <c r="AB365" s="63">
        <f t="shared" si="210"/>
        <v>0</v>
      </c>
      <c r="AC365" s="63">
        <f t="shared" si="210"/>
        <v>0</v>
      </c>
      <c r="AD365" s="63">
        <f t="shared" si="210"/>
        <v>0</v>
      </c>
      <c r="AE365" s="63">
        <f t="shared" si="210"/>
        <v>0</v>
      </c>
      <c r="AF365" s="63">
        <f t="shared" si="210"/>
        <v>0</v>
      </c>
      <c r="AG365" s="63">
        <f t="shared" si="210"/>
        <v>0</v>
      </c>
      <c r="AH365" s="63">
        <f t="shared" si="210"/>
        <v>0</v>
      </c>
      <c r="AI365" s="63">
        <f t="shared" si="210"/>
        <v>0</v>
      </c>
      <c r="AJ365" s="63">
        <f t="shared" si="210"/>
        <v>0</v>
      </c>
      <c r="AK365" s="63">
        <f t="shared" si="210"/>
        <v>0</v>
      </c>
      <c r="AL365" s="63">
        <f t="shared" si="210"/>
        <v>0</v>
      </c>
      <c r="AM365" s="63">
        <f t="shared" si="210"/>
        <v>0</v>
      </c>
      <c r="AN365" s="63">
        <f t="shared" si="210"/>
        <v>0</v>
      </c>
      <c r="AO365" s="63">
        <f t="shared" si="210"/>
        <v>0</v>
      </c>
      <c r="AP365" s="63">
        <f t="shared" si="210"/>
        <v>0</v>
      </c>
      <c r="AQ365" s="63">
        <f t="shared" si="210"/>
        <v>0</v>
      </c>
      <c r="AR365" s="63">
        <f t="shared" si="210"/>
        <v>0</v>
      </c>
      <c r="AS365" s="63">
        <f t="shared" si="210"/>
        <v>0</v>
      </c>
      <c r="AT365" s="63">
        <f t="shared" si="210"/>
        <v>0</v>
      </c>
      <c r="AU365" s="63">
        <f t="shared" si="210"/>
        <v>0</v>
      </c>
      <c r="AV365" s="63">
        <f t="shared" si="210"/>
        <v>0</v>
      </c>
      <c r="AW365" s="63">
        <f t="shared" si="210"/>
        <v>0</v>
      </c>
      <c r="AX365" s="63">
        <f t="shared" si="210"/>
        <v>0</v>
      </c>
      <c r="AY365" s="63">
        <f t="shared" si="210"/>
        <v>0</v>
      </c>
      <c r="AZ365" s="63">
        <f t="shared" si="210"/>
        <v>0</v>
      </c>
      <c r="BA365" s="63">
        <f t="shared" si="210"/>
        <v>0</v>
      </c>
      <c r="BB365" s="63">
        <f t="shared" si="210"/>
        <v>0</v>
      </c>
      <c r="BC365" s="63">
        <f t="shared" si="210"/>
        <v>0</v>
      </c>
      <c r="BD365" s="63">
        <f t="shared" si="210"/>
        <v>0</v>
      </c>
      <c r="BE365" s="63">
        <f t="shared" si="210"/>
        <v>0</v>
      </c>
      <c r="BF365" s="63">
        <f t="shared" si="210"/>
        <v>0</v>
      </c>
      <c r="BG365" s="63">
        <f t="shared" si="210"/>
        <v>0</v>
      </c>
      <c r="BH365" s="63">
        <f t="shared" si="210"/>
        <v>0</v>
      </c>
      <c r="BI365" s="63">
        <f t="shared" si="210"/>
        <v>0</v>
      </c>
      <c r="BJ365" s="63">
        <f t="shared" si="210"/>
        <v>0</v>
      </c>
      <c r="BK365" s="63">
        <f t="shared" si="210"/>
        <v>0</v>
      </c>
      <c r="BL365" s="63">
        <f t="shared" si="210"/>
        <v>0</v>
      </c>
      <c r="BM365" s="63">
        <f t="shared" si="210"/>
        <v>0</v>
      </c>
      <c r="BN365" s="63">
        <f t="shared" si="210"/>
        <v>0</v>
      </c>
      <c r="BO365" s="63">
        <f t="shared" si="210"/>
        <v>0</v>
      </c>
      <c r="BP365" s="63">
        <f t="shared" si="210"/>
        <v>0</v>
      </c>
      <c r="BQ365" s="63">
        <f t="shared" ref="BQ365:DU365" si="211">IFERROR(BQ280,"")</f>
        <v>0</v>
      </c>
      <c r="BR365" s="63">
        <f t="shared" si="211"/>
        <v>0</v>
      </c>
      <c r="BS365" s="63">
        <f t="shared" si="211"/>
        <v>0</v>
      </c>
      <c r="BT365" s="63">
        <f t="shared" si="211"/>
        <v>0</v>
      </c>
      <c r="BU365" s="63">
        <f t="shared" si="211"/>
        <v>0</v>
      </c>
      <c r="BV365" s="63">
        <f t="shared" si="211"/>
        <v>0</v>
      </c>
      <c r="BW365" s="63">
        <f t="shared" si="211"/>
        <v>0</v>
      </c>
      <c r="BX365" s="63">
        <f t="shared" si="211"/>
        <v>0</v>
      </c>
      <c r="BY365" s="63">
        <f t="shared" si="211"/>
        <v>0</v>
      </c>
      <c r="BZ365" s="63">
        <f t="shared" si="211"/>
        <v>0</v>
      </c>
      <c r="CA365" s="63">
        <f t="shared" si="211"/>
        <v>0</v>
      </c>
      <c r="CB365" s="63">
        <f t="shared" si="211"/>
        <v>0</v>
      </c>
      <c r="CC365" s="63">
        <f t="shared" si="211"/>
        <v>0</v>
      </c>
      <c r="CD365" s="63">
        <f t="shared" si="211"/>
        <v>0</v>
      </c>
      <c r="CE365" s="63">
        <f t="shared" si="211"/>
        <v>0</v>
      </c>
      <c r="CF365" s="63">
        <f t="shared" si="211"/>
        <v>0</v>
      </c>
      <c r="CG365" s="63">
        <f t="shared" si="211"/>
        <v>0</v>
      </c>
      <c r="CH365" s="63">
        <f t="shared" si="211"/>
        <v>0</v>
      </c>
      <c r="CI365" s="63">
        <f t="shared" si="211"/>
        <v>0</v>
      </c>
      <c r="CJ365" s="63">
        <f t="shared" si="211"/>
        <v>0</v>
      </c>
      <c r="CK365" s="63">
        <f t="shared" si="211"/>
        <v>0</v>
      </c>
      <c r="CL365" s="63">
        <f t="shared" si="211"/>
        <v>0</v>
      </c>
      <c r="CM365" s="63">
        <f t="shared" si="211"/>
        <v>0</v>
      </c>
      <c r="CN365" s="63">
        <f t="shared" si="211"/>
        <v>0</v>
      </c>
      <c r="CO365" s="63">
        <f t="shared" si="211"/>
        <v>0</v>
      </c>
      <c r="CP365" s="63">
        <f t="shared" si="211"/>
        <v>0</v>
      </c>
      <c r="CQ365" s="63">
        <f t="shared" si="211"/>
        <v>0</v>
      </c>
      <c r="CR365" s="63">
        <f t="shared" si="211"/>
        <v>0</v>
      </c>
      <c r="CS365" s="63">
        <f t="shared" si="211"/>
        <v>0</v>
      </c>
      <c r="CT365" s="63">
        <f t="shared" si="211"/>
        <v>0</v>
      </c>
      <c r="CU365" s="63">
        <f t="shared" si="211"/>
        <v>0</v>
      </c>
      <c r="CV365" s="63">
        <f t="shared" si="211"/>
        <v>0</v>
      </c>
      <c r="CW365" s="63">
        <f t="shared" si="211"/>
        <v>0</v>
      </c>
      <c r="CX365" s="63">
        <f t="shared" si="211"/>
        <v>0</v>
      </c>
      <c r="CY365" s="63">
        <f t="shared" si="211"/>
        <v>0</v>
      </c>
      <c r="CZ365" s="63">
        <f t="shared" si="211"/>
        <v>0</v>
      </c>
      <c r="DA365" s="63">
        <f t="shared" si="211"/>
        <v>0</v>
      </c>
      <c r="DB365" s="63">
        <f t="shared" si="211"/>
        <v>0</v>
      </c>
      <c r="DC365" s="63">
        <f t="shared" si="211"/>
        <v>0</v>
      </c>
      <c r="DD365" s="63">
        <f t="shared" si="211"/>
        <v>0</v>
      </c>
      <c r="DE365" s="63">
        <f t="shared" si="211"/>
        <v>0</v>
      </c>
      <c r="DF365" s="63">
        <f t="shared" si="211"/>
        <v>0</v>
      </c>
      <c r="DG365" s="63">
        <f t="shared" si="211"/>
        <v>0</v>
      </c>
      <c r="DH365" s="63">
        <f t="shared" si="211"/>
        <v>0</v>
      </c>
      <c r="DI365" s="63">
        <f t="shared" si="211"/>
        <v>0</v>
      </c>
      <c r="DJ365" s="63">
        <f t="shared" si="211"/>
        <v>0</v>
      </c>
      <c r="DK365" s="63">
        <f t="shared" si="211"/>
        <v>0</v>
      </c>
      <c r="DL365" s="63">
        <f t="shared" si="211"/>
        <v>0</v>
      </c>
      <c r="DM365" s="63">
        <f t="shared" si="211"/>
        <v>0</v>
      </c>
      <c r="DN365" s="63">
        <f t="shared" si="211"/>
        <v>0</v>
      </c>
      <c r="DO365" s="63">
        <f t="shared" si="211"/>
        <v>0</v>
      </c>
      <c r="DP365" s="63">
        <f t="shared" si="211"/>
        <v>0</v>
      </c>
      <c r="DQ365" s="63">
        <f t="shared" si="211"/>
        <v>0</v>
      </c>
      <c r="DR365" s="63">
        <f t="shared" si="211"/>
        <v>0</v>
      </c>
      <c r="DS365" s="63">
        <f t="shared" si="211"/>
        <v>0</v>
      </c>
      <c r="DT365" s="63">
        <f t="shared" si="211"/>
        <v>0</v>
      </c>
      <c r="DU365" s="63">
        <f t="shared" si="211"/>
        <v>0</v>
      </c>
    </row>
    <row r="366" spans="1:125" x14ac:dyDescent="0.35">
      <c r="A366" s="55" t="str">
        <f>IFERROR(A337,"")</f>
        <v>Reālās būvniecības risku izmaksas</v>
      </c>
      <c r="B366" s="53" t="s">
        <v>200</v>
      </c>
      <c r="C366" s="153" t="str">
        <f t="shared" si="202"/>
        <v/>
      </c>
      <c r="D366" s="79">
        <f t="shared" si="203"/>
        <v>0</v>
      </c>
      <c r="E366" s="63" t="str">
        <f t="shared" ref="E366:BP366" si="212">IFERROR(E337,"")</f>
        <v/>
      </c>
      <c r="F366" s="63" t="str">
        <f t="shared" si="212"/>
        <v/>
      </c>
      <c r="G366" s="63" t="str">
        <f t="shared" si="212"/>
        <v/>
      </c>
      <c r="H366" s="63" t="str">
        <f t="shared" si="212"/>
        <v/>
      </c>
      <c r="I366" s="63" t="str">
        <f t="shared" si="212"/>
        <v/>
      </c>
      <c r="J366" s="63" t="str">
        <f t="shared" si="212"/>
        <v/>
      </c>
      <c r="K366" s="63" t="str">
        <f t="shared" si="212"/>
        <v/>
      </c>
      <c r="L366" s="63" t="str">
        <f t="shared" si="212"/>
        <v/>
      </c>
      <c r="M366" s="63" t="str">
        <f t="shared" si="212"/>
        <v/>
      </c>
      <c r="N366" s="63" t="str">
        <f t="shared" si="212"/>
        <v/>
      </c>
      <c r="O366" s="63" t="str">
        <f t="shared" si="212"/>
        <v/>
      </c>
      <c r="P366" s="63" t="str">
        <f t="shared" si="212"/>
        <v/>
      </c>
      <c r="Q366" s="63" t="str">
        <f t="shared" si="212"/>
        <v/>
      </c>
      <c r="R366" s="63" t="str">
        <f t="shared" si="212"/>
        <v/>
      </c>
      <c r="S366" s="63" t="str">
        <f t="shared" si="212"/>
        <v/>
      </c>
      <c r="T366" s="63" t="str">
        <f t="shared" si="212"/>
        <v/>
      </c>
      <c r="U366" s="63" t="str">
        <f t="shared" si="212"/>
        <v/>
      </c>
      <c r="V366" s="63" t="str">
        <f t="shared" si="212"/>
        <v/>
      </c>
      <c r="W366" s="63" t="str">
        <f t="shared" si="212"/>
        <v/>
      </c>
      <c r="X366" s="63" t="str">
        <f t="shared" si="212"/>
        <v/>
      </c>
      <c r="Y366" s="63" t="str">
        <f t="shared" si="212"/>
        <v/>
      </c>
      <c r="Z366" s="63" t="str">
        <f t="shared" si="212"/>
        <v/>
      </c>
      <c r="AA366" s="63" t="str">
        <f t="shared" si="212"/>
        <v/>
      </c>
      <c r="AB366" s="63" t="str">
        <f t="shared" si="212"/>
        <v/>
      </c>
      <c r="AC366" s="63" t="str">
        <f t="shared" si="212"/>
        <v/>
      </c>
      <c r="AD366" s="63" t="str">
        <f t="shared" si="212"/>
        <v/>
      </c>
      <c r="AE366" s="63" t="str">
        <f t="shared" si="212"/>
        <v/>
      </c>
      <c r="AF366" s="63" t="str">
        <f t="shared" si="212"/>
        <v/>
      </c>
      <c r="AG366" s="63" t="str">
        <f t="shared" si="212"/>
        <v/>
      </c>
      <c r="AH366" s="63" t="str">
        <f t="shared" si="212"/>
        <v/>
      </c>
      <c r="AI366" s="63" t="str">
        <f t="shared" si="212"/>
        <v/>
      </c>
      <c r="AJ366" s="63" t="str">
        <f t="shared" si="212"/>
        <v/>
      </c>
      <c r="AK366" s="63" t="str">
        <f t="shared" si="212"/>
        <v/>
      </c>
      <c r="AL366" s="63" t="str">
        <f t="shared" si="212"/>
        <v/>
      </c>
      <c r="AM366" s="63" t="str">
        <f t="shared" si="212"/>
        <v/>
      </c>
      <c r="AN366" s="63" t="str">
        <f t="shared" si="212"/>
        <v/>
      </c>
      <c r="AO366" s="63" t="str">
        <f t="shared" si="212"/>
        <v/>
      </c>
      <c r="AP366" s="63" t="str">
        <f t="shared" si="212"/>
        <v/>
      </c>
      <c r="AQ366" s="63" t="str">
        <f t="shared" si="212"/>
        <v/>
      </c>
      <c r="AR366" s="63" t="str">
        <f t="shared" si="212"/>
        <v/>
      </c>
      <c r="AS366" s="63" t="str">
        <f t="shared" si="212"/>
        <v/>
      </c>
      <c r="AT366" s="63" t="str">
        <f t="shared" si="212"/>
        <v/>
      </c>
      <c r="AU366" s="63" t="str">
        <f t="shared" si="212"/>
        <v/>
      </c>
      <c r="AV366" s="63" t="str">
        <f t="shared" si="212"/>
        <v/>
      </c>
      <c r="AW366" s="63" t="str">
        <f t="shared" si="212"/>
        <v/>
      </c>
      <c r="AX366" s="63" t="str">
        <f t="shared" si="212"/>
        <v/>
      </c>
      <c r="AY366" s="63" t="str">
        <f t="shared" si="212"/>
        <v/>
      </c>
      <c r="AZ366" s="63" t="str">
        <f t="shared" si="212"/>
        <v/>
      </c>
      <c r="BA366" s="63" t="str">
        <f t="shared" si="212"/>
        <v/>
      </c>
      <c r="BB366" s="63" t="str">
        <f t="shared" si="212"/>
        <v/>
      </c>
      <c r="BC366" s="63" t="str">
        <f t="shared" si="212"/>
        <v/>
      </c>
      <c r="BD366" s="63" t="str">
        <f t="shared" si="212"/>
        <v/>
      </c>
      <c r="BE366" s="63" t="str">
        <f t="shared" si="212"/>
        <v/>
      </c>
      <c r="BF366" s="63" t="str">
        <f t="shared" si="212"/>
        <v/>
      </c>
      <c r="BG366" s="63" t="str">
        <f t="shared" si="212"/>
        <v/>
      </c>
      <c r="BH366" s="63" t="str">
        <f t="shared" si="212"/>
        <v/>
      </c>
      <c r="BI366" s="63" t="str">
        <f t="shared" si="212"/>
        <v/>
      </c>
      <c r="BJ366" s="63" t="str">
        <f t="shared" si="212"/>
        <v/>
      </c>
      <c r="BK366" s="63" t="str">
        <f t="shared" si="212"/>
        <v/>
      </c>
      <c r="BL366" s="63" t="str">
        <f t="shared" si="212"/>
        <v/>
      </c>
      <c r="BM366" s="63" t="str">
        <f t="shared" si="212"/>
        <v/>
      </c>
      <c r="BN366" s="63" t="str">
        <f t="shared" si="212"/>
        <v/>
      </c>
      <c r="BO366" s="63" t="str">
        <f t="shared" si="212"/>
        <v/>
      </c>
      <c r="BP366" s="63" t="str">
        <f t="shared" si="212"/>
        <v/>
      </c>
      <c r="BQ366" s="63" t="str">
        <f t="shared" ref="BQ366:DU366" si="213">IFERROR(BQ337,"")</f>
        <v/>
      </c>
      <c r="BR366" s="63" t="str">
        <f t="shared" si="213"/>
        <v/>
      </c>
      <c r="BS366" s="63" t="str">
        <f t="shared" si="213"/>
        <v/>
      </c>
      <c r="BT366" s="63" t="str">
        <f t="shared" si="213"/>
        <v/>
      </c>
      <c r="BU366" s="63" t="str">
        <f t="shared" si="213"/>
        <v/>
      </c>
      <c r="BV366" s="63" t="str">
        <f t="shared" si="213"/>
        <v/>
      </c>
      <c r="BW366" s="63" t="str">
        <f t="shared" si="213"/>
        <v/>
      </c>
      <c r="BX366" s="63" t="str">
        <f t="shared" si="213"/>
        <v/>
      </c>
      <c r="BY366" s="63" t="str">
        <f t="shared" si="213"/>
        <v/>
      </c>
      <c r="BZ366" s="63" t="str">
        <f t="shared" si="213"/>
        <v/>
      </c>
      <c r="CA366" s="63" t="str">
        <f t="shared" si="213"/>
        <v/>
      </c>
      <c r="CB366" s="63" t="str">
        <f t="shared" si="213"/>
        <v/>
      </c>
      <c r="CC366" s="63" t="str">
        <f t="shared" si="213"/>
        <v/>
      </c>
      <c r="CD366" s="63" t="str">
        <f t="shared" si="213"/>
        <v/>
      </c>
      <c r="CE366" s="63" t="str">
        <f t="shared" si="213"/>
        <v/>
      </c>
      <c r="CF366" s="63" t="str">
        <f t="shared" si="213"/>
        <v/>
      </c>
      <c r="CG366" s="63" t="str">
        <f t="shared" si="213"/>
        <v/>
      </c>
      <c r="CH366" s="63" t="str">
        <f t="shared" si="213"/>
        <v/>
      </c>
      <c r="CI366" s="63" t="str">
        <f t="shared" si="213"/>
        <v/>
      </c>
      <c r="CJ366" s="63" t="str">
        <f t="shared" si="213"/>
        <v/>
      </c>
      <c r="CK366" s="63" t="str">
        <f t="shared" si="213"/>
        <v/>
      </c>
      <c r="CL366" s="63" t="str">
        <f t="shared" si="213"/>
        <v/>
      </c>
      <c r="CM366" s="63" t="str">
        <f t="shared" si="213"/>
        <v/>
      </c>
      <c r="CN366" s="63" t="str">
        <f t="shared" si="213"/>
        <v/>
      </c>
      <c r="CO366" s="63" t="str">
        <f t="shared" si="213"/>
        <v/>
      </c>
      <c r="CP366" s="63" t="str">
        <f t="shared" si="213"/>
        <v/>
      </c>
      <c r="CQ366" s="63" t="str">
        <f t="shared" si="213"/>
        <v/>
      </c>
      <c r="CR366" s="63" t="str">
        <f t="shared" si="213"/>
        <v/>
      </c>
      <c r="CS366" s="63" t="str">
        <f t="shared" si="213"/>
        <v/>
      </c>
      <c r="CT366" s="63" t="str">
        <f t="shared" si="213"/>
        <v/>
      </c>
      <c r="CU366" s="63" t="str">
        <f t="shared" si="213"/>
        <v/>
      </c>
      <c r="CV366" s="63" t="str">
        <f t="shared" si="213"/>
        <v/>
      </c>
      <c r="CW366" s="63" t="str">
        <f t="shared" si="213"/>
        <v/>
      </c>
      <c r="CX366" s="63" t="str">
        <f t="shared" si="213"/>
        <v/>
      </c>
      <c r="CY366" s="63" t="str">
        <f t="shared" si="213"/>
        <v/>
      </c>
      <c r="CZ366" s="63" t="str">
        <f t="shared" si="213"/>
        <v/>
      </c>
      <c r="DA366" s="63" t="str">
        <f t="shared" si="213"/>
        <v/>
      </c>
      <c r="DB366" s="63" t="str">
        <f t="shared" si="213"/>
        <v/>
      </c>
      <c r="DC366" s="63" t="str">
        <f t="shared" si="213"/>
        <v/>
      </c>
      <c r="DD366" s="63" t="str">
        <f t="shared" si="213"/>
        <v/>
      </c>
      <c r="DE366" s="63" t="str">
        <f t="shared" si="213"/>
        <v/>
      </c>
      <c r="DF366" s="63" t="str">
        <f t="shared" si="213"/>
        <v/>
      </c>
      <c r="DG366" s="63" t="str">
        <f t="shared" si="213"/>
        <v/>
      </c>
      <c r="DH366" s="63" t="str">
        <f t="shared" si="213"/>
        <v/>
      </c>
      <c r="DI366" s="63" t="str">
        <f t="shared" si="213"/>
        <v/>
      </c>
      <c r="DJ366" s="63" t="str">
        <f t="shared" si="213"/>
        <v/>
      </c>
      <c r="DK366" s="63" t="str">
        <f t="shared" si="213"/>
        <v/>
      </c>
      <c r="DL366" s="63" t="str">
        <f t="shared" si="213"/>
        <v/>
      </c>
      <c r="DM366" s="63" t="str">
        <f t="shared" si="213"/>
        <v/>
      </c>
      <c r="DN366" s="63" t="str">
        <f t="shared" si="213"/>
        <v/>
      </c>
      <c r="DO366" s="63" t="str">
        <f t="shared" si="213"/>
        <v/>
      </c>
      <c r="DP366" s="63" t="str">
        <f t="shared" si="213"/>
        <v/>
      </c>
      <c r="DQ366" s="63" t="str">
        <f t="shared" si="213"/>
        <v/>
      </c>
      <c r="DR366" s="63" t="str">
        <f t="shared" si="213"/>
        <v/>
      </c>
      <c r="DS366" s="63" t="str">
        <f t="shared" si="213"/>
        <v/>
      </c>
      <c r="DT366" s="63" t="str">
        <f t="shared" si="213"/>
        <v/>
      </c>
      <c r="DU366" s="63" t="str">
        <f t="shared" si="213"/>
        <v/>
      </c>
    </row>
    <row r="367" spans="1:125" x14ac:dyDescent="0.35">
      <c r="A367" s="55" t="str">
        <f>IFERROR(A355,"")</f>
        <v>Reālās uzturēšanas risku izmaksas</v>
      </c>
      <c r="B367" s="53" t="s">
        <v>200</v>
      </c>
      <c r="C367" s="153" t="str">
        <f t="shared" si="202"/>
        <v/>
      </c>
      <c r="D367" s="79">
        <f t="shared" si="203"/>
        <v>0</v>
      </c>
      <c r="E367" s="63" t="str">
        <f t="shared" ref="E367:BP367" si="214">IFERROR(E355,"")</f>
        <v/>
      </c>
      <c r="F367" s="63" t="str">
        <f t="shared" si="214"/>
        <v/>
      </c>
      <c r="G367" s="63" t="str">
        <f t="shared" si="214"/>
        <v/>
      </c>
      <c r="H367" s="63" t="str">
        <f t="shared" si="214"/>
        <v/>
      </c>
      <c r="I367" s="63" t="str">
        <f t="shared" si="214"/>
        <v/>
      </c>
      <c r="J367" s="63" t="str">
        <f t="shared" si="214"/>
        <v/>
      </c>
      <c r="K367" s="63" t="str">
        <f t="shared" si="214"/>
        <v/>
      </c>
      <c r="L367" s="63" t="str">
        <f t="shared" si="214"/>
        <v/>
      </c>
      <c r="M367" s="63" t="str">
        <f t="shared" si="214"/>
        <v/>
      </c>
      <c r="N367" s="63" t="str">
        <f t="shared" si="214"/>
        <v/>
      </c>
      <c r="O367" s="63" t="str">
        <f t="shared" si="214"/>
        <v/>
      </c>
      <c r="P367" s="63" t="str">
        <f t="shared" si="214"/>
        <v/>
      </c>
      <c r="Q367" s="63" t="str">
        <f t="shared" si="214"/>
        <v/>
      </c>
      <c r="R367" s="63" t="str">
        <f t="shared" si="214"/>
        <v/>
      </c>
      <c r="S367" s="63" t="str">
        <f t="shared" si="214"/>
        <v/>
      </c>
      <c r="T367" s="63" t="str">
        <f t="shared" si="214"/>
        <v/>
      </c>
      <c r="U367" s="63" t="str">
        <f t="shared" si="214"/>
        <v/>
      </c>
      <c r="V367" s="63" t="str">
        <f t="shared" si="214"/>
        <v/>
      </c>
      <c r="W367" s="63" t="str">
        <f t="shared" si="214"/>
        <v/>
      </c>
      <c r="X367" s="63" t="str">
        <f t="shared" si="214"/>
        <v/>
      </c>
      <c r="Y367" s="63" t="str">
        <f t="shared" si="214"/>
        <v/>
      </c>
      <c r="Z367" s="63" t="str">
        <f t="shared" si="214"/>
        <v/>
      </c>
      <c r="AA367" s="63" t="str">
        <f t="shared" si="214"/>
        <v/>
      </c>
      <c r="AB367" s="63" t="str">
        <f t="shared" si="214"/>
        <v/>
      </c>
      <c r="AC367" s="63" t="str">
        <f t="shared" si="214"/>
        <v/>
      </c>
      <c r="AD367" s="63" t="str">
        <f t="shared" si="214"/>
        <v/>
      </c>
      <c r="AE367" s="63" t="str">
        <f t="shared" si="214"/>
        <v/>
      </c>
      <c r="AF367" s="63" t="str">
        <f t="shared" si="214"/>
        <v/>
      </c>
      <c r="AG367" s="63" t="str">
        <f t="shared" si="214"/>
        <v/>
      </c>
      <c r="AH367" s="63" t="str">
        <f t="shared" si="214"/>
        <v/>
      </c>
      <c r="AI367" s="63" t="str">
        <f t="shared" si="214"/>
        <v/>
      </c>
      <c r="AJ367" s="63" t="str">
        <f t="shared" si="214"/>
        <v/>
      </c>
      <c r="AK367" s="63" t="str">
        <f t="shared" si="214"/>
        <v/>
      </c>
      <c r="AL367" s="63" t="str">
        <f t="shared" si="214"/>
        <v/>
      </c>
      <c r="AM367" s="63" t="str">
        <f t="shared" si="214"/>
        <v/>
      </c>
      <c r="AN367" s="63" t="str">
        <f t="shared" si="214"/>
        <v/>
      </c>
      <c r="AO367" s="63" t="str">
        <f t="shared" si="214"/>
        <v/>
      </c>
      <c r="AP367" s="63" t="str">
        <f t="shared" si="214"/>
        <v/>
      </c>
      <c r="AQ367" s="63" t="str">
        <f t="shared" si="214"/>
        <v/>
      </c>
      <c r="AR367" s="63" t="str">
        <f t="shared" si="214"/>
        <v/>
      </c>
      <c r="AS367" s="63" t="str">
        <f t="shared" si="214"/>
        <v/>
      </c>
      <c r="AT367" s="63" t="str">
        <f t="shared" si="214"/>
        <v/>
      </c>
      <c r="AU367" s="63" t="str">
        <f t="shared" si="214"/>
        <v/>
      </c>
      <c r="AV367" s="63" t="str">
        <f t="shared" si="214"/>
        <v/>
      </c>
      <c r="AW367" s="63" t="str">
        <f t="shared" si="214"/>
        <v/>
      </c>
      <c r="AX367" s="63" t="str">
        <f t="shared" si="214"/>
        <v/>
      </c>
      <c r="AY367" s="63" t="str">
        <f t="shared" si="214"/>
        <v/>
      </c>
      <c r="AZ367" s="63" t="str">
        <f t="shared" si="214"/>
        <v/>
      </c>
      <c r="BA367" s="63" t="str">
        <f t="shared" si="214"/>
        <v/>
      </c>
      <c r="BB367" s="63" t="str">
        <f t="shared" si="214"/>
        <v/>
      </c>
      <c r="BC367" s="63" t="str">
        <f t="shared" si="214"/>
        <v/>
      </c>
      <c r="BD367" s="63" t="str">
        <f t="shared" si="214"/>
        <v/>
      </c>
      <c r="BE367" s="63" t="str">
        <f t="shared" si="214"/>
        <v/>
      </c>
      <c r="BF367" s="63" t="str">
        <f t="shared" si="214"/>
        <v/>
      </c>
      <c r="BG367" s="63" t="str">
        <f t="shared" si="214"/>
        <v/>
      </c>
      <c r="BH367" s="63" t="str">
        <f t="shared" si="214"/>
        <v/>
      </c>
      <c r="BI367" s="63" t="str">
        <f t="shared" si="214"/>
        <v/>
      </c>
      <c r="BJ367" s="63" t="str">
        <f t="shared" si="214"/>
        <v/>
      </c>
      <c r="BK367" s="63" t="str">
        <f t="shared" si="214"/>
        <v/>
      </c>
      <c r="BL367" s="63" t="str">
        <f t="shared" si="214"/>
        <v/>
      </c>
      <c r="BM367" s="63" t="str">
        <f t="shared" si="214"/>
        <v/>
      </c>
      <c r="BN367" s="63" t="str">
        <f t="shared" si="214"/>
        <v/>
      </c>
      <c r="BO367" s="63" t="str">
        <f t="shared" si="214"/>
        <v/>
      </c>
      <c r="BP367" s="63" t="str">
        <f t="shared" si="214"/>
        <v/>
      </c>
      <c r="BQ367" s="63" t="str">
        <f t="shared" ref="BQ367:DU367" si="215">IFERROR(BQ355,"")</f>
        <v/>
      </c>
      <c r="BR367" s="63" t="str">
        <f t="shared" si="215"/>
        <v/>
      </c>
      <c r="BS367" s="63" t="str">
        <f t="shared" si="215"/>
        <v/>
      </c>
      <c r="BT367" s="63" t="str">
        <f t="shared" si="215"/>
        <v/>
      </c>
      <c r="BU367" s="63" t="str">
        <f t="shared" si="215"/>
        <v/>
      </c>
      <c r="BV367" s="63" t="str">
        <f t="shared" si="215"/>
        <v/>
      </c>
      <c r="BW367" s="63" t="str">
        <f t="shared" si="215"/>
        <v/>
      </c>
      <c r="BX367" s="63" t="str">
        <f t="shared" si="215"/>
        <v/>
      </c>
      <c r="BY367" s="63" t="str">
        <f t="shared" si="215"/>
        <v/>
      </c>
      <c r="BZ367" s="63" t="str">
        <f t="shared" si="215"/>
        <v/>
      </c>
      <c r="CA367" s="63" t="str">
        <f t="shared" si="215"/>
        <v/>
      </c>
      <c r="CB367" s="63" t="str">
        <f t="shared" si="215"/>
        <v/>
      </c>
      <c r="CC367" s="63" t="str">
        <f t="shared" si="215"/>
        <v/>
      </c>
      <c r="CD367" s="63" t="str">
        <f t="shared" si="215"/>
        <v/>
      </c>
      <c r="CE367" s="63" t="str">
        <f t="shared" si="215"/>
        <v/>
      </c>
      <c r="CF367" s="63" t="str">
        <f t="shared" si="215"/>
        <v/>
      </c>
      <c r="CG367" s="63" t="str">
        <f t="shared" si="215"/>
        <v/>
      </c>
      <c r="CH367" s="63" t="str">
        <f t="shared" si="215"/>
        <v/>
      </c>
      <c r="CI367" s="63" t="str">
        <f t="shared" si="215"/>
        <v/>
      </c>
      <c r="CJ367" s="63" t="str">
        <f t="shared" si="215"/>
        <v/>
      </c>
      <c r="CK367" s="63" t="str">
        <f t="shared" si="215"/>
        <v/>
      </c>
      <c r="CL367" s="63" t="str">
        <f t="shared" si="215"/>
        <v/>
      </c>
      <c r="CM367" s="63" t="str">
        <f t="shared" si="215"/>
        <v/>
      </c>
      <c r="CN367" s="63" t="str">
        <f t="shared" si="215"/>
        <v/>
      </c>
      <c r="CO367" s="63" t="str">
        <f t="shared" si="215"/>
        <v/>
      </c>
      <c r="CP367" s="63" t="str">
        <f t="shared" si="215"/>
        <v/>
      </c>
      <c r="CQ367" s="63" t="str">
        <f t="shared" si="215"/>
        <v/>
      </c>
      <c r="CR367" s="63" t="str">
        <f t="shared" si="215"/>
        <v/>
      </c>
      <c r="CS367" s="63" t="str">
        <f t="shared" si="215"/>
        <v/>
      </c>
      <c r="CT367" s="63" t="str">
        <f t="shared" si="215"/>
        <v/>
      </c>
      <c r="CU367" s="63" t="str">
        <f t="shared" si="215"/>
        <v/>
      </c>
      <c r="CV367" s="63" t="str">
        <f t="shared" si="215"/>
        <v/>
      </c>
      <c r="CW367" s="63" t="str">
        <f t="shared" si="215"/>
        <v/>
      </c>
      <c r="CX367" s="63" t="str">
        <f t="shared" si="215"/>
        <v/>
      </c>
      <c r="CY367" s="63" t="str">
        <f t="shared" si="215"/>
        <v/>
      </c>
      <c r="CZ367" s="63" t="str">
        <f t="shared" si="215"/>
        <v/>
      </c>
      <c r="DA367" s="63" t="str">
        <f t="shared" si="215"/>
        <v/>
      </c>
      <c r="DB367" s="63" t="str">
        <f t="shared" si="215"/>
        <v/>
      </c>
      <c r="DC367" s="63" t="str">
        <f t="shared" si="215"/>
        <v/>
      </c>
      <c r="DD367" s="63" t="str">
        <f t="shared" si="215"/>
        <v/>
      </c>
      <c r="DE367" s="63" t="str">
        <f t="shared" si="215"/>
        <v/>
      </c>
      <c r="DF367" s="63" t="str">
        <f t="shared" si="215"/>
        <v/>
      </c>
      <c r="DG367" s="63" t="str">
        <f t="shared" si="215"/>
        <v/>
      </c>
      <c r="DH367" s="63" t="str">
        <f t="shared" si="215"/>
        <v/>
      </c>
      <c r="DI367" s="63" t="str">
        <f t="shared" si="215"/>
        <v/>
      </c>
      <c r="DJ367" s="63" t="str">
        <f t="shared" si="215"/>
        <v/>
      </c>
      <c r="DK367" s="63" t="str">
        <f t="shared" si="215"/>
        <v/>
      </c>
      <c r="DL367" s="63" t="str">
        <f t="shared" si="215"/>
        <v/>
      </c>
      <c r="DM367" s="63" t="str">
        <f t="shared" si="215"/>
        <v/>
      </c>
      <c r="DN367" s="63" t="str">
        <f t="shared" si="215"/>
        <v/>
      </c>
      <c r="DO367" s="63" t="str">
        <f t="shared" si="215"/>
        <v/>
      </c>
      <c r="DP367" s="63" t="str">
        <f t="shared" si="215"/>
        <v/>
      </c>
      <c r="DQ367" s="63" t="str">
        <f t="shared" si="215"/>
        <v/>
      </c>
      <c r="DR367" s="63" t="str">
        <f t="shared" si="215"/>
        <v/>
      </c>
      <c r="DS367" s="63" t="str">
        <f t="shared" si="215"/>
        <v/>
      </c>
      <c r="DT367" s="63" t="str">
        <f t="shared" si="215"/>
        <v/>
      </c>
      <c r="DU367" s="63" t="str">
        <f t="shared" si="215"/>
        <v/>
      </c>
    </row>
    <row r="368" spans="1:125" x14ac:dyDescent="0.35">
      <c r="A368" s="153" t="s">
        <v>481</v>
      </c>
      <c r="B368" s="53" t="s">
        <v>200</v>
      </c>
      <c r="C368" s="153" t="str">
        <f t="shared" si="202"/>
        <v/>
      </c>
      <c r="D368" s="79">
        <f t="shared" si="203"/>
        <v>0</v>
      </c>
      <c r="E368" s="77">
        <v>0</v>
      </c>
      <c r="F368" s="77">
        <v>0</v>
      </c>
      <c r="G368" s="77">
        <v>0</v>
      </c>
      <c r="H368" s="77">
        <v>0</v>
      </c>
      <c r="I368" s="77">
        <v>0</v>
      </c>
      <c r="J368" s="77">
        <v>0</v>
      </c>
      <c r="K368" s="77">
        <v>0</v>
      </c>
      <c r="L368" s="77">
        <v>0</v>
      </c>
      <c r="M368" s="77">
        <v>0</v>
      </c>
      <c r="N368" s="77">
        <v>0</v>
      </c>
      <c r="O368" s="77">
        <v>0</v>
      </c>
      <c r="P368" s="77">
        <v>0</v>
      </c>
      <c r="Q368" s="77">
        <v>0</v>
      </c>
      <c r="R368" s="77">
        <v>0</v>
      </c>
      <c r="S368" s="77">
        <v>0</v>
      </c>
      <c r="T368" s="77">
        <v>0</v>
      </c>
      <c r="U368" s="77">
        <v>0</v>
      </c>
      <c r="V368" s="77">
        <v>0</v>
      </c>
      <c r="W368" s="77">
        <v>0</v>
      </c>
      <c r="X368" s="77">
        <v>0</v>
      </c>
      <c r="Y368" s="77">
        <v>0</v>
      </c>
      <c r="Z368" s="77">
        <v>0</v>
      </c>
      <c r="AA368" s="77">
        <v>0</v>
      </c>
      <c r="AB368" s="77">
        <v>0</v>
      </c>
      <c r="AC368" s="77">
        <v>0</v>
      </c>
      <c r="AD368" s="77">
        <v>0</v>
      </c>
      <c r="AE368" s="77">
        <v>0</v>
      </c>
      <c r="AF368" s="77">
        <v>0</v>
      </c>
      <c r="AG368" s="77">
        <v>0</v>
      </c>
      <c r="AH368" s="77">
        <v>0</v>
      </c>
      <c r="AI368" s="77">
        <v>0</v>
      </c>
      <c r="AJ368" s="77">
        <v>0</v>
      </c>
      <c r="AK368" s="77">
        <v>0</v>
      </c>
      <c r="AL368" s="77">
        <v>0</v>
      </c>
      <c r="AM368" s="77">
        <v>0</v>
      </c>
      <c r="AN368" s="77">
        <v>0</v>
      </c>
      <c r="AO368" s="77">
        <v>0</v>
      </c>
      <c r="AP368" s="77">
        <v>0</v>
      </c>
      <c r="AQ368" s="77">
        <v>0</v>
      </c>
      <c r="AR368" s="77">
        <v>0</v>
      </c>
      <c r="AS368" s="77">
        <v>0</v>
      </c>
      <c r="AT368" s="77">
        <v>0</v>
      </c>
      <c r="AU368" s="77">
        <v>0</v>
      </c>
      <c r="AV368" s="77">
        <v>0</v>
      </c>
      <c r="AW368" s="77">
        <v>0</v>
      </c>
      <c r="AX368" s="77">
        <v>0</v>
      </c>
      <c r="AY368" s="77">
        <v>0</v>
      </c>
      <c r="AZ368" s="77">
        <v>0</v>
      </c>
      <c r="BA368" s="77">
        <v>0</v>
      </c>
      <c r="BB368" s="77">
        <v>0</v>
      </c>
      <c r="BC368" s="77">
        <v>0</v>
      </c>
      <c r="BD368" s="77">
        <v>0</v>
      </c>
      <c r="BE368" s="77">
        <v>0</v>
      </c>
      <c r="BF368" s="77">
        <v>0</v>
      </c>
      <c r="BG368" s="77">
        <v>0</v>
      </c>
      <c r="BH368" s="77">
        <v>0</v>
      </c>
      <c r="BI368" s="77">
        <v>0</v>
      </c>
      <c r="BJ368" s="77">
        <v>0</v>
      </c>
      <c r="BK368" s="77">
        <v>0</v>
      </c>
      <c r="BL368" s="77">
        <v>0</v>
      </c>
      <c r="BM368" s="77">
        <v>0</v>
      </c>
      <c r="BN368" s="77">
        <v>0</v>
      </c>
      <c r="BO368" s="77">
        <v>0</v>
      </c>
      <c r="BP368" s="77">
        <v>0</v>
      </c>
      <c r="BQ368" s="77">
        <v>0</v>
      </c>
      <c r="BR368" s="77">
        <v>0</v>
      </c>
      <c r="BS368" s="77">
        <v>0</v>
      </c>
      <c r="BT368" s="77">
        <v>0</v>
      </c>
      <c r="BU368" s="77">
        <v>0</v>
      </c>
      <c r="BV368" s="77">
        <v>0</v>
      </c>
      <c r="BW368" s="77">
        <v>0</v>
      </c>
      <c r="BX368" s="77">
        <v>0</v>
      </c>
      <c r="BY368" s="77">
        <v>0</v>
      </c>
      <c r="BZ368" s="77">
        <v>0</v>
      </c>
      <c r="CA368" s="77">
        <v>0</v>
      </c>
      <c r="CB368" s="77">
        <v>0</v>
      </c>
      <c r="CC368" s="77">
        <v>0</v>
      </c>
      <c r="CD368" s="77">
        <v>0</v>
      </c>
      <c r="CE368" s="77">
        <v>0</v>
      </c>
      <c r="CF368" s="77">
        <v>0</v>
      </c>
      <c r="CG368" s="77">
        <v>0</v>
      </c>
      <c r="CH368" s="77">
        <v>0</v>
      </c>
      <c r="CI368" s="77">
        <v>0</v>
      </c>
      <c r="CJ368" s="77">
        <v>0</v>
      </c>
      <c r="CK368" s="77">
        <v>0</v>
      </c>
      <c r="CL368" s="77">
        <v>0</v>
      </c>
      <c r="CM368" s="77">
        <v>0</v>
      </c>
      <c r="CN368" s="77">
        <v>0</v>
      </c>
      <c r="CO368" s="77">
        <v>0</v>
      </c>
      <c r="CP368" s="77">
        <v>0</v>
      </c>
      <c r="CQ368" s="77">
        <v>0</v>
      </c>
      <c r="CR368" s="77">
        <v>0</v>
      </c>
      <c r="CS368" s="77">
        <v>0</v>
      </c>
      <c r="CT368" s="77">
        <v>0</v>
      </c>
      <c r="CU368" s="77">
        <v>0</v>
      </c>
      <c r="CV368" s="77">
        <v>0</v>
      </c>
      <c r="CW368" s="77">
        <v>0</v>
      </c>
      <c r="CX368" s="77">
        <v>0</v>
      </c>
      <c r="CY368" s="77">
        <v>0</v>
      </c>
      <c r="CZ368" s="77">
        <v>0</v>
      </c>
      <c r="DA368" s="77">
        <v>0</v>
      </c>
      <c r="DB368" s="77">
        <v>0</v>
      </c>
      <c r="DC368" s="77">
        <v>0</v>
      </c>
      <c r="DD368" s="77">
        <v>0</v>
      </c>
      <c r="DE368" s="77">
        <v>0</v>
      </c>
      <c r="DF368" s="77">
        <v>0</v>
      </c>
      <c r="DG368" s="77">
        <v>0</v>
      </c>
      <c r="DH368" s="77">
        <v>0</v>
      </c>
      <c r="DI368" s="77">
        <v>0</v>
      </c>
      <c r="DJ368" s="77">
        <v>0</v>
      </c>
      <c r="DK368" s="77">
        <v>0</v>
      </c>
      <c r="DL368" s="77">
        <v>0</v>
      </c>
      <c r="DM368" s="77">
        <v>0</v>
      </c>
      <c r="DN368" s="77">
        <v>0</v>
      </c>
      <c r="DO368" s="77">
        <v>0</v>
      </c>
      <c r="DP368" s="77">
        <v>0</v>
      </c>
      <c r="DQ368" s="77">
        <v>0</v>
      </c>
      <c r="DR368" s="77">
        <v>0</v>
      </c>
      <c r="DS368" s="77">
        <v>0</v>
      </c>
      <c r="DT368" s="77">
        <v>0</v>
      </c>
      <c r="DU368" s="77">
        <v>0</v>
      </c>
    </row>
    <row r="369" spans="1:125" x14ac:dyDescent="0.35">
      <c r="A369" s="153"/>
      <c r="B369" s="53"/>
      <c r="C369" s="153"/>
      <c r="D369" s="79"/>
    </row>
    <row r="370" spans="1:125" x14ac:dyDescent="0.35">
      <c r="A370" s="156" t="s">
        <v>463</v>
      </c>
      <c r="B370" s="78" t="str">
        <f>IFERROR(IF(B174=0,"",B174),"")</f>
        <v>k €</v>
      </c>
      <c r="C370" s="156" t="str">
        <f>IFERROR(IF(C174=0,"",C174),"")</f>
        <v/>
      </c>
      <c r="D370" s="26">
        <f t="shared" ref="D370:AI370" si="216">IFERROR(SUM(D362:D368),"")</f>
        <v>0</v>
      </c>
      <c r="E370" s="26">
        <f t="shared" si="216"/>
        <v>0</v>
      </c>
      <c r="F370" s="26">
        <f t="shared" si="216"/>
        <v>0</v>
      </c>
      <c r="G370" s="26">
        <f t="shared" si="216"/>
        <v>0</v>
      </c>
      <c r="H370" s="26">
        <f t="shared" si="216"/>
        <v>0</v>
      </c>
      <c r="I370" s="26">
        <f t="shared" si="216"/>
        <v>0</v>
      </c>
      <c r="J370" s="26">
        <f t="shared" si="216"/>
        <v>0</v>
      </c>
      <c r="K370" s="26">
        <f t="shared" si="216"/>
        <v>0</v>
      </c>
      <c r="L370" s="26">
        <f t="shared" si="216"/>
        <v>0</v>
      </c>
      <c r="M370" s="26">
        <f t="shared" si="216"/>
        <v>0</v>
      </c>
      <c r="N370" s="26">
        <f t="shared" si="216"/>
        <v>0</v>
      </c>
      <c r="O370" s="26">
        <f t="shared" si="216"/>
        <v>0</v>
      </c>
      <c r="P370" s="26">
        <f t="shared" si="216"/>
        <v>0</v>
      </c>
      <c r="Q370" s="26">
        <f t="shared" si="216"/>
        <v>0</v>
      </c>
      <c r="R370" s="26">
        <f t="shared" si="216"/>
        <v>0</v>
      </c>
      <c r="S370" s="26">
        <f t="shared" si="216"/>
        <v>0</v>
      </c>
      <c r="T370" s="26">
        <f t="shared" si="216"/>
        <v>0</v>
      </c>
      <c r="U370" s="26">
        <f t="shared" si="216"/>
        <v>0</v>
      </c>
      <c r="V370" s="26">
        <f t="shared" si="216"/>
        <v>0</v>
      </c>
      <c r="W370" s="26">
        <f t="shared" si="216"/>
        <v>0</v>
      </c>
      <c r="X370" s="26">
        <f t="shared" si="216"/>
        <v>0</v>
      </c>
      <c r="Y370" s="26">
        <f t="shared" si="216"/>
        <v>0</v>
      </c>
      <c r="Z370" s="26">
        <f t="shared" si="216"/>
        <v>0</v>
      </c>
      <c r="AA370" s="26">
        <f t="shared" si="216"/>
        <v>0</v>
      </c>
      <c r="AB370" s="26">
        <f t="shared" si="216"/>
        <v>0</v>
      </c>
      <c r="AC370" s="26">
        <f t="shared" si="216"/>
        <v>0</v>
      </c>
      <c r="AD370" s="26">
        <f t="shared" si="216"/>
        <v>0</v>
      </c>
      <c r="AE370" s="26">
        <f t="shared" si="216"/>
        <v>0</v>
      </c>
      <c r="AF370" s="26">
        <f t="shared" si="216"/>
        <v>0</v>
      </c>
      <c r="AG370" s="26">
        <f t="shared" si="216"/>
        <v>0</v>
      </c>
      <c r="AH370" s="26">
        <f t="shared" si="216"/>
        <v>0</v>
      </c>
      <c r="AI370" s="26">
        <f t="shared" si="216"/>
        <v>0</v>
      </c>
      <c r="AJ370" s="26">
        <f t="shared" ref="AJ370:CU370" si="217">IFERROR(SUM(AJ362:AJ368),"")</f>
        <v>0</v>
      </c>
      <c r="AK370" s="26">
        <f t="shared" si="217"/>
        <v>0</v>
      </c>
      <c r="AL370" s="26">
        <f t="shared" si="217"/>
        <v>0</v>
      </c>
      <c r="AM370" s="26">
        <f t="shared" si="217"/>
        <v>0</v>
      </c>
      <c r="AN370" s="26">
        <f t="shared" si="217"/>
        <v>0</v>
      </c>
      <c r="AO370" s="26">
        <f t="shared" si="217"/>
        <v>0</v>
      </c>
      <c r="AP370" s="26">
        <f t="shared" si="217"/>
        <v>0</v>
      </c>
      <c r="AQ370" s="26">
        <f t="shared" si="217"/>
        <v>0</v>
      </c>
      <c r="AR370" s="26">
        <f t="shared" si="217"/>
        <v>0</v>
      </c>
      <c r="AS370" s="26">
        <f t="shared" si="217"/>
        <v>0</v>
      </c>
      <c r="AT370" s="26">
        <f t="shared" si="217"/>
        <v>0</v>
      </c>
      <c r="AU370" s="26">
        <f t="shared" si="217"/>
        <v>0</v>
      </c>
      <c r="AV370" s="26">
        <f t="shared" si="217"/>
        <v>0</v>
      </c>
      <c r="AW370" s="26">
        <f t="shared" si="217"/>
        <v>0</v>
      </c>
      <c r="AX370" s="26">
        <f t="shared" si="217"/>
        <v>0</v>
      </c>
      <c r="AY370" s="26">
        <f t="shared" si="217"/>
        <v>0</v>
      </c>
      <c r="AZ370" s="26">
        <f t="shared" si="217"/>
        <v>0</v>
      </c>
      <c r="BA370" s="26">
        <f t="shared" si="217"/>
        <v>0</v>
      </c>
      <c r="BB370" s="26">
        <f t="shared" si="217"/>
        <v>0</v>
      </c>
      <c r="BC370" s="26">
        <f t="shared" si="217"/>
        <v>0</v>
      </c>
      <c r="BD370" s="26">
        <f t="shared" si="217"/>
        <v>0</v>
      </c>
      <c r="BE370" s="26">
        <f t="shared" si="217"/>
        <v>0</v>
      </c>
      <c r="BF370" s="26">
        <f t="shared" si="217"/>
        <v>0</v>
      </c>
      <c r="BG370" s="26">
        <f t="shared" si="217"/>
        <v>0</v>
      </c>
      <c r="BH370" s="26">
        <f t="shared" si="217"/>
        <v>0</v>
      </c>
      <c r="BI370" s="26">
        <f t="shared" si="217"/>
        <v>0</v>
      </c>
      <c r="BJ370" s="26">
        <f t="shared" si="217"/>
        <v>0</v>
      </c>
      <c r="BK370" s="26">
        <f t="shared" si="217"/>
        <v>0</v>
      </c>
      <c r="BL370" s="26">
        <f t="shared" si="217"/>
        <v>0</v>
      </c>
      <c r="BM370" s="26">
        <f t="shared" si="217"/>
        <v>0</v>
      </c>
      <c r="BN370" s="26">
        <f t="shared" si="217"/>
        <v>0</v>
      </c>
      <c r="BO370" s="26">
        <f t="shared" si="217"/>
        <v>0</v>
      </c>
      <c r="BP370" s="26">
        <f t="shared" si="217"/>
        <v>0</v>
      </c>
      <c r="BQ370" s="26">
        <f t="shared" si="217"/>
        <v>0</v>
      </c>
      <c r="BR370" s="26">
        <f t="shared" si="217"/>
        <v>0</v>
      </c>
      <c r="BS370" s="26">
        <f t="shared" si="217"/>
        <v>0</v>
      </c>
      <c r="BT370" s="26">
        <f t="shared" si="217"/>
        <v>0</v>
      </c>
      <c r="BU370" s="26">
        <f t="shared" si="217"/>
        <v>0</v>
      </c>
      <c r="BV370" s="26">
        <f t="shared" si="217"/>
        <v>0</v>
      </c>
      <c r="BW370" s="26">
        <f t="shared" si="217"/>
        <v>0</v>
      </c>
      <c r="BX370" s="26">
        <f t="shared" si="217"/>
        <v>0</v>
      </c>
      <c r="BY370" s="26">
        <f t="shared" si="217"/>
        <v>0</v>
      </c>
      <c r="BZ370" s="26">
        <f t="shared" si="217"/>
        <v>0</v>
      </c>
      <c r="CA370" s="26">
        <f t="shared" si="217"/>
        <v>0</v>
      </c>
      <c r="CB370" s="26">
        <f t="shared" si="217"/>
        <v>0</v>
      </c>
      <c r="CC370" s="26">
        <f t="shared" si="217"/>
        <v>0</v>
      </c>
      <c r="CD370" s="26">
        <f t="shared" si="217"/>
        <v>0</v>
      </c>
      <c r="CE370" s="26">
        <f t="shared" si="217"/>
        <v>0</v>
      </c>
      <c r="CF370" s="26">
        <f t="shared" si="217"/>
        <v>0</v>
      </c>
      <c r="CG370" s="26">
        <f t="shared" si="217"/>
        <v>0</v>
      </c>
      <c r="CH370" s="26">
        <f t="shared" si="217"/>
        <v>0</v>
      </c>
      <c r="CI370" s="26">
        <f t="shared" si="217"/>
        <v>0</v>
      </c>
      <c r="CJ370" s="26">
        <f t="shared" si="217"/>
        <v>0</v>
      </c>
      <c r="CK370" s="26">
        <f t="shared" si="217"/>
        <v>0</v>
      </c>
      <c r="CL370" s="26">
        <f t="shared" si="217"/>
        <v>0</v>
      </c>
      <c r="CM370" s="26">
        <f t="shared" si="217"/>
        <v>0</v>
      </c>
      <c r="CN370" s="26">
        <f t="shared" si="217"/>
        <v>0</v>
      </c>
      <c r="CO370" s="26">
        <f t="shared" si="217"/>
        <v>0</v>
      </c>
      <c r="CP370" s="26">
        <f t="shared" si="217"/>
        <v>0</v>
      </c>
      <c r="CQ370" s="26">
        <f t="shared" si="217"/>
        <v>0</v>
      </c>
      <c r="CR370" s="26">
        <f t="shared" si="217"/>
        <v>0</v>
      </c>
      <c r="CS370" s="26">
        <f t="shared" si="217"/>
        <v>0</v>
      </c>
      <c r="CT370" s="26">
        <f t="shared" si="217"/>
        <v>0</v>
      </c>
      <c r="CU370" s="26">
        <f t="shared" si="217"/>
        <v>0</v>
      </c>
      <c r="CV370" s="26">
        <f t="shared" ref="CV370:DU370" si="218">IFERROR(SUM(CV362:CV368),"")</f>
        <v>0</v>
      </c>
      <c r="CW370" s="26">
        <f t="shared" si="218"/>
        <v>0</v>
      </c>
      <c r="CX370" s="26">
        <f t="shared" si="218"/>
        <v>0</v>
      </c>
      <c r="CY370" s="26">
        <f t="shared" si="218"/>
        <v>0</v>
      </c>
      <c r="CZ370" s="26">
        <f t="shared" si="218"/>
        <v>0</v>
      </c>
      <c r="DA370" s="26">
        <f t="shared" si="218"/>
        <v>0</v>
      </c>
      <c r="DB370" s="26">
        <f t="shared" si="218"/>
        <v>0</v>
      </c>
      <c r="DC370" s="26">
        <f t="shared" si="218"/>
        <v>0</v>
      </c>
      <c r="DD370" s="26">
        <f t="shared" si="218"/>
        <v>0</v>
      </c>
      <c r="DE370" s="26">
        <f t="shared" si="218"/>
        <v>0</v>
      </c>
      <c r="DF370" s="26">
        <f t="shared" si="218"/>
        <v>0</v>
      </c>
      <c r="DG370" s="26">
        <f t="shared" si="218"/>
        <v>0</v>
      </c>
      <c r="DH370" s="26">
        <f t="shared" si="218"/>
        <v>0</v>
      </c>
      <c r="DI370" s="26">
        <f t="shared" si="218"/>
        <v>0</v>
      </c>
      <c r="DJ370" s="26">
        <f t="shared" si="218"/>
        <v>0</v>
      </c>
      <c r="DK370" s="26">
        <f t="shared" si="218"/>
        <v>0</v>
      </c>
      <c r="DL370" s="26">
        <f t="shared" si="218"/>
        <v>0</v>
      </c>
      <c r="DM370" s="26">
        <f t="shared" si="218"/>
        <v>0</v>
      </c>
      <c r="DN370" s="26">
        <f t="shared" si="218"/>
        <v>0</v>
      </c>
      <c r="DO370" s="26">
        <f t="shared" si="218"/>
        <v>0</v>
      </c>
      <c r="DP370" s="26">
        <f t="shared" si="218"/>
        <v>0</v>
      </c>
      <c r="DQ370" s="26">
        <f t="shared" si="218"/>
        <v>0</v>
      </c>
      <c r="DR370" s="26">
        <f t="shared" si="218"/>
        <v>0</v>
      </c>
      <c r="DS370" s="26">
        <f t="shared" si="218"/>
        <v>0</v>
      </c>
      <c r="DT370" s="26">
        <f t="shared" si="218"/>
        <v>0</v>
      </c>
      <c r="DU370" s="26">
        <f t="shared" si="218"/>
        <v>0</v>
      </c>
    </row>
    <row r="371" spans="1:125" x14ac:dyDescent="0.35">
      <c r="A371" s="153"/>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c r="AC371" s="153"/>
      <c r="AD371" s="153"/>
      <c r="AE371" s="153"/>
      <c r="AF371" s="153"/>
      <c r="AG371" s="153"/>
      <c r="AH371" s="153"/>
      <c r="AI371" s="153"/>
      <c r="AJ371" s="153"/>
      <c r="AK371" s="153"/>
      <c r="AL371" s="153"/>
      <c r="AM371" s="153"/>
      <c r="AN371" s="153"/>
      <c r="AO371" s="153"/>
      <c r="AP371" s="153"/>
      <c r="AQ371" s="153"/>
      <c r="AR371" s="153"/>
      <c r="AS371" s="153"/>
      <c r="AT371" s="153"/>
      <c r="AU371" s="153"/>
      <c r="AV371" s="153"/>
      <c r="AW371" s="153"/>
      <c r="AX371" s="153"/>
      <c r="AY371" s="153"/>
      <c r="AZ371" s="153"/>
      <c r="BA371" s="153"/>
      <c r="BB371" s="153"/>
      <c r="BC371" s="153"/>
      <c r="BD371" s="153"/>
      <c r="BE371" s="153"/>
      <c r="BF371" s="153"/>
      <c r="BG371" s="153"/>
      <c r="BH371" s="153"/>
      <c r="BI371" s="153"/>
      <c r="BJ371" s="153"/>
      <c r="BK371" s="153"/>
      <c r="BL371" s="153"/>
      <c r="BM371" s="153"/>
      <c r="BN371" s="153"/>
      <c r="BO371" s="153"/>
      <c r="BP371" s="153"/>
      <c r="BQ371" s="153"/>
      <c r="BR371" s="153"/>
      <c r="BS371" s="153"/>
      <c r="BT371" s="153"/>
      <c r="BU371" s="153"/>
      <c r="BV371" s="153"/>
      <c r="BW371" s="153"/>
      <c r="BX371" s="153"/>
      <c r="BY371" s="153"/>
      <c r="BZ371" s="153"/>
      <c r="CA371" s="153"/>
      <c r="CB371" s="153"/>
      <c r="CC371" s="153"/>
      <c r="CD371" s="153"/>
      <c r="CE371" s="153"/>
      <c r="CF371" s="153"/>
      <c r="CG371" s="153"/>
      <c r="CH371" s="153"/>
      <c r="CI371" s="153"/>
      <c r="CJ371" s="153"/>
      <c r="CK371" s="153"/>
      <c r="CL371" s="153"/>
      <c r="CM371" s="153"/>
      <c r="CN371" s="153"/>
      <c r="CO371" s="153"/>
      <c r="CP371" s="153"/>
      <c r="CQ371" s="153"/>
      <c r="CR371" s="153"/>
      <c r="CS371" s="153"/>
      <c r="CT371" s="153"/>
      <c r="CU371" s="153"/>
      <c r="CV371" s="153"/>
      <c r="CW371" s="153"/>
      <c r="CX371" s="153"/>
      <c r="CY371" s="153"/>
      <c r="CZ371" s="153"/>
      <c r="DA371" s="153"/>
      <c r="DB371" s="153"/>
      <c r="DC371" s="153"/>
      <c r="DD371" s="153"/>
      <c r="DE371" s="153"/>
      <c r="DF371" s="153"/>
      <c r="DG371" s="153"/>
      <c r="DH371" s="153"/>
      <c r="DI371" s="153"/>
      <c r="DJ371" s="153"/>
      <c r="DK371" s="153"/>
      <c r="DL371" s="153"/>
      <c r="DM371" s="153"/>
      <c r="DN371" s="153"/>
      <c r="DO371" s="153"/>
      <c r="DP371" s="153"/>
      <c r="DQ371" s="153"/>
      <c r="DR371" s="153"/>
      <c r="DS371" s="153"/>
      <c r="DT371" s="153"/>
      <c r="DU371" s="153"/>
    </row>
    <row r="372" spans="1:125" x14ac:dyDescent="0.35">
      <c r="A372" s="55" t="str">
        <f>IFERROR(A242,"")</f>
        <v>Nominālās regulārās uzturēšanas izmaksas, kopā</v>
      </c>
      <c r="B372" s="53" t="s">
        <v>200</v>
      </c>
      <c r="C372" s="153" t="str">
        <f t="shared" ref="C372:C379" si="219">IFERROR(IF(C176=0,"",C176),"")</f>
        <v/>
      </c>
      <c r="D372" s="63">
        <f t="shared" ref="D372:BO372" si="220">IFERROR(D242,"")</f>
        <v>0</v>
      </c>
      <c r="E372" s="63" t="str">
        <f t="shared" si="220"/>
        <v/>
      </c>
      <c r="F372" s="63" t="str">
        <f t="shared" si="220"/>
        <v/>
      </c>
      <c r="G372" s="63" t="str">
        <f t="shared" si="220"/>
        <v/>
      </c>
      <c r="H372" s="63" t="str">
        <f t="shared" si="220"/>
        <v/>
      </c>
      <c r="I372" s="63" t="str">
        <f t="shared" si="220"/>
        <v/>
      </c>
      <c r="J372" s="63" t="str">
        <f t="shared" si="220"/>
        <v/>
      </c>
      <c r="K372" s="63" t="str">
        <f t="shared" si="220"/>
        <v/>
      </c>
      <c r="L372" s="63" t="str">
        <f t="shared" si="220"/>
        <v/>
      </c>
      <c r="M372" s="63" t="str">
        <f t="shared" si="220"/>
        <v/>
      </c>
      <c r="N372" s="63" t="str">
        <f t="shared" si="220"/>
        <v/>
      </c>
      <c r="O372" s="63" t="str">
        <f t="shared" si="220"/>
        <v/>
      </c>
      <c r="P372" s="63" t="str">
        <f t="shared" si="220"/>
        <v/>
      </c>
      <c r="Q372" s="63" t="str">
        <f t="shared" si="220"/>
        <v/>
      </c>
      <c r="R372" s="63" t="str">
        <f t="shared" si="220"/>
        <v/>
      </c>
      <c r="S372" s="63" t="str">
        <f t="shared" si="220"/>
        <v/>
      </c>
      <c r="T372" s="63" t="str">
        <f t="shared" si="220"/>
        <v/>
      </c>
      <c r="U372" s="63" t="str">
        <f t="shared" si="220"/>
        <v/>
      </c>
      <c r="V372" s="63" t="str">
        <f t="shared" si="220"/>
        <v/>
      </c>
      <c r="W372" s="63" t="str">
        <f t="shared" si="220"/>
        <v/>
      </c>
      <c r="X372" s="63" t="str">
        <f t="shared" si="220"/>
        <v/>
      </c>
      <c r="Y372" s="63" t="str">
        <f t="shared" si="220"/>
        <v/>
      </c>
      <c r="Z372" s="63" t="str">
        <f t="shared" si="220"/>
        <v/>
      </c>
      <c r="AA372" s="63" t="str">
        <f t="shared" si="220"/>
        <v/>
      </c>
      <c r="AB372" s="63" t="str">
        <f t="shared" si="220"/>
        <v/>
      </c>
      <c r="AC372" s="63" t="str">
        <f t="shared" si="220"/>
        <v/>
      </c>
      <c r="AD372" s="63" t="str">
        <f t="shared" si="220"/>
        <v/>
      </c>
      <c r="AE372" s="63" t="str">
        <f t="shared" si="220"/>
        <v/>
      </c>
      <c r="AF372" s="63" t="str">
        <f t="shared" si="220"/>
        <v/>
      </c>
      <c r="AG372" s="63" t="str">
        <f t="shared" si="220"/>
        <v/>
      </c>
      <c r="AH372" s="63" t="str">
        <f t="shared" si="220"/>
        <v/>
      </c>
      <c r="AI372" s="63" t="str">
        <f t="shared" si="220"/>
        <v/>
      </c>
      <c r="AJ372" s="63" t="str">
        <f t="shared" si="220"/>
        <v/>
      </c>
      <c r="AK372" s="63" t="str">
        <f t="shared" si="220"/>
        <v/>
      </c>
      <c r="AL372" s="63" t="str">
        <f t="shared" si="220"/>
        <v/>
      </c>
      <c r="AM372" s="63" t="str">
        <f t="shared" si="220"/>
        <v/>
      </c>
      <c r="AN372" s="63" t="str">
        <f t="shared" si="220"/>
        <v/>
      </c>
      <c r="AO372" s="63" t="str">
        <f t="shared" si="220"/>
        <v/>
      </c>
      <c r="AP372" s="63" t="str">
        <f t="shared" si="220"/>
        <v/>
      </c>
      <c r="AQ372" s="63" t="str">
        <f t="shared" si="220"/>
        <v/>
      </c>
      <c r="AR372" s="63" t="str">
        <f t="shared" si="220"/>
        <v/>
      </c>
      <c r="AS372" s="63" t="str">
        <f t="shared" si="220"/>
        <v/>
      </c>
      <c r="AT372" s="63" t="str">
        <f t="shared" si="220"/>
        <v/>
      </c>
      <c r="AU372" s="63" t="str">
        <f t="shared" si="220"/>
        <v/>
      </c>
      <c r="AV372" s="63" t="str">
        <f t="shared" si="220"/>
        <v/>
      </c>
      <c r="AW372" s="63" t="str">
        <f t="shared" si="220"/>
        <v/>
      </c>
      <c r="AX372" s="63" t="str">
        <f t="shared" si="220"/>
        <v/>
      </c>
      <c r="AY372" s="63" t="str">
        <f t="shared" si="220"/>
        <v/>
      </c>
      <c r="AZ372" s="63" t="str">
        <f t="shared" si="220"/>
        <v/>
      </c>
      <c r="BA372" s="63" t="str">
        <f t="shared" si="220"/>
        <v/>
      </c>
      <c r="BB372" s="63" t="str">
        <f t="shared" si="220"/>
        <v/>
      </c>
      <c r="BC372" s="63" t="str">
        <f t="shared" si="220"/>
        <v/>
      </c>
      <c r="BD372" s="63" t="str">
        <f t="shared" si="220"/>
        <v/>
      </c>
      <c r="BE372" s="63" t="str">
        <f t="shared" si="220"/>
        <v/>
      </c>
      <c r="BF372" s="63" t="str">
        <f t="shared" si="220"/>
        <v/>
      </c>
      <c r="BG372" s="63" t="str">
        <f t="shared" si="220"/>
        <v/>
      </c>
      <c r="BH372" s="63" t="str">
        <f t="shared" si="220"/>
        <v/>
      </c>
      <c r="BI372" s="63" t="str">
        <f t="shared" si="220"/>
        <v/>
      </c>
      <c r="BJ372" s="63" t="str">
        <f t="shared" si="220"/>
        <v/>
      </c>
      <c r="BK372" s="63" t="str">
        <f t="shared" si="220"/>
        <v/>
      </c>
      <c r="BL372" s="63" t="str">
        <f t="shared" si="220"/>
        <v/>
      </c>
      <c r="BM372" s="63" t="str">
        <f t="shared" si="220"/>
        <v/>
      </c>
      <c r="BN372" s="63" t="str">
        <f t="shared" si="220"/>
        <v/>
      </c>
      <c r="BO372" s="63" t="str">
        <f t="shared" si="220"/>
        <v/>
      </c>
      <c r="BP372" s="63" t="str">
        <f t="shared" ref="BP372:DU372" si="221">IFERROR(BP242,"")</f>
        <v/>
      </c>
      <c r="BQ372" s="63" t="str">
        <f t="shared" si="221"/>
        <v/>
      </c>
      <c r="BR372" s="63" t="str">
        <f t="shared" si="221"/>
        <v/>
      </c>
      <c r="BS372" s="63" t="str">
        <f t="shared" si="221"/>
        <v/>
      </c>
      <c r="BT372" s="63" t="str">
        <f t="shared" si="221"/>
        <v/>
      </c>
      <c r="BU372" s="63" t="str">
        <f t="shared" si="221"/>
        <v/>
      </c>
      <c r="BV372" s="63" t="str">
        <f t="shared" si="221"/>
        <v/>
      </c>
      <c r="BW372" s="63" t="str">
        <f t="shared" si="221"/>
        <v/>
      </c>
      <c r="BX372" s="63" t="str">
        <f t="shared" si="221"/>
        <v/>
      </c>
      <c r="BY372" s="63" t="str">
        <f t="shared" si="221"/>
        <v/>
      </c>
      <c r="BZ372" s="63" t="str">
        <f t="shared" si="221"/>
        <v/>
      </c>
      <c r="CA372" s="63" t="str">
        <f t="shared" si="221"/>
        <v/>
      </c>
      <c r="CB372" s="63" t="str">
        <f t="shared" si="221"/>
        <v/>
      </c>
      <c r="CC372" s="63" t="str">
        <f t="shared" si="221"/>
        <v/>
      </c>
      <c r="CD372" s="63" t="str">
        <f t="shared" si="221"/>
        <v/>
      </c>
      <c r="CE372" s="63" t="str">
        <f t="shared" si="221"/>
        <v/>
      </c>
      <c r="CF372" s="63" t="str">
        <f t="shared" si="221"/>
        <v/>
      </c>
      <c r="CG372" s="63" t="str">
        <f t="shared" si="221"/>
        <v/>
      </c>
      <c r="CH372" s="63" t="str">
        <f t="shared" si="221"/>
        <v/>
      </c>
      <c r="CI372" s="63" t="str">
        <f t="shared" si="221"/>
        <v/>
      </c>
      <c r="CJ372" s="63" t="str">
        <f t="shared" si="221"/>
        <v/>
      </c>
      <c r="CK372" s="63" t="str">
        <f t="shared" si="221"/>
        <v/>
      </c>
      <c r="CL372" s="63" t="str">
        <f t="shared" si="221"/>
        <v/>
      </c>
      <c r="CM372" s="63" t="str">
        <f t="shared" si="221"/>
        <v/>
      </c>
      <c r="CN372" s="63" t="str">
        <f t="shared" si="221"/>
        <v/>
      </c>
      <c r="CO372" s="63" t="str">
        <f t="shared" si="221"/>
        <v/>
      </c>
      <c r="CP372" s="63" t="str">
        <f t="shared" si="221"/>
        <v/>
      </c>
      <c r="CQ372" s="63" t="str">
        <f t="shared" si="221"/>
        <v/>
      </c>
      <c r="CR372" s="63" t="str">
        <f t="shared" si="221"/>
        <v/>
      </c>
      <c r="CS372" s="63" t="str">
        <f t="shared" si="221"/>
        <v/>
      </c>
      <c r="CT372" s="63" t="str">
        <f t="shared" si="221"/>
        <v/>
      </c>
      <c r="CU372" s="63" t="str">
        <f t="shared" si="221"/>
        <v/>
      </c>
      <c r="CV372" s="63" t="str">
        <f t="shared" si="221"/>
        <v/>
      </c>
      <c r="CW372" s="63" t="str">
        <f t="shared" si="221"/>
        <v/>
      </c>
      <c r="CX372" s="63" t="str">
        <f t="shared" si="221"/>
        <v/>
      </c>
      <c r="CY372" s="63" t="str">
        <f t="shared" si="221"/>
        <v/>
      </c>
      <c r="CZ372" s="63" t="str">
        <f t="shared" si="221"/>
        <v/>
      </c>
      <c r="DA372" s="63" t="str">
        <f t="shared" si="221"/>
        <v/>
      </c>
      <c r="DB372" s="63" t="str">
        <f t="shared" si="221"/>
        <v/>
      </c>
      <c r="DC372" s="63" t="str">
        <f t="shared" si="221"/>
        <v/>
      </c>
      <c r="DD372" s="63" t="str">
        <f t="shared" si="221"/>
        <v/>
      </c>
      <c r="DE372" s="63" t="str">
        <f t="shared" si="221"/>
        <v/>
      </c>
      <c r="DF372" s="63" t="str">
        <f t="shared" si="221"/>
        <v/>
      </c>
      <c r="DG372" s="63" t="str">
        <f t="shared" si="221"/>
        <v/>
      </c>
      <c r="DH372" s="63" t="str">
        <f t="shared" si="221"/>
        <v/>
      </c>
      <c r="DI372" s="63" t="str">
        <f t="shared" si="221"/>
        <v/>
      </c>
      <c r="DJ372" s="63" t="str">
        <f t="shared" si="221"/>
        <v/>
      </c>
      <c r="DK372" s="63" t="str">
        <f t="shared" si="221"/>
        <v/>
      </c>
      <c r="DL372" s="63" t="str">
        <f t="shared" si="221"/>
        <v/>
      </c>
      <c r="DM372" s="63" t="str">
        <f t="shared" si="221"/>
        <v/>
      </c>
      <c r="DN372" s="63" t="str">
        <f t="shared" si="221"/>
        <v/>
      </c>
      <c r="DO372" s="63" t="str">
        <f t="shared" si="221"/>
        <v/>
      </c>
      <c r="DP372" s="63" t="str">
        <f t="shared" si="221"/>
        <v/>
      </c>
      <c r="DQ372" s="63" t="str">
        <f t="shared" si="221"/>
        <v/>
      </c>
      <c r="DR372" s="63" t="str">
        <f t="shared" si="221"/>
        <v/>
      </c>
      <c r="DS372" s="63" t="str">
        <f t="shared" si="221"/>
        <v/>
      </c>
      <c r="DT372" s="63" t="str">
        <f t="shared" si="221"/>
        <v/>
      </c>
      <c r="DU372" s="63" t="str">
        <f t="shared" si="221"/>
        <v/>
      </c>
    </row>
    <row r="373" spans="1:125" x14ac:dyDescent="0.35">
      <c r="A373" s="55" t="str">
        <f>IFERROR(A256,"")</f>
        <v>Nominālās periodiskās uzturēšanas izmaksas, kopā</v>
      </c>
      <c r="B373" s="53" t="s">
        <v>200</v>
      </c>
      <c r="C373" s="153" t="str">
        <f t="shared" si="219"/>
        <v/>
      </c>
      <c r="D373" s="63">
        <f t="shared" ref="D373:BO373" si="222">IFERROR(D256,"")</f>
        <v>0</v>
      </c>
      <c r="E373" s="63" t="str">
        <f t="shared" si="222"/>
        <v/>
      </c>
      <c r="F373" s="63" t="str">
        <f t="shared" si="222"/>
        <v/>
      </c>
      <c r="G373" s="63" t="str">
        <f t="shared" si="222"/>
        <v/>
      </c>
      <c r="H373" s="63" t="str">
        <f t="shared" si="222"/>
        <v/>
      </c>
      <c r="I373" s="63" t="str">
        <f t="shared" si="222"/>
        <v/>
      </c>
      <c r="J373" s="63" t="str">
        <f t="shared" si="222"/>
        <v/>
      </c>
      <c r="K373" s="63" t="str">
        <f t="shared" si="222"/>
        <v/>
      </c>
      <c r="L373" s="63" t="str">
        <f t="shared" si="222"/>
        <v/>
      </c>
      <c r="M373" s="63" t="str">
        <f t="shared" si="222"/>
        <v/>
      </c>
      <c r="N373" s="63" t="str">
        <f t="shared" si="222"/>
        <v/>
      </c>
      <c r="O373" s="63" t="str">
        <f t="shared" si="222"/>
        <v/>
      </c>
      <c r="P373" s="63" t="str">
        <f t="shared" si="222"/>
        <v/>
      </c>
      <c r="Q373" s="63" t="str">
        <f t="shared" si="222"/>
        <v/>
      </c>
      <c r="R373" s="63" t="str">
        <f t="shared" si="222"/>
        <v/>
      </c>
      <c r="S373" s="63" t="str">
        <f t="shared" si="222"/>
        <v/>
      </c>
      <c r="T373" s="63" t="str">
        <f t="shared" si="222"/>
        <v/>
      </c>
      <c r="U373" s="63" t="str">
        <f t="shared" si="222"/>
        <v/>
      </c>
      <c r="V373" s="63" t="str">
        <f t="shared" si="222"/>
        <v/>
      </c>
      <c r="W373" s="63" t="str">
        <f t="shared" si="222"/>
        <v/>
      </c>
      <c r="X373" s="63" t="str">
        <f t="shared" si="222"/>
        <v/>
      </c>
      <c r="Y373" s="63" t="str">
        <f t="shared" si="222"/>
        <v/>
      </c>
      <c r="Z373" s="63" t="str">
        <f t="shared" si="222"/>
        <v/>
      </c>
      <c r="AA373" s="63" t="str">
        <f t="shared" si="222"/>
        <v/>
      </c>
      <c r="AB373" s="63" t="str">
        <f t="shared" si="222"/>
        <v/>
      </c>
      <c r="AC373" s="63" t="str">
        <f t="shared" si="222"/>
        <v/>
      </c>
      <c r="AD373" s="63" t="str">
        <f t="shared" si="222"/>
        <v/>
      </c>
      <c r="AE373" s="63" t="str">
        <f t="shared" si="222"/>
        <v/>
      </c>
      <c r="AF373" s="63" t="str">
        <f t="shared" si="222"/>
        <v/>
      </c>
      <c r="AG373" s="63" t="str">
        <f t="shared" si="222"/>
        <v/>
      </c>
      <c r="AH373" s="63" t="str">
        <f t="shared" si="222"/>
        <v/>
      </c>
      <c r="AI373" s="63" t="str">
        <f t="shared" si="222"/>
        <v/>
      </c>
      <c r="AJ373" s="63" t="str">
        <f t="shared" si="222"/>
        <v/>
      </c>
      <c r="AK373" s="63" t="str">
        <f t="shared" si="222"/>
        <v/>
      </c>
      <c r="AL373" s="63" t="str">
        <f t="shared" si="222"/>
        <v/>
      </c>
      <c r="AM373" s="63" t="str">
        <f t="shared" si="222"/>
        <v/>
      </c>
      <c r="AN373" s="63" t="str">
        <f t="shared" si="222"/>
        <v/>
      </c>
      <c r="AO373" s="63" t="str">
        <f t="shared" si="222"/>
        <v/>
      </c>
      <c r="AP373" s="63" t="str">
        <f t="shared" si="222"/>
        <v/>
      </c>
      <c r="AQ373" s="63" t="str">
        <f t="shared" si="222"/>
        <v/>
      </c>
      <c r="AR373" s="63" t="str">
        <f t="shared" si="222"/>
        <v/>
      </c>
      <c r="AS373" s="63" t="str">
        <f t="shared" si="222"/>
        <v/>
      </c>
      <c r="AT373" s="63" t="str">
        <f t="shared" si="222"/>
        <v/>
      </c>
      <c r="AU373" s="63" t="str">
        <f t="shared" si="222"/>
        <v/>
      </c>
      <c r="AV373" s="63" t="str">
        <f t="shared" si="222"/>
        <v/>
      </c>
      <c r="AW373" s="63" t="str">
        <f t="shared" si="222"/>
        <v/>
      </c>
      <c r="AX373" s="63" t="str">
        <f t="shared" si="222"/>
        <v/>
      </c>
      <c r="AY373" s="63" t="str">
        <f t="shared" si="222"/>
        <v/>
      </c>
      <c r="AZ373" s="63" t="str">
        <f t="shared" si="222"/>
        <v/>
      </c>
      <c r="BA373" s="63" t="str">
        <f t="shared" si="222"/>
        <v/>
      </c>
      <c r="BB373" s="63" t="str">
        <f t="shared" si="222"/>
        <v/>
      </c>
      <c r="BC373" s="63" t="str">
        <f t="shared" si="222"/>
        <v/>
      </c>
      <c r="BD373" s="63" t="str">
        <f t="shared" si="222"/>
        <v/>
      </c>
      <c r="BE373" s="63" t="str">
        <f t="shared" si="222"/>
        <v/>
      </c>
      <c r="BF373" s="63" t="str">
        <f t="shared" si="222"/>
        <v/>
      </c>
      <c r="BG373" s="63" t="str">
        <f t="shared" si="222"/>
        <v/>
      </c>
      <c r="BH373" s="63" t="str">
        <f t="shared" si="222"/>
        <v/>
      </c>
      <c r="BI373" s="63" t="str">
        <f t="shared" si="222"/>
        <v/>
      </c>
      <c r="BJ373" s="63" t="str">
        <f t="shared" si="222"/>
        <v/>
      </c>
      <c r="BK373" s="63" t="str">
        <f t="shared" si="222"/>
        <v/>
      </c>
      <c r="BL373" s="63" t="str">
        <f t="shared" si="222"/>
        <v/>
      </c>
      <c r="BM373" s="63" t="str">
        <f t="shared" si="222"/>
        <v/>
      </c>
      <c r="BN373" s="63" t="str">
        <f t="shared" si="222"/>
        <v/>
      </c>
      <c r="BO373" s="63" t="str">
        <f t="shared" si="222"/>
        <v/>
      </c>
      <c r="BP373" s="63" t="str">
        <f t="shared" ref="BP373:DU373" si="223">IFERROR(BP256,"")</f>
        <v/>
      </c>
      <c r="BQ373" s="63" t="str">
        <f t="shared" si="223"/>
        <v/>
      </c>
      <c r="BR373" s="63" t="str">
        <f t="shared" si="223"/>
        <v/>
      </c>
      <c r="BS373" s="63" t="str">
        <f t="shared" si="223"/>
        <v/>
      </c>
      <c r="BT373" s="63" t="str">
        <f t="shared" si="223"/>
        <v/>
      </c>
      <c r="BU373" s="63" t="str">
        <f t="shared" si="223"/>
        <v/>
      </c>
      <c r="BV373" s="63" t="str">
        <f t="shared" si="223"/>
        <v/>
      </c>
      <c r="BW373" s="63" t="str">
        <f t="shared" si="223"/>
        <v/>
      </c>
      <c r="BX373" s="63" t="str">
        <f t="shared" si="223"/>
        <v/>
      </c>
      <c r="BY373" s="63" t="str">
        <f t="shared" si="223"/>
        <v/>
      </c>
      <c r="BZ373" s="63" t="str">
        <f t="shared" si="223"/>
        <v/>
      </c>
      <c r="CA373" s="63" t="str">
        <f t="shared" si="223"/>
        <v/>
      </c>
      <c r="CB373" s="63" t="str">
        <f t="shared" si="223"/>
        <v/>
      </c>
      <c r="CC373" s="63" t="str">
        <f t="shared" si="223"/>
        <v/>
      </c>
      <c r="CD373" s="63" t="str">
        <f t="shared" si="223"/>
        <v/>
      </c>
      <c r="CE373" s="63" t="str">
        <f t="shared" si="223"/>
        <v/>
      </c>
      <c r="CF373" s="63" t="str">
        <f t="shared" si="223"/>
        <v/>
      </c>
      <c r="CG373" s="63" t="str">
        <f t="shared" si="223"/>
        <v/>
      </c>
      <c r="CH373" s="63" t="str">
        <f t="shared" si="223"/>
        <v/>
      </c>
      <c r="CI373" s="63" t="str">
        <f t="shared" si="223"/>
        <v/>
      </c>
      <c r="CJ373" s="63" t="str">
        <f t="shared" si="223"/>
        <v/>
      </c>
      <c r="CK373" s="63" t="str">
        <f t="shared" si="223"/>
        <v/>
      </c>
      <c r="CL373" s="63" t="str">
        <f t="shared" si="223"/>
        <v/>
      </c>
      <c r="CM373" s="63" t="str">
        <f t="shared" si="223"/>
        <v/>
      </c>
      <c r="CN373" s="63" t="str">
        <f t="shared" si="223"/>
        <v/>
      </c>
      <c r="CO373" s="63" t="str">
        <f t="shared" si="223"/>
        <v/>
      </c>
      <c r="CP373" s="63" t="str">
        <f t="shared" si="223"/>
        <v/>
      </c>
      <c r="CQ373" s="63" t="str">
        <f t="shared" si="223"/>
        <v/>
      </c>
      <c r="CR373" s="63" t="str">
        <f t="shared" si="223"/>
        <v/>
      </c>
      <c r="CS373" s="63" t="str">
        <f t="shared" si="223"/>
        <v/>
      </c>
      <c r="CT373" s="63" t="str">
        <f t="shared" si="223"/>
        <v/>
      </c>
      <c r="CU373" s="63" t="str">
        <f t="shared" si="223"/>
        <v/>
      </c>
      <c r="CV373" s="63" t="str">
        <f t="shared" si="223"/>
        <v/>
      </c>
      <c r="CW373" s="63" t="str">
        <f t="shared" si="223"/>
        <v/>
      </c>
      <c r="CX373" s="63" t="str">
        <f t="shared" si="223"/>
        <v/>
      </c>
      <c r="CY373" s="63" t="str">
        <f t="shared" si="223"/>
        <v/>
      </c>
      <c r="CZ373" s="63" t="str">
        <f t="shared" si="223"/>
        <v/>
      </c>
      <c r="DA373" s="63" t="str">
        <f t="shared" si="223"/>
        <v/>
      </c>
      <c r="DB373" s="63" t="str">
        <f t="shared" si="223"/>
        <v/>
      </c>
      <c r="DC373" s="63" t="str">
        <f t="shared" si="223"/>
        <v/>
      </c>
      <c r="DD373" s="63" t="str">
        <f t="shared" si="223"/>
        <v/>
      </c>
      <c r="DE373" s="63" t="str">
        <f t="shared" si="223"/>
        <v/>
      </c>
      <c r="DF373" s="63" t="str">
        <f t="shared" si="223"/>
        <v/>
      </c>
      <c r="DG373" s="63" t="str">
        <f t="shared" si="223"/>
        <v/>
      </c>
      <c r="DH373" s="63" t="str">
        <f t="shared" si="223"/>
        <v/>
      </c>
      <c r="DI373" s="63" t="str">
        <f t="shared" si="223"/>
        <v/>
      </c>
      <c r="DJ373" s="63" t="str">
        <f t="shared" si="223"/>
        <v/>
      </c>
      <c r="DK373" s="63" t="str">
        <f t="shared" si="223"/>
        <v/>
      </c>
      <c r="DL373" s="63" t="str">
        <f t="shared" si="223"/>
        <v/>
      </c>
      <c r="DM373" s="63" t="str">
        <f t="shared" si="223"/>
        <v/>
      </c>
      <c r="DN373" s="63" t="str">
        <f t="shared" si="223"/>
        <v/>
      </c>
      <c r="DO373" s="63" t="str">
        <f t="shared" si="223"/>
        <v/>
      </c>
      <c r="DP373" s="63" t="str">
        <f t="shared" si="223"/>
        <v/>
      </c>
      <c r="DQ373" s="63" t="str">
        <f t="shared" si="223"/>
        <v/>
      </c>
      <c r="DR373" s="63" t="str">
        <f t="shared" si="223"/>
        <v/>
      </c>
      <c r="DS373" s="63" t="str">
        <f t="shared" si="223"/>
        <v/>
      </c>
      <c r="DT373" s="63" t="str">
        <f t="shared" si="223"/>
        <v/>
      </c>
      <c r="DU373" s="63" t="str">
        <f t="shared" si="223"/>
        <v/>
      </c>
    </row>
    <row r="374" spans="1:125" x14ac:dyDescent="0.35">
      <c r="A374" s="55" t="str">
        <f>IFERROR(A268,"")</f>
        <v>Nominālās administratīvās izmaksas, kopā</v>
      </c>
      <c r="B374" s="53" t="s">
        <v>200</v>
      </c>
      <c r="C374" s="153" t="str">
        <f t="shared" si="219"/>
        <v/>
      </c>
      <c r="D374" s="63">
        <f t="shared" ref="D374:BO374" si="224">IFERROR(D268,"")</f>
        <v>0</v>
      </c>
      <c r="E374" s="63" t="str">
        <f t="shared" si="224"/>
        <v/>
      </c>
      <c r="F374" s="63" t="str">
        <f t="shared" si="224"/>
        <v/>
      </c>
      <c r="G374" s="63" t="str">
        <f t="shared" si="224"/>
        <v/>
      </c>
      <c r="H374" s="63" t="str">
        <f t="shared" si="224"/>
        <v/>
      </c>
      <c r="I374" s="63" t="str">
        <f t="shared" si="224"/>
        <v/>
      </c>
      <c r="J374" s="63" t="str">
        <f t="shared" si="224"/>
        <v/>
      </c>
      <c r="K374" s="63" t="str">
        <f t="shared" si="224"/>
        <v/>
      </c>
      <c r="L374" s="63" t="str">
        <f t="shared" si="224"/>
        <v/>
      </c>
      <c r="M374" s="63" t="str">
        <f t="shared" si="224"/>
        <v/>
      </c>
      <c r="N374" s="63" t="str">
        <f t="shared" si="224"/>
        <v/>
      </c>
      <c r="O374" s="63" t="str">
        <f t="shared" si="224"/>
        <v/>
      </c>
      <c r="P374" s="63" t="str">
        <f t="shared" si="224"/>
        <v/>
      </c>
      <c r="Q374" s="63" t="str">
        <f t="shared" si="224"/>
        <v/>
      </c>
      <c r="R374" s="63" t="str">
        <f t="shared" si="224"/>
        <v/>
      </c>
      <c r="S374" s="63" t="str">
        <f t="shared" si="224"/>
        <v/>
      </c>
      <c r="T374" s="63" t="str">
        <f t="shared" si="224"/>
        <v/>
      </c>
      <c r="U374" s="63" t="str">
        <f t="shared" si="224"/>
        <v/>
      </c>
      <c r="V374" s="63" t="str">
        <f t="shared" si="224"/>
        <v/>
      </c>
      <c r="W374" s="63" t="str">
        <f t="shared" si="224"/>
        <v/>
      </c>
      <c r="X374" s="63" t="str">
        <f t="shared" si="224"/>
        <v/>
      </c>
      <c r="Y374" s="63" t="str">
        <f t="shared" si="224"/>
        <v/>
      </c>
      <c r="Z374" s="63" t="str">
        <f t="shared" si="224"/>
        <v/>
      </c>
      <c r="AA374" s="63" t="str">
        <f t="shared" si="224"/>
        <v/>
      </c>
      <c r="AB374" s="63" t="str">
        <f t="shared" si="224"/>
        <v/>
      </c>
      <c r="AC374" s="63" t="str">
        <f t="shared" si="224"/>
        <v/>
      </c>
      <c r="AD374" s="63" t="str">
        <f t="shared" si="224"/>
        <v/>
      </c>
      <c r="AE374" s="63" t="str">
        <f t="shared" si="224"/>
        <v/>
      </c>
      <c r="AF374" s="63" t="str">
        <f t="shared" si="224"/>
        <v/>
      </c>
      <c r="AG374" s="63" t="str">
        <f t="shared" si="224"/>
        <v/>
      </c>
      <c r="AH374" s="63" t="str">
        <f t="shared" si="224"/>
        <v/>
      </c>
      <c r="AI374" s="63" t="str">
        <f t="shared" si="224"/>
        <v/>
      </c>
      <c r="AJ374" s="63" t="str">
        <f t="shared" si="224"/>
        <v/>
      </c>
      <c r="AK374" s="63" t="str">
        <f t="shared" si="224"/>
        <v/>
      </c>
      <c r="AL374" s="63" t="str">
        <f t="shared" si="224"/>
        <v/>
      </c>
      <c r="AM374" s="63" t="str">
        <f t="shared" si="224"/>
        <v/>
      </c>
      <c r="AN374" s="63" t="str">
        <f t="shared" si="224"/>
        <v/>
      </c>
      <c r="AO374" s="63" t="str">
        <f t="shared" si="224"/>
        <v/>
      </c>
      <c r="AP374" s="63" t="str">
        <f t="shared" si="224"/>
        <v/>
      </c>
      <c r="AQ374" s="63" t="str">
        <f t="shared" si="224"/>
        <v/>
      </c>
      <c r="AR374" s="63" t="str">
        <f t="shared" si="224"/>
        <v/>
      </c>
      <c r="AS374" s="63" t="str">
        <f t="shared" si="224"/>
        <v/>
      </c>
      <c r="AT374" s="63" t="str">
        <f t="shared" si="224"/>
        <v/>
      </c>
      <c r="AU374" s="63" t="str">
        <f t="shared" si="224"/>
        <v/>
      </c>
      <c r="AV374" s="63" t="str">
        <f t="shared" si="224"/>
        <v/>
      </c>
      <c r="AW374" s="63" t="str">
        <f t="shared" si="224"/>
        <v/>
      </c>
      <c r="AX374" s="63" t="str">
        <f t="shared" si="224"/>
        <v/>
      </c>
      <c r="AY374" s="63" t="str">
        <f t="shared" si="224"/>
        <v/>
      </c>
      <c r="AZ374" s="63" t="str">
        <f t="shared" si="224"/>
        <v/>
      </c>
      <c r="BA374" s="63" t="str">
        <f t="shared" si="224"/>
        <v/>
      </c>
      <c r="BB374" s="63" t="str">
        <f t="shared" si="224"/>
        <v/>
      </c>
      <c r="BC374" s="63" t="str">
        <f t="shared" si="224"/>
        <v/>
      </c>
      <c r="BD374" s="63" t="str">
        <f t="shared" si="224"/>
        <v/>
      </c>
      <c r="BE374" s="63" t="str">
        <f t="shared" si="224"/>
        <v/>
      </c>
      <c r="BF374" s="63" t="str">
        <f t="shared" si="224"/>
        <v/>
      </c>
      <c r="BG374" s="63" t="str">
        <f t="shared" si="224"/>
        <v/>
      </c>
      <c r="BH374" s="63" t="str">
        <f t="shared" si="224"/>
        <v/>
      </c>
      <c r="BI374" s="63" t="str">
        <f t="shared" si="224"/>
        <v/>
      </c>
      <c r="BJ374" s="63" t="str">
        <f t="shared" si="224"/>
        <v/>
      </c>
      <c r="BK374" s="63" t="str">
        <f t="shared" si="224"/>
        <v/>
      </c>
      <c r="BL374" s="63" t="str">
        <f t="shared" si="224"/>
        <v/>
      </c>
      <c r="BM374" s="63" t="str">
        <f t="shared" si="224"/>
        <v/>
      </c>
      <c r="BN374" s="63" t="str">
        <f t="shared" si="224"/>
        <v/>
      </c>
      <c r="BO374" s="63" t="str">
        <f t="shared" si="224"/>
        <v/>
      </c>
      <c r="BP374" s="63" t="str">
        <f t="shared" ref="BP374:DU374" si="225">IFERROR(BP268,"")</f>
        <v/>
      </c>
      <c r="BQ374" s="63" t="str">
        <f t="shared" si="225"/>
        <v/>
      </c>
      <c r="BR374" s="63" t="str">
        <f t="shared" si="225"/>
        <v/>
      </c>
      <c r="BS374" s="63" t="str">
        <f t="shared" si="225"/>
        <v/>
      </c>
      <c r="BT374" s="63" t="str">
        <f t="shared" si="225"/>
        <v/>
      </c>
      <c r="BU374" s="63" t="str">
        <f t="shared" si="225"/>
        <v/>
      </c>
      <c r="BV374" s="63" t="str">
        <f t="shared" si="225"/>
        <v/>
      </c>
      <c r="BW374" s="63" t="str">
        <f t="shared" si="225"/>
        <v/>
      </c>
      <c r="BX374" s="63" t="str">
        <f t="shared" si="225"/>
        <v/>
      </c>
      <c r="BY374" s="63" t="str">
        <f t="shared" si="225"/>
        <v/>
      </c>
      <c r="BZ374" s="63" t="str">
        <f t="shared" si="225"/>
        <v/>
      </c>
      <c r="CA374" s="63" t="str">
        <f t="shared" si="225"/>
        <v/>
      </c>
      <c r="CB374" s="63" t="str">
        <f t="shared" si="225"/>
        <v/>
      </c>
      <c r="CC374" s="63" t="str">
        <f t="shared" si="225"/>
        <v/>
      </c>
      <c r="CD374" s="63" t="str">
        <f t="shared" si="225"/>
        <v/>
      </c>
      <c r="CE374" s="63" t="str">
        <f t="shared" si="225"/>
        <v/>
      </c>
      <c r="CF374" s="63" t="str">
        <f t="shared" si="225"/>
        <v/>
      </c>
      <c r="CG374" s="63" t="str">
        <f t="shared" si="225"/>
        <v/>
      </c>
      <c r="CH374" s="63" t="str">
        <f t="shared" si="225"/>
        <v/>
      </c>
      <c r="CI374" s="63" t="str">
        <f t="shared" si="225"/>
        <v/>
      </c>
      <c r="CJ374" s="63" t="str">
        <f t="shared" si="225"/>
        <v/>
      </c>
      <c r="CK374" s="63" t="str">
        <f t="shared" si="225"/>
        <v/>
      </c>
      <c r="CL374" s="63" t="str">
        <f t="shared" si="225"/>
        <v/>
      </c>
      <c r="CM374" s="63" t="str">
        <f t="shared" si="225"/>
        <v/>
      </c>
      <c r="CN374" s="63" t="str">
        <f t="shared" si="225"/>
        <v/>
      </c>
      <c r="CO374" s="63" t="str">
        <f t="shared" si="225"/>
        <v/>
      </c>
      <c r="CP374" s="63" t="str">
        <f t="shared" si="225"/>
        <v/>
      </c>
      <c r="CQ374" s="63" t="str">
        <f t="shared" si="225"/>
        <v/>
      </c>
      <c r="CR374" s="63" t="str">
        <f t="shared" si="225"/>
        <v/>
      </c>
      <c r="CS374" s="63" t="str">
        <f t="shared" si="225"/>
        <v/>
      </c>
      <c r="CT374" s="63" t="str">
        <f t="shared" si="225"/>
        <v/>
      </c>
      <c r="CU374" s="63" t="str">
        <f t="shared" si="225"/>
        <v/>
      </c>
      <c r="CV374" s="63" t="str">
        <f t="shared" si="225"/>
        <v/>
      </c>
      <c r="CW374" s="63" t="str">
        <f t="shared" si="225"/>
        <v/>
      </c>
      <c r="CX374" s="63" t="str">
        <f t="shared" si="225"/>
        <v/>
      </c>
      <c r="CY374" s="63" t="str">
        <f t="shared" si="225"/>
        <v/>
      </c>
      <c r="CZ374" s="63" t="str">
        <f t="shared" si="225"/>
        <v/>
      </c>
      <c r="DA374" s="63" t="str">
        <f t="shared" si="225"/>
        <v/>
      </c>
      <c r="DB374" s="63" t="str">
        <f t="shared" si="225"/>
        <v/>
      </c>
      <c r="DC374" s="63" t="str">
        <f t="shared" si="225"/>
        <v/>
      </c>
      <c r="DD374" s="63" t="str">
        <f t="shared" si="225"/>
        <v/>
      </c>
      <c r="DE374" s="63" t="str">
        <f t="shared" si="225"/>
        <v/>
      </c>
      <c r="DF374" s="63" t="str">
        <f t="shared" si="225"/>
        <v/>
      </c>
      <c r="DG374" s="63" t="str">
        <f t="shared" si="225"/>
        <v/>
      </c>
      <c r="DH374" s="63" t="str">
        <f t="shared" si="225"/>
        <v/>
      </c>
      <c r="DI374" s="63" t="str">
        <f t="shared" si="225"/>
        <v/>
      </c>
      <c r="DJ374" s="63" t="str">
        <f t="shared" si="225"/>
        <v/>
      </c>
      <c r="DK374" s="63" t="str">
        <f t="shared" si="225"/>
        <v/>
      </c>
      <c r="DL374" s="63" t="str">
        <f t="shared" si="225"/>
        <v/>
      </c>
      <c r="DM374" s="63" t="str">
        <f t="shared" si="225"/>
        <v/>
      </c>
      <c r="DN374" s="63" t="str">
        <f t="shared" si="225"/>
        <v/>
      </c>
      <c r="DO374" s="63" t="str">
        <f t="shared" si="225"/>
        <v/>
      </c>
      <c r="DP374" s="63" t="str">
        <f t="shared" si="225"/>
        <v/>
      </c>
      <c r="DQ374" s="63" t="str">
        <f t="shared" si="225"/>
        <v/>
      </c>
      <c r="DR374" s="63" t="str">
        <f t="shared" si="225"/>
        <v/>
      </c>
      <c r="DS374" s="63" t="str">
        <f t="shared" si="225"/>
        <v/>
      </c>
      <c r="DT374" s="63" t="str">
        <f t="shared" si="225"/>
        <v/>
      </c>
      <c r="DU374" s="63" t="str">
        <f t="shared" si="225"/>
        <v/>
      </c>
    </row>
    <row r="375" spans="1:125" x14ac:dyDescent="0.35">
      <c r="A375" s="55" t="str">
        <f>IFERROR(A282,"")</f>
        <v>Nominālās apdrošināšanas izmaksas, kopā</v>
      </c>
      <c r="B375" s="53" t="s">
        <v>200</v>
      </c>
      <c r="C375" s="153" t="str">
        <f t="shared" si="219"/>
        <v/>
      </c>
      <c r="D375" s="63">
        <f t="shared" ref="D375:BO375" si="226">IFERROR(D282,"")</f>
        <v>0</v>
      </c>
      <c r="E375" s="63" t="str">
        <f t="shared" si="226"/>
        <v/>
      </c>
      <c r="F375" s="63" t="str">
        <f t="shared" si="226"/>
        <v/>
      </c>
      <c r="G375" s="63" t="str">
        <f t="shared" si="226"/>
        <v/>
      </c>
      <c r="H375" s="63" t="str">
        <f t="shared" si="226"/>
        <v/>
      </c>
      <c r="I375" s="63" t="str">
        <f t="shared" si="226"/>
        <v/>
      </c>
      <c r="J375" s="63" t="str">
        <f t="shared" si="226"/>
        <v/>
      </c>
      <c r="K375" s="63" t="str">
        <f t="shared" si="226"/>
        <v/>
      </c>
      <c r="L375" s="63" t="str">
        <f t="shared" si="226"/>
        <v/>
      </c>
      <c r="M375" s="63" t="str">
        <f t="shared" si="226"/>
        <v/>
      </c>
      <c r="N375" s="63" t="str">
        <f t="shared" si="226"/>
        <v/>
      </c>
      <c r="O375" s="63" t="str">
        <f t="shared" si="226"/>
        <v/>
      </c>
      <c r="P375" s="63" t="str">
        <f t="shared" si="226"/>
        <v/>
      </c>
      <c r="Q375" s="63" t="str">
        <f t="shared" si="226"/>
        <v/>
      </c>
      <c r="R375" s="63" t="str">
        <f t="shared" si="226"/>
        <v/>
      </c>
      <c r="S375" s="63" t="str">
        <f t="shared" si="226"/>
        <v/>
      </c>
      <c r="T375" s="63" t="str">
        <f t="shared" si="226"/>
        <v/>
      </c>
      <c r="U375" s="63" t="str">
        <f t="shared" si="226"/>
        <v/>
      </c>
      <c r="V375" s="63" t="str">
        <f t="shared" si="226"/>
        <v/>
      </c>
      <c r="W375" s="63" t="str">
        <f t="shared" si="226"/>
        <v/>
      </c>
      <c r="X375" s="63" t="str">
        <f t="shared" si="226"/>
        <v/>
      </c>
      <c r="Y375" s="63" t="str">
        <f t="shared" si="226"/>
        <v/>
      </c>
      <c r="Z375" s="63" t="str">
        <f t="shared" si="226"/>
        <v/>
      </c>
      <c r="AA375" s="63" t="str">
        <f t="shared" si="226"/>
        <v/>
      </c>
      <c r="AB375" s="63" t="str">
        <f t="shared" si="226"/>
        <v/>
      </c>
      <c r="AC375" s="63" t="str">
        <f t="shared" si="226"/>
        <v/>
      </c>
      <c r="AD375" s="63" t="str">
        <f t="shared" si="226"/>
        <v/>
      </c>
      <c r="AE375" s="63" t="str">
        <f t="shared" si="226"/>
        <v/>
      </c>
      <c r="AF375" s="63" t="str">
        <f t="shared" si="226"/>
        <v/>
      </c>
      <c r="AG375" s="63" t="str">
        <f t="shared" si="226"/>
        <v/>
      </c>
      <c r="AH375" s="63" t="str">
        <f t="shared" si="226"/>
        <v/>
      </c>
      <c r="AI375" s="63" t="str">
        <f t="shared" si="226"/>
        <v/>
      </c>
      <c r="AJ375" s="63" t="str">
        <f t="shared" si="226"/>
        <v/>
      </c>
      <c r="AK375" s="63" t="str">
        <f t="shared" si="226"/>
        <v/>
      </c>
      <c r="AL375" s="63" t="str">
        <f t="shared" si="226"/>
        <v/>
      </c>
      <c r="AM375" s="63" t="str">
        <f t="shared" si="226"/>
        <v/>
      </c>
      <c r="AN375" s="63" t="str">
        <f t="shared" si="226"/>
        <v/>
      </c>
      <c r="AO375" s="63" t="str">
        <f t="shared" si="226"/>
        <v/>
      </c>
      <c r="AP375" s="63" t="str">
        <f t="shared" si="226"/>
        <v/>
      </c>
      <c r="AQ375" s="63" t="str">
        <f t="shared" si="226"/>
        <v/>
      </c>
      <c r="AR375" s="63" t="str">
        <f t="shared" si="226"/>
        <v/>
      </c>
      <c r="AS375" s="63" t="str">
        <f t="shared" si="226"/>
        <v/>
      </c>
      <c r="AT375" s="63" t="str">
        <f t="shared" si="226"/>
        <v/>
      </c>
      <c r="AU375" s="63" t="str">
        <f t="shared" si="226"/>
        <v/>
      </c>
      <c r="AV375" s="63" t="str">
        <f t="shared" si="226"/>
        <v/>
      </c>
      <c r="AW375" s="63" t="str">
        <f t="shared" si="226"/>
        <v/>
      </c>
      <c r="AX375" s="63" t="str">
        <f t="shared" si="226"/>
        <v/>
      </c>
      <c r="AY375" s="63" t="str">
        <f t="shared" si="226"/>
        <v/>
      </c>
      <c r="AZ375" s="63" t="str">
        <f t="shared" si="226"/>
        <v/>
      </c>
      <c r="BA375" s="63" t="str">
        <f t="shared" si="226"/>
        <v/>
      </c>
      <c r="BB375" s="63" t="str">
        <f t="shared" si="226"/>
        <v/>
      </c>
      <c r="BC375" s="63" t="str">
        <f t="shared" si="226"/>
        <v/>
      </c>
      <c r="BD375" s="63" t="str">
        <f t="shared" si="226"/>
        <v/>
      </c>
      <c r="BE375" s="63" t="str">
        <f t="shared" si="226"/>
        <v/>
      </c>
      <c r="BF375" s="63" t="str">
        <f t="shared" si="226"/>
        <v/>
      </c>
      <c r="BG375" s="63" t="str">
        <f t="shared" si="226"/>
        <v/>
      </c>
      <c r="BH375" s="63" t="str">
        <f t="shared" si="226"/>
        <v/>
      </c>
      <c r="BI375" s="63" t="str">
        <f t="shared" si="226"/>
        <v/>
      </c>
      <c r="BJ375" s="63" t="str">
        <f t="shared" si="226"/>
        <v/>
      </c>
      <c r="BK375" s="63" t="str">
        <f t="shared" si="226"/>
        <v/>
      </c>
      <c r="BL375" s="63" t="str">
        <f t="shared" si="226"/>
        <v/>
      </c>
      <c r="BM375" s="63" t="str">
        <f t="shared" si="226"/>
        <v/>
      </c>
      <c r="BN375" s="63" t="str">
        <f t="shared" si="226"/>
        <v/>
      </c>
      <c r="BO375" s="63" t="str">
        <f t="shared" si="226"/>
        <v/>
      </c>
      <c r="BP375" s="63" t="str">
        <f t="shared" ref="BP375:DU375" si="227">IFERROR(BP282,"")</f>
        <v/>
      </c>
      <c r="BQ375" s="63" t="str">
        <f t="shared" si="227"/>
        <v/>
      </c>
      <c r="BR375" s="63" t="str">
        <f t="shared" si="227"/>
        <v/>
      </c>
      <c r="BS375" s="63" t="str">
        <f t="shared" si="227"/>
        <v/>
      </c>
      <c r="BT375" s="63" t="str">
        <f t="shared" si="227"/>
        <v/>
      </c>
      <c r="BU375" s="63" t="str">
        <f t="shared" si="227"/>
        <v/>
      </c>
      <c r="BV375" s="63" t="str">
        <f t="shared" si="227"/>
        <v/>
      </c>
      <c r="BW375" s="63" t="str">
        <f t="shared" si="227"/>
        <v/>
      </c>
      <c r="BX375" s="63" t="str">
        <f t="shared" si="227"/>
        <v/>
      </c>
      <c r="BY375" s="63" t="str">
        <f t="shared" si="227"/>
        <v/>
      </c>
      <c r="BZ375" s="63" t="str">
        <f t="shared" si="227"/>
        <v/>
      </c>
      <c r="CA375" s="63" t="str">
        <f t="shared" si="227"/>
        <v/>
      </c>
      <c r="CB375" s="63" t="str">
        <f t="shared" si="227"/>
        <v/>
      </c>
      <c r="CC375" s="63" t="str">
        <f t="shared" si="227"/>
        <v/>
      </c>
      <c r="CD375" s="63" t="str">
        <f t="shared" si="227"/>
        <v/>
      </c>
      <c r="CE375" s="63" t="str">
        <f t="shared" si="227"/>
        <v/>
      </c>
      <c r="CF375" s="63" t="str">
        <f t="shared" si="227"/>
        <v/>
      </c>
      <c r="CG375" s="63" t="str">
        <f t="shared" si="227"/>
        <v/>
      </c>
      <c r="CH375" s="63" t="str">
        <f t="shared" si="227"/>
        <v/>
      </c>
      <c r="CI375" s="63" t="str">
        <f t="shared" si="227"/>
        <v/>
      </c>
      <c r="CJ375" s="63" t="str">
        <f t="shared" si="227"/>
        <v/>
      </c>
      <c r="CK375" s="63" t="str">
        <f t="shared" si="227"/>
        <v/>
      </c>
      <c r="CL375" s="63" t="str">
        <f t="shared" si="227"/>
        <v/>
      </c>
      <c r="CM375" s="63" t="str">
        <f t="shared" si="227"/>
        <v/>
      </c>
      <c r="CN375" s="63" t="str">
        <f t="shared" si="227"/>
        <v/>
      </c>
      <c r="CO375" s="63" t="str">
        <f t="shared" si="227"/>
        <v/>
      </c>
      <c r="CP375" s="63" t="str">
        <f t="shared" si="227"/>
        <v/>
      </c>
      <c r="CQ375" s="63" t="str">
        <f t="shared" si="227"/>
        <v/>
      </c>
      <c r="CR375" s="63" t="str">
        <f t="shared" si="227"/>
        <v/>
      </c>
      <c r="CS375" s="63" t="str">
        <f t="shared" si="227"/>
        <v/>
      </c>
      <c r="CT375" s="63" t="str">
        <f t="shared" si="227"/>
        <v/>
      </c>
      <c r="CU375" s="63" t="str">
        <f t="shared" si="227"/>
        <v/>
      </c>
      <c r="CV375" s="63" t="str">
        <f t="shared" si="227"/>
        <v/>
      </c>
      <c r="CW375" s="63" t="str">
        <f t="shared" si="227"/>
        <v/>
      </c>
      <c r="CX375" s="63" t="str">
        <f t="shared" si="227"/>
        <v/>
      </c>
      <c r="CY375" s="63" t="str">
        <f t="shared" si="227"/>
        <v/>
      </c>
      <c r="CZ375" s="63" t="str">
        <f t="shared" si="227"/>
        <v/>
      </c>
      <c r="DA375" s="63" t="str">
        <f t="shared" si="227"/>
        <v/>
      </c>
      <c r="DB375" s="63" t="str">
        <f t="shared" si="227"/>
        <v/>
      </c>
      <c r="DC375" s="63" t="str">
        <f t="shared" si="227"/>
        <v/>
      </c>
      <c r="DD375" s="63" t="str">
        <f t="shared" si="227"/>
        <v/>
      </c>
      <c r="DE375" s="63" t="str">
        <f t="shared" si="227"/>
        <v/>
      </c>
      <c r="DF375" s="63" t="str">
        <f t="shared" si="227"/>
        <v/>
      </c>
      <c r="DG375" s="63" t="str">
        <f t="shared" si="227"/>
        <v/>
      </c>
      <c r="DH375" s="63" t="str">
        <f t="shared" si="227"/>
        <v/>
      </c>
      <c r="DI375" s="63" t="str">
        <f t="shared" si="227"/>
        <v/>
      </c>
      <c r="DJ375" s="63" t="str">
        <f t="shared" si="227"/>
        <v/>
      </c>
      <c r="DK375" s="63" t="str">
        <f t="shared" si="227"/>
        <v/>
      </c>
      <c r="DL375" s="63" t="str">
        <f t="shared" si="227"/>
        <v/>
      </c>
      <c r="DM375" s="63" t="str">
        <f t="shared" si="227"/>
        <v/>
      </c>
      <c r="DN375" s="63" t="str">
        <f t="shared" si="227"/>
        <v/>
      </c>
      <c r="DO375" s="63" t="str">
        <f t="shared" si="227"/>
        <v/>
      </c>
      <c r="DP375" s="63" t="str">
        <f t="shared" si="227"/>
        <v/>
      </c>
      <c r="DQ375" s="63" t="str">
        <f t="shared" si="227"/>
        <v/>
      </c>
      <c r="DR375" s="63" t="str">
        <f t="shared" si="227"/>
        <v/>
      </c>
      <c r="DS375" s="63" t="str">
        <f t="shared" si="227"/>
        <v/>
      </c>
      <c r="DT375" s="63" t="str">
        <f t="shared" si="227"/>
        <v/>
      </c>
      <c r="DU375" s="63" t="str">
        <f t="shared" si="227"/>
        <v/>
      </c>
    </row>
    <row r="376" spans="1:125" x14ac:dyDescent="0.35">
      <c r="A376" s="55" t="str">
        <f>IFERROR(A341,"")</f>
        <v>Nominālās riska izmaksas būvniecības fāzē</v>
      </c>
      <c r="B376" s="53" t="s">
        <v>200</v>
      </c>
      <c r="C376" s="153" t="str">
        <f t="shared" si="219"/>
        <v/>
      </c>
      <c r="D376" s="63">
        <f t="shared" ref="D376:BO376" si="228">IFERROR(D341,"")</f>
        <v>0</v>
      </c>
      <c r="E376" s="63" t="str">
        <f t="shared" si="228"/>
        <v/>
      </c>
      <c r="F376" s="63" t="str">
        <f t="shared" si="228"/>
        <v/>
      </c>
      <c r="G376" s="63" t="str">
        <f t="shared" si="228"/>
        <v/>
      </c>
      <c r="H376" s="63" t="str">
        <f t="shared" si="228"/>
        <v/>
      </c>
      <c r="I376" s="63" t="str">
        <f t="shared" si="228"/>
        <v/>
      </c>
      <c r="J376" s="63" t="str">
        <f t="shared" si="228"/>
        <v/>
      </c>
      <c r="K376" s="63" t="str">
        <f t="shared" si="228"/>
        <v/>
      </c>
      <c r="L376" s="63" t="str">
        <f t="shared" si="228"/>
        <v/>
      </c>
      <c r="M376" s="63" t="str">
        <f t="shared" si="228"/>
        <v/>
      </c>
      <c r="N376" s="63" t="str">
        <f t="shared" si="228"/>
        <v/>
      </c>
      <c r="O376" s="63" t="str">
        <f t="shared" si="228"/>
        <v/>
      </c>
      <c r="P376" s="63" t="str">
        <f t="shared" si="228"/>
        <v/>
      </c>
      <c r="Q376" s="63" t="str">
        <f t="shared" si="228"/>
        <v/>
      </c>
      <c r="R376" s="63" t="str">
        <f t="shared" si="228"/>
        <v/>
      </c>
      <c r="S376" s="63" t="str">
        <f t="shared" si="228"/>
        <v/>
      </c>
      <c r="T376" s="63" t="str">
        <f t="shared" si="228"/>
        <v/>
      </c>
      <c r="U376" s="63" t="str">
        <f t="shared" si="228"/>
        <v/>
      </c>
      <c r="V376" s="63" t="str">
        <f t="shared" si="228"/>
        <v/>
      </c>
      <c r="W376" s="63" t="str">
        <f t="shared" si="228"/>
        <v/>
      </c>
      <c r="X376" s="63" t="str">
        <f t="shared" si="228"/>
        <v/>
      </c>
      <c r="Y376" s="63" t="str">
        <f t="shared" si="228"/>
        <v/>
      </c>
      <c r="Z376" s="63" t="str">
        <f t="shared" si="228"/>
        <v/>
      </c>
      <c r="AA376" s="63" t="str">
        <f t="shared" si="228"/>
        <v/>
      </c>
      <c r="AB376" s="63" t="str">
        <f t="shared" si="228"/>
        <v/>
      </c>
      <c r="AC376" s="63" t="str">
        <f t="shared" si="228"/>
        <v/>
      </c>
      <c r="AD376" s="63" t="str">
        <f t="shared" si="228"/>
        <v/>
      </c>
      <c r="AE376" s="63" t="str">
        <f t="shared" si="228"/>
        <v/>
      </c>
      <c r="AF376" s="63" t="str">
        <f t="shared" si="228"/>
        <v/>
      </c>
      <c r="AG376" s="63" t="str">
        <f t="shared" si="228"/>
        <v/>
      </c>
      <c r="AH376" s="63" t="str">
        <f t="shared" si="228"/>
        <v/>
      </c>
      <c r="AI376" s="63" t="str">
        <f t="shared" si="228"/>
        <v/>
      </c>
      <c r="AJ376" s="63" t="str">
        <f t="shared" si="228"/>
        <v/>
      </c>
      <c r="AK376" s="63" t="str">
        <f t="shared" si="228"/>
        <v/>
      </c>
      <c r="AL376" s="63" t="str">
        <f t="shared" si="228"/>
        <v/>
      </c>
      <c r="AM376" s="63" t="str">
        <f t="shared" si="228"/>
        <v/>
      </c>
      <c r="AN376" s="63" t="str">
        <f t="shared" si="228"/>
        <v/>
      </c>
      <c r="AO376" s="63" t="str">
        <f t="shared" si="228"/>
        <v/>
      </c>
      <c r="AP376" s="63" t="str">
        <f t="shared" si="228"/>
        <v/>
      </c>
      <c r="AQ376" s="63" t="str">
        <f t="shared" si="228"/>
        <v/>
      </c>
      <c r="AR376" s="63" t="str">
        <f t="shared" si="228"/>
        <v/>
      </c>
      <c r="AS376" s="63" t="str">
        <f t="shared" si="228"/>
        <v/>
      </c>
      <c r="AT376" s="63" t="str">
        <f t="shared" si="228"/>
        <v/>
      </c>
      <c r="AU376" s="63" t="str">
        <f t="shared" si="228"/>
        <v/>
      </c>
      <c r="AV376" s="63" t="str">
        <f t="shared" si="228"/>
        <v/>
      </c>
      <c r="AW376" s="63" t="str">
        <f t="shared" si="228"/>
        <v/>
      </c>
      <c r="AX376" s="63" t="str">
        <f t="shared" si="228"/>
        <v/>
      </c>
      <c r="AY376" s="63" t="str">
        <f t="shared" si="228"/>
        <v/>
      </c>
      <c r="AZ376" s="63" t="str">
        <f t="shared" si="228"/>
        <v/>
      </c>
      <c r="BA376" s="63" t="str">
        <f t="shared" si="228"/>
        <v/>
      </c>
      <c r="BB376" s="63" t="str">
        <f t="shared" si="228"/>
        <v/>
      </c>
      <c r="BC376" s="63" t="str">
        <f t="shared" si="228"/>
        <v/>
      </c>
      <c r="BD376" s="63" t="str">
        <f t="shared" si="228"/>
        <v/>
      </c>
      <c r="BE376" s="63" t="str">
        <f t="shared" si="228"/>
        <v/>
      </c>
      <c r="BF376" s="63" t="str">
        <f t="shared" si="228"/>
        <v/>
      </c>
      <c r="BG376" s="63" t="str">
        <f t="shared" si="228"/>
        <v/>
      </c>
      <c r="BH376" s="63" t="str">
        <f t="shared" si="228"/>
        <v/>
      </c>
      <c r="BI376" s="63" t="str">
        <f t="shared" si="228"/>
        <v/>
      </c>
      <c r="BJ376" s="63" t="str">
        <f t="shared" si="228"/>
        <v/>
      </c>
      <c r="BK376" s="63" t="str">
        <f t="shared" si="228"/>
        <v/>
      </c>
      <c r="BL376" s="63" t="str">
        <f t="shared" si="228"/>
        <v/>
      </c>
      <c r="BM376" s="63" t="str">
        <f t="shared" si="228"/>
        <v/>
      </c>
      <c r="BN376" s="63" t="str">
        <f t="shared" si="228"/>
        <v/>
      </c>
      <c r="BO376" s="63" t="str">
        <f t="shared" si="228"/>
        <v/>
      </c>
      <c r="BP376" s="63" t="str">
        <f t="shared" ref="BP376:DU376" si="229">IFERROR(BP341,"")</f>
        <v/>
      </c>
      <c r="BQ376" s="63" t="str">
        <f t="shared" si="229"/>
        <v/>
      </c>
      <c r="BR376" s="63" t="str">
        <f t="shared" si="229"/>
        <v/>
      </c>
      <c r="BS376" s="63" t="str">
        <f t="shared" si="229"/>
        <v/>
      </c>
      <c r="BT376" s="63" t="str">
        <f t="shared" si="229"/>
        <v/>
      </c>
      <c r="BU376" s="63" t="str">
        <f t="shared" si="229"/>
        <v/>
      </c>
      <c r="BV376" s="63" t="str">
        <f t="shared" si="229"/>
        <v/>
      </c>
      <c r="BW376" s="63" t="str">
        <f t="shared" si="229"/>
        <v/>
      </c>
      <c r="BX376" s="63" t="str">
        <f t="shared" si="229"/>
        <v/>
      </c>
      <c r="BY376" s="63" t="str">
        <f t="shared" si="229"/>
        <v/>
      </c>
      <c r="BZ376" s="63" t="str">
        <f t="shared" si="229"/>
        <v/>
      </c>
      <c r="CA376" s="63" t="str">
        <f t="shared" si="229"/>
        <v/>
      </c>
      <c r="CB376" s="63" t="str">
        <f t="shared" si="229"/>
        <v/>
      </c>
      <c r="CC376" s="63" t="str">
        <f t="shared" si="229"/>
        <v/>
      </c>
      <c r="CD376" s="63" t="str">
        <f t="shared" si="229"/>
        <v/>
      </c>
      <c r="CE376" s="63" t="str">
        <f t="shared" si="229"/>
        <v/>
      </c>
      <c r="CF376" s="63" t="str">
        <f t="shared" si="229"/>
        <v/>
      </c>
      <c r="CG376" s="63" t="str">
        <f t="shared" si="229"/>
        <v/>
      </c>
      <c r="CH376" s="63" t="str">
        <f t="shared" si="229"/>
        <v/>
      </c>
      <c r="CI376" s="63" t="str">
        <f t="shared" si="229"/>
        <v/>
      </c>
      <c r="CJ376" s="63" t="str">
        <f t="shared" si="229"/>
        <v/>
      </c>
      <c r="CK376" s="63" t="str">
        <f t="shared" si="229"/>
        <v/>
      </c>
      <c r="CL376" s="63" t="str">
        <f t="shared" si="229"/>
        <v/>
      </c>
      <c r="CM376" s="63" t="str">
        <f t="shared" si="229"/>
        <v/>
      </c>
      <c r="CN376" s="63" t="str">
        <f t="shared" si="229"/>
        <v/>
      </c>
      <c r="CO376" s="63" t="str">
        <f t="shared" si="229"/>
        <v/>
      </c>
      <c r="CP376" s="63" t="str">
        <f t="shared" si="229"/>
        <v/>
      </c>
      <c r="CQ376" s="63" t="str">
        <f t="shared" si="229"/>
        <v/>
      </c>
      <c r="CR376" s="63" t="str">
        <f t="shared" si="229"/>
        <v/>
      </c>
      <c r="CS376" s="63" t="str">
        <f t="shared" si="229"/>
        <v/>
      </c>
      <c r="CT376" s="63" t="str">
        <f t="shared" si="229"/>
        <v/>
      </c>
      <c r="CU376" s="63" t="str">
        <f t="shared" si="229"/>
        <v/>
      </c>
      <c r="CV376" s="63" t="str">
        <f t="shared" si="229"/>
        <v/>
      </c>
      <c r="CW376" s="63" t="str">
        <f t="shared" si="229"/>
        <v/>
      </c>
      <c r="CX376" s="63" t="str">
        <f t="shared" si="229"/>
        <v/>
      </c>
      <c r="CY376" s="63" t="str">
        <f t="shared" si="229"/>
        <v/>
      </c>
      <c r="CZ376" s="63" t="str">
        <f t="shared" si="229"/>
        <v/>
      </c>
      <c r="DA376" s="63" t="str">
        <f t="shared" si="229"/>
        <v/>
      </c>
      <c r="DB376" s="63" t="str">
        <f t="shared" si="229"/>
        <v/>
      </c>
      <c r="DC376" s="63" t="str">
        <f t="shared" si="229"/>
        <v/>
      </c>
      <c r="DD376" s="63" t="str">
        <f t="shared" si="229"/>
        <v/>
      </c>
      <c r="DE376" s="63" t="str">
        <f t="shared" si="229"/>
        <v/>
      </c>
      <c r="DF376" s="63" t="str">
        <f t="shared" si="229"/>
        <v/>
      </c>
      <c r="DG376" s="63" t="str">
        <f t="shared" si="229"/>
        <v/>
      </c>
      <c r="DH376" s="63" t="str">
        <f t="shared" si="229"/>
        <v/>
      </c>
      <c r="DI376" s="63" t="str">
        <f t="shared" si="229"/>
        <v/>
      </c>
      <c r="DJ376" s="63" t="str">
        <f t="shared" si="229"/>
        <v/>
      </c>
      <c r="DK376" s="63" t="str">
        <f t="shared" si="229"/>
        <v/>
      </c>
      <c r="DL376" s="63" t="str">
        <f t="shared" si="229"/>
        <v/>
      </c>
      <c r="DM376" s="63" t="str">
        <f t="shared" si="229"/>
        <v/>
      </c>
      <c r="DN376" s="63" t="str">
        <f t="shared" si="229"/>
        <v/>
      </c>
      <c r="DO376" s="63" t="str">
        <f t="shared" si="229"/>
        <v/>
      </c>
      <c r="DP376" s="63" t="str">
        <f t="shared" si="229"/>
        <v/>
      </c>
      <c r="DQ376" s="63" t="str">
        <f t="shared" si="229"/>
        <v/>
      </c>
      <c r="DR376" s="63" t="str">
        <f t="shared" si="229"/>
        <v/>
      </c>
      <c r="DS376" s="63" t="str">
        <f t="shared" si="229"/>
        <v/>
      </c>
      <c r="DT376" s="63" t="str">
        <f t="shared" si="229"/>
        <v/>
      </c>
      <c r="DU376" s="63" t="str">
        <f t="shared" si="229"/>
        <v/>
      </c>
    </row>
    <row r="377" spans="1:125" x14ac:dyDescent="0.35">
      <c r="A377" s="55" t="str">
        <f>IFERROR(A357,"")</f>
        <v>Nominālās riska izmaksas uzturēšanas fāzē</v>
      </c>
      <c r="B377" s="53" t="s">
        <v>200</v>
      </c>
      <c r="C377" s="153" t="str">
        <f t="shared" si="219"/>
        <v/>
      </c>
      <c r="D377" s="63">
        <f t="shared" ref="D377:BO377" si="230">IFERROR(D357,"")</f>
        <v>0</v>
      </c>
      <c r="E377" s="63" t="str">
        <f t="shared" si="230"/>
        <v/>
      </c>
      <c r="F377" s="63" t="str">
        <f t="shared" si="230"/>
        <v/>
      </c>
      <c r="G377" s="63" t="str">
        <f t="shared" si="230"/>
        <v/>
      </c>
      <c r="H377" s="63" t="str">
        <f t="shared" si="230"/>
        <v/>
      </c>
      <c r="I377" s="63" t="str">
        <f t="shared" si="230"/>
        <v/>
      </c>
      <c r="J377" s="63" t="str">
        <f t="shared" si="230"/>
        <v/>
      </c>
      <c r="K377" s="63" t="str">
        <f t="shared" si="230"/>
        <v/>
      </c>
      <c r="L377" s="63" t="str">
        <f t="shared" si="230"/>
        <v/>
      </c>
      <c r="M377" s="63" t="str">
        <f t="shared" si="230"/>
        <v/>
      </c>
      <c r="N377" s="63" t="str">
        <f t="shared" si="230"/>
        <v/>
      </c>
      <c r="O377" s="63" t="str">
        <f t="shared" si="230"/>
        <v/>
      </c>
      <c r="P377" s="63" t="str">
        <f t="shared" si="230"/>
        <v/>
      </c>
      <c r="Q377" s="63" t="str">
        <f t="shared" si="230"/>
        <v/>
      </c>
      <c r="R377" s="63" t="str">
        <f t="shared" si="230"/>
        <v/>
      </c>
      <c r="S377" s="63" t="str">
        <f t="shared" si="230"/>
        <v/>
      </c>
      <c r="T377" s="63" t="str">
        <f t="shared" si="230"/>
        <v/>
      </c>
      <c r="U377" s="63" t="str">
        <f t="shared" si="230"/>
        <v/>
      </c>
      <c r="V377" s="63" t="str">
        <f t="shared" si="230"/>
        <v/>
      </c>
      <c r="W377" s="63" t="str">
        <f t="shared" si="230"/>
        <v/>
      </c>
      <c r="X377" s="63" t="str">
        <f t="shared" si="230"/>
        <v/>
      </c>
      <c r="Y377" s="63" t="str">
        <f t="shared" si="230"/>
        <v/>
      </c>
      <c r="Z377" s="63" t="str">
        <f t="shared" si="230"/>
        <v/>
      </c>
      <c r="AA377" s="63" t="str">
        <f t="shared" si="230"/>
        <v/>
      </c>
      <c r="AB377" s="63" t="str">
        <f t="shared" si="230"/>
        <v/>
      </c>
      <c r="AC377" s="63" t="str">
        <f t="shared" si="230"/>
        <v/>
      </c>
      <c r="AD377" s="63" t="str">
        <f t="shared" si="230"/>
        <v/>
      </c>
      <c r="AE377" s="63" t="str">
        <f t="shared" si="230"/>
        <v/>
      </c>
      <c r="AF377" s="63" t="str">
        <f t="shared" si="230"/>
        <v/>
      </c>
      <c r="AG377" s="63" t="str">
        <f t="shared" si="230"/>
        <v/>
      </c>
      <c r="AH377" s="63" t="str">
        <f t="shared" si="230"/>
        <v/>
      </c>
      <c r="AI377" s="63" t="str">
        <f t="shared" si="230"/>
        <v/>
      </c>
      <c r="AJ377" s="63" t="str">
        <f t="shared" si="230"/>
        <v/>
      </c>
      <c r="AK377" s="63" t="str">
        <f t="shared" si="230"/>
        <v/>
      </c>
      <c r="AL377" s="63" t="str">
        <f t="shared" si="230"/>
        <v/>
      </c>
      <c r="AM377" s="63" t="str">
        <f t="shared" si="230"/>
        <v/>
      </c>
      <c r="AN377" s="63" t="str">
        <f t="shared" si="230"/>
        <v/>
      </c>
      <c r="AO377" s="63" t="str">
        <f t="shared" si="230"/>
        <v/>
      </c>
      <c r="AP377" s="63" t="str">
        <f t="shared" si="230"/>
        <v/>
      </c>
      <c r="AQ377" s="63" t="str">
        <f t="shared" si="230"/>
        <v/>
      </c>
      <c r="AR377" s="63" t="str">
        <f t="shared" si="230"/>
        <v/>
      </c>
      <c r="AS377" s="63" t="str">
        <f t="shared" si="230"/>
        <v/>
      </c>
      <c r="AT377" s="63" t="str">
        <f t="shared" si="230"/>
        <v/>
      </c>
      <c r="AU377" s="63" t="str">
        <f t="shared" si="230"/>
        <v/>
      </c>
      <c r="AV377" s="63" t="str">
        <f t="shared" si="230"/>
        <v/>
      </c>
      <c r="AW377" s="63" t="str">
        <f t="shared" si="230"/>
        <v/>
      </c>
      <c r="AX377" s="63" t="str">
        <f t="shared" si="230"/>
        <v/>
      </c>
      <c r="AY377" s="63" t="str">
        <f t="shared" si="230"/>
        <v/>
      </c>
      <c r="AZ377" s="63" t="str">
        <f t="shared" si="230"/>
        <v/>
      </c>
      <c r="BA377" s="63" t="str">
        <f t="shared" si="230"/>
        <v/>
      </c>
      <c r="BB377" s="63" t="str">
        <f t="shared" si="230"/>
        <v/>
      </c>
      <c r="BC377" s="63" t="str">
        <f t="shared" si="230"/>
        <v/>
      </c>
      <c r="BD377" s="63" t="str">
        <f t="shared" si="230"/>
        <v/>
      </c>
      <c r="BE377" s="63" t="str">
        <f t="shared" si="230"/>
        <v/>
      </c>
      <c r="BF377" s="63" t="str">
        <f t="shared" si="230"/>
        <v/>
      </c>
      <c r="BG377" s="63" t="str">
        <f t="shared" si="230"/>
        <v/>
      </c>
      <c r="BH377" s="63" t="str">
        <f t="shared" si="230"/>
        <v/>
      </c>
      <c r="BI377" s="63" t="str">
        <f t="shared" si="230"/>
        <v/>
      </c>
      <c r="BJ377" s="63" t="str">
        <f t="shared" si="230"/>
        <v/>
      </c>
      <c r="BK377" s="63" t="str">
        <f t="shared" si="230"/>
        <v/>
      </c>
      <c r="BL377" s="63" t="str">
        <f t="shared" si="230"/>
        <v/>
      </c>
      <c r="BM377" s="63" t="str">
        <f t="shared" si="230"/>
        <v/>
      </c>
      <c r="BN377" s="63" t="str">
        <f t="shared" si="230"/>
        <v/>
      </c>
      <c r="BO377" s="63" t="str">
        <f t="shared" si="230"/>
        <v/>
      </c>
      <c r="BP377" s="63" t="str">
        <f t="shared" ref="BP377:DU377" si="231">IFERROR(BP357,"")</f>
        <v/>
      </c>
      <c r="BQ377" s="63" t="str">
        <f t="shared" si="231"/>
        <v/>
      </c>
      <c r="BR377" s="63" t="str">
        <f t="shared" si="231"/>
        <v/>
      </c>
      <c r="BS377" s="63" t="str">
        <f t="shared" si="231"/>
        <v/>
      </c>
      <c r="BT377" s="63" t="str">
        <f t="shared" si="231"/>
        <v/>
      </c>
      <c r="BU377" s="63" t="str">
        <f t="shared" si="231"/>
        <v/>
      </c>
      <c r="BV377" s="63" t="str">
        <f t="shared" si="231"/>
        <v/>
      </c>
      <c r="BW377" s="63" t="str">
        <f t="shared" si="231"/>
        <v/>
      </c>
      <c r="BX377" s="63" t="str">
        <f t="shared" si="231"/>
        <v/>
      </c>
      <c r="BY377" s="63" t="str">
        <f t="shared" si="231"/>
        <v/>
      </c>
      <c r="BZ377" s="63" t="str">
        <f t="shared" si="231"/>
        <v/>
      </c>
      <c r="CA377" s="63" t="str">
        <f t="shared" si="231"/>
        <v/>
      </c>
      <c r="CB377" s="63" t="str">
        <f t="shared" si="231"/>
        <v/>
      </c>
      <c r="CC377" s="63" t="str">
        <f t="shared" si="231"/>
        <v/>
      </c>
      <c r="CD377" s="63" t="str">
        <f t="shared" si="231"/>
        <v/>
      </c>
      <c r="CE377" s="63" t="str">
        <f t="shared" si="231"/>
        <v/>
      </c>
      <c r="CF377" s="63" t="str">
        <f t="shared" si="231"/>
        <v/>
      </c>
      <c r="CG377" s="63" t="str">
        <f t="shared" si="231"/>
        <v/>
      </c>
      <c r="CH377" s="63" t="str">
        <f t="shared" si="231"/>
        <v/>
      </c>
      <c r="CI377" s="63" t="str">
        <f t="shared" si="231"/>
        <v/>
      </c>
      <c r="CJ377" s="63" t="str">
        <f t="shared" si="231"/>
        <v/>
      </c>
      <c r="CK377" s="63" t="str">
        <f t="shared" si="231"/>
        <v/>
      </c>
      <c r="CL377" s="63" t="str">
        <f t="shared" si="231"/>
        <v/>
      </c>
      <c r="CM377" s="63" t="str">
        <f t="shared" si="231"/>
        <v/>
      </c>
      <c r="CN377" s="63" t="str">
        <f t="shared" si="231"/>
        <v/>
      </c>
      <c r="CO377" s="63" t="str">
        <f t="shared" si="231"/>
        <v/>
      </c>
      <c r="CP377" s="63" t="str">
        <f t="shared" si="231"/>
        <v/>
      </c>
      <c r="CQ377" s="63" t="str">
        <f t="shared" si="231"/>
        <v/>
      </c>
      <c r="CR377" s="63" t="str">
        <f t="shared" si="231"/>
        <v/>
      </c>
      <c r="CS377" s="63" t="str">
        <f t="shared" si="231"/>
        <v/>
      </c>
      <c r="CT377" s="63" t="str">
        <f t="shared" si="231"/>
        <v/>
      </c>
      <c r="CU377" s="63" t="str">
        <f t="shared" si="231"/>
        <v/>
      </c>
      <c r="CV377" s="63" t="str">
        <f t="shared" si="231"/>
        <v/>
      </c>
      <c r="CW377" s="63" t="str">
        <f t="shared" si="231"/>
        <v/>
      </c>
      <c r="CX377" s="63" t="str">
        <f t="shared" si="231"/>
        <v/>
      </c>
      <c r="CY377" s="63" t="str">
        <f t="shared" si="231"/>
        <v/>
      </c>
      <c r="CZ377" s="63" t="str">
        <f t="shared" si="231"/>
        <v/>
      </c>
      <c r="DA377" s="63" t="str">
        <f t="shared" si="231"/>
        <v/>
      </c>
      <c r="DB377" s="63" t="str">
        <f t="shared" si="231"/>
        <v/>
      </c>
      <c r="DC377" s="63" t="str">
        <f t="shared" si="231"/>
        <v/>
      </c>
      <c r="DD377" s="63" t="str">
        <f t="shared" si="231"/>
        <v/>
      </c>
      <c r="DE377" s="63" t="str">
        <f t="shared" si="231"/>
        <v/>
      </c>
      <c r="DF377" s="63" t="str">
        <f t="shared" si="231"/>
        <v/>
      </c>
      <c r="DG377" s="63" t="str">
        <f t="shared" si="231"/>
        <v/>
      </c>
      <c r="DH377" s="63" t="str">
        <f t="shared" si="231"/>
        <v/>
      </c>
      <c r="DI377" s="63" t="str">
        <f t="shared" si="231"/>
        <v/>
      </c>
      <c r="DJ377" s="63" t="str">
        <f t="shared" si="231"/>
        <v/>
      </c>
      <c r="DK377" s="63" t="str">
        <f t="shared" si="231"/>
        <v/>
      </c>
      <c r="DL377" s="63" t="str">
        <f t="shared" si="231"/>
        <v/>
      </c>
      <c r="DM377" s="63" t="str">
        <f t="shared" si="231"/>
        <v/>
      </c>
      <c r="DN377" s="63" t="str">
        <f t="shared" si="231"/>
        <v/>
      </c>
      <c r="DO377" s="63" t="str">
        <f t="shared" si="231"/>
        <v/>
      </c>
      <c r="DP377" s="63" t="str">
        <f t="shared" si="231"/>
        <v/>
      </c>
      <c r="DQ377" s="63" t="str">
        <f t="shared" si="231"/>
        <v/>
      </c>
      <c r="DR377" s="63" t="str">
        <f t="shared" si="231"/>
        <v/>
      </c>
      <c r="DS377" s="63" t="str">
        <f t="shared" si="231"/>
        <v/>
      </c>
      <c r="DT377" s="63" t="str">
        <f t="shared" si="231"/>
        <v/>
      </c>
      <c r="DU377" s="63" t="str">
        <f t="shared" si="231"/>
        <v/>
      </c>
    </row>
    <row r="378" spans="1:125" x14ac:dyDescent="0.35">
      <c r="A378" s="55" t="str">
        <f>IFERROR(A294,"")</f>
        <v>Pievienotās vērtības nodoklis</v>
      </c>
      <c r="B378" s="53" t="s">
        <v>200</v>
      </c>
      <c r="C378" s="153" t="str">
        <f t="shared" si="219"/>
        <v/>
      </c>
      <c r="D378" s="63">
        <f t="shared" ref="D378:BO378" si="232">IFERROR(D294,"")</f>
        <v>0</v>
      </c>
      <c r="E378" s="63">
        <f t="shared" si="232"/>
        <v>0</v>
      </c>
      <c r="F378" s="63">
        <f t="shared" si="232"/>
        <v>0</v>
      </c>
      <c r="G378" s="63">
        <f t="shared" si="232"/>
        <v>0</v>
      </c>
      <c r="H378" s="63">
        <f t="shared" si="232"/>
        <v>0</v>
      </c>
      <c r="I378" s="63">
        <f t="shared" si="232"/>
        <v>0</v>
      </c>
      <c r="J378" s="63">
        <f t="shared" si="232"/>
        <v>0</v>
      </c>
      <c r="K378" s="63">
        <f t="shared" si="232"/>
        <v>0</v>
      </c>
      <c r="L378" s="63">
        <f t="shared" si="232"/>
        <v>0</v>
      </c>
      <c r="M378" s="63">
        <f t="shared" si="232"/>
        <v>0</v>
      </c>
      <c r="N378" s="63">
        <f t="shared" si="232"/>
        <v>0</v>
      </c>
      <c r="O378" s="63">
        <f t="shared" si="232"/>
        <v>0</v>
      </c>
      <c r="P378" s="63">
        <f t="shared" si="232"/>
        <v>0</v>
      </c>
      <c r="Q378" s="63">
        <f t="shared" si="232"/>
        <v>0</v>
      </c>
      <c r="R378" s="63">
        <f t="shared" si="232"/>
        <v>0</v>
      </c>
      <c r="S378" s="63">
        <f t="shared" si="232"/>
        <v>0</v>
      </c>
      <c r="T378" s="63">
        <f t="shared" si="232"/>
        <v>0</v>
      </c>
      <c r="U378" s="63">
        <f t="shared" si="232"/>
        <v>0</v>
      </c>
      <c r="V378" s="63">
        <f t="shared" si="232"/>
        <v>0</v>
      </c>
      <c r="W378" s="63">
        <f t="shared" si="232"/>
        <v>0</v>
      </c>
      <c r="X378" s="63">
        <f t="shared" si="232"/>
        <v>0</v>
      </c>
      <c r="Y378" s="63">
        <f t="shared" si="232"/>
        <v>0</v>
      </c>
      <c r="Z378" s="63">
        <f t="shared" si="232"/>
        <v>0</v>
      </c>
      <c r="AA378" s="63">
        <f t="shared" si="232"/>
        <v>0</v>
      </c>
      <c r="AB378" s="63">
        <f t="shared" si="232"/>
        <v>0</v>
      </c>
      <c r="AC378" s="63">
        <f t="shared" si="232"/>
        <v>0</v>
      </c>
      <c r="AD378" s="63">
        <f t="shared" si="232"/>
        <v>0</v>
      </c>
      <c r="AE378" s="63">
        <f t="shared" si="232"/>
        <v>0</v>
      </c>
      <c r="AF378" s="63">
        <f t="shared" si="232"/>
        <v>0</v>
      </c>
      <c r="AG378" s="63">
        <f t="shared" si="232"/>
        <v>0</v>
      </c>
      <c r="AH378" s="63">
        <f t="shared" si="232"/>
        <v>0</v>
      </c>
      <c r="AI378" s="63">
        <f t="shared" si="232"/>
        <v>0</v>
      </c>
      <c r="AJ378" s="63">
        <f t="shared" si="232"/>
        <v>0</v>
      </c>
      <c r="AK378" s="63">
        <f t="shared" si="232"/>
        <v>0</v>
      </c>
      <c r="AL378" s="63">
        <f t="shared" si="232"/>
        <v>0</v>
      </c>
      <c r="AM378" s="63">
        <f t="shared" si="232"/>
        <v>0</v>
      </c>
      <c r="AN378" s="63">
        <f t="shared" si="232"/>
        <v>0</v>
      </c>
      <c r="AO378" s="63">
        <f t="shared" si="232"/>
        <v>0</v>
      </c>
      <c r="AP378" s="63">
        <f t="shared" si="232"/>
        <v>0</v>
      </c>
      <c r="AQ378" s="63">
        <f t="shared" si="232"/>
        <v>0</v>
      </c>
      <c r="AR378" s="63">
        <f t="shared" si="232"/>
        <v>0</v>
      </c>
      <c r="AS378" s="63">
        <f t="shared" si="232"/>
        <v>0</v>
      </c>
      <c r="AT378" s="63">
        <f t="shared" si="232"/>
        <v>0</v>
      </c>
      <c r="AU378" s="63">
        <f t="shared" si="232"/>
        <v>0</v>
      </c>
      <c r="AV378" s="63">
        <f t="shared" si="232"/>
        <v>0</v>
      </c>
      <c r="AW378" s="63">
        <f t="shared" si="232"/>
        <v>0</v>
      </c>
      <c r="AX378" s="63">
        <f t="shared" si="232"/>
        <v>0</v>
      </c>
      <c r="AY378" s="63">
        <f t="shared" si="232"/>
        <v>0</v>
      </c>
      <c r="AZ378" s="63">
        <f t="shared" si="232"/>
        <v>0</v>
      </c>
      <c r="BA378" s="63">
        <f t="shared" si="232"/>
        <v>0</v>
      </c>
      <c r="BB378" s="63">
        <f t="shared" si="232"/>
        <v>0</v>
      </c>
      <c r="BC378" s="63">
        <f t="shared" si="232"/>
        <v>0</v>
      </c>
      <c r="BD378" s="63">
        <f t="shared" si="232"/>
        <v>0</v>
      </c>
      <c r="BE378" s="63">
        <f t="shared" si="232"/>
        <v>0</v>
      </c>
      <c r="BF378" s="63">
        <f t="shared" si="232"/>
        <v>0</v>
      </c>
      <c r="BG378" s="63">
        <f t="shared" si="232"/>
        <v>0</v>
      </c>
      <c r="BH378" s="63">
        <f t="shared" si="232"/>
        <v>0</v>
      </c>
      <c r="BI378" s="63">
        <f t="shared" si="232"/>
        <v>0</v>
      </c>
      <c r="BJ378" s="63">
        <f t="shared" si="232"/>
        <v>0</v>
      </c>
      <c r="BK378" s="63">
        <f t="shared" si="232"/>
        <v>0</v>
      </c>
      <c r="BL378" s="63">
        <f t="shared" si="232"/>
        <v>0</v>
      </c>
      <c r="BM378" s="63">
        <f t="shared" si="232"/>
        <v>0</v>
      </c>
      <c r="BN378" s="63">
        <f t="shared" si="232"/>
        <v>0</v>
      </c>
      <c r="BO378" s="63">
        <f t="shared" si="232"/>
        <v>0</v>
      </c>
      <c r="BP378" s="63">
        <f t="shared" ref="BP378:DU378" si="233">IFERROR(BP294,"")</f>
        <v>0</v>
      </c>
      <c r="BQ378" s="63">
        <f t="shared" si="233"/>
        <v>0</v>
      </c>
      <c r="BR378" s="63">
        <f t="shared" si="233"/>
        <v>0</v>
      </c>
      <c r="BS378" s="63">
        <f t="shared" si="233"/>
        <v>0</v>
      </c>
      <c r="BT378" s="63">
        <f t="shared" si="233"/>
        <v>0</v>
      </c>
      <c r="BU378" s="63">
        <f t="shared" si="233"/>
        <v>0</v>
      </c>
      <c r="BV378" s="63">
        <f t="shared" si="233"/>
        <v>0</v>
      </c>
      <c r="BW378" s="63">
        <f t="shared" si="233"/>
        <v>0</v>
      </c>
      <c r="BX378" s="63">
        <f t="shared" si="233"/>
        <v>0</v>
      </c>
      <c r="BY378" s="63">
        <f t="shared" si="233"/>
        <v>0</v>
      </c>
      <c r="BZ378" s="63">
        <f t="shared" si="233"/>
        <v>0</v>
      </c>
      <c r="CA378" s="63">
        <f t="shared" si="233"/>
        <v>0</v>
      </c>
      <c r="CB378" s="63">
        <f t="shared" si="233"/>
        <v>0</v>
      </c>
      <c r="CC378" s="63">
        <f t="shared" si="233"/>
        <v>0</v>
      </c>
      <c r="CD378" s="63">
        <f t="shared" si="233"/>
        <v>0</v>
      </c>
      <c r="CE378" s="63">
        <f t="shared" si="233"/>
        <v>0</v>
      </c>
      <c r="CF378" s="63">
        <f t="shared" si="233"/>
        <v>0</v>
      </c>
      <c r="CG378" s="63">
        <f t="shared" si="233"/>
        <v>0</v>
      </c>
      <c r="CH378" s="63">
        <f t="shared" si="233"/>
        <v>0</v>
      </c>
      <c r="CI378" s="63">
        <f t="shared" si="233"/>
        <v>0</v>
      </c>
      <c r="CJ378" s="63">
        <f t="shared" si="233"/>
        <v>0</v>
      </c>
      <c r="CK378" s="63">
        <f t="shared" si="233"/>
        <v>0</v>
      </c>
      <c r="CL378" s="63">
        <f t="shared" si="233"/>
        <v>0</v>
      </c>
      <c r="CM378" s="63">
        <f t="shared" si="233"/>
        <v>0</v>
      </c>
      <c r="CN378" s="63">
        <f t="shared" si="233"/>
        <v>0</v>
      </c>
      <c r="CO378" s="63">
        <f t="shared" si="233"/>
        <v>0</v>
      </c>
      <c r="CP378" s="63">
        <f t="shared" si="233"/>
        <v>0</v>
      </c>
      <c r="CQ378" s="63">
        <f t="shared" si="233"/>
        <v>0</v>
      </c>
      <c r="CR378" s="63">
        <f t="shared" si="233"/>
        <v>0</v>
      </c>
      <c r="CS378" s="63">
        <f t="shared" si="233"/>
        <v>0</v>
      </c>
      <c r="CT378" s="63">
        <f t="shared" si="233"/>
        <v>0</v>
      </c>
      <c r="CU378" s="63">
        <f t="shared" si="233"/>
        <v>0</v>
      </c>
      <c r="CV378" s="63">
        <f t="shared" si="233"/>
        <v>0</v>
      </c>
      <c r="CW378" s="63">
        <f t="shared" si="233"/>
        <v>0</v>
      </c>
      <c r="CX378" s="63">
        <f t="shared" si="233"/>
        <v>0</v>
      </c>
      <c r="CY378" s="63">
        <f t="shared" si="233"/>
        <v>0</v>
      </c>
      <c r="CZ378" s="63">
        <f t="shared" si="233"/>
        <v>0</v>
      </c>
      <c r="DA378" s="63">
        <f t="shared" si="233"/>
        <v>0</v>
      </c>
      <c r="DB378" s="63">
        <f t="shared" si="233"/>
        <v>0</v>
      </c>
      <c r="DC378" s="63">
        <f t="shared" si="233"/>
        <v>0</v>
      </c>
      <c r="DD378" s="63">
        <f t="shared" si="233"/>
        <v>0</v>
      </c>
      <c r="DE378" s="63">
        <f t="shared" si="233"/>
        <v>0</v>
      </c>
      <c r="DF378" s="63">
        <f t="shared" si="233"/>
        <v>0</v>
      </c>
      <c r="DG378" s="63">
        <f t="shared" si="233"/>
        <v>0</v>
      </c>
      <c r="DH378" s="63">
        <f t="shared" si="233"/>
        <v>0</v>
      </c>
      <c r="DI378" s="63">
        <f t="shared" si="233"/>
        <v>0</v>
      </c>
      <c r="DJ378" s="63">
        <f t="shared" si="233"/>
        <v>0</v>
      </c>
      <c r="DK378" s="63">
        <f t="shared" si="233"/>
        <v>0</v>
      </c>
      <c r="DL378" s="63">
        <f t="shared" si="233"/>
        <v>0</v>
      </c>
      <c r="DM378" s="63">
        <f t="shared" si="233"/>
        <v>0</v>
      </c>
      <c r="DN378" s="63">
        <f t="shared" si="233"/>
        <v>0</v>
      </c>
      <c r="DO378" s="63">
        <f t="shared" si="233"/>
        <v>0</v>
      </c>
      <c r="DP378" s="63">
        <f t="shared" si="233"/>
        <v>0</v>
      </c>
      <c r="DQ378" s="63">
        <f t="shared" si="233"/>
        <v>0</v>
      </c>
      <c r="DR378" s="63">
        <f t="shared" si="233"/>
        <v>0</v>
      </c>
      <c r="DS378" s="63">
        <f t="shared" si="233"/>
        <v>0</v>
      </c>
      <c r="DT378" s="63">
        <f t="shared" si="233"/>
        <v>0</v>
      </c>
      <c r="DU378" s="63">
        <f t="shared" si="233"/>
        <v>0</v>
      </c>
    </row>
    <row r="379" spans="1:125" x14ac:dyDescent="0.35">
      <c r="A379" s="153" t="s">
        <v>482</v>
      </c>
      <c r="B379" s="153" t="str">
        <f>IFERROR(IF(B183=0,"",B183),"")</f>
        <v/>
      </c>
      <c r="C379" s="153" t="str">
        <f t="shared" si="219"/>
        <v/>
      </c>
      <c r="D379" s="79">
        <f>IFERROR(SUM(E379:DU379),"")</f>
        <v>0</v>
      </c>
      <c r="E379" s="77">
        <v>0</v>
      </c>
      <c r="F379" s="77">
        <v>0</v>
      </c>
      <c r="G379" s="77">
        <v>0</v>
      </c>
      <c r="H379" s="77">
        <v>0</v>
      </c>
      <c r="I379" s="77">
        <v>0</v>
      </c>
      <c r="J379" s="77">
        <v>0</v>
      </c>
      <c r="K379" s="77">
        <v>0</v>
      </c>
      <c r="L379" s="77">
        <v>0</v>
      </c>
      <c r="M379" s="77">
        <v>0</v>
      </c>
      <c r="N379" s="77">
        <v>0</v>
      </c>
      <c r="O379" s="77">
        <v>0</v>
      </c>
      <c r="P379" s="77">
        <v>0</v>
      </c>
      <c r="Q379" s="77">
        <v>0</v>
      </c>
      <c r="R379" s="77">
        <v>0</v>
      </c>
      <c r="S379" s="77">
        <v>0</v>
      </c>
      <c r="T379" s="77">
        <v>0</v>
      </c>
      <c r="U379" s="77">
        <v>0</v>
      </c>
      <c r="V379" s="77">
        <v>0</v>
      </c>
      <c r="W379" s="77">
        <v>0</v>
      </c>
      <c r="X379" s="77">
        <v>0</v>
      </c>
      <c r="Y379" s="77">
        <v>0</v>
      </c>
      <c r="Z379" s="77">
        <v>0</v>
      </c>
      <c r="AA379" s="77">
        <v>0</v>
      </c>
      <c r="AB379" s="77">
        <v>0</v>
      </c>
      <c r="AC379" s="77">
        <v>0</v>
      </c>
      <c r="AD379" s="77">
        <v>0</v>
      </c>
      <c r="AE379" s="77">
        <v>0</v>
      </c>
      <c r="AF379" s="77">
        <v>0</v>
      </c>
      <c r="AG379" s="77">
        <v>0</v>
      </c>
      <c r="AH379" s="77">
        <v>0</v>
      </c>
      <c r="AI379" s="77">
        <v>0</v>
      </c>
      <c r="AJ379" s="77">
        <v>0</v>
      </c>
      <c r="AK379" s="77">
        <v>0</v>
      </c>
      <c r="AL379" s="77">
        <v>0</v>
      </c>
      <c r="AM379" s="77">
        <v>0</v>
      </c>
      <c r="AN379" s="77">
        <v>0</v>
      </c>
      <c r="AO379" s="77">
        <v>0</v>
      </c>
      <c r="AP379" s="77">
        <v>0</v>
      </c>
      <c r="AQ379" s="77">
        <v>0</v>
      </c>
      <c r="AR379" s="77">
        <v>0</v>
      </c>
      <c r="AS379" s="77">
        <v>0</v>
      </c>
      <c r="AT379" s="77">
        <v>0</v>
      </c>
      <c r="AU379" s="77">
        <v>0</v>
      </c>
      <c r="AV379" s="77">
        <v>0</v>
      </c>
      <c r="AW379" s="77">
        <v>0</v>
      </c>
      <c r="AX379" s="77">
        <v>0</v>
      </c>
      <c r="AY379" s="77">
        <v>0</v>
      </c>
      <c r="AZ379" s="77">
        <v>0</v>
      </c>
      <c r="BA379" s="77">
        <v>0</v>
      </c>
      <c r="BB379" s="77">
        <v>0</v>
      </c>
      <c r="BC379" s="77">
        <v>0</v>
      </c>
      <c r="BD379" s="77">
        <v>0</v>
      </c>
      <c r="BE379" s="77">
        <v>0</v>
      </c>
      <c r="BF379" s="77">
        <v>0</v>
      </c>
      <c r="BG379" s="77">
        <v>0</v>
      </c>
      <c r="BH379" s="77">
        <v>0</v>
      </c>
      <c r="BI379" s="77">
        <v>0</v>
      </c>
      <c r="BJ379" s="77">
        <v>0</v>
      </c>
      <c r="BK379" s="77">
        <v>0</v>
      </c>
      <c r="BL379" s="77">
        <v>0</v>
      </c>
      <c r="BM379" s="77">
        <v>0</v>
      </c>
      <c r="BN379" s="77">
        <v>0</v>
      </c>
      <c r="BO379" s="77">
        <v>0</v>
      </c>
      <c r="BP379" s="77">
        <v>0</v>
      </c>
      <c r="BQ379" s="77">
        <v>0</v>
      </c>
      <c r="BR379" s="77">
        <v>0</v>
      </c>
      <c r="BS379" s="77">
        <v>0</v>
      </c>
      <c r="BT379" s="77">
        <v>0</v>
      </c>
      <c r="BU379" s="77">
        <v>0</v>
      </c>
      <c r="BV379" s="77">
        <v>0</v>
      </c>
      <c r="BW379" s="77">
        <v>0</v>
      </c>
      <c r="BX379" s="77">
        <v>0</v>
      </c>
      <c r="BY379" s="77">
        <v>0</v>
      </c>
      <c r="BZ379" s="77">
        <v>0</v>
      </c>
      <c r="CA379" s="77">
        <v>0</v>
      </c>
      <c r="CB379" s="77">
        <v>0</v>
      </c>
      <c r="CC379" s="77">
        <v>0</v>
      </c>
      <c r="CD379" s="77">
        <v>0</v>
      </c>
      <c r="CE379" s="77">
        <v>0</v>
      </c>
      <c r="CF379" s="77">
        <v>0</v>
      </c>
      <c r="CG379" s="77">
        <v>0</v>
      </c>
      <c r="CH379" s="77">
        <v>0</v>
      </c>
      <c r="CI379" s="77">
        <v>0</v>
      </c>
      <c r="CJ379" s="77">
        <v>0</v>
      </c>
      <c r="CK379" s="77">
        <v>0</v>
      </c>
      <c r="CL379" s="77">
        <v>0</v>
      </c>
      <c r="CM379" s="77">
        <v>0</v>
      </c>
      <c r="CN379" s="77">
        <v>0</v>
      </c>
      <c r="CO379" s="77">
        <v>0</v>
      </c>
      <c r="CP379" s="77">
        <v>0</v>
      </c>
      <c r="CQ379" s="77">
        <v>0</v>
      </c>
      <c r="CR379" s="77">
        <v>0</v>
      </c>
      <c r="CS379" s="77">
        <v>0</v>
      </c>
      <c r="CT379" s="77">
        <v>0</v>
      </c>
      <c r="CU379" s="77">
        <v>0</v>
      </c>
      <c r="CV379" s="77">
        <v>0</v>
      </c>
      <c r="CW379" s="77">
        <v>0</v>
      </c>
      <c r="CX379" s="77">
        <v>0</v>
      </c>
      <c r="CY379" s="77">
        <v>0</v>
      </c>
      <c r="CZ379" s="77">
        <v>0</v>
      </c>
      <c r="DA379" s="77">
        <v>0</v>
      </c>
      <c r="DB379" s="77">
        <v>0</v>
      </c>
      <c r="DC379" s="77">
        <v>0</v>
      </c>
      <c r="DD379" s="77">
        <v>0</v>
      </c>
      <c r="DE379" s="77">
        <v>0</v>
      </c>
      <c r="DF379" s="77">
        <v>0</v>
      </c>
      <c r="DG379" s="77">
        <v>0</v>
      </c>
      <c r="DH379" s="77">
        <v>0</v>
      </c>
      <c r="DI379" s="77">
        <v>0</v>
      </c>
      <c r="DJ379" s="77">
        <v>0</v>
      </c>
      <c r="DK379" s="77">
        <v>0</v>
      </c>
      <c r="DL379" s="77">
        <v>0</v>
      </c>
      <c r="DM379" s="77">
        <v>0</v>
      </c>
      <c r="DN379" s="77">
        <v>0</v>
      </c>
      <c r="DO379" s="77">
        <v>0</v>
      </c>
      <c r="DP379" s="77">
        <v>0</v>
      </c>
      <c r="DQ379" s="77">
        <v>0</v>
      </c>
      <c r="DR379" s="77">
        <v>0</v>
      </c>
      <c r="DS379" s="77">
        <v>0</v>
      </c>
      <c r="DT379" s="77">
        <v>0</v>
      </c>
      <c r="DU379" s="77">
        <v>0</v>
      </c>
    </row>
    <row r="381" spans="1:125" x14ac:dyDescent="0.35">
      <c r="A381" s="156" t="s">
        <v>464</v>
      </c>
      <c r="B381" s="78" t="str">
        <f>IFERROR(IF(B184=0,"",B184),"")</f>
        <v/>
      </c>
      <c r="C381" s="156" t="str">
        <f>IFERROR(IF(C184=0,"",C184),"")</f>
        <v/>
      </c>
      <c r="D381" s="26">
        <f t="shared" ref="D381:AI381" si="234">IFERROR(SUM(D373:D379),"")</f>
        <v>0</v>
      </c>
      <c r="E381" s="26">
        <f t="shared" si="234"/>
        <v>0</v>
      </c>
      <c r="F381" s="26">
        <f t="shared" si="234"/>
        <v>0</v>
      </c>
      <c r="G381" s="26">
        <f t="shared" si="234"/>
        <v>0</v>
      </c>
      <c r="H381" s="26">
        <f t="shared" si="234"/>
        <v>0</v>
      </c>
      <c r="I381" s="26">
        <f t="shared" si="234"/>
        <v>0</v>
      </c>
      <c r="J381" s="26">
        <f t="shared" si="234"/>
        <v>0</v>
      </c>
      <c r="K381" s="26">
        <f t="shared" si="234"/>
        <v>0</v>
      </c>
      <c r="L381" s="26">
        <f t="shared" si="234"/>
        <v>0</v>
      </c>
      <c r="M381" s="26">
        <f t="shared" si="234"/>
        <v>0</v>
      </c>
      <c r="N381" s="26">
        <f t="shared" si="234"/>
        <v>0</v>
      </c>
      <c r="O381" s="26">
        <f t="shared" si="234"/>
        <v>0</v>
      </c>
      <c r="P381" s="26">
        <f t="shared" si="234"/>
        <v>0</v>
      </c>
      <c r="Q381" s="26">
        <f t="shared" si="234"/>
        <v>0</v>
      </c>
      <c r="R381" s="26">
        <f t="shared" si="234"/>
        <v>0</v>
      </c>
      <c r="S381" s="26">
        <f t="shared" si="234"/>
        <v>0</v>
      </c>
      <c r="T381" s="26">
        <f t="shared" si="234"/>
        <v>0</v>
      </c>
      <c r="U381" s="26">
        <f t="shared" si="234"/>
        <v>0</v>
      </c>
      <c r="V381" s="26">
        <f t="shared" si="234"/>
        <v>0</v>
      </c>
      <c r="W381" s="26">
        <f t="shared" si="234"/>
        <v>0</v>
      </c>
      <c r="X381" s="26">
        <f t="shared" si="234"/>
        <v>0</v>
      </c>
      <c r="Y381" s="26">
        <f t="shared" si="234"/>
        <v>0</v>
      </c>
      <c r="Z381" s="26">
        <f t="shared" si="234"/>
        <v>0</v>
      </c>
      <c r="AA381" s="26">
        <f t="shared" si="234"/>
        <v>0</v>
      </c>
      <c r="AB381" s="26">
        <f t="shared" si="234"/>
        <v>0</v>
      </c>
      <c r="AC381" s="26">
        <f t="shared" si="234"/>
        <v>0</v>
      </c>
      <c r="AD381" s="26">
        <f t="shared" si="234"/>
        <v>0</v>
      </c>
      <c r="AE381" s="26">
        <f t="shared" si="234"/>
        <v>0</v>
      </c>
      <c r="AF381" s="26">
        <f t="shared" si="234"/>
        <v>0</v>
      </c>
      <c r="AG381" s="26">
        <f t="shared" si="234"/>
        <v>0</v>
      </c>
      <c r="AH381" s="26">
        <f t="shared" si="234"/>
        <v>0</v>
      </c>
      <c r="AI381" s="26">
        <f t="shared" si="234"/>
        <v>0</v>
      </c>
      <c r="AJ381" s="26">
        <f t="shared" ref="AJ381:CU381" si="235">IFERROR(SUM(AJ373:AJ379),"")</f>
        <v>0</v>
      </c>
      <c r="AK381" s="26">
        <f t="shared" si="235"/>
        <v>0</v>
      </c>
      <c r="AL381" s="26">
        <f t="shared" si="235"/>
        <v>0</v>
      </c>
      <c r="AM381" s="26">
        <f t="shared" si="235"/>
        <v>0</v>
      </c>
      <c r="AN381" s="26">
        <f t="shared" si="235"/>
        <v>0</v>
      </c>
      <c r="AO381" s="26">
        <f t="shared" si="235"/>
        <v>0</v>
      </c>
      <c r="AP381" s="26">
        <f t="shared" si="235"/>
        <v>0</v>
      </c>
      <c r="AQ381" s="26">
        <f t="shared" si="235"/>
        <v>0</v>
      </c>
      <c r="AR381" s="26">
        <f t="shared" si="235"/>
        <v>0</v>
      </c>
      <c r="AS381" s="26">
        <f t="shared" si="235"/>
        <v>0</v>
      </c>
      <c r="AT381" s="26">
        <f t="shared" si="235"/>
        <v>0</v>
      </c>
      <c r="AU381" s="26">
        <f t="shared" si="235"/>
        <v>0</v>
      </c>
      <c r="AV381" s="26">
        <f t="shared" si="235"/>
        <v>0</v>
      </c>
      <c r="AW381" s="26">
        <f t="shared" si="235"/>
        <v>0</v>
      </c>
      <c r="AX381" s="26">
        <f t="shared" si="235"/>
        <v>0</v>
      </c>
      <c r="AY381" s="26">
        <f t="shared" si="235"/>
        <v>0</v>
      </c>
      <c r="AZ381" s="26">
        <f t="shared" si="235"/>
        <v>0</v>
      </c>
      <c r="BA381" s="26">
        <f t="shared" si="235"/>
        <v>0</v>
      </c>
      <c r="BB381" s="26">
        <f t="shared" si="235"/>
        <v>0</v>
      </c>
      <c r="BC381" s="26">
        <f t="shared" si="235"/>
        <v>0</v>
      </c>
      <c r="BD381" s="26">
        <f t="shared" si="235"/>
        <v>0</v>
      </c>
      <c r="BE381" s="26">
        <f t="shared" si="235"/>
        <v>0</v>
      </c>
      <c r="BF381" s="26">
        <f t="shared" si="235"/>
        <v>0</v>
      </c>
      <c r="BG381" s="26">
        <f t="shared" si="235"/>
        <v>0</v>
      </c>
      <c r="BH381" s="26">
        <f t="shared" si="235"/>
        <v>0</v>
      </c>
      <c r="BI381" s="26">
        <f t="shared" si="235"/>
        <v>0</v>
      </c>
      <c r="BJ381" s="26">
        <f t="shared" si="235"/>
        <v>0</v>
      </c>
      <c r="BK381" s="26">
        <f t="shared" si="235"/>
        <v>0</v>
      </c>
      <c r="BL381" s="26">
        <f t="shared" si="235"/>
        <v>0</v>
      </c>
      <c r="BM381" s="26">
        <f t="shared" si="235"/>
        <v>0</v>
      </c>
      <c r="BN381" s="26">
        <f t="shared" si="235"/>
        <v>0</v>
      </c>
      <c r="BO381" s="26">
        <f t="shared" si="235"/>
        <v>0</v>
      </c>
      <c r="BP381" s="26">
        <f t="shared" si="235"/>
        <v>0</v>
      </c>
      <c r="BQ381" s="26">
        <f t="shared" si="235"/>
        <v>0</v>
      </c>
      <c r="BR381" s="26">
        <f t="shared" si="235"/>
        <v>0</v>
      </c>
      <c r="BS381" s="26">
        <f t="shared" si="235"/>
        <v>0</v>
      </c>
      <c r="BT381" s="26">
        <f t="shared" si="235"/>
        <v>0</v>
      </c>
      <c r="BU381" s="26">
        <f t="shared" si="235"/>
        <v>0</v>
      </c>
      <c r="BV381" s="26">
        <f t="shared" si="235"/>
        <v>0</v>
      </c>
      <c r="BW381" s="26">
        <f t="shared" si="235"/>
        <v>0</v>
      </c>
      <c r="BX381" s="26">
        <f t="shared" si="235"/>
        <v>0</v>
      </c>
      <c r="BY381" s="26">
        <f t="shared" si="235"/>
        <v>0</v>
      </c>
      <c r="BZ381" s="26">
        <f t="shared" si="235"/>
        <v>0</v>
      </c>
      <c r="CA381" s="26">
        <f t="shared" si="235"/>
        <v>0</v>
      </c>
      <c r="CB381" s="26">
        <f t="shared" si="235"/>
        <v>0</v>
      </c>
      <c r="CC381" s="26">
        <f t="shared" si="235"/>
        <v>0</v>
      </c>
      <c r="CD381" s="26">
        <f t="shared" si="235"/>
        <v>0</v>
      </c>
      <c r="CE381" s="26">
        <f t="shared" si="235"/>
        <v>0</v>
      </c>
      <c r="CF381" s="26">
        <f t="shared" si="235"/>
        <v>0</v>
      </c>
      <c r="CG381" s="26">
        <f t="shared" si="235"/>
        <v>0</v>
      </c>
      <c r="CH381" s="26">
        <f t="shared" si="235"/>
        <v>0</v>
      </c>
      <c r="CI381" s="26">
        <f t="shared" si="235"/>
        <v>0</v>
      </c>
      <c r="CJ381" s="26">
        <f t="shared" si="235"/>
        <v>0</v>
      </c>
      <c r="CK381" s="26">
        <f t="shared" si="235"/>
        <v>0</v>
      </c>
      <c r="CL381" s="26">
        <f t="shared" si="235"/>
        <v>0</v>
      </c>
      <c r="CM381" s="26">
        <f t="shared" si="235"/>
        <v>0</v>
      </c>
      <c r="CN381" s="26">
        <f t="shared" si="235"/>
        <v>0</v>
      </c>
      <c r="CO381" s="26">
        <f t="shared" si="235"/>
        <v>0</v>
      </c>
      <c r="CP381" s="26">
        <f t="shared" si="235"/>
        <v>0</v>
      </c>
      <c r="CQ381" s="26">
        <f t="shared" si="235"/>
        <v>0</v>
      </c>
      <c r="CR381" s="26">
        <f t="shared" si="235"/>
        <v>0</v>
      </c>
      <c r="CS381" s="26">
        <f t="shared" si="235"/>
        <v>0</v>
      </c>
      <c r="CT381" s="26">
        <f t="shared" si="235"/>
        <v>0</v>
      </c>
      <c r="CU381" s="26">
        <f t="shared" si="235"/>
        <v>0</v>
      </c>
      <c r="CV381" s="26">
        <f t="shared" ref="CV381:DU381" si="236">IFERROR(SUM(CV373:CV379),"")</f>
        <v>0</v>
      </c>
      <c r="CW381" s="26">
        <f t="shared" si="236"/>
        <v>0</v>
      </c>
      <c r="CX381" s="26">
        <f t="shared" si="236"/>
        <v>0</v>
      </c>
      <c r="CY381" s="26">
        <f t="shared" si="236"/>
        <v>0</v>
      </c>
      <c r="CZ381" s="26">
        <f t="shared" si="236"/>
        <v>0</v>
      </c>
      <c r="DA381" s="26">
        <f t="shared" si="236"/>
        <v>0</v>
      </c>
      <c r="DB381" s="26">
        <f t="shared" si="236"/>
        <v>0</v>
      </c>
      <c r="DC381" s="26">
        <f t="shared" si="236"/>
        <v>0</v>
      </c>
      <c r="DD381" s="26">
        <f t="shared" si="236"/>
        <v>0</v>
      </c>
      <c r="DE381" s="26">
        <f t="shared" si="236"/>
        <v>0</v>
      </c>
      <c r="DF381" s="26">
        <f t="shared" si="236"/>
        <v>0</v>
      </c>
      <c r="DG381" s="26">
        <f t="shared" si="236"/>
        <v>0</v>
      </c>
      <c r="DH381" s="26">
        <f t="shared" si="236"/>
        <v>0</v>
      </c>
      <c r="DI381" s="26">
        <f t="shared" si="236"/>
        <v>0</v>
      </c>
      <c r="DJ381" s="26">
        <f t="shared" si="236"/>
        <v>0</v>
      </c>
      <c r="DK381" s="26">
        <f t="shared" si="236"/>
        <v>0</v>
      </c>
      <c r="DL381" s="26">
        <f t="shared" si="236"/>
        <v>0</v>
      </c>
      <c r="DM381" s="26">
        <f t="shared" si="236"/>
        <v>0</v>
      </c>
      <c r="DN381" s="26">
        <f t="shared" si="236"/>
        <v>0</v>
      </c>
      <c r="DO381" s="26">
        <f t="shared" si="236"/>
        <v>0</v>
      </c>
      <c r="DP381" s="26">
        <f t="shared" si="236"/>
        <v>0</v>
      </c>
      <c r="DQ381" s="26">
        <f t="shared" si="236"/>
        <v>0</v>
      </c>
      <c r="DR381" s="26">
        <f t="shared" si="236"/>
        <v>0</v>
      </c>
      <c r="DS381" s="26">
        <f t="shared" si="236"/>
        <v>0</v>
      </c>
      <c r="DT381" s="26">
        <f t="shared" si="236"/>
        <v>0</v>
      </c>
      <c r="DU381" s="26">
        <f t="shared" si="236"/>
        <v>0</v>
      </c>
    </row>
  </sheetData>
  <mergeCells count="4">
    <mergeCell ref="A3:D3"/>
    <mergeCell ref="A199:DU199"/>
    <mergeCell ref="A224:DU224"/>
    <mergeCell ref="A2:D2"/>
  </mergeCells>
  <pageMargins left="0.7" right="0.7" top="0.75" bottom="0.75" header="0.3" footer="0.3"/>
  <pageSetup paperSize="9" scale="70" fitToWidth="0" fitToHeight="0"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4" tint="0.59999389629810485"/>
  </sheetPr>
  <dimension ref="A1:DU97"/>
  <sheetViews>
    <sheetView showGridLines="0" zoomScaleNormal="100" zoomScaleSheetLayoutView="90" workbookViewId="0">
      <pane xSplit="4" ySplit="5" topLeftCell="E6" activePane="bottomRight" state="frozen"/>
      <selection pane="topRight" activeCell="E1" sqref="E1"/>
      <selection pane="bottomLeft" activeCell="A6" sqref="A6"/>
      <selection pane="bottomRight"/>
    </sheetView>
  </sheetViews>
  <sheetFormatPr defaultRowHeight="14.5" x14ac:dyDescent="0.35"/>
  <cols>
    <col min="1" max="1" width="72.26953125" customWidth="1"/>
    <col min="2" max="2" width="14" customWidth="1"/>
    <col min="3" max="3" width="11.81640625" customWidth="1"/>
    <col min="4" max="4" width="14" customWidth="1"/>
    <col min="5" max="6" width="8.81640625" bestFit="1" customWidth="1"/>
    <col min="7" max="8" width="9.81640625" bestFit="1" customWidth="1"/>
    <col min="9" max="19" width="8.81640625" bestFit="1" customWidth="1"/>
    <col min="20" max="20" width="10.1796875" bestFit="1" customWidth="1"/>
    <col min="21" max="125" width="8.81640625" bestFit="1"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61.5" customHeight="1" thickBot="1" x14ac:dyDescent="0.4">
      <c r="A2" s="399" t="s">
        <v>483</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6.5" customHeight="1" thickTop="1" x14ac:dyDescent="0.35">
      <c r="A3" s="377" t="s">
        <v>91</v>
      </c>
      <c r="B3" s="378"/>
      <c r="C3" s="378"/>
      <c r="D3" s="400"/>
      <c r="E3" s="37" t="str">
        <f>IFERROR('Laika grafiks'!E3,"")</f>
        <v/>
      </c>
      <c r="F3" s="37" t="str">
        <f>IFERROR('Laika grafiks'!F3,"")</f>
        <v/>
      </c>
      <c r="G3" s="37" t="str">
        <f>IFERROR('Laika grafiks'!G3,"")</f>
        <v/>
      </c>
      <c r="H3" s="37" t="str">
        <f>IFERROR('Laika grafiks'!H3,"")</f>
        <v/>
      </c>
      <c r="I3" s="37" t="str">
        <f>IFERROR('Laika grafiks'!I3,"")</f>
        <v/>
      </c>
      <c r="J3" s="37" t="str">
        <f>IFERROR('Laika grafiks'!J3,"")</f>
        <v/>
      </c>
      <c r="K3" s="37" t="str">
        <f>IFERROR('Laika grafiks'!K3,"")</f>
        <v/>
      </c>
      <c r="L3" s="37" t="str">
        <f>IFERROR('Laika grafiks'!L3,"")</f>
        <v/>
      </c>
      <c r="M3" s="37" t="str">
        <f>IFERROR('Laika grafiks'!M3,"")</f>
        <v/>
      </c>
      <c r="N3" s="37" t="str">
        <f>IFERROR('Laika grafiks'!N3,"")</f>
        <v/>
      </c>
      <c r="O3" s="37" t="str">
        <f>IFERROR('Laika grafiks'!O3,"")</f>
        <v/>
      </c>
      <c r="P3" s="37" t="str">
        <f>IFERROR('Laika grafiks'!P3,"")</f>
        <v/>
      </c>
      <c r="Q3" s="37" t="str">
        <f>IFERROR('Laika grafiks'!Q3,"")</f>
        <v/>
      </c>
      <c r="R3" s="37" t="str">
        <f>IFERROR('Laika grafiks'!R3,"")</f>
        <v/>
      </c>
      <c r="S3" s="37" t="str">
        <f>IFERROR('Laika grafiks'!S3,"")</f>
        <v/>
      </c>
      <c r="T3" s="37" t="str">
        <f>IFERROR('Laika grafiks'!T3,"")</f>
        <v/>
      </c>
      <c r="U3" s="37" t="str">
        <f>IFERROR('Laika grafiks'!U3,"")</f>
        <v/>
      </c>
      <c r="V3" s="37" t="str">
        <f>IFERROR('Laika grafiks'!V3,"")</f>
        <v/>
      </c>
      <c r="W3" s="37" t="str">
        <f>IFERROR('Laika grafiks'!W3,"")</f>
        <v/>
      </c>
      <c r="X3" s="37" t="str">
        <f>IFERROR('Laika grafiks'!X3,"")</f>
        <v/>
      </c>
      <c r="Y3" s="37" t="str">
        <f>IFERROR('Laika grafiks'!Y3,"")</f>
        <v/>
      </c>
      <c r="Z3" s="37" t="str">
        <f>IFERROR('Laika grafiks'!Z3,"")</f>
        <v/>
      </c>
      <c r="AA3" s="37" t="str">
        <f>IFERROR('Laika grafiks'!AA3,"")</f>
        <v/>
      </c>
      <c r="AB3" s="37" t="str">
        <f>IFERROR('Laika grafiks'!AB3,"")</f>
        <v/>
      </c>
      <c r="AC3" s="37" t="str">
        <f>IFERROR('Laika grafiks'!AC3,"")</f>
        <v/>
      </c>
      <c r="AD3" s="37" t="str">
        <f>IFERROR('Laika grafiks'!AD3,"")</f>
        <v/>
      </c>
      <c r="AE3" s="37" t="str">
        <f>IFERROR('Laika grafiks'!AE3,"")</f>
        <v/>
      </c>
      <c r="AF3" s="37" t="str">
        <f>IFERROR('Laika grafiks'!AF3,"")</f>
        <v/>
      </c>
      <c r="AG3" s="37" t="str">
        <f>IFERROR('Laika grafiks'!AG3,"")</f>
        <v/>
      </c>
      <c r="AH3" s="37" t="str">
        <f>IFERROR('Laika grafiks'!AH3,"")</f>
        <v/>
      </c>
      <c r="AI3" s="37" t="str">
        <f>IFERROR('Laika grafiks'!AI3,"")</f>
        <v/>
      </c>
      <c r="AJ3" s="37" t="str">
        <f>IFERROR('Laika grafiks'!AJ3,"")</f>
        <v/>
      </c>
      <c r="AK3" s="37" t="str">
        <f>IFERROR('Laika grafiks'!AK3,"")</f>
        <v/>
      </c>
      <c r="AL3" s="37" t="str">
        <f>IFERROR('Laika grafiks'!AL3,"")</f>
        <v/>
      </c>
      <c r="AM3" s="37" t="str">
        <f>IFERROR('Laika grafiks'!AM3,"")</f>
        <v/>
      </c>
      <c r="AN3" s="37" t="str">
        <f>IFERROR('Laika grafiks'!AN3,"")</f>
        <v/>
      </c>
      <c r="AO3" s="37" t="str">
        <f>IFERROR('Laika grafiks'!AO3,"")</f>
        <v/>
      </c>
      <c r="AP3" s="37" t="str">
        <f>IFERROR('Laika grafiks'!AP3,"")</f>
        <v/>
      </c>
      <c r="AQ3" s="37" t="str">
        <f>IFERROR('Laika grafiks'!AQ3,"")</f>
        <v/>
      </c>
      <c r="AR3" s="37" t="str">
        <f>IFERROR('Laika grafiks'!AR3,"")</f>
        <v/>
      </c>
      <c r="AS3" s="37" t="str">
        <f>IFERROR('Laika grafiks'!AS3,"")</f>
        <v/>
      </c>
      <c r="AT3" s="37" t="str">
        <f>IFERROR('Laika grafiks'!AT3,"")</f>
        <v/>
      </c>
      <c r="AU3" s="37" t="str">
        <f>IFERROR('Laika grafiks'!AU3,"")</f>
        <v/>
      </c>
      <c r="AV3" s="37" t="str">
        <f>IFERROR('Laika grafiks'!AV3,"")</f>
        <v/>
      </c>
      <c r="AW3" s="37" t="str">
        <f>IFERROR('Laika grafiks'!AW3,"")</f>
        <v/>
      </c>
      <c r="AX3" s="37" t="str">
        <f>IFERROR('Laika grafiks'!AX3,"")</f>
        <v/>
      </c>
      <c r="AY3" s="37" t="str">
        <f>IFERROR('Laika grafiks'!AY3,"")</f>
        <v/>
      </c>
      <c r="AZ3" s="37" t="str">
        <f>IFERROR('Laika grafiks'!AZ3,"")</f>
        <v/>
      </c>
      <c r="BA3" s="37" t="str">
        <f>IFERROR('Laika grafiks'!BA3,"")</f>
        <v/>
      </c>
      <c r="BB3" s="37" t="str">
        <f>IFERROR('Laika grafiks'!BB3,"")</f>
        <v/>
      </c>
      <c r="BC3" s="37" t="str">
        <f>IFERROR('Laika grafiks'!BC3,"")</f>
        <v/>
      </c>
      <c r="BD3" s="37" t="str">
        <f>IFERROR('Laika grafiks'!BD3,"")</f>
        <v/>
      </c>
      <c r="BE3" s="37" t="str">
        <f>IFERROR('Laika grafiks'!BE3,"")</f>
        <v/>
      </c>
      <c r="BF3" s="37" t="str">
        <f>IFERROR('Laika grafiks'!BF3,"")</f>
        <v/>
      </c>
      <c r="BG3" s="37" t="str">
        <f>IFERROR('Laika grafiks'!BG3,"")</f>
        <v/>
      </c>
      <c r="BH3" s="37" t="str">
        <f>IFERROR('Laika grafiks'!BH3,"")</f>
        <v/>
      </c>
      <c r="BI3" s="37" t="str">
        <f>IFERROR('Laika grafiks'!BI3,"")</f>
        <v/>
      </c>
      <c r="BJ3" s="37" t="str">
        <f>IFERROR('Laika grafiks'!BJ3,"")</f>
        <v/>
      </c>
      <c r="BK3" s="37" t="str">
        <f>IFERROR('Laika grafiks'!BK3,"")</f>
        <v/>
      </c>
      <c r="BL3" s="37" t="str">
        <f>IFERROR('Laika grafiks'!BL3,"")</f>
        <v/>
      </c>
      <c r="BM3" s="37" t="str">
        <f>IFERROR('Laika grafiks'!BM3,"")</f>
        <v/>
      </c>
      <c r="BN3" s="37" t="str">
        <f>IFERROR('Laika grafiks'!BN3,"")</f>
        <v/>
      </c>
      <c r="BO3" s="37" t="str">
        <f>IFERROR('Laika grafiks'!BO3,"")</f>
        <v/>
      </c>
      <c r="BP3" s="37" t="str">
        <f>IFERROR('Laika grafiks'!BP3,"")</f>
        <v/>
      </c>
      <c r="BQ3" s="37" t="str">
        <f>IFERROR('Laika grafiks'!BQ3,"")</f>
        <v/>
      </c>
      <c r="BR3" s="37" t="str">
        <f>IFERROR('Laika grafiks'!BR3,"")</f>
        <v/>
      </c>
      <c r="BS3" s="37" t="str">
        <f>IFERROR('Laika grafiks'!BS3,"")</f>
        <v/>
      </c>
      <c r="BT3" s="37" t="str">
        <f>IFERROR('Laika grafiks'!BT3,"")</f>
        <v/>
      </c>
      <c r="BU3" s="37" t="str">
        <f>IFERROR('Laika grafiks'!BU3,"")</f>
        <v/>
      </c>
      <c r="BV3" s="37" t="str">
        <f>IFERROR('Laika grafiks'!BV3,"")</f>
        <v/>
      </c>
      <c r="BW3" s="37" t="str">
        <f>IFERROR('Laika grafiks'!BW3,"")</f>
        <v/>
      </c>
      <c r="BX3" s="37" t="str">
        <f>IFERROR('Laika grafiks'!BX3,"")</f>
        <v/>
      </c>
      <c r="BY3" s="37" t="str">
        <f>IFERROR('Laika grafiks'!BY3,"")</f>
        <v/>
      </c>
      <c r="BZ3" s="37" t="str">
        <f>IFERROR('Laika grafiks'!BZ3,"")</f>
        <v/>
      </c>
      <c r="CA3" s="37" t="str">
        <f>IFERROR('Laika grafiks'!CA3,"")</f>
        <v/>
      </c>
      <c r="CB3" s="37" t="str">
        <f>IFERROR('Laika grafiks'!CB3,"")</f>
        <v/>
      </c>
      <c r="CC3" s="37" t="str">
        <f>IFERROR('Laika grafiks'!CC3,"")</f>
        <v/>
      </c>
      <c r="CD3" s="37" t="str">
        <f>IFERROR('Laika grafiks'!CD3,"")</f>
        <v/>
      </c>
      <c r="CE3" s="37" t="str">
        <f>IFERROR('Laika grafiks'!CE3,"")</f>
        <v/>
      </c>
      <c r="CF3" s="37" t="str">
        <f>IFERROR('Laika grafiks'!CF3,"")</f>
        <v/>
      </c>
      <c r="CG3" s="37" t="str">
        <f>IFERROR('Laika grafiks'!CG3,"")</f>
        <v/>
      </c>
      <c r="CH3" s="37" t="str">
        <f>IFERROR('Laika grafiks'!CH3,"")</f>
        <v/>
      </c>
      <c r="CI3" s="37" t="str">
        <f>IFERROR('Laika grafiks'!CI3,"")</f>
        <v/>
      </c>
      <c r="CJ3" s="37" t="str">
        <f>IFERROR('Laika grafiks'!CJ3,"")</f>
        <v/>
      </c>
      <c r="CK3" s="37" t="str">
        <f>IFERROR('Laika grafiks'!CK3,"")</f>
        <v/>
      </c>
      <c r="CL3" s="37" t="str">
        <f>IFERROR('Laika grafiks'!CL3,"")</f>
        <v/>
      </c>
      <c r="CM3" s="37" t="str">
        <f>IFERROR('Laika grafiks'!CM3,"")</f>
        <v/>
      </c>
      <c r="CN3" s="37" t="str">
        <f>IFERROR('Laika grafiks'!CN3,"")</f>
        <v/>
      </c>
      <c r="CO3" s="37" t="str">
        <f>IFERROR('Laika grafiks'!CO3,"")</f>
        <v/>
      </c>
      <c r="CP3" s="37" t="str">
        <f>IFERROR('Laika grafiks'!CP3,"")</f>
        <v/>
      </c>
      <c r="CQ3" s="37" t="str">
        <f>IFERROR('Laika grafiks'!CQ3,"")</f>
        <v/>
      </c>
      <c r="CR3" s="37" t="str">
        <f>IFERROR('Laika grafiks'!CR3,"")</f>
        <v/>
      </c>
      <c r="CS3" s="37" t="str">
        <f>IFERROR('Laika grafiks'!CS3,"")</f>
        <v/>
      </c>
      <c r="CT3" s="37" t="str">
        <f>IFERROR('Laika grafiks'!CT3,"")</f>
        <v/>
      </c>
      <c r="CU3" s="37" t="str">
        <f>IFERROR('Laika grafiks'!CU3,"")</f>
        <v/>
      </c>
      <c r="CV3" s="37" t="str">
        <f>IFERROR('Laika grafiks'!CV3,"")</f>
        <v/>
      </c>
      <c r="CW3" s="37" t="str">
        <f>IFERROR('Laika grafiks'!CW3,"")</f>
        <v/>
      </c>
      <c r="CX3" s="37" t="str">
        <f>IFERROR('Laika grafiks'!CX3,"")</f>
        <v/>
      </c>
      <c r="CY3" s="37" t="str">
        <f>IFERROR('Laika grafiks'!CY3,"")</f>
        <v/>
      </c>
      <c r="CZ3" s="37" t="str">
        <f>IFERROR('Laika grafiks'!CZ3,"")</f>
        <v/>
      </c>
      <c r="DA3" s="37" t="str">
        <f>IFERROR('Laika grafiks'!DA3,"")</f>
        <v/>
      </c>
      <c r="DB3" s="37" t="str">
        <f>IFERROR('Laika grafiks'!DB3,"")</f>
        <v/>
      </c>
      <c r="DC3" s="37" t="str">
        <f>IFERROR('Laika grafiks'!DC3,"")</f>
        <v/>
      </c>
      <c r="DD3" s="37" t="str">
        <f>IFERROR('Laika grafiks'!DD3,"")</f>
        <v/>
      </c>
      <c r="DE3" s="37" t="str">
        <f>IFERROR('Laika grafiks'!DE3,"")</f>
        <v/>
      </c>
      <c r="DF3" s="37" t="str">
        <f>IFERROR('Laika grafiks'!DF3,"")</f>
        <v/>
      </c>
      <c r="DG3" s="37" t="str">
        <f>IFERROR('Laika grafiks'!DG3,"")</f>
        <v/>
      </c>
      <c r="DH3" s="37" t="str">
        <f>IFERROR('Laika grafiks'!DH3,"")</f>
        <v/>
      </c>
      <c r="DI3" s="37" t="str">
        <f>IFERROR('Laika grafiks'!DI3,"")</f>
        <v/>
      </c>
      <c r="DJ3" s="37" t="str">
        <f>IFERROR('Laika grafiks'!DJ3,"")</f>
        <v/>
      </c>
      <c r="DK3" s="37" t="str">
        <f>IFERROR('Laika grafiks'!DK3,"")</f>
        <v/>
      </c>
      <c r="DL3" s="37" t="str">
        <f>IFERROR('Laika grafiks'!DL3,"")</f>
        <v/>
      </c>
      <c r="DM3" s="37" t="str">
        <f>IFERROR('Laika grafiks'!DM3,"")</f>
        <v/>
      </c>
      <c r="DN3" s="37" t="str">
        <f>IFERROR('Laika grafiks'!DN3,"")</f>
        <v/>
      </c>
      <c r="DO3" s="37" t="str">
        <f>IFERROR('Laika grafiks'!DO3,"")</f>
        <v/>
      </c>
      <c r="DP3" s="37" t="str">
        <f>IFERROR('Laika grafiks'!DP3,"")</f>
        <v/>
      </c>
      <c r="DQ3" s="37" t="str">
        <f>IFERROR('Laika grafiks'!DQ3,"")</f>
        <v/>
      </c>
      <c r="DR3" s="37" t="str">
        <f>IFERROR('Laika grafiks'!DR3,"")</f>
        <v/>
      </c>
      <c r="DS3" s="37" t="str">
        <f>IFERROR('Laika grafiks'!DS3,"")</f>
        <v/>
      </c>
      <c r="DT3" s="37" t="str">
        <f>IFERROR('Laika grafiks'!DT3,"")</f>
        <v/>
      </c>
      <c r="DU3" s="37" t="str">
        <f>IFERROR('Laika grafiks'!DU3,"")</f>
        <v/>
      </c>
    </row>
    <row r="4" spans="1:125" ht="13.5" customHeight="1" x14ac:dyDescent="0.35">
      <c r="A4" s="71"/>
      <c r="B4" s="71" t="s">
        <v>484</v>
      </c>
      <c r="C4" s="71"/>
      <c r="D4" s="71"/>
      <c r="E4" s="1">
        <f>IFERROR('Laika grafiks'!E23,"")</f>
        <v>0</v>
      </c>
      <c r="F4" s="1">
        <f>IFERROR('Laika grafiks'!F23,"")</f>
        <v>0</v>
      </c>
      <c r="G4" s="1">
        <f>IFERROR('Laika grafiks'!G23,"")</f>
        <v>0</v>
      </c>
      <c r="H4" s="1">
        <f>IFERROR('Laika grafiks'!H23,"")</f>
        <v>0</v>
      </c>
      <c r="I4" s="1">
        <f>IFERROR('Laika grafiks'!I23,"")</f>
        <v>0</v>
      </c>
      <c r="J4" s="1">
        <f>IFERROR('Laika grafiks'!J23,"")</f>
        <v>0</v>
      </c>
      <c r="K4" s="1">
        <f>IFERROR('Laika grafiks'!K23,"")</f>
        <v>0</v>
      </c>
      <c r="L4" s="1">
        <f>IFERROR('Laika grafiks'!L23,"")</f>
        <v>0</v>
      </c>
      <c r="M4" s="1">
        <f>IFERROR('Laika grafiks'!M23,"")</f>
        <v>0</v>
      </c>
      <c r="N4" s="1">
        <f>IFERROR('Laika grafiks'!N23,"")</f>
        <v>0</v>
      </c>
      <c r="O4" s="1">
        <f>IFERROR('Laika grafiks'!O23,"")</f>
        <v>0</v>
      </c>
      <c r="P4" s="1">
        <f>IFERROR('Laika grafiks'!P23,"")</f>
        <v>0</v>
      </c>
      <c r="Q4" s="1">
        <f>IFERROR('Laika grafiks'!Q23,"")</f>
        <v>0</v>
      </c>
      <c r="R4" s="1">
        <f>IFERROR('Laika grafiks'!R23,"")</f>
        <v>0</v>
      </c>
      <c r="S4" s="1">
        <f>IFERROR('Laika grafiks'!S23,"")</f>
        <v>0</v>
      </c>
      <c r="T4" s="1">
        <f>IFERROR('Laika grafiks'!T23,"")</f>
        <v>0</v>
      </c>
      <c r="U4" s="1">
        <f>IFERROR('Laika grafiks'!U23,"")</f>
        <v>0</v>
      </c>
      <c r="V4" s="1">
        <f>IFERROR('Laika grafiks'!V23,"")</f>
        <v>0</v>
      </c>
      <c r="W4" s="1">
        <f>IFERROR('Laika grafiks'!W23,"")</f>
        <v>0</v>
      </c>
      <c r="X4" s="1">
        <f>IFERROR('Laika grafiks'!X23,"")</f>
        <v>0</v>
      </c>
      <c r="Y4" s="1">
        <f>IFERROR('Laika grafiks'!Y23,"")</f>
        <v>0</v>
      </c>
      <c r="Z4" s="1">
        <f>IFERROR('Laika grafiks'!Z23,"")</f>
        <v>0</v>
      </c>
      <c r="AA4" s="1">
        <f>IFERROR('Laika grafiks'!AA23,"")</f>
        <v>0</v>
      </c>
      <c r="AB4" s="1">
        <f>IFERROR('Laika grafiks'!AB23,"")</f>
        <v>0</v>
      </c>
      <c r="AC4" s="1">
        <f>IFERROR('Laika grafiks'!AC23,"")</f>
        <v>0</v>
      </c>
      <c r="AD4" s="1">
        <f>IFERROR('Laika grafiks'!AD23,"")</f>
        <v>0</v>
      </c>
      <c r="AE4" s="1">
        <f>IFERROR('Laika grafiks'!AE23,"")</f>
        <v>0</v>
      </c>
      <c r="AF4" s="1">
        <f>IFERROR('Laika grafiks'!AF23,"")</f>
        <v>0</v>
      </c>
      <c r="AG4" s="1">
        <f>IFERROR('Laika grafiks'!AG23,"")</f>
        <v>0</v>
      </c>
      <c r="AH4" s="1">
        <f>IFERROR('Laika grafiks'!AH23,"")</f>
        <v>0</v>
      </c>
      <c r="AI4" s="1">
        <f>IFERROR('Laika grafiks'!AI23,"")</f>
        <v>0</v>
      </c>
      <c r="AJ4" s="1">
        <f>IFERROR('Laika grafiks'!AJ23,"")</f>
        <v>0</v>
      </c>
      <c r="AK4" s="1">
        <f>IFERROR('Laika grafiks'!AK23,"")</f>
        <v>0</v>
      </c>
      <c r="AL4" s="1">
        <f>IFERROR('Laika grafiks'!AL23,"")</f>
        <v>0</v>
      </c>
      <c r="AM4" s="1">
        <f>IFERROR('Laika grafiks'!AM23,"")</f>
        <v>0</v>
      </c>
      <c r="AN4" s="1">
        <f>IFERROR('Laika grafiks'!AN23,"")</f>
        <v>0</v>
      </c>
      <c r="AO4" s="1">
        <f>IFERROR('Laika grafiks'!AO23,"")</f>
        <v>0</v>
      </c>
      <c r="AP4" s="1">
        <f>IFERROR('Laika grafiks'!AP23,"")</f>
        <v>0</v>
      </c>
      <c r="AQ4" s="1">
        <f>IFERROR('Laika grafiks'!AQ23,"")</f>
        <v>0</v>
      </c>
      <c r="AR4" s="1">
        <f>IFERROR('Laika grafiks'!AR23,"")</f>
        <v>0</v>
      </c>
      <c r="AS4" s="1">
        <f>IFERROR('Laika grafiks'!AS23,"")</f>
        <v>0</v>
      </c>
      <c r="AT4" s="1">
        <f>IFERROR('Laika grafiks'!AT23,"")</f>
        <v>0</v>
      </c>
      <c r="AU4" s="1">
        <f>IFERROR('Laika grafiks'!AU23,"")</f>
        <v>0</v>
      </c>
      <c r="AV4" s="1">
        <f>IFERROR('Laika grafiks'!AV23,"")</f>
        <v>0</v>
      </c>
      <c r="AW4" s="1">
        <f>IFERROR('Laika grafiks'!AW23,"")</f>
        <v>0</v>
      </c>
      <c r="AX4" s="1">
        <f>IFERROR('Laika grafiks'!AX23,"")</f>
        <v>0</v>
      </c>
      <c r="AY4" s="1">
        <f>IFERROR('Laika grafiks'!AY23,"")</f>
        <v>0</v>
      </c>
      <c r="AZ4" s="1">
        <f>IFERROR('Laika grafiks'!AZ23,"")</f>
        <v>0</v>
      </c>
      <c r="BA4" s="1">
        <f>IFERROR('Laika grafiks'!BA23,"")</f>
        <v>0</v>
      </c>
      <c r="BB4" s="1">
        <f>IFERROR('Laika grafiks'!BB23,"")</f>
        <v>0</v>
      </c>
      <c r="BC4" s="1">
        <f>IFERROR('Laika grafiks'!BC23,"")</f>
        <v>0</v>
      </c>
      <c r="BD4" s="1">
        <f>IFERROR('Laika grafiks'!BD23,"")</f>
        <v>0</v>
      </c>
      <c r="BE4" s="1">
        <f>IFERROR('Laika grafiks'!BE23,"")</f>
        <v>0</v>
      </c>
      <c r="BF4" s="1">
        <f>IFERROR('Laika grafiks'!BF23,"")</f>
        <v>0</v>
      </c>
      <c r="BG4" s="1">
        <f>IFERROR('Laika grafiks'!BG23,"")</f>
        <v>0</v>
      </c>
      <c r="BH4" s="1">
        <f>IFERROR('Laika grafiks'!BH23,"")</f>
        <v>0</v>
      </c>
      <c r="BI4" s="1">
        <f>IFERROR('Laika grafiks'!BI23,"")</f>
        <v>0</v>
      </c>
      <c r="BJ4" s="1">
        <f>IFERROR('Laika grafiks'!BJ23,"")</f>
        <v>0</v>
      </c>
      <c r="BK4" s="1">
        <f>IFERROR('Laika grafiks'!BK23,"")</f>
        <v>0</v>
      </c>
      <c r="BL4" s="1">
        <f>IFERROR('Laika grafiks'!BL23,"")</f>
        <v>0</v>
      </c>
      <c r="BM4" s="1">
        <f>IFERROR('Laika grafiks'!BM23,"")</f>
        <v>0</v>
      </c>
      <c r="BN4" s="1">
        <f>IFERROR('Laika grafiks'!BN23,"")</f>
        <v>0</v>
      </c>
      <c r="BO4" s="1">
        <f>IFERROR('Laika grafiks'!BO23,"")</f>
        <v>0</v>
      </c>
      <c r="BP4" s="1">
        <f>IFERROR('Laika grafiks'!BP23,"")</f>
        <v>0</v>
      </c>
      <c r="BQ4" s="1">
        <f>IFERROR('Laika grafiks'!BQ23,"")</f>
        <v>0</v>
      </c>
      <c r="BR4" s="1">
        <f>IFERROR('Laika grafiks'!BR23,"")</f>
        <v>0</v>
      </c>
      <c r="BS4" s="1">
        <f>IFERROR('Laika grafiks'!BS23,"")</f>
        <v>0</v>
      </c>
      <c r="BT4" s="1">
        <f>IFERROR('Laika grafiks'!BT23,"")</f>
        <v>0</v>
      </c>
      <c r="BU4" s="1">
        <f>IFERROR('Laika grafiks'!BU23,"")</f>
        <v>0</v>
      </c>
      <c r="BV4" s="1">
        <f>IFERROR('Laika grafiks'!BV23,"")</f>
        <v>0</v>
      </c>
      <c r="BW4" s="1">
        <f>IFERROR('Laika grafiks'!BW23,"")</f>
        <v>0</v>
      </c>
      <c r="BX4" s="1">
        <f>IFERROR('Laika grafiks'!BX23,"")</f>
        <v>0</v>
      </c>
      <c r="BY4" s="1">
        <f>IFERROR('Laika grafiks'!BY23,"")</f>
        <v>0</v>
      </c>
      <c r="BZ4" s="1">
        <f>IFERROR('Laika grafiks'!BZ23,"")</f>
        <v>0</v>
      </c>
      <c r="CA4" s="1">
        <f>IFERROR('Laika grafiks'!CA23,"")</f>
        <v>0</v>
      </c>
      <c r="CB4" s="1">
        <f>IFERROR('Laika grafiks'!CB23,"")</f>
        <v>0</v>
      </c>
      <c r="CC4" s="1">
        <f>IFERROR('Laika grafiks'!CC23,"")</f>
        <v>0</v>
      </c>
      <c r="CD4" s="1">
        <f>IFERROR('Laika grafiks'!CD23,"")</f>
        <v>0</v>
      </c>
      <c r="CE4" s="1">
        <f>IFERROR('Laika grafiks'!CE23,"")</f>
        <v>0</v>
      </c>
      <c r="CF4" s="1">
        <f>IFERROR('Laika grafiks'!CF23,"")</f>
        <v>0</v>
      </c>
      <c r="CG4" s="1">
        <f>IFERROR('Laika grafiks'!CG23,"")</f>
        <v>0</v>
      </c>
      <c r="CH4" s="1">
        <f>IFERROR('Laika grafiks'!CH23,"")</f>
        <v>0</v>
      </c>
      <c r="CI4" s="1">
        <f>IFERROR('Laika grafiks'!CI23,"")</f>
        <v>0</v>
      </c>
      <c r="CJ4" s="1">
        <f>IFERROR('Laika grafiks'!CJ23,"")</f>
        <v>0</v>
      </c>
      <c r="CK4" s="1">
        <f>IFERROR('Laika grafiks'!CK23,"")</f>
        <v>0</v>
      </c>
      <c r="CL4" s="1">
        <f>IFERROR('Laika grafiks'!CL23,"")</f>
        <v>0</v>
      </c>
      <c r="CM4" s="1">
        <f>IFERROR('Laika grafiks'!CM23,"")</f>
        <v>0</v>
      </c>
      <c r="CN4" s="1">
        <f>IFERROR('Laika grafiks'!CN23,"")</f>
        <v>0</v>
      </c>
      <c r="CO4" s="1">
        <f>IFERROR('Laika grafiks'!CO23,"")</f>
        <v>0</v>
      </c>
      <c r="CP4" s="1">
        <f>IFERROR('Laika grafiks'!CP23,"")</f>
        <v>0</v>
      </c>
      <c r="CQ4" s="1">
        <f>IFERROR('Laika grafiks'!CQ23,"")</f>
        <v>0</v>
      </c>
      <c r="CR4" s="1">
        <f>IFERROR('Laika grafiks'!CR23,"")</f>
        <v>0</v>
      </c>
      <c r="CS4" s="1">
        <f>IFERROR('Laika grafiks'!CS23,"")</f>
        <v>0</v>
      </c>
      <c r="CT4" s="1">
        <f>IFERROR('Laika grafiks'!CT23,"")</f>
        <v>0</v>
      </c>
      <c r="CU4" s="1">
        <f>IFERROR('Laika grafiks'!CU23,"")</f>
        <v>0</v>
      </c>
      <c r="CV4" s="1">
        <f>IFERROR('Laika grafiks'!CV23,"")</f>
        <v>0</v>
      </c>
      <c r="CW4" s="1">
        <f>IFERROR('Laika grafiks'!CW23,"")</f>
        <v>0</v>
      </c>
      <c r="CX4" s="1">
        <f>IFERROR('Laika grafiks'!CX23,"")</f>
        <v>0</v>
      </c>
      <c r="CY4" s="1">
        <f>IFERROR('Laika grafiks'!CY23,"")</f>
        <v>0</v>
      </c>
      <c r="CZ4" s="1">
        <f>IFERROR('Laika grafiks'!CZ23,"")</f>
        <v>0</v>
      </c>
      <c r="DA4" s="1">
        <f>IFERROR('Laika grafiks'!DA23,"")</f>
        <v>0</v>
      </c>
      <c r="DB4" s="1">
        <f>IFERROR('Laika grafiks'!DB23,"")</f>
        <v>0</v>
      </c>
      <c r="DC4" s="1">
        <f>IFERROR('Laika grafiks'!DC23,"")</f>
        <v>0</v>
      </c>
      <c r="DD4" s="1">
        <f>IFERROR('Laika grafiks'!DD23,"")</f>
        <v>0</v>
      </c>
      <c r="DE4" s="1">
        <f>IFERROR('Laika grafiks'!DE23,"")</f>
        <v>0</v>
      </c>
      <c r="DF4" s="1">
        <f>IFERROR('Laika grafiks'!DF23,"")</f>
        <v>0</v>
      </c>
      <c r="DG4" s="1">
        <f>IFERROR('Laika grafiks'!DG23,"")</f>
        <v>0</v>
      </c>
      <c r="DH4" s="1">
        <f>IFERROR('Laika grafiks'!DH23,"")</f>
        <v>0</v>
      </c>
      <c r="DI4" s="1">
        <f>IFERROR('Laika grafiks'!DI23,"")</f>
        <v>0</v>
      </c>
      <c r="DJ4" s="1">
        <f>IFERROR('Laika grafiks'!DJ23,"")</f>
        <v>0</v>
      </c>
      <c r="DK4" s="1">
        <f>IFERROR('Laika grafiks'!DK23,"")</f>
        <v>0</v>
      </c>
      <c r="DL4" s="1">
        <f>IFERROR('Laika grafiks'!DL23,"")</f>
        <v>0</v>
      </c>
      <c r="DM4" s="1">
        <f>IFERROR('Laika grafiks'!DM23,"")</f>
        <v>0</v>
      </c>
      <c r="DN4" s="1">
        <f>IFERROR('Laika grafiks'!DN23,"")</f>
        <v>0</v>
      </c>
      <c r="DO4" s="1">
        <f>IFERROR('Laika grafiks'!DO23,"")</f>
        <v>0</v>
      </c>
      <c r="DP4" s="1">
        <f>IFERROR('Laika grafiks'!DP23,"")</f>
        <v>0</v>
      </c>
      <c r="DQ4" s="1">
        <f>IFERROR('Laika grafiks'!DQ23,"")</f>
        <v>0</v>
      </c>
      <c r="DR4" s="1">
        <f>IFERROR('Laika grafiks'!DR23,"")</f>
        <v>0</v>
      </c>
      <c r="DS4" s="1">
        <f>IFERROR('Laika grafiks'!DS23,"")</f>
        <v>0</v>
      </c>
      <c r="DT4" s="1">
        <f>IFERROR('Laika grafiks'!DT23,"")</f>
        <v>0</v>
      </c>
      <c r="DU4" s="1">
        <f>IFERROR('Laika grafiks'!DU23,"")</f>
        <v>0</v>
      </c>
    </row>
    <row r="5" spans="1:125" x14ac:dyDescent="0.35">
      <c r="A5" s="2"/>
      <c r="B5" s="3" t="s">
        <v>103</v>
      </c>
      <c r="C5" s="3"/>
      <c r="D5" s="72"/>
      <c r="E5" s="73" t="str">
        <f>IFERROR('Laika grafiks'!E27,"")</f>
        <v>-</v>
      </c>
      <c r="F5" s="73" t="str">
        <f>IFERROR('Laika grafiks'!F27,"")</f>
        <v>-</v>
      </c>
      <c r="G5" s="73" t="str">
        <f>IFERROR('Laika grafiks'!G27,"")</f>
        <v>-</v>
      </c>
      <c r="H5" s="73" t="str">
        <f>IFERROR('Laika grafiks'!H27,"")</f>
        <v>-</v>
      </c>
      <c r="I5" s="73" t="str">
        <f>IFERROR('Laika grafiks'!I27,"")</f>
        <v>-</v>
      </c>
      <c r="J5" s="73" t="str">
        <f>IFERROR('Laika grafiks'!J27,"")</f>
        <v>-</v>
      </c>
      <c r="K5" s="73" t="str">
        <f>IFERROR('Laika grafiks'!K27,"")</f>
        <v>-</v>
      </c>
      <c r="L5" s="73" t="str">
        <f>IFERROR('Laika grafiks'!L27,"")</f>
        <v>-</v>
      </c>
      <c r="M5" s="73" t="str">
        <f>IFERROR('Laika grafiks'!M27,"")</f>
        <v>-</v>
      </c>
      <c r="N5" s="73" t="str">
        <f>IFERROR('Laika grafiks'!N27,"")</f>
        <v>-</v>
      </c>
      <c r="O5" s="73" t="str">
        <f>IFERROR('Laika grafiks'!O27,"")</f>
        <v>-</v>
      </c>
      <c r="P5" s="73" t="str">
        <f>IFERROR('Laika grafiks'!P27,"")</f>
        <v>-</v>
      </c>
      <c r="Q5" s="73" t="str">
        <f>IFERROR('Laika grafiks'!Q27,"")</f>
        <v>-</v>
      </c>
      <c r="R5" s="73" t="str">
        <f>IFERROR('Laika grafiks'!R27,"")</f>
        <v>-</v>
      </c>
      <c r="S5" s="73" t="str">
        <f>IFERROR('Laika grafiks'!S27,"")</f>
        <v>-</v>
      </c>
      <c r="T5" s="73" t="str">
        <f>IFERROR('Laika grafiks'!T27,"")</f>
        <v>-</v>
      </c>
      <c r="U5" s="73" t="str">
        <f>IFERROR('Laika grafiks'!U27,"")</f>
        <v>-</v>
      </c>
      <c r="V5" s="73" t="str">
        <f>IFERROR('Laika grafiks'!V27,"")</f>
        <v>-</v>
      </c>
      <c r="W5" s="73" t="str">
        <f>IFERROR('Laika grafiks'!W27,"")</f>
        <v>-</v>
      </c>
      <c r="X5" s="73" t="str">
        <f>IFERROR('Laika grafiks'!X27,"")</f>
        <v>-</v>
      </c>
      <c r="Y5" s="73" t="str">
        <f>IFERROR('Laika grafiks'!Y27,"")</f>
        <v>-</v>
      </c>
      <c r="Z5" s="73" t="str">
        <f>IFERROR('Laika grafiks'!Z27,"")</f>
        <v>-</v>
      </c>
      <c r="AA5" s="73" t="str">
        <f>IFERROR('Laika grafiks'!AA27,"")</f>
        <v>-</v>
      </c>
      <c r="AB5" s="73" t="str">
        <f>IFERROR('Laika grafiks'!AB27,"")</f>
        <v>-</v>
      </c>
      <c r="AC5" s="73" t="str">
        <f>IFERROR('Laika grafiks'!AC27,"")</f>
        <v>-</v>
      </c>
      <c r="AD5" s="73" t="str">
        <f>IFERROR('Laika grafiks'!AD27,"")</f>
        <v>-</v>
      </c>
      <c r="AE5" s="73" t="str">
        <f>IFERROR('Laika grafiks'!AE27,"")</f>
        <v>-</v>
      </c>
      <c r="AF5" s="73" t="str">
        <f>IFERROR('Laika grafiks'!AF27,"")</f>
        <v>-</v>
      </c>
      <c r="AG5" s="73" t="str">
        <f>IFERROR('Laika grafiks'!AG27,"")</f>
        <v>-</v>
      </c>
      <c r="AH5" s="73" t="str">
        <f>IFERROR('Laika grafiks'!AH27,"")</f>
        <v>-</v>
      </c>
      <c r="AI5" s="73" t="str">
        <f>IFERROR('Laika grafiks'!AI27,"")</f>
        <v>-</v>
      </c>
      <c r="AJ5" s="73" t="str">
        <f>IFERROR('Laika grafiks'!AJ27,"")</f>
        <v>-</v>
      </c>
      <c r="AK5" s="73" t="str">
        <f>IFERROR('Laika grafiks'!AK27,"")</f>
        <v>-</v>
      </c>
      <c r="AL5" s="73" t="str">
        <f>IFERROR('Laika grafiks'!AL27,"")</f>
        <v>-</v>
      </c>
      <c r="AM5" s="73" t="str">
        <f>IFERROR('Laika grafiks'!AM27,"")</f>
        <v>-</v>
      </c>
      <c r="AN5" s="73" t="str">
        <f>IFERROR('Laika grafiks'!AN27,"")</f>
        <v>-</v>
      </c>
      <c r="AO5" s="73" t="str">
        <f>IFERROR('Laika grafiks'!AO27,"")</f>
        <v>-</v>
      </c>
      <c r="AP5" s="73" t="str">
        <f>IFERROR('Laika grafiks'!AP27,"")</f>
        <v>-</v>
      </c>
      <c r="AQ5" s="73" t="str">
        <f>IFERROR('Laika grafiks'!AQ27,"")</f>
        <v>-</v>
      </c>
      <c r="AR5" s="73" t="str">
        <f>IFERROR('Laika grafiks'!AR27,"")</f>
        <v>-</v>
      </c>
      <c r="AS5" s="73" t="str">
        <f>IFERROR('Laika grafiks'!AS27,"")</f>
        <v>-</v>
      </c>
      <c r="AT5" s="73" t="str">
        <f>IFERROR('Laika grafiks'!AT27,"")</f>
        <v>-</v>
      </c>
      <c r="AU5" s="73" t="str">
        <f>IFERROR('Laika grafiks'!AU27,"")</f>
        <v>-</v>
      </c>
      <c r="AV5" s="73" t="str">
        <f>IFERROR('Laika grafiks'!AV27,"")</f>
        <v>-</v>
      </c>
      <c r="AW5" s="73" t="str">
        <f>IFERROR('Laika grafiks'!AW27,"")</f>
        <v>-</v>
      </c>
      <c r="AX5" s="73" t="str">
        <f>IFERROR('Laika grafiks'!AX27,"")</f>
        <v>-</v>
      </c>
      <c r="AY5" s="73" t="str">
        <f>IFERROR('Laika grafiks'!AY27,"")</f>
        <v>-</v>
      </c>
      <c r="AZ5" s="73" t="str">
        <f>IFERROR('Laika grafiks'!AZ27,"")</f>
        <v>-</v>
      </c>
      <c r="BA5" s="73" t="str">
        <f>IFERROR('Laika grafiks'!BA27,"")</f>
        <v>-</v>
      </c>
      <c r="BB5" s="73" t="str">
        <f>IFERROR('Laika grafiks'!BB27,"")</f>
        <v>-</v>
      </c>
      <c r="BC5" s="73" t="str">
        <f>IFERROR('Laika grafiks'!BC27,"")</f>
        <v>-</v>
      </c>
      <c r="BD5" s="73" t="str">
        <f>IFERROR('Laika grafiks'!BD27,"")</f>
        <v>-</v>
      </c>
      <c r="BE5" s="73" t="str">
        <f>IFERROR('Laika grafiks'!BE27,"")</f>
        <v>-</v>
      </c>
      <c r="BF5" s="73" t="str">
        <f>IFERROR('Laika grafiks'!BF27,"")</f>
        <v>-</v>
      </c>
      <c r="BG5" s="73" t="str">
        <f>IFERROR('Laika grafiks'!BG27,"")</f>
        <v>-</v>
      </c>
      <c r="BH5" s="73" t="str">
        <f>IFERROR('Laika grafiks'!BH27,"")</f>
        <v>-</v>
      </c>
      <c r="BI5" s="73" t="str">
        <f>IFERROR('Laika grafiks'!BI27,"")</f>
        <v>-</v>
      </c>
      <c r="BJ5" s="73" t="str">
        <f>IFERROR('Laika grafiks'!BJ27,"")</f>
        <v>-</v>
      </c>
      <c r="BK5" s="73" t="str">
        <f>IFERROR('Laika grafiks'!BK27,"")</f>
        <v>-</v>
      </c>
      <c r="BL5" s="73" t="str">
        <f>IFERROR('Laika grafiks'!BL27,"")</f>
        <v>-</v>
      </c>
      <c r="BM5" s="73" t="str">
        <f>IFERROR('Laika grafiks'!BM27,"")</f>
        <v>-</v>
      </c>
      <c r="BN5" s="73" t="str">
        <f>IFERROR('Laika grafiks'!BN27,"")</f>
        <v>-</v>
      </c>
      <c r="BO5" s="73" t="str">
        <f>IFERROR('Laika grafiks'!BO27,"")</f>
        <v>-</v>
      </c>
      <c r="BP5" s="73" t="str">
        <f>IFERROR('Laika grafiks'!BP27,"")</f>
        <v>-</v>
      </c>
      <c r="BQ5" s="73" t="str">
        <f>IFERROR('Laika grafiks'!BQ27,"")</f>
        <v>-</v>
      </c>
      <c r="BR5" s="73" t="str">
        <f>IFERROR('Laika grafiks'!BR27,"")</f>
        <v>-</v>
      </c>
      <c r="BS5" s="73" t="str">
        <f>IFERROR('Laika grafiks'!BS27,"")</f>
        <v>-</v>
      </c>
      <c r="BT5" s="73" t="str">
        <f>IFERROR('Laika grafiks'!BT27,"")</f>
        <v>-</v>
      </c>
      <c r="BU5" s="73" t="str">
        <f>IFERROR('Laika grafiks'!BU27,"")</f>
        <v>-</v>
      </c>
      <c r="BV5" s="73" t="str">
        <f>IFERROR('Laika grafiks'!BV27,"")</f>
        <v>-</v>
      </c>
      <c r="BW5" s="73" t="str">
        <f>IFERROR('Laika grafiks'!BW27,"")</f>
        <v>-</v>
      </c>
      <c r="BX5" s="73" t="str">
        <f>IFERROR('Laika grafiks'!BX27,"")</f>
        <v>-</v>
      </c>
      <c r="BY5" s="73" t="str">
        <f>IFERROR('Laika grafiks'!BY27,"")</f>
        <v>-</v>
      </c>
      <c r="BZ5" s="73" t="str">
        <f>IFERROR('Laika grafiks'!BZ27,"")</f>
        <v>-</v>
      </c>
      <c r="CA5" s="73" t="str">
        <f>IFERROR('Laika grafiks'!CA27,"")</f>
        <v>-</v>
      </c>
      <c r="CB5" s="73" t="str">
        <f>IFERROR('Laika grafiks'!CB27,"")</f>
        <v>-</v>
      </c>
      <c r="CC5" s="73" t="str">
        <f>IFERROR('Laika grafiks'!CC27,"")</f>
        <v>-</v>
      </c>
      <c r="CD5" s="73" t="str">
        <f>IFERROR('Laika grafiks'!CD27,"")</f>
        <v>-</v>
      </c>
      <c r="CE5" s="73" t="str">
        <f>IFERROR('Laika grafiks'!CE27,"")</f>
        <v>-</v>
      </c>
      <c r="CF5" s="73" t="str">
        <f>IFERROR('Laika grafiks'!CF27,"")</f>
        <v>-</v>
      </c>
      <c r="CG5" s="73" t="str">
        <f>IFERROR('Laika grafiks'!CG27,"")</f>
        <v>-</v>
      </c>
      <c r="CH5" s="73" t="str">
        <f>IFERROR('Laika grafiks'!CH27,"")</f>
        <v>-</v>
      </c>
      <c r="CI5" s="73" t="str">
        <f>IFERROR('Laika grafiks'!CI27,"")</f>
        <v>-</v>
      </c>
      <c r="CJ5" s="73" t="str">
        <f>IFERROR('Laika grafiks'!CJ27,"")</f>
        <v>-</v>
      </c>
      <c r="CK5" s="73" t="str">
        <f>IFERROR('Laika grafiks'!CK27,"")</f>
        <v>-</v>
      </c>
      <c r="CL5" s="73" t="str">
        <f>IFERROR('Laika grafiks'!CL27,"")</f>
        <v>-</v>
      </c>
      <c r="CM5" s="73" t="str">
        <f>IFERROR('Laika grafiks'!CM27,"")</f>
        <v>-</v>
      </c>
      <c r="CN5" s="73" t="str">
        <f>IFERROR('Laika grafiks'!CN27,"")</f>
        <v>-</v>
      </c>
      <c r="CO5" s="73" t="str">
        <f>IFERROR('Laika grafiks'!CO27,"")</f>
        <v>-</v>
      </c>
      <c r="CP5" s="73" t="str">
        <f>IFERROR('Laika grafiks'!CP27,"")</f>
        <v>-</v>
      </c>
      <c r="CQ5" s="73" t="str">
        <f>IFERROR('Laika grafiks'!CQ27,"")</f>
        <v>-</v>
      </c>
      <c r="CR5" s="73" t="str">
        <f>IFERROR('Laika grafiks'!CR27,"")</f>
        <v>-</v>
      </c>
      <c r="CS5" s="73" t="str">
        <f>IFERROR('Laika grafiks'!CS27,"")</f>
        <v>-</v>
      </c>
      <c r="CT5" s="73" t="str">
        <f>IFERROR('Laika grafiks'!CT27,"")</f>
        <v>-</v>
      </c>
      <c r="CU5" s="73" t="str">
        <f>IFERROR('Laika grafiks'!CU27,"")</f>
        <v>-</v>
      </c>
      <c r="CV5" s="73" t="str">
        <f>IFERROR('Laika grafiks'!CV27,"")</f>
        <v>-</v>
      </c>
      <c r="CW5" s="73" t="str">
        <f>IFERROR('Laika grafiks'!CW27,"")</f>
        <v>-</v>
      </c>
      <c r="CX5" s="73" t="str">
        <f>IFERROR('Laika grafiks'!CX27,"")</f>
        <v>-</v>
      </c>
      <c r="CY5" s="73" t="str">
        <f>IFERROR('Laika grafiks'!CY27,"")</f>
        <v>-</v>
      </c>
      <c r="CZ5" s="73" t="str">
        <f>IFERROR('Laika grafiks'!CZ27,"")</f>
        <v>-</v>
      </c>
      <c r="DA5" s="73" t="str">
        <f>IFERROR('Laika grafiks'!DA27,"")</f>
        <v>-</v>
      </c>
      <c r="DB5" s="73" t="str">
        <f>IFERROR('Laika grafiks'!DB27,"")</f>
        <v>-</v>
      </c>
      <c r="DC5" s="73" t="str">
        <f>IFERROR('Laika grafiks'!DC27,"")</f>
        <v>-</v>
      </c>
      <c r="DD5" s="73" t="str">
        <f>IFERROR('Laika grafiks'!DD27,"")</f>
        <v>-</v>
      </c>
      <c r="DE5" s="73" t="str">
        <f>IFERROR('Laika grafiks'!DE27,"")</f>
        <v>-</v>
      </c>
      <c r="DF5" s="73" t="str">
        <f>IFERROR('Laika grafiks'!DF27,"")</f>
        <v>-</v>
      </c>
      <c r="DG5" s="73" t="str">
        <f>IFERROR('Laika grafiks'!DG27,"")</f>
        <v>-</v>
      </c>
      <c r="DH5" s="73" t="str">
        <f>IFERROR('Laika grafiks'!DH27,"")</f>
        <v>-</v>
      </c>
      <c r="DI5" s="73" t="str">
        <f>IFERROR('Laika grafiks'!DI27,"")</f>
        <v>-</v>
      </c>
      <c r="DJ5" s="73" t="str">
        <f>IFERROR('Laika grafiks'!DJ27,"")</f>
        <v>-</v>
      </c>
      <c r="DK5" s="73" t="str">
        <f>IFERROR('Laika grafiks'!DK27,"")</f>
        <v>-</v>
      </c>
      <c r="DL5" s="73" t="str">
        <f>IFERROR('Laika grafiks'!DL27,"")</f>
        <v>-</v>
      </c>
      <c r="DM5" s="73" t="str">
        <f>IFERROR('Laika grafiks'!DM27,"")</f>
        <v>-</v>
      </c>
      <c r="DN5" s="73" t="str">
        <f>IFERROR('Laika grafiks'!DN27,"")</f>
        <v>-</v>
      </c>
      <c r="DO5" s="73" t="str">
        <f>IFERROR('Laika grafiks'!DO27,"")</f>
        <v>-</v>
      </c>
      <c r="DP5" s="73" t="str">
        <f>IFERROR('Laika grafiks'!DP27,"")</f>
        <v>-</v>
      </c>
      <c r="DQ5" s="73" t="str">
        <f>IFERROR('Laika grafiks'!DQ27,"")</f>
        <v>-</v>
      </c>
      <c r="DR5" s="73" t="str">
        <f>IFERROR('Laika grafiks'!DR27,"")</f>
        <v>-</v>
      </c>
      <c r="DS5" s="73" t="str">
        <f>IFERROR('Laika grafiks'!DS27,"")</f>
        <v>-</v>
      </c>
      <c r="DT5" s="73" t="str">
        <f>IFERROR('Laika grafiks'!DT27,"")</f>
        <v>-</v>
      </c>
      <c r="DU5" s="73" t="str">
        <f>IFERROR('Laika grafiks'!DU27,"")</f>
        <v>-</v>
      </c>
    </row>
    <row r="6" spans="1:125" x14ac:dyDescent="0.35">
      <c r="A6" s="2"/>
      <c r="B6" s="2"/>
      <c r="C6" s="2"/>
      <c r="D6" s="1"/>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row>
    <row r="7" spans="1:125" x14ac:dyDescent="0.35">
      <c r="A7" s="16" t="s">
        <v>429</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row>
    <row r="8" spans="1:125"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x14ac:dyDescent="0.35">
      <c r="A9" s="63" t="str">
        <f>IFERROR(Finansēšana!A350,"")</f>
        <v>Kopā procentieņēmumi</v>
      </c>
      <c r="B9" s="46" t="str">
        <f>IFERROR(Finansēšana!B350,"")</f>
        <v>k €</v>
      </c>
      <c r="C9" s="2"/>
      <c r="D9" s="79">
        <f ca="1">IFERROR(SUM(E9:DU9),"")</f>
        <v>0</v>
      </c>
      <c r="E9" s="46">
        <f>IFERROR(Finansēšana!E350,"")</f>
        <v>0</v>
      </c>
      <c r="F9" s="46">
        <f ca="1">IFERROR(Finansēšana!F350,"")</f>
        <v>0</v>
      </c>
      <c r="G9" s="46">
        <f ca="1">IFERROR(Finansēšana!G350,"")</f>
        <v>0</v>
      </c>
      <c r="H9" s="46">
        <f ca="1">IFERROR(Finansēšana!H350,"")</f>
        <v>0</v>
      </c>
      <c r="I9" s="46">
        <f ca="1">IFERROR(Finansēšana!I350,"")</f>
        <v>0</v>
      </c>
      <c r="J9" s="46">
        <f ca="1">IFERROR(Finansēšana!J350,"")</f>
        <v>0</v>
      </c>
      <c r="K9" s="46">
        <f ca="1">IFERROR(Finansēšana!K350,"")</f>
        <v>0</v>
      </c>
      <c r="L9" s="46">
        <f ca="1">IFERROR(Finansēšana!L350,"")</f>
        <v>0</v>
      </c>
      <c r="M9" s="46">
        <f ca="1">IFERROR(Finansēšana!M350,"")</f>
        <v>0</v>
      </c>
      <c r="N9" s="46">
        <f ca="1">IFERROR(Finansēšana!N350,"")</f>
        <v>0</v>
      </c>
      <c r="O9" s="46">
        <f ca="1">IFERROR(Finansēšana!O350,"")</f>
        <v>0</v>
      </c>
      <c r="P9" s="46">
        <f ca="1">IFERROR(Finansēšana!P350,"")</f>
        <v>0</v>
      </c>
      <c r="Q9" s="46">
        <f ca="1">IFERROR(Finansēšana!Q350,"")</f>
        <v>0</v>
      </c>
      <c r="R9" s="46">
        <f ca="1">IFERROR(Finansēšana!R350,"")</f>
        <v>0</v>
      </c>
      <c r="S9" s="46">
        <f ca="1">IFERROR(Finansēšana!S350,"")</f>
        <v>0</v>
      </c>
      <c r="T9" s="46">
        <f ca="1">IFERROR(Finansēšana!T350,"")</f>
        <v>0</v>
      </c>
      <c r="U9" s="46">
        <f ca="1">IFERROR(Finansēšana!U350,"")</f>
        <v>0</v>
      </c>
      <c r="V9" s="46">
        <f ca="1">IFERROR(Finansēšana!V350,"")</f>
        <v>0</v>
      </c>
      <c r="W9" s="46">
        <f ca="1">IFERROR(Finansēšana!W350,"")</f>
        <v>0</v>
      </c>
      <c r="X9" s="46">
        <f ca="1">IFERROR(Finansēšana!X350,"")</f>
        <v>0</v>
      </c>
      <c r="Y9" s="46">
        <f ca="1">IFERROR(Finansēšana!Y350,"")</f>
        <v>0</v>
      </c>
      <c r="Z9" s="46">
        <f ca="1">IFERROR(Finansēšana!Z350,"")</f>
        <v>0</v>
      </c>
      <c r="AA9" s="46">
        <f ca="1">IFERROR(Finansēšana!AA350,"")</f>
        <v>0</v>
      </c>
      <c r="AB9" s="46">
        <f ca="1">IFERROR(Finansēšana!AB350,"")</f>
        <v>0</v>
      </c>
      <c r="AC9" s="46">
        <f ca="1">IFERROR(Finansēšana!AC350,"")</f>
        <v>0</v>
      </c>
      <c r="AD9" s="46">
        <f ca="1">IFERROR(Finansēšana!AD350,"")</f>
        <v>0</v>
      </c>
      <c r="AE9" s="46">
        <f ca="1">IFERROR(Finansēšana!AE350,"")</f>
        <v>0</v>
      </c>
      <c r="AF9" s="46">
        <f ca="1">IFERROR(Finansēšana!AF350,"")</f>
        <v>0</v>
      </c>
      <c r="AG9" s="46">
        <f ca="1">IFERROR(Finansēšana!AG350,"")</f>
        <v>0</v>
      </c>
      <c r="AH9" s="46">
        <f ca="1">IFERROR(Finansēšana!AH350,"")</f>
        <v>0</v>
      </c>
      <c r="AI9" s="46">
        <f ca="1">IFERROR(Finansēšana!AI350,"")</f>
        <v>0</v>
      </c>
      <c r="AJ9" s="46">
        <f ca="1">IFERROR(Finansēšana!AJ350,"")</f>
        <v>0</v>
      </c>
      <c r="AK9" s="46">
        <f ca="1">IFERROR(Finansēšana!AK350,"")</f>
        <v>0</v>
      </c>
      <c r="AL9" s="46">
        <f ca="1">IFERROR(Finansēšana!AL350,"")</f>
        <v>0</v>
      </c>
      <c r="AM9" s="46">
        <f ca="1">IFERROR(Finansēšana!AM350,"")</f>
        <v>0</v>
      </c>
      <c r="AN9" s="46">
        <f ca="1">IFERROR(Finansēšana!AN350,"")</f>
        <v>0</v>
      </c>
      <c r="AO9" s="46">
        <f ca="1">IFERROR(Finansēšana!AO350,"")</f>
        <v>0</v>
      </c>
      <c r="AP9" s="46">
        <f ca="1">IFERROR(Finansēšana!AP350,"")</f>
        <v>0</v>
      </c>
      <c r="AQ9" s="46">
        <f ca="1">IFERROR(Finansēšana!AQ350,"")</f>
        <v>0</v>
      </c>
      <c r="AR9" s="46">
        <f ca="1">IFERROR(Finansēšana!AR350,"")</f>
        <v>0</v>
      </c>
      <c r="AS9" s="46">
        <f ca="1">IFERROR(Finansēšana!AS350,"")</f>
        <v>0</v>
      </c>
      <c r="AT9" s="46">
        <f ca="1">IFERROR(Finansēšana!AT350,"")</f>
        <v>0</v>
      </c>
      <c r="AU9" s="46">
        <f ca="1">IFERROR(Finansēšana!AU350,"")</f>
        <v>0</v>
      </c>
      <c r="AV9" s="46">
        <f ca="1">IFERROR(Finansēšana!AV350,"")</f>
        <v>0</v>
      </c>
      <c r="AW9" s="46">
        <f ca="1">IFERROR(Finansēšana!AW350,"")</f>
        <v>0</v>
      </c>
      <c r="AX9" s="46">
        <f ca="1">IFERROR(Finansēšana!AX350,"")</f>
        <v>0</v>
      </c>
      <c r="AY9" s="46">
        <f ca="1">IFERROR(Finansēšana!AY350,"")</f>
        <v>0</v>
      </c>
      <c r="AZ9" s="46">
        <f ca="1">IFERROR(Finansēšana!AZ350,"")</f>
        <v>0</v>
      </c>
      <c r="BA9" s="46">
        <f ca="1">IFERROR(Finansēšana!BA350,"")</f>
        <v>0</v>
      </c>
      <c r="BB9" s="46">
        <f ca="1">IFERROR(Finansēšana!BB350,"")</f>
        <v>0</v>
      </c>
      <c r="BC9" s="46">
        <f ca="1">IFERROR(Finansēšana!BC350,"")</f>
        <v>0</v>
      </c>
      <c r="BD9" s="46">
        <f ca="1">IFERROR(Finansēšana!BD350,"")</f>
        <v>0</v>
      </c>
      <c r="BE9" s="46">
        <f ca="1">IFERROR(Finansēšana!BE350,"")</f>
        <v>0</v>
      </c>
      <c r="BF9" s="46">
        <f ca="1">IFERROR(Finansēšana!BF350,"")</f>
        <v>0</v>
      </c>
      <c r="BG9" s="46">
        <f ca="1">IFERROR(Finansēšana!BG350,"")</f>
        <v>0</v>
      </c>
      <c r="BH9" s="46">
        <f ca="1">IFERROR(Finansēšana!BH350,"")</f>
        <v>0</v>
      </c>
      <c r="BI9" s="46">
        <f ca="1">IFERROR(Finansēšana!BI350,"")</f>
        <v>0</v>
      </c>
      <c r="BJ9" s="46">
        <f ca="1">IFERROR(Finansēšana!BJ350,"")</f>
        <v>0</v>
      </c>
      <c r="BK9" s="46">
        <f ca="1">IFERROR(Finansēšana!BK350,"")</f>
        <v>0</v>
      </c>
      <c r="BL9" s="46">
        <f ca="1">IFERROR(Finansēšana!BL350,"")</f>
        <v>0</v>
      </c>
      <c r="BM9" s="46">
        <f ca="1">IFERROR(Finansēšana!BM350,"")</f>
        <v>0</v>
      </c>
      <c r="BN9" s="46">
        <f ca="1">IFERROR(Finansēšana!BN350,"")</f>
        <v>0</v>
      </c>
      <c r="BO9" s="46">
        <f ca="1">IFERROR(Finansēšana!BO350,"")</f>
        <v>0</v>
      </c>
      <c r="BP9" s="46">
        <f ca="1">IFERROR(Finansēšana!BP350,"")</f>
        <v>0</v>
      </c>
      <c r="BQ9" s="46">
        <f ca="1">IFERROR(Finansēšana!BQ350,"")</f>
        <v>0</v>
      </c>
      <c r="BR9" s="46">
        <f ca="1">IFERROR(Finansēšana!BR350,"")</f>
        <v>0</v>
      </c>
      <c r="BS9" s="46">
        <f ca="1">IFERROR(Finansēšana!BS350,"")</f>
        <v>0</v>
      </c>
      <c r="BT9" s="46">
        <f ca="1">IFERROR(Finansēšana!BT350,"")</f>
        <v>0</v>
      </c>
      <c r="BU9" s="46">
        <f ca="1">IFERROR(Finansēšana!BU350,"")</f>
        <v>0</v>
      </c>
      <c r="BV9" s="46">
        <f ca="1">IFERROR(Finansēšana!BV350,"")</f>
        <v>0</v>
      </c>
      <c r="BW9" s="46">
        <f ca="1">IFERROR(Finansēšana!BW350,"")</f>
        <v>0</v>
      </c>
      <c r="BX9" s="46">
        <f ca="1">IFERROR(Finansēšana!BX350,"")</f>
        <v>0</v>
      </c>
      <c r="BY9" s="46">
        <f ca="1">IFERROR(Finansēšana!BY350,"")</f>
        <v>0</v>
      </c>
      <c r="BZ9" s="46">
        <f ca="1">IFERROR(Finansēšana!BZ350,"")</f>
        <v>0</v>
      </c>
      <c r="CA9" s="46">
        <f ca="1">IFERROR(Finansēšana!CA350,"")</f>
        <v>0</v>
      </c>
      <c r="CB9" s="46">
        <f ca="1">IFERROR(Finansēšana!CB350,"")</f>
        <v>0</v>
      </c>
      <c r="CC9" s="46">
        <f ca="1">IFERROR(Finansēšana!CC350,"")</f>
        <v>0</v>
      </c>
      <c r="CD9" s="46">
        <f ca="1">IFERROR(Finansēšana!CD350,"")</f>
        <v>0</v>
      </c>
      <c r="CE9" s="46">
        <f ca="1">IFERROR(Finansēšana!CE350,"")</f>
        <v>0</v>
      </c>
      <c r="CF9" s="46">
        <f ca="1">IFERROR(Finansēšana!CF350,"")</f>
        <v>0</v>
      </c>
      <c r="CG9" s="46">
        <f ca="1">IFERROR(Finansēšana!CG350,"")</f>
        <v>0</v>
      </c>
      <c r="CH9" s="46">
        <f ca="1">IFERROR(Finansēšana!CH350,"")</f>
        <v>0</v>
      </c>
      <c r="CI9" s="46">
        <f ca="1">IFERROR(Finansēšana!CI350,"")</f>
        <v>0</v>
      </c>
      <c r="CJ9" s="46">
        <f ca="1">IFERROR(Finansēšana!CJ350,"")</f>
        <v>0</v>
      </c>
      <c r="CK9" s="46">
        <f ca="1">IFERROR(Finansēšana!CK350,"")</f>
        <v>0</v>
      </c>
      <c r="CL9" s="46">
        <f ca="1">IFERROR(Finansēšana!CL350,"")</f>
        <v>0</v>
      </c>
      <c r="CM9" s="46">
        <f ca="1">IFERROR(Finansēšana!CM350,"")</f>
        <v>0</v>
      </c>
      <c r="CN9" s="46">
        <f ca="1">IFERROR(Finansēšana!CN350,"")</f>
        <v>0</v>
      </c>
      <c r="CO9" s="46">
        <f ca="1">IFERROR(Finansēšana!CO350,"")</f>
        <v>0</v>
      </c>
      <c r="CP9" s="46">
        <f ca="1">IFERROR(Finansēšana!CP350,"")</f>
        <v>0</v>
      </c>
      <c r="CQ9" s="46">
        <f ca="1">IFERROR(Finansēšana!CQ350,"")</f>
        <v>0</v>
      </c>
      <c r="CR9" s="46">
        <f ca="1">IFERROR(Finansēšana!CR350,"")</f>
        <v>0</v>
      </c>
      <c r="CS9" s="46">
        <f ca="1">IFERROR(Finansēšana!CS350,"")</f>
        <v>0</v>
      </c>
      <c r="CT9" s="46">
        <f ca="1">IFERROR(Finansēšana!CT350,"")</f>
        <v>0</v>
      </c>
      <c r="CU9" s="46">
        <f ca="1">IFERROR(Finansēšana!CU350,"")</f>
        <v>0</v>
      </c>
      <c r="CV9" s="46">
        <f ca="1">IFERROR(Finansēšana!CV350,"")</f>
        <v>0</v>
      </c>
      <c r="CW9" s="46">
        <f ca="1">IFERROR(Finansēšana!CW350,"")</f>
        <v>0</v>
      </c>
      <c r="CX9" s="46">
        <f ca="1">IFERROR(Finansēšana!CX350,"")</f>
        <v>0</v>
      </c>
      <c r="CY9" s="46">
        <f ca="1">IFERROR(Finansēšana!CY350,"")</f>
        <v>0</v>
      </c>
      <c r="CZ9" s="46">
        <f ca="1">IFERROR(Finansēšana!CZ350,"")</f>
        <v>0</v>
      </c>
      <c r="DA9" s="46">
        <f ca="1">IFERROR(Finansēšana!DA350,"")</f>
        <v>0</v>
      </c>
      <c r="DB9" s="46">
        <f ca="1">IFERROR(Finansēšana!DB350,"")</f>
        <v>0</v>
      </c>
      <c r="DC9" s="46">
        <f ca="1">IFERROR(Finansēšana!DC350,"")</f>
        <v>0</v>
      </c>
      <c r="DD9" s="46">
        <f ca="1">IFERROR(Finansēšana!DD350,"")</f>
        <v>0</v>
      </c>
      <c r="DE9" s="46">
        <f ca="1">IFERROR(Finansēšana!DE350,"")</f>
        <v>0</v>
      </c>
      <c r="DF9" s="46">
        <f ca="1">IFERROR(Finansēšana!DF350,"")</f>
        <v>0</v>
      </c>
      <c r="DG9" s="46">
        <f ca="1">IFERROR(Finansēšana!DG350,"")</f>
        <v>0</v>
      </c>
      <c r="DH9" s="46">
        <f ca="1">IFERROR(Finansēšana!DH350,"")</f>
        <v>0</v>
      </c>
      <c r="DI9" s="46">
        <f ca="1">IFERROR(Finansēšana!DI350,"")</f>
        <v>0</v>
      </c>
      <c r="DJ9" s="46">
        <f ca="1">IFERROR(Finansēšana!DJ350,"")</f>
        <v>0</v>
      </c>
      <c r="DK9" s="46">
        <f ca="1">IFERROR(Finansēšana!DK350,"")</f>
        <v>0</v>
      </c>
      <c r="DL9" s="46">
        <f ca="1">IFERROR(Finansēšana!DL350,"")</f>
        <v>0</v>
      </c>
      <c r="DM9" s="46">
        <f ca="1">IFERROR(Finansēšana!DM350,"")</f>
        <v>0</v>
      </c>
      <c r="DN9" s="46">
        <f ca="1">IFERROR(Finansēšana!DN350,"")</f>
        <v>0</v>
      </c>
      <c r="DO9" s="46">
        <f ca="1">IFERROR(Finansēšana!DO350,"")</f>
        <v>0</v>
      </c>
      <c r="DP9" s="46">
        <f ca="1">IFERROR(Finansēšana!DP350,"")</f>
        <v>0</v>
      </c>
      <c r="DQ9" s="46">
        <f ca="1">IFERROR(Finansēšana!DQ350,"")</f>
        <v>0</v>
      </c>
      <c r="DR9" s="46">
        <f ca="1">IFERROR(Finansēšana!DR350,"")</f>
        <v>0</v>
      </c>
      <c r="DS9" s="46">
        <f ca="1">IFERROR(Finansēšana!DS350,"")</f>
        <v>0</v>
      </c>
      <c r="DT9" s="46">
        <f ca="1">IFERROR(Finansēšana!DT350,"")</f>
        <v>0</v>
      </c>
      <c r="DU9" s="46">
        <f ca="1">IFERROR(Finansēšana!DU350,"")</f>
        <v>0</v>
      </c>
    </row>
    <row r="10" spans="1:125"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x14ac:dyDescent="0.35">
      <c r="A11" s="16" t="s">
        <v>279</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row>
    <row r="12" spans="1:125"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x14ac:dyDescent="0.35">
      <c r="A13" s="63" t="str">
        <f>IFERROR(Pieņēmumi!B236,"")</f>
        <v>Lietotāju iemaksas</v>
      </c>
      <c r="B13" s="2"/>
      <c r="C13" s="2"/>
      <c r="D13" s="63">
        <f>IFERROR(Pieņēmumi!E236,"")</f>
        <v>0</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x14ac:dyDescent="0.35">
      <c r="A14" s="70"/>
      <c r="B14" s="2"/>
      <c r="C14" s="2"/>
      <c r="D14" s="70"/>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x14ac:dyDescent="0.35">
      <c r="A15" s="63" t="str">
        <f>IFERROR('Laika grafiks'!A31,"")</f>
        <v>Regulāro uzturēšanas izmaksu marķieris</v>
      </c>
      <c r="B15" s="2"/>
      <c r="C15" s="2"/>
      <c r="D15" s="70"/>
      <c r="E15" s="63">
        <f>IFERROR('Laika grafiks'!E31,"")</f>
        <v>0</v>
      </c>
      <c r="F15" s="63">
        <f>IFERROR('Laika grafiks'!F31,"")</f>
        <v>0</v>
      </c>
      <c r="G15" s="63">
        <f>IFERROR('Laika grafiks'!G31,"")</f>
        <v>0</v>
      </c>
      <c r="H15" s="63">
        <f>IFERROR('Laika grafiks'!H31,"")</f>
        <v>0</v>
      </c>
      <c r="I15" s="63">
        <f>IFERROR('Laika grafiks'!I31,"")</f>
        <v>0</v>
      </c>
      <c r="J15" s="63">
        <f>IFERROR('Laika grafiks'!J31,"")</f>
        <v>0</v>
      </c>
      <c r="K15" s="63">
        <f>IFERROR('Laika grafiks'!K31,"")</f>
        <v>0</v>
      </c>
      <c r="L15" s="63">
        <f>IFERROR('Laika grafiks'!L31,"")</f>
        <v>0</v>
      </c>
      <c r="M15" s="63">
        <f>IFERROR('Laika grafiks'!M31,"")</f>
        <v>0</v>
      </c>
      <c r="N15" s="63">
        <f>IFERROR('Laika grafiks'!N31,"")</f>
        <v>0</v>
      </c>
      <c r="O15" s="63">
        <f>IFERROR('Laika grafiks'!O31,"")</f>
        <v>0</v>
      </c>
      <c r="P15" s="63">
        <f>IFERROR('Laika grafiks'!P31,"")</f>
        <v>0</v>
      </c>
      <c r="Q15" s="63">
        <f>IFERROR('Laika grafiks'!Q31,"")</f>
        <v>0</v>
      </c>
      <c r="R15" s="63">
        <f>IFERROR('Laika grafiks'!R31,"")</f>
        <v>0</v>
      </c>
      <c r="S15" s="63">
        <f>IFERROR('Laika grafiks'!S31,"")</f>
        <v>0</v>
      </c>
      <c r="T15" s="63">
        <f>IFERROR('Laika grafiks'!T31,"")</f>
        <v>0</v>
      </c>
      <c r="U15" s="63">
        <f>IFERROR('Laika grafiks'!U31,"")</f>
        <v>0</v>
      </c>
      <c r="V15" s="63">
        <f>IFERROR('Laika grafiks'!V31,"")</f>
        <v>0</v>
      </c>
      <c r="W15" s="63">
        <f>IFERROR('Laika grafiks'!W31,"")</f>
        <v>0</v>
      </c>
      <c r="X15" s="63">
        <f>IFERROR('Laika grafiks'!X31,"")</f>
        <v>0</v>
      </c>
      <c r="Y15" s="63">
        <f>IFERROR('Laika grafiks'!Y31,"")</f>
        <v>0</v>
      </c>
      <c r="Z15" s="63">
        <f>IFERROR('Laika grafiks'!Z31,"")</f>
        <v>0</v>
      </c>
      <c r="AA15" s="63">
        <f>IFERROR('Laika grafiks'!AA31,"")</f>
        <v>0</v>
      </c>
      <c r="AB15" s="63">
        <f>IFERROR('Laika grafiks'!AB31,"")</f>
        <v>0</v>
      </c>
      <c r="AC15" s="63">
        <f>IFERROR('Laika grafiks'!AC31,"")</f>
        <v>0</v>
      </c>
      <c r="AD15" s="63">
        <f>IFERROR('Laika grafiks'!AD31,"")</f>
        <v>0</v>
      </c>
      <c r="AE15" s="63">
        <f>IFERROR('Laika grafiks'!AE31,"")</f>
        <v>0</v>
      </c>
      <c r="AF15" s="63">
        <f>IFERROR('Laika grafiks'!AF31,"")</f>
        <v>0</v>
      </c>
      <c r="AG15" s="63">
        <f>IFERROR('Laika grafiks'!AG31,"")</f>
        <v>0</v>
      </c>
      <c r="AH15" s="63">
        <f>IFERROR('Laika grafiks'!AH31,"")</f>
        <v>0</v>
      </c>
      <c r="AI15" s="63">
        <f>IFERROR('Laika grafiks'!AI31,"")</f>
        <v>0</v>
      </c>
      <c r="AJ15" s="63">
        <f>IFERROR('Laika grafiks'!AJ31,"")</f>
        <v>0</v>
      </c>
      <c r="AK15" s="63">
        <f>IFERROR('Laika grafiks'!AK31,"")</f>
        <v>0</v>
      </c>
      <c r="AL15" s="63">
        <f>IFERROR('Laika grafiks'!AL31,"")</f>
        <v>0</v>
      </c>
      <c r="AM15" s="63">
        <f>IFERROR('Laika grafiks'!AM31,"")</f>
        <v>0</v>
      </c>
      <c r="AN15" s="63">
        <f>IFERROR('Laika grafiks'!AN31,"")</f>
        <v>0</v>
      </c>
      <c r="AO15" s="63">
        <f>IFERROR('Laika grafiks'!AO31,"")</f>
        <v>0</v>
      </c>
      <c r="AP15" s="63">
        <f>IFERROR('Laika grafiks'!AP31,"")</f>
        <v>0</v>
      </c>
      <c r="AQ15" s="63">
        <f>IFERROR('Laika grafiks'!AQ31,"")</f>
        <v>0</v>
      </c>
      <c r="AR15" s="63">
        <f>IFERROR('Laika grafiks'!AR31,"")</f>
        <v>0</v>
      </c>
      <c r="AS15" s="63">
        <f>IFERROR('Laika grafiks'!AS31,"")</f>
        <v>0</v>
      </c>
      <c r="AT15" s="63">
        <f>IFERROR('Laika grafiks'!AT31,"")</f>
        <v>0</v>
      </c>
      <c r="AU15" s="63">
        <f>IFERROR('Laika grafiks'!AU31,"")</f>
        <v>0</v>
      </c>
      <c r="AV15" s="63">
        <f>IFERROR('Laika grafiks'!AV31,"")</f>
        <v>0</v>
      </c>
      <c r="AW15" s="63">
        <f>IFERROR('Laika grafiks'!AW31,"")</f>
        <v>0</v>
      </c>
      <c r="AX15" s="63">
        <f>IFERROR('Laika grafiks'!AX31,"")</f>
        <v>0</v>
      </c>
      <c r="AY15" s="63">
        <f>IFERROR('Laika grafiks'!AY31,"")</f>
        <v>0</v>
      </c>
      <c r="AZ15" s="63">
        <f>IFERROR('Laika grafiks'!AZ31,"")</f>
        <v>0</v>
      </c>
      <c r="BA15" s="63">
        <f>IFERROR('Laika grafiks'!BA31,"")</f>
        <v>0</v>
      </c>
      <c r="BB15" s="63">
        <f>IFERROR('Laika grafiks'!BB31,"")</f>
        <v>0</v>
      </c>
      <c r="BC15" s="63">
        <f>IFERROR('Laika grafiks'!BC31,"")</f>
        <v>0</v>
      </c>
      <c r="BD15" s="63">
        <f>IFERROR('Laika grafiks'!BD31,"")</f>
        <v>0</v>
      </c>
      <c r="BE15" s="63">
        <f>IFERROR('Laika grafiks'!BE31,"")</f>
        <v>0</v>
      </c>
      <c r="BF15" s="63">
        <f>IFERROR('Laika grafiks'!BF31,"")</f>
        <v>0</v>
      </c>
      <c r="BG15" s="63">
        <f>IFERROR('Laika grafiks'!BG31,"")</f>
        <v>0</v>
      </c>
      <c r="BH15" s="63">
        <f>IFERROR('Laika grafiks'!BH31,"")</f>
        <v>0</v>
      </c>
      <c r="BI15" s="63">
        <f>IFERROR('Laika grafiks'!BI31,"")</f>
        <v>0</v>
      </c>
      <c r="BJ15" s="63">
        <f>IFERROR('Laika grafiks'!BJ31,"")</f>
        <v>0</v>
      </c>
      <c r="BK15" s="63">
        <f>IFERROR('Laika grafiks'!BK31,"")</f>
        <v>0</v>
      </c>
      <c r="BL15" s="63">
        <f>IFERROR('Laika grafiks'!BL31,"")</f>
        <v>0</v>
      </c>
      <c r="BM15" s="63">
        <f>IFERROR('Laika grafiks'!BM31,"")</f>
        <v>0</v>
      </c>
      <c r="BN15" s="63">
        <f>IFERROR('Laika grafiks'!BN31,"")</f>
        <v>0</v>
      </c>
      <c r="BO15" s="63">
        <f>IFERROR('Laika grafiks'!BO31,"")</f>
        <v>0</v>
      </c>
      <c r="BP15" s="63">
        <f>IFERROR('Laika grafiks'!BP31,"")</f>
        <v>0</v>
      </c>
      <c r="BQ15" s="63">
        <f>IFERROR('Laika grafiks'!BQ31,"")</f>
        <v>0</v>
      </c>
      <c r="BR15" s="63">
        <f>IFERROR('Laika grafiks'!BR31,"")</f>
        <v>0</v>
      </c>
      <c r="BS15" s="63">
        <f>IFERROR('Laika grafiks'!BS31,"")</f>
        <v>0</v>
      </c>
      <c r="BT15" s="63">
        <f>IFERROR('Laika grafiks'!BT31,"")</f>
        <v>0</v>
      </c>
      <c r="BU15" s="63">
        <f>IFERROR('Laika grafiks'!BU31,"")</f>
        <v>0</v>
      </c>
      <c r="BV15" s="63">
        <f>IFERROR('Laika grafiks'!BV31,"")</f>
        <v>0</v>
      </c>
      <c r="BW15" s="63">
        <f>IFERROR('Laika grafiks'!BW31,"")</f>
        <v>0</v>
      </c>
      <c r="BX15" s="63">
        <f>IFERROR('Laika grafiks'!BX31,"")</f>
        <v>0</v>
      </c>
      <c r="BY15" s="63">
        <f>IFERROR('Laika grafiks'!BY31,"")</f>
        <v>0</v>
      </c>
      <c r="BZ15" s="63">
        <f>IFERROR('Laika grafiks'!BZ31,"")</f>
        <v>0</v>
      </c>
      <c r="CA15" s="63">
        <f>IFERROR('Laika grafiks'!CA31,"")</f>
        <v>0</v>
      </c>
      <c r="CB15" s="63">
        <f>IFERROR('Laika grafiks'!CB31,"")</f>
        <v>0</v>
      </c>
      <c r="CC15" s="63">
        <f>IFERROR('Laika grafiks'!CC31,"")</f>
        <v>0</v>
      </c>
      <c r="CD15" s="63">
        <f>IFERROR('Laika grafiks'!CD31,"")</f>
        <v>0</v>
      </c>
      <c r="CE15" s="63">
        <f>IFERROR('Laika grafiks'!CE31,"")</f>
        <v>0</v>
      </c>
      <c r="CF15" s="63">
        <f>IFERROR('Laika grafiks'!CF31,"")</f>
        <v>0</v>
      </c>
      <c r="CG15" s="63">
        <f>IFERROR('Laika grafiks'!CG31,"")</f>
        <v>0</v>
      </c>
      <c r="CH15" s="63">
        <f>IFERROR('Laika grafiks'!CH31,"")</f>
        <v>0</v>
      </c>
      <c r="CI15" s="63">
        <f>IFERROR('Laika grafiks'!CI31,"")</f>
        <v>0</v>
      </c>
      <c r="CJ15" s="63">
        <f>IFERROR('Laika grafiks'!CJ31,"")</f>
        <v>0</v>
      </c>
      <c r="CK15" s="63">
        <f>IFERROR('Laika grafiks'!CK31,"")</f>
        <v>0</v>
      </c>
      <c r="CL15" s="63">
        <f>IFERROR('Laika grafiks'!CL31,"")</f>
        <v>0</v>
      </c>
      <c r="CM15" s="63">
        <f>IFERROR('Laika grafiks'!CM31,"")</f>
        <v>0</v>
      </c>
      <c r="CN15" s="63">
        <f>IFERROR('Laika grafiks'!CN31,"")</f>
        <v>0</v>
      </c>
      <c r="CO15" s="63">
        <f>IFERROR('Laika grafiks'!CO31,"")</f>
        <v>0</v>
      </c>
      <c r="CP15" s="63">
        <f>IFERROR('Laika grafiks'!CP31,"")</f>
        <v>0</v>
      </c>
      <c r="CQ15" s="63">
        <f>IFERROR('Laika grafiks'!CQ31,"")</f>
        <v>0</v>
      </c>
      <c r="CR15" s="63">
        <f>IFERROR('Laika grafiks'!CR31,"")</f>
        <v>0</v>
      </c>
      <c r="CS15" s="63">
        <f>IFERROR('Laika grafiks'!CS31,"")</f>
        <v>0</v>
      </c>
      <c r="CT15" s="63">
        <f>IFERROR('Laika grafiks'!CT31,"")</f>
        <v>0</v>
      </c>
      <c r="CU15" s="63">
        <f>IFERROR('Laika grafiks'!CU31,"")</f>
        <v>0</v>
      </c>
      <c r="CV15" s="63">
        <f>IFERROR('Laika grafiks'!CV31,"")</f>
        <v>0</v>
      </c>
      <c r="CW15" s="63">
        <f>IFERROR('Laika grafiks'!CW31,"")</f>
        <v>0</v>
      </c>
      <c r="CX15" s="63">
        <f>IFERROR('Laika grafiks'!CX31,"")</f>
        <v>0</v>
      </c>
      <c r="CY15" s="63">
        <f>IFERROR('Laika grafiks'!CY31,"")</f>
        <v>0</v>
      </c>
      <c r="CZ15" s="63">
        <f>IFERROR('Laika grafiks'!CZ31,"")</f>
        <v>0</v>
      </c>
      <c r="DA15" s="63">
        <f>IFERROR('Laika grafiks'!DA31,"")</f>
        <v>0</v>
      </c>
      <c r="DB15" s="63">
        <f>IFERROR('Laika grafiks'!DB31,"")</f>
        <v>0</v>
      </c>
      <c r="DC15" s="63">
        <f>IFERROR('Laika grafiks'!DC31,"")</f>
        <v>0</v>
      </c>
      <c r="DD15" s="63">
        <f>IFERROR('Laika grafiks'!DD31,"")</f>
        <v>0</v>
      </c>
      <c r="DE15" s="63">
        <f>IFERROR('Laika grafiks'!DE31,"")</f>
        <v>0</v>
      </c>
      <c r="DF15" s="63">
        <f>IFERROR('Laika grafiks'!DF31,"")</f>
        <v>0</v>
      </c>
      <c r="DG15" s="63">
        <f>IFERROR('Laika grafiks'!DG31,"")</f>
        <v>0</v>
      </c>
      <c r="DH15" s="63">
        <f>IFERROR('Laika grafiks'!DH31,"")</f>
        <v>0</v>
      </c>
      <c r="DI15" s="63">
        <f>IFERROR('Laika grafiks'!DI31,"")</f>
        <v>0</v>
      </c>
      <c r="DJ15" s="63">
        <f>IFERROR('Laika grafiks'!DJ31,"")</f>
        <v>0</v>
      </c>
      <c r="DK15" s="63">
        <f>IFERROR('Laika grafiks'!DK31,"")</f>
        <v>0</v>
      </c>
      <c r="DL15" s="63">
        <f>IFERROR('Laika grafiks'!DL31,"")</f>
        <v>0</v>
      </c>
      <c r="DM15" s="63">
        <f>IFERROR('Laika grafiks'!DM31,"")</f>
        <v>0</v>
      </c>
      <c r="DN15" s="63">
        <f>IFERROR('Laika grafiks'!DN31,"")</f>
        <v>0</v>
      </c>
      <c r="DO15" s="63">
        <f>IFERROR('Laika grafiks'!DO31,"")</f>
        <v>0</v>
      </c>
      <c r="DP15" s="63">
        <f>IFERROR('Laika grafiks'!DP31,"")</f>
        <v>0</v>
      </c>
      <c r="DQ15" s="63">
        <f>IFERROR('Laika grafiks'!DQ31,"")</f>
        <v>0</v>
      </c>
      <c r="DR15" s="63">
        <f>IFERROR('Laika grafiks'!DR31,"")</f>
        <v>0</v>
      </c>
      <c r="DS15" s="63">
        <f>IFERROR('Laika grafiks'!DS31,"")</f>
        <v>0</v>
      </c>
      <c r="DT15" s="63">
        <f>IFERROR('Laika grafiks'!DT31,"")</f>
        <v>0</v>
      </c>
      <c r="DU15" s="63">
        <f>IFERROR('Laika grafiks'!DU31,"")</f>
        <v>0</v>
      </c>
    </row>
    <row r="16" spans="1:125"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x14ac:dyDescent="0.35">
      <c r="A17" s="63" t="str">
        <f>IFERROR(Pieņēmumi!B243,"")</f>
        <v>Indekss lietošanas maksām</v>
      </c>
      <c r="B17" s="2"/>
      <c r="C17" s="2"/>
      <c r="D17" s="63">
        <f>IFERROR(Pieņēmumi!E243,"")</f>
        <v>0</v>
      </c>
      <c r="E17" s="75" t="str">
        <f>IFERROR(INDEX('Laika grafiks'!$54:$58,MATCH($D17,'Laika grafiks'!$A$54:$A$58,0),MATCH(E$3,'Laika grafiks'!$3:$3,0)),"")</f>
        <v/>
      </c>
      <c r="F17" s="75" t="str">
        <f>IFERROR(INDEX('Laika grafiks'!$54:$58,MATCH($D17,'Laika grafiks'!$A$54:$A$58,0),MATCH(F$3,'Laika grafiks'!$3:$3,0)),"")</f>
        <v/>
      </c>
      <c r="G17" s="75" t="str">
        <f>IFERROR(INDEX('Laika grafiks'!$54:$58,MATCH($D17,'Laika grafiks'!$A$54:$A$58,0),MATCH(G$3,'Laika grafiks'!$3:$3,0)),"")</f>
        <v/>
      </c>
      <c r="H17" s="75" t="str">
        <f>IFERROR(INDEX('Laika grafiks'!$54:$58,MATCH($D17,'Laika grafiks'!$A$54:$A$58,0),MATCH(H$3,'Laika grafiks'!$3:$3,0)),"")</f>
        <v/>
      </c>
      <c r="I17" s="75" t="str">
        <f>IFERROR(INDEX('Laika grafiks'!$54:$58,MATCH($D17,'Laika grafiks'!$A$54:$A$58,0),MATCH(I$3,'Laika grafiks'!$3:$3,0)),"")</f>
        <v/>
      </c>
      <c r="J17" s="75" t="str">
        <f>IFERROR(INDEX('Laika grafiks'!$54:$58,MATCH($D17,'Laika grafiks'!$A$54:$A$58,0),MATCH(J$3,'Laika grafiks'!$3:$3,0)),"")</f>
        <v/>
      </c>
      <c r="K17" s="75" t="str">
        <f>IFERROR(INDEX('Laika grafiks'!$54:$58,MATCH($D17,'Laika grafiks'!$A$54:$A$58,0),MATCH(K$3,'Laika grafiks'!$3:$3,0)),"")</f>
        <v/>
      </c>
      <c r="L17" s="75" t="str">
        <f>IFERROR(INDEX('Laika grafiks'!$54:$58,MATCH($D17,'Laika grafiks'!$A$54:$A$58,0),MATCH(L$3,'Laika grafiks'!$3:$3,0)),"")</f>
        <v/>
      </c>
      <c r="M17" s="75" t="str">
        <f>IFERROR(INDEX('Laika grafiks'!$54:$58,MATCH($D17,'Laika grafiks'!$A$54:$A$58,0),MATCH(M$3,'Laika grafiks'!$3:$3,0)),"")</f>
        <v/>
      </c>
      <c r="N17" s="75" t="str">
        <f>IFERROR(INDEX('Laika grafiks'!$54:$58,MATCH($D17,'Laika grafiks'!$A$54:$A$58,0),MATCH(N$3,'Laika grafiks'!$3:$3,0)),"")</f>
        <v/>
      </c>
      <c r="O17" s="75" t="str">
        <f>IFERROR(INDEX('Laika grafiks'!$54:$58,MATCH($D17,'Laika grafiks'!$A$54:$A$58,0),MATCH(O$3,'Laika grafiks'!$3:$3,0)),"")</f>
        <v/>
      </c>
      <c r="P17" s="75" t="str">
        <f>IFERROR(INDEX('Laika grafiks'!$54:$58,MATCH($D17,'Laika grafiks'!$A$54:$A$58,0),MATCH(P$3,'Laika grafiks'!$3:$3,0)),"")</f>
        <v/>
      </c>
      <c r="Q17" s="75" t="str">
        <f>IFERROR(INDEX('Laika grafiks'!$54:$58,MATCH($D17,'Laika grafiks'!$A$54:$A$58,0),MATCH(Q$3,'Laika grafiks'!$3:$3,0)),"")</f>
        <v/>
      </c>
      <c r="R17" s="75" t="str">
        <f>IFERROR(INDEX('Laika grafiks'!$54:$58,MATCH($D17,'Laika grafiks'!$A$54:$A$58,0),MATCH(R$3,'Laika grafiks'!$3:$3,0)),"")</f>
        <v/>
      </c>
      <c r="S17" s="75" t="str">
        <f>IFERROR(INDEX('Laika grafiks'!$54:$58,MATCH($D17,'Laika grafiks'!$A$54:$A$58,0),MATCH(S$3,'Laika grafiks'!$3:$3,0)),"")</f>
        <v/>
      </c>
      <c r="T17" s="75" t="str">
        <f>IFERROR(INDEX('Laika grafiks'!$54:$58,MATCH($D17,'Laika grafiks'!$A$54:$A$58,0),MATCH(T$3,'Laika grafiks'!$3:$3,0)),"")</f>
        <v/>
      </c>
      <c r="U17" s="75" t="str">
        <f>IFERROR(INDEX('Laika grafiks'!$54:$58,MATCH($D17,'Laika grafiks'!$A$54:$A$58,0),MATCH(U$3,'Laika grafiks'!$3:$3,0)),"")</f>
        <v/>
      </c>
      <c r="V17" s="75" t="str">
        <f>IFERROR(INDEX('Laika grafiks'!$54:$58,MATCH($D17,'Laika grafiks'!$A$54:$A$58,0),MATCH(V$3,'Laika grafiks'!$3:$3,0)),"")</f>
        <v/>
      </c>
      <c r="W17" s="75" t="str">
        <f>IFERROR(INDEX('Laika grafiks'!$54:$58,MATCH($D17,'Laika grafiks'!$A$54:$A$58,0),MATCH(W$3,'Laika grafiks'!$3:$3,0)),"")</f>
        <v/>
      </c>
      <c r="X17" s="75" t="str">
        <f>IFERROR(INDEX('Laika grafiks'!$54:$58,MATCH($D17,'Laika grafiks'!$A$54:$A$58,0),MATCH(X$3,'Laika grafiks'!$3:$3,0)),"")</f>
        <v/>
      </c>
      <c r="Y17" s="75" t="str">
        <f>IFERROR(INDEX('Laika grafiks'!$54:$58,MATCH($D17,'Laika grafiks'!$A$54:$A$58,0),MATCH(Y$3,'Laika grafiks'!$3:$3,0)),"")</f>
        <v/>
      </c>
      <c r="Z17" s="75" t="str">
        <f>IFERROR(INDEX('Laika grafiks'!$54:$58,MATCH($D17,'Laika grafiks'!$A$54:$A$58,0),MATCH(Z$3,'Laika grafiks'!$3:$3,0)),"")</f>
        <v/>
      </c>
      <c r="AA17" s="75" t="str">
        <f>IFERROR(INDEX('Laika grafiks'!$54:$58,MATCH($D17,'Laika grafiks'!$A$54:$A$58,0),MATCH(AA$3,'Laika grafiks'!$3:$3,0)),"")</f>
        <v/>
      </c>
      <c r="AB17" s="75" t="str">
        <f>IFERROR(INDEX('Laika grafiks'!$54:$58,MATCH($D17,'Laika grafiks'!$A$54:$A$58,0),MATCH(AB$3,'Laika grafiks'!$3:$3,0)),"")</f>
        <v/>
      </c>
      <c r="AC17" s="75" t="str">
        <f>IFERROR(INDEX('Laika grafiks'!$54:$58,MATCH($D17,'Laika grafiks'!$A$54:$A$58,0),MATCH(AC$3,'Laika grafiks'!$3:$3,0)),"")</f>
        <v/>
      </c>
      <c r="AD17" s="75" t="str">
        <f>IFERROR(INDEX('Laika grafiks'!$54:$58,MATCH($D17,'Laika grafiks'!$A$54:$A$58,0),MATCH(AD$3,'Laika grafiks'!$3:$3,0)),"")</f>
        <v/>
      </c>
      <c r="AE17" s="75" t="str">
        <f>IFERROR(INDEX('Laika grafiks'!$54:$58,MATCH($D17,'Laika grafiks'!$A$54:$A$58,0),MATCH(AE$3,'Laika grafiks'!$3:$3,0)),"")</f>
        <v/>
      </c>
      <c r="AF17" s="75" t="str">
        <f>IFERROR(INDEX('Laika grafiks'!$54:$58,MATCH($D17,'Laika grafiks'!$A$54:$A$58,0),MATCH(AF$3,'Laika grafiks'!$3:$3,0)),"")</f>
        <v/>
      </c>
      <c r="AG17" s="75" t="str">
        <f>IFERROR(INDEX('Laika grafiks'!$54:$58,MATCH($D17,'Laika grafiks'!$A$54:$A$58,0),MATCH(AG$3,'Laika grafiks'!$3:$3,0)),"")</f>
        <v/>
      </c>
      <c r="AH17" s="75" t="str">
        <f>IFERROR(INDEX('Laika grafiks'!$54:$58,MATCH($D17,'Laika grafiks'!$A$54:$A$58,0),MATCH(AH$3,'Laika grafiks'!$3:$3,0)),"")</f>
        <v/>
      </c>
      <c r="AI17" s="75" t="str">
        <f>IFERROR(INDEX('Laika grafiks'!$54:$58,MATCH($D17,'Laika grafiks'!$A$54:$A$58,0),MATCH(AI$3,'Laika grafiks'!$3:$3,0)),"")</f>
        <v/>
      </c>
      <c r="AJ17" s="75" t="str">
        <f>IFERROR(INDEX('Laika grafiks'!$54:$58,MATCH($D17,'Laika grafiks'!$A$54:$A$58,0),MATCH(AJ$3,'Laika grafiks'!$3:$3,0)),"")</f>
        <v/>
      </c>
      <c r="AK17" s="75" t="str">
        <f>IFERROR(INDEX('Laika grafiks'!$54:$58,MATCH($D17,'Laika grafiks'!$A$54:$A$58,0),MATCH(AK$3,'Laika grafiks'!$3:$3,0)),"")</f>
        <v/>
      </c>
      <c r="AL17" s="75" t="str">
        <f>IFERROR(INDEX('Laika grafiks'!$54:$58,MATCH($D17,'Laika grafiks'!$A$54:$A$58,0),MATCH(AL$3,'Laika grafiks'!$3:$3,0)),"")</f>
        <v/>
      </c>
      <c r="AM17" s="75" t="str">
        <f>IFERROR(INDEX('Laika grafiks'!$54:$58,MATCH($D17,'Laika grafiks'!$A$54:$A$58,0),MATCH(AM$3,'Laika grafiks'!$3:$3,0)),"")</f>
        <v/>
      </c>
      <c r="AN17" s="75" t="str">
        <f>IFERROR(INDEX('Laika grafiks'!$54:$58,MATCH($D17,'Laika grafiks'!$A$54:$A$58,0),MATCH(AN$3,'Laika grafiks'!$3:$3,0)),"")</f>
        <v/>
      </c>
      <c r="AO17" s="75" t="str">
        <f>IFERROR(INDEX('Laika grafiks'!$54:$58,MATCH($D17,'Laika grafiks'!$A$54:$A$58,0),MATCH(AO$3,'Laika grafiks'!$3:$3,0)),"")</f>
        <v/>
      </c>
      <c r="AP17" s="75" t="str">
        <f>IFERROR(INDEX('Laika grafiks'!$54:$58,MATCH($D17,'Laika grafiks'!$A$54:$A$58,0),MATCH(AP$3,'Laika grafiks'!$3:$3,0)),"")</f>
        <v/>
      </c>
      <c r="AQ17" s="75" t="str">
        <f>IFERROR(INDEX('Laika grafiks'!$54:$58,MATCH($D17,'Laika grafiks'!$A$54:$A$58,0),MATCH(AQ$3,'Laika grafiks'!$3:$3,0)),"")</f>
        <v/>
      </c>
      <c r="AR17" s="75" t="str">
        <f>IFERROR(INDEX('Laika grafiks'!$54:$58,MATCH($D17,'Laika grafiks'!$A$54:$A$58,0),MATCH(AR$3,'Laika grafiks'!$3:$3,0)),"")</f>
        <v/>
      </c>
      <c r="AS17" s="75" t="str">
        <f>IFERROR(INDEX('Laika grafiks'!$54:$58,MATCH($D17,'Laika grafiks'!$A$54:$A$58,0),MATCH(AS$3,'Laika grafiks'!$3:$3,0)),"")</f>
        <v/>
      </c>
      <c r="AT17" s="75" t="str">
        <f>IFERROR(INDEX('Laika grafiks'!$54:$58,MATCH($D17,'Laika grafiks'!$A$54:$A$58,0),MATCH(AT$3,'Laika grafiks'!$3:$3,0)),"")</f>
        <v/>
      </c>
      <c r="AU17" s="75" t="str">
        <f>IFERROR(INDEX('Laika grafiks'!$54:$58,MATCH($D17,'Laika grafiks'!$A$54:$A$58,0),MATCH(AU$3,'Laika grafiks'!$3:$3,0)),"")</f>
        <v/>
      </c>
      <c r="AV17" s="75" t="str">
        <f>IFERROR(INDEX('Laika grafiks'!$54:$58,MATCH($D17,'Laika grafiks'!$A$54:$A$58,0),MATCH(AV$3,'Laika grafiks'!$3:$3,0)),"")</f>
        <v/>
      </c>
      <c r="AW17" s="75" t="str">
        <f>IFERROR(INDEX('Laika grafiks'!$54:$58,MATCH($D17,'Laika grafiks'!$A$54:$A$58,0),MATCH(AW$3,'Laika grafiks'!$3:$3,0)),"")</f>
        <v/>
      </c>
      <c r="AX17" s="75" t="str">
        <f>IFERROR(INDEX('Laika grafiks'!$54:$58,MATCH($D17,'Laika grafiks'!$A$54:$A$58,0),MATCH(AX$3,'Laika grafiks'!$3:$3,0)),"")</f>
        <v/>
      </c>
      <c r="AY17" s="75" t="str">
        <f>IFERROR(INDEX('Laika grafiks'!$54:$58,MATCH($D17,'Laika grafiks'!$A$54:$A$58,0),MATCH(AY$3,'Laika grafiks'!$3:$3,0)),"")</f>
        <v/>
      </c>
      <c r="AZ17" s="75" t="str">
        <f>IFERROR(INDEX('Laika grafiks'!$54:$58,MATCH($D17,'Laika grafiks'!$A$54:$A$58,0),MATCH(AZ$3,'Laika grafiks'!$3:$3,0)),"")</f>
        <v/>
      </c>
      <c r="BA17" s="75" t="str">
        <f>IFERROR(INDEX('Laika grafiks'!$54:$58,MATCH($D17,'Laika grafiks'!$A$54:$A$58,0),MATCH(BA$3,'Laika grafiks'!$3:$3,0)),"")</f>
        <v/>
      </c>
      <c r="BB17" s="75" t="str">
        <f>IFERROR(INDEX('Laika grafiks'!$54:$58,MATCH($D17,'Laika grafiks'!$A$54:$A$58,0),MATCH(BB$3,'Laika grafiks'!$3:$3,0)),"")</f>
        <v/>
      </c>
      <c r="BC17" s="75" t="str">
        <f>IFERROR(INDEX('Laika grafiks'!$54:$58,MATCH($D17,'Laika grafiks'!$A$54:$A$58,0),MATCH(BC$3,'Laika grafiks'!$3:$3,0)),"")</f>
        <v/>
      </c>
      <c r="BD17" s="75" t="str">
        <f>IFERROR(INDEX('Laika grafiks'!$54:$58,MATCH($D17,'Laika grafiks'!$A$54:$A$58,0),MATCH(BD$3,'Laika grafiks'!$3:$3,0)),"")</f>
        <v/>
      </c>
      <c r="BE17" s="75" t="str">
        <f>IFERROR(INDEX('Laika grafiks'!$54:$58,MATCH($D17,'Laika grafiks'!$A$54:$A$58,0),MATCH(BE$3,'Laika grafiks'!$3:$3,0)),"")</f>
        <v/>
      </c>
      <c r="BF17" s="75" t="str">
        <f>IFERROR(INDEX('Laika grafiks'!$54:$58,MATCH($D17,'Laika grafiks'!$A$54:$A$58,0),MATCH(BF$3,'Laika grafiks'!$3:$3,0)),"")</f>
        <v/>
      </c>
      <c r="BG17" s="75" t="str">
        <f>IFERROR(INDEX('Laika grafiks'!$54:$58,MATCH($D17,'Laika grafiks'!$A$54:$A$58,0),MATCH(BG$3,'Laika grafiks'!$3:$3,0)),"")</f>
        <v/>
      </c>
      <c r="BH17" s="75" t="str">
        <f>IFERROR(INDEX('Laika grafiks'!$54:$58,MATCH($D17,'Laika grafiks'!$A$54:$A$58,0),MATCH(BH$3,'Laika grafiks'!$3:$3,0)),"")</f>
        <v/>
      </c>
      <c r="BI17" s="75" t="str">
        <f>IFERROR(INDEX('Laika grafiks'!$54:$58,MATCH($D17,'Laika grafiks'!$A$54:$A$58,0),MATCH(BI$3,'Laika grafiks'!$3:$3,0)),"")</f>
        <v/>
      </c>
      <c r="BJ17" s="75" t="str">
        <f>IFERROR(INDEX('Laika grafiks'!$54:$58,MATCH($D17,'Laika grafiks'!$A$54:$A$58,0),MATCH(BJ$3,'Laika grafiks'!$3:$3,0)),"")</f>
        <v/>
      </c>
      <c r="BK17" s="75" t="str">
        <f>IFERROR(INDEX('Laika grafiks'!$54:$58,MATCH($D17,'Laika grafiks'!$A$54:$A$58,0),MATCH(BK$3,'Laika grafiks'!$3:$3,0)),"")</f>
        <v/>
      </c>
      <c r="BL17" s="75" t="str">
        <f>IFERROR(INDEX('Laika grafiks'!$54:$58,MATCH($D17,'Laika grafiks'!$A$54:$A$58,0),MATCH(BL$3,'Laika grafiks'!$3:$3,0)),"")</f>
        <v/>
      </c>
      <c r="BM17" s="75" t="str">
        <f>IFERROR(INDEX('Laika grafiks'!$54:$58,MATCH($D17,'Laika grafiks'!$A$54:$A$58,0),MATCH(BM$3,'Laika grafiks'!$3:$3,0)),"")</f>
        <v/>
      </c>
      <c r="BN17" s="75" t="str">
        <f>IFERROR(INDEX('Laika grafiks'!$54:$58,MATCH($D17,'Laika grafiks'!$A$54:$A$58,0),MATCH(BN$3,'Laika grafiks'!$3:$3,0)),"")</f>
        <v/>
      </c>
      <c r="BO17" s="75" t="str">
        <f>IFERROR(INDEX('Laika grafiks'!$54:$58,MATCH($D17,'Laika grafiks'!$A$54:$A$58,0),MATCH(BO$3,'Laika grafiks'!$3:$3,0)),"")</f>
        <v/>
      </c>
      <c r="BP17" s="75" t="str">
        <f>IFERROR(INDEX('Laika grafiks'!$54:$58,MATCH($D17,'Laika grafiks'!$A$54:$A$58,0),MATCH(BP$3,'Laika grafiks'!$3:$3,0)),"")</f>
        <v/>
      </c>
      <c r="BQ17" s="75" t="str">
        <f>IFERROR(INDEX('Laika grafiks'!$54:$58,MATCH($D17,'Laika grafiks'!$A$54:$A$58,0),MATCH(BQ$3,'Laika grafiks'!$3:$3,0)),"")</f>
        <v/>
      </c>
      <c r="BR17" s="75" t="str">
        <f>IFERROR(INDEX('Laika grafiks'!$54:$58,MATCH($D17,'Laika grafiks'!$A$54:$A$58,0),MATCH(BR$3,'Laika grafiks'!$3:$3,0)),"")</f>
        <v/>
      </c>
      <c r="BS17" s="75" t="str">
        <f>IFERROR(INDEX('Laika grafiks'!$54:$58,MATCH($D17,'Laika grafiks'!$A$54:$A$58,0),MATCH(BS$3,'Laika grafiks'!$3:$3,0)),"")</f>
        <v/>
      </c>
      <c r="BT17" s="75" t="str">
        <f>IFERROR(INDEX('Laika grafiks'!$54:$58,MATCH($D17,'Laika grafiks'!$A$54:$A$58,0),MATCH(BT$3,'Laika grafiks'!$3:$3,0)),"")</f>
        <v/>
      </c>
      <c r="BU17" s="75" t="str">
        <f>IFERROR(INDEX('Laika grafiks'!$54:$58,MATCH($D17,'Laika grafiks'!$A$54:$A$58,0),MATCH(BU$3,'Laika grafiks'!$3:$3,0)),"")</f>
        <v/>
      </c>
      <c r="BV17" s="75" t="str">
        <f>IFERROR(INDEX('Laika grafiks'!$54:$58,MATCH($D17,'Laika grafiks'!$A$54:$A$58,0),MATCH(BV$3,'Laika grafiks'!$3:$3,0)),"")</f>
        <v/>
      </c>
      <c r="BW17" s="75" t="str">
        <f>IFERROR(INDEX('Laika grafiks'!$54:$58,MATCH($D17,'Laika grafiks'!$A$54:$A$58,0),MATCH(BW$3,'Laika grafiks'!$3:$3,0)),"")</f>
        <v/>
      </c>
      <c r="BX17" s="75" t="str">
        <f>IFERROR(INDEX('Laika grafiks'!$54:$58,MATCH($D17,'Laika grafiks'!$A$54:$A$58,0),MATCH(BX$3,'Laika grafiks'!$3:$3,0)),"")</f>
        <v/>
      </c>
      <c r="BY17" s="75" t="str">
        <f>IFERROR(INDEX('Laika grafiks'!$54:$58,MATCH($D17,'Laika grafiks'!$A$54:$A$58,0),MATCH(BY$3,'Laika grafiks'!$3:$3,0)),"")</f>
        <v/>
      </c>
      <c r="BZ17" s="75" t="str">
        <f>IFERROR(INDEX('Laika grafiks'!$54:$58,MATCH($D17,'Laika grafiks'!$A$54:$A$58,0),MATCH(BZ$3,'Laika grafiks'!$3:$3,0)),"")</f>
        <v/>
      </c>
      <c r="CA17" s="75" t="str">
        <f>IFERROR(INDEX('Laika grafiks'!$54:$58,MATCH($D17,'Laika grafiks'!$A$54:$A$58,0),MATCH(CA$3,'Laika grafiks'!$3:$3,0)),"")</f>
        <v/>
      </c>
      <c r="CB17" s="75" t="str">
        <f>IFERROR(INDEX('Laika grafiks'!$54:$58,MATCH($D17,'Laika grafiks'!$A$54:$A$58,0),MATCH(CB$3,'Laika grafiks'!$3:$3,0)),"")</f>
        <v/>
      </c>
      <c r="CC17" s="75" t="str">
        <f>IFERROR(INDEX('Laika grafiks'!$54:$58,MATCH($D17,'Laika grafiks'!$A$54:$A$58,0),MATCH(CC$3,'Laika grafiks'!$3:$3,0)),"")</f>
        <v/>
      </c>
      <c r="CD17" s="75" t="str">
        <f>IFERROR(INDEX('Laika grafiks'!$54:$58,MATCH($D17,'Laika grafiks'!$A$54:$A$58,0),MATCH(CD$3,'Laika grafiks'!$3:$3,0)),"")</f>
        <v/>
      </c>
      <c r="CE17" s="75" t="str">
        <f>IFERROR(INDEX('Laika grafiks'!$54:$58,MATCH($D17,'Laika grafiks'!$A$54:$A$58,0),MATCH(CE$3,'Laika grafiks'!$3:$3,0)),"")</f>
        <v/>
      </c>
      <c r="CF17" s="75" t="str">
        <f>IFERROR(INDEX('Laika grafiks'!$54:$58,MATCH($D17,'Laika grafiks'!$A$54:$A$58,0),MATCH(CF$3,'Laika grafiks'!$3:$3,0)),"")</f>
        <v/>
      </c>
      <c r="CG17" s="75" t="str">
        <f>IFERROR(INDEX('Laika grafiks'!$54:$58,MATCH($D17,'Laika grafiks'!$A$54:$A$58,0),MATCH(CG$3,'Laika grafiks'!$3:$3,0)),"")</f>
        <v/>
      </c>
      <c r="CH17" s="75" t="str">
        <f>IFERROR(INDEX('Laika grafiks'!$54:$58,MATCH($D17,'Laika grafiks'!$A$54:$A$58,0),MATCH(CH$3,'Laika grafiks'!$3:$3,0)),"")</f>
        <v/>
      </c>
      <c r="CI17" s="75" t="str">
        <f>IFERROR(INDEX('Laika grafiks'!$54:$58,MATCH($D17,'Laika grafiks'!$A$54:$A$58,0),MATCH(CI$3,'Laika grafiks'!$3:$3,0)),"")</f>
        <v/>
      </c>
      <c r="CJ17" s="75" t="str">
        <f>IFERROR(INDEX('Laika grafiks'!$54:$58,MATCH($D17,'Laika grafiks'!$A$54:$A$58,0),MATCH(CJ$3,'Laika grafiks'!$3:$3,0)),"")</f>
        <v/>
      </c>
      <c r="CK17" s="75" t="str">
        <f>IFERROR(INDEX('Laika grafiks'!$54:$58,MATCH($D17,'Laika grafiks'!$A$54:$A$58,0),MATCH(CK$3,'Laika grafiks'!$3:$3,0)),"")</f>
        <v/>
      </c>
      <c r="CL17" s="75" t="str">
        <f>IFERROR(INDEX('Laika grafiks'!$54:$58,MATCH($D17,'Laika grafiks'!$A$54:$A$58,0),MATCH(CL$3,'Laika grafiks'!$3:$3,0)),"")</f>
        <v/>
      </c>
      <c r="CM17" s="75" t="str">
        <f>IFERROR(INDEX('Laika grafiks'!$54:$58,MATCH($D17,'Laika grafiks'!$A$54:$A$58,0),MATCH(CM$3,'Laika grafiks'!$3:$3,0)),"")</f>
        <v/>
      </c>
      <c r="CN17" s="75" t="str">
        <f>IFERROR(INDEX('Laika grafiks'!$54:$58,MATCH($D17,'Laika grafiks'!$A$54:$A$58,0),MATCH(CN$3,'Laika grafiks'!$3:$3,0)),"")</f>
        <v/>
      </c>
      <c r="CO17" s="75" t="str">
        <f>IFERROR(INDEX('Laika grafiks'!$54:$58,MATCH($D17,'Laika grafiks'!$A$54:$A$58,0),MATCH(CO$3,'Laika grafiks'!$3:$3,0)),"")</f>
        <v/>
      </c>
      <c r="CP17" s="75" t="str">
        <f>IFERROR(INDEX('Laika grafiks'!$54:$58,MATCH($D17,'Laika grafiks'!$A$54:$A$58,0),MATCH(CP$3,'Laika grafiks'!$3:$3,0)),"")</f>
        <v/>
      </c>
      <c r="CQ17" s="75" t="str">
        <f>IFERROR(INDEX('Laika grafiks'!$54:$58,MATCH($D17,'Laika grafiks'!$A$54:$A$58,0),MATCH(CQ$3,'Laika grafiks'!$3:$3,0)),"")</f>
        <v/>
      </c>
      <c r="CR17" s="75" t="str">
        <f>IFERROR(INDEX('Laika grafiks'!$54:$58,MATCH($D17,'Laika grafiks'!$A$54:$A$58,0),MATCH(CR$3,'Laika grafiks'!$3:$3,0)),"")</f>
        <v/>
      </c>
      <c r="CS17" s="75" t="str">
        <f>IFERROR(INDEX('Laika grafiks'!$54:$58,MATCH($D17,'Laika grafiks'!$A$54:$A$58,0),MATCH(CS$3,'Laika grafiks'!$3:$3,0)),"")</f>
        <v/>
      </c>
      <c r="CT17" s="75" t="str">
        <f>IFERROR(INDEX('Laika grafiks'!$54:$58,MATCH($D17,'Laika grafiks'!$A$54:$A$58,0),MATCH(CT$3,'Laika grafiks'!$3:$3,0)),"")</f>
        <v/>
      </c>
      <c r="CU17" s="75" t="str">
        <f>IFERROR(INDEX('Laika grafiks'!$54:$58,MATCH($D17,'Laika grafiks'!$A$54:$A$58,0),MATCH(CU$3,'Laika grafiks'!$3:$3,0)),"")</f>
        <v/>
      </c>
      <c r="CV17" s="75" t="str">
        <f>IFERROR(INDEX('Laika grafiks'!$54:$58,MATCH($D17,'Laika grafiks'!$A$54:$A$58,0),MATCH(CV$3,'Laika grafiks'!$3:$3,0)),"")</f>
        <v/>
      </c>
      <c r="CW17" s="75" t="str">
        <f>IFERROR(INDEX('Laika grafiks'!$54:$58,MATCH($D17,'Laika grafiks'!$A$54:$A$58,0),MATCH(CW$3,'Laika grafiks'!$3:$3,0)),"")</f>
        <v/>
      </c>
      <c r="CX17" s="75" t="str">
        <f>IFERROR(INDEX('Laika grafiks'!$54:$58,MATCH($D17,'Laika grafiks'!$A$54:$A$58,0),MATCH(CX$3,'Laika grafiks'!$3:$3,0)),"")</f>
        <v/>
      </c>
      <c r="CY17" s="75" t="str">
        <f>IFERROR(INDEX('Laika grafiks'!$54:$58,MATCH($D17,'Laika grafiks'!$A$54:$A$58,0),MATCH(CY$3,'Laika grafiks'!$3:$3,0)),"")</f>
        <v/>
      </c>
      <c r="CZ17" s="75" t="str">
        <f>IFERROR(INDEX('Laika grafiks'!$54:$58,MATCH($D17,'Laika grafiks'!$A$54:$A$58,0),MATCH(CZ$3,'Laika grafiks'!$3:$3,0)),"")</f>
        <v/>
      </c>
      <c r="DA17" s="75" t="str">
        <f>IFERROR(INDEX('Laika grafiks'!$54:$58,MATCH($D17,'Laika grafiks'!$A$54:$A$58,0),MATCH(DA$3,'Laika grafiks'!$3:$3,0)),"")</f>
        <v/>
      </c>
      <c r="DB17" s="75" t="str">
        <f>IFERROR(INDEX('Laika grafiks'!$54:$58,MATCH($D17,'Laika grafiks'!$A$54:$A$58,0),MATCH(DB$3,'Laika grafiks'!$3:$3,0)),"")</f>
        <v/>
      </c>
      <c r="DC17" s="75" t="str">
        <f>IFERROR(INDEX('Laika grafiks'!$54:$58,MATCH($D17,'Laika grafiks'!$A$54:$A$58,0),MATCH(DC$3,'Laika grafiks'!$3:$3,0)),"")</f>
        <v/>
      </c>
      <c r="DD17" s="75" t="str">
        <f>IFERROR(INDEX('Laika grafiks'!$54:$58,MATCH($D17,'Laika grafiks'!$A$54:$A$58,0),MATCH(DD$3,'Laika grafiks'!$3:$3,0)),"")</f>
        <v/>
      </c>
      <c r="DE17" s="75" t="str">
        <f>IFERROR(INDEX('Laika grafiks'!$54:$58,MATCH($D17,'Laika grafiks'!$A$54:$A$58,0),MATCH(DE$3,'Laika grafiks'!$3:$3,0)),"")</f>
        <v/>
      </c>
      <c r="DF17" s="75" t="str">
        <f>IFERROR(INDEX('Laika grafiks'!$54:$58,MATCH($D17,'Laika grafiks'!$A$54:$A$58,0),MATCH(DF$3,'Laika grafiks'!$3:$3,0)),"")</f>
        <v/>
      </c>
      <c r="DG17" s="75" t="str">
        <f>IFERROR(INDEX('Laika grafiks'!$54:$58,MATCH($D17,'Laika grafiks'!$A$54:$A$58,0),MATCH(DG$3,'Laika grafiks'!$3:$3,0)),"")</f>
        <v/>
      </c>
      <c r="DH17" s="75" t="str">
        <f>IFERROR(INDEX('Laika grafiks'!$54:$58,MATCH($D17,'Laika grafiks'!$A$54:$A$58,0),MATCH(DH$3,'Laika grafiks'!$3:$3,0)),"")</f>
        <v/>
      </c>
      <c r="DI17" s="75" t="str">
        <f>IFERROR(INDEX('Laika grafiks'!$54:$58,MATCH($D17,'Laika grafiks'!$A$54:$A$58,0),MATCH(DI$3,'Laika grafiks'!$3:$3,0)),"")</f>
        <v/>
      </c>
      <c r="DJ17" s="75" t="str">
        <f>IFERROR(INDEX('Laika grafiks'!$54:$58,MATCH($D17,'Laika grafiks'!$A$54:$A$58,0),MATCH(DJ$3,'Laika grafiks'!$3:$3,0)),"")</f>
        <v/>
      </c>
      <c r="DK17" s="75" t="str">
        <f>IFERROR(INDEX('Laika grafiks'!$54:$58,MATCH($D17,'Laika grafiks'!$A$54:$A$58,0),MATCH(DK$3,'Laika grafiks'!$3:$3,0)),"")</f>
        <v/>
      </c>
      <c r="DL17" s="75" t="str">
        <f>IFERROR(INDEX('Laika grafiks'!$54:$58,MATCH($D17,'Laika grafiks'!$A$54:$A$58,0),MATCH(DL$3,'Laika grafiks'!$3:$3,0)),"")</f>
        <v/>
      </c>
      <c r="DM17" s="75" t="str">
        <f>IFERROR(INDEX('Laika grafiks'!$54:$58,MATCH($D17,'Laika grafiks'!$A$54:$A$58,0),MATCH(DM$3,'Laika grafiks'!$3:$3,0)),"")</f>
        <v/>
      </c>
      <c r="DN17" s="75" t="str">
        <f>IFERROR(INDEX('Laika grafiks'!$54:$58,MATCH($D17,'Laika grafiks'!$A$54:$A$58,0),MATCH(DN$3,'Laika grafiks'!$3:$3,0)),"")</f>
        <v/>
      </c>
      <c r="DO17" s="75" t="str">
        <f>IFERROR(INDEX('Laika grafiks'!$54:$58,MATCH($D17,'Laika grafiks'!$A$54:$A$58,0),MATCH(DO$3,'Laika grafiks'!$3:$3,0)),"")</f>
        <v/>
      </c>
      <c r="DP17" s="75" t="str">
        <f>IFERROR(INDEX('Laika grafiks'!$54:$58,MATCH($D17,'Laika grafiks'!$A$54:$A$58,0),MATCH(DP$3,'Laika grafiks'!$3:$3,0)),"")</f>
        <v/>
      </c>
      <c r="DQ17" s="75" t="str">
        <f>IFERROR(INDEX('Laika grafiks'!$54:$58,MATCH($D17,'Laika grafiks'!$A$54:$A$58,0),MATCH(DQ$3,'Laika grafiks'!$3:$3,0)),"")</f>
        <v/>
      </c>
      <c r="DR17" s="75" t="str">
        <f>IFERROR(INDEX('Laika grafiks'!$54:$58,MATCH($D17,'Laika grafiks'!$A$54:$A$58,0),MATCH(DR$3,'Laika grafiks'!$3:$3,0)),"")</f>
        <v/>
      </c>
      <c r="DS17" s="75" t="str">
        <f>IFERROR(INDEX('Laika grafiks'!$54:$58,MATCH($D17,'Laika grafiks'!$A$54:$A$58,0),MATCH(DS$3,'Laika grafiks'!$3:$3,0)),"")</f>
        <v/>
      </c>
      <c r="DT17" s="75" t="str">
        <f>IFERROR(INDEX('Laika grafiks'!$54:$58,MATCH($D17,'Laika grafiks'!$A$54:$A$58,0),MATCH(DT$3,'Laika grafiks'!$3:$3,0)),"")</f>
        <v/>
      </c>
      <c r="DU17" s="75" t="str">
        <f>IFERROR(INDEX('Laika grafiks'!$54:$58,MATCH($D17,'Laika grafiks'!$A$54:$A$58,0),MATCH(DU$3,'Laika grafiks'!$3:$3,0)),"")</f>
        <v/>
      </c>
    </row>
    <row r="18" spans="1:125" x14ac:dyDescent="0.35">
      <c r="A18" s="63" t="str">
        <f>IFERROR(Pieņēmumi!B244,"")</f>
        <v>Indekss lietotāju skaita pieaugumam</v>
      </c>
      <c r="B18" s="2"/>
      <c r="C18" s="2"/>
      <c r="D18" s="63">
        <f>IFERROR(Pieņēmumi!E244,"")</f>
        <v>0</v>
      </c>
      <c r="E18" s="75" t="str">
        <f>IFERROR(INDEX('Laika grafiks'!$54:$58,MATCH($D18,'Laika grafiks'!$A$54:$A$58,0),MATCH(E$3,'Laika grafiks'!$3:$3,0)),"")</f>
        <v/>
      </c>
      <c r="F18" s="75" t="str">
        <f>IFERROR(INDEX('Laika grafiks'!$54:$58,MATCH($D18,'Laika grafiks'!$A$54:$A$58,0),MATCH(F$3,'Laika grafiks'!$3:$3,0)),"")</f>
        <v/>
      </c>
      <c r="G18" s="75" t="str">
        <f>IFERROR(INDEX('Laika grafiks'!$54:$58,MATCH($D18,'Laika grafiks'!$A$54:$A$58,0),MATCH(G$3,'Laika grafiks'!$3:$3,0)),"")</f>
        <v/>
      </c>
      <c r="H18" s="75" t="str">
        <f>IFERROR(INDEX('Laika grafiks'!$54:$58,MATCH($D18,'Laika grafiks'!$A$54:$A$58,0),MATCH(H$3,'Laika grafiks'!$3:$3,0)),"")</f>
        <v/>
      </c>
      <c r="I18" s="75" t="str">
        <f>IFERROR(INDEX('Laika grafiks'!$54:$58,MATCH($D18,'Laika grafiks'!$A$54:$A$58,0),MATCH(I$3,'Laika grafiks'!$3:$3,0)),"")</f>
        <v/>
      </c>
      <c r="J18" s="75" t="str">
        <f>IFERROR(INDEX('Laika grafiks'!$54:$58,MATCH($D18,'Laika grafiks'!$A$54:$A$58,0),MATCH(J$3,'Laika grafiks'!$3:$3,0)),"")</f>
        <v/>
      </c>
      <c r="K18" s="75" t="str">
        <f>IFERROR(INDEX('Laika grafiks'!$54:$58,MATCH($D18,'Laika grafiks'!$A$54:$A$58,0),MATCH(K$3,'Laika grafiks'!$3:$3,0)),"")</f>
        <v/>
      </c>
      <c r="L18" s="75" t="str">
        <f>IFERROR(INDEX('Laika grafiks'!$54:$58,MATCH($D18,'Laika grafiks'!$A$54:$A$58,0),MATCH(L$3,'Laika grafiks'!$3:$3,0)),"")</f>
        <v/>
      </c>
      <c r="M18" s="75" t="str">
        <f>IFERROR(INDEX('Laika grafiks'!$54:$58,MATCH($D18,'Laika grafiks'!$A$54:$A$58,0),MATCH(M$3,'Laika grafiks'!$3:$3,0)),"")</f>
        <v/>
      </c>
      <c r="N18" s="75" t="str">
        <f>IFERROR(INDEX('Laika grafiks'!$54:$58,MATCH($D18,'Laika grafiks'!$A$54:$A$58,0),MATCH(N$3,'Laika grafiks'!$3:$3,0)),"")</f>
        <v/>
      </c>
      <c r="O18" s="75" t="str">
        <f>IFERROR(INDEX('Laika grafiks'!$54:$58,MATCH($D18,'Laika grafiks'!$A$54:$A$58,0),MATCH(O$3,'Laika grafiks'!$3:$3,0)),"")</f>
        <v/>
      </c>
      <c r="P18" s="75" t="str">
        <f>IFERROR(INDEX('Laika grafiks'!$54:$58,MATCH($D18,'Laika grafiks'!$A$54:$A$58,0),MATCH(P$3,'Laika grafiks'!$3:$3,0)),"")</f>
        <v/>
      </c>
      <c r="Q18" s="75" t="str">
        <f>IFERROR(INDEX('Laika grafiks'!$54:$58,MATCH($D18,'Laika grafiks'!$A$54:$A$58,0),MATCH(Q$3,'Laika grafiks'!$3:$3,0)),"")</f>
        <v/>
      </c>
      <c r="R18" s="75" t="str">
        <f>IFERROR(INDEX('Laika grafiks'!$54:$58,MATCH($D18,'Laika grafiks'!$A$54:$A$58,0),MATCH(R$3,'Laika grafiks'!$3:$3,0)),"")</f>
        <v/>
      </c>
      <c r="S18" s="75" t="str">
        <f>IFERROR(INDEX('Laika grafiks'!$54:$58,MATCH($D18,'Laika grafiks'!$A$54:$A$58,0),MATCH(S$3,'Laika grafiks'!$3:$3,0)),"")</f>
        <v/>
      </c>
      <c r="T18" s="75" t="str">
        <f>IFERROR(INDEX('Laika grafiks'!$54:$58,MATCH($D18,'Laika grafiks'!$A$54:$A$58,0),MATCH(T$3,'Laika grafiks'!$3:$3,0)),"")</f>
        <v/>
      </c>
      <c r="U18" s="75" t="str">
        <f>IFERROR(INDEX('Laika grafiks'!$54:$58,MATCH($D18,'Laika grafiks'!$A$54:$A$58,0),MATCH(U$3,'Laika grafiks'!$3:$3,0)),"")</f>
        <v/>
      </c>
      <c r="V18" s="75" t="str">
        <f>IFERROR(INDEX('Laika grafiks'!$54:$58,MATCH($D18,'Laika grafiks'!$A$54:$A$58,0),MATCH(V$3,'Laika grafiks'!$3:$3,0)),"")</f>
        <v/>
      </c>
      <c r="W18" s="75" t="str">
        <f>IFERROR(INDEX('Laika grafiks'!$54:$58,MATCH($D18,'Laika grafiks'!$A$54:$A$58,0),MATCH(W$3,'Laika grafiks'!$3:$3,0)),"")</f>
        <v/>
      </c>
      <c r="X18" s="75" t="str">
        <f>IFERROR(INDEX('Laika grafiks'!$54:$58,MATCH($D18,'Laika grafiks'!$A$54:$A$58,0),MATCH(X$3,'Laika grafiks'!$3:$3,0)),"")</f>
        <v/>
      </c>
      <c r="Y18" s="75" t="str">
        <f>IFERROR(INDEX('Laika grafiks'!$54:$58,MATCH($D18,'Laika grafiks'!$A$54:$A$58,0),MATCH(Y$3,'Laika grafiks'!$3:$3,0)),"")</f>
        <v/>
      </c>
      <c r="Z18" s="75" t="str">
        <f>IFERROR(INDEX('Laika grafiks'!$54:$58,MATCH($D18,'Laika grafiks'!$A$54:$A$58,0),MATCH(Z$3,'Laika grafiks'!$3:$3,0)),"")</f>
        <v/>
      </c>
      <c r="AA18" s="75" t="str">
        <f>IFERROR(INDEX('Laika grafiks'!$54:$58,MATCH($D18,'Laika grafiks'!$A$54:$A$58,0),MATCH(AA$3,'Laika grafiks'!$3:$3,0)),"")</f>
        <v/>
      </c>
      <c r="AB18" s="75" t="str">
        <f>IFERROR(INDEX('Laika grafiks'!$54:$58,MATCH($D18,'Laika grafiks'!$A$54:$A$58,0),MATCH(AB$3,'Laika grafiks'!$3:$3,0)),"")</f>
        <v/>
      </c>
      <c r="AC18" s="75" t="str">
        <f>IFERROR(INDEX('Laika grafiks'!$54:$58,MATCH($D18,'Laika grafiks'!$A$54:$A$58,0),MATCH(AC$3,'Laika grafiks'!$3:$3,0)),"")</f>
        <v/>
      </c>
      <c r="AD18" s="75" t="str">
        <f>IFERROR(INDEX('Laika grafiks'!$54:$58,MATCH($D18,'Laika grafiks'!$A$54:$A$58,0),MATCH(AD$3,'Laika grafiks'!$3:$3,0)),"")</f>
        <v/>
      </c>
      <c r="AE18" s="75" t="str">
        <f>IFERROR(INDEX('Laika grafiks'!$54:$58,MATCH($D18,'Laika grafiks'!$A$54:$A$58,0),MATCH(AE$3,'Laika grafiks'!$3:$3,0)),"")</f>
        <v/>
      </c>
      <c r="AF18" s="75" t="str">
        <f>IFERROR(INDEX('Laika grafiks'!$54:$58,MATCH($D18,'Laika grafiks'!$A$54:$A$58,0),MATCH(AF$3,'Laika grafiks'!$3:$3,0)),"")</f>
        <v/>
      </c>
      <c r="AG18" s="75" t="str">
        <f>IFERROR(INDEX('Laika grafiks'!$54:$58,MATCH($D18,'Laika grafiks'!$A$54:$A$58,0),MATCH(AG$3,'Laika grafiks'!$3:$3,0)),"")</f>
        <v/>
      </c>
      <c r="AH18" s="75" t="str">
        <f>IFERROR(INDEX('Laika grafiks'!$54:$58,MATCH($D18,'Laika grafiks'!$A$54:$A$58,0),MATCH(AH$3,'Laika grafiks'!$3:$3,0)),"")</f>
        <v/>
      </c>
      <c r="AI18" s="75" t="str">
        <f>IFERROR(INDEX('Laika grafiks'!$54:$58,MATCH($D18,'Laika grafiks'!$A$54:$A$58,0),MATCH(AI$3,'Laika grafiks'!$3:$3,0)),"")</f>
        <v/>
      </c>
      <c r="AJ18" s="75" t="str">
        <f>IFERROR(INDEX('Laika grafiks'!$54:$58,MATCH($D18,'Laika grafiks'!$A$54:$A$58,0),MATCH(AJ$3,'Laika grafiks'!$3:$3,0)),"")</f>
        <v/>
      </c>
      <c r="AK18" s="75" t="str">
        <f>IFERROR(INDEX('Laika grafiks'!$54:$58,MATCH($D18,'Laika grafiks'!$A$54:$A$58,0),MATCH(AK$3,'Laika grafiks'!$3:$3,0)),"")</f>
        <v/>
      </c>
      <c r="AL18" s="75" t="str">
        <f>IFERROR(INDEX('Laika grafiks'!$54:$58,MATCH($D18,'Laika grafiks'!$A$54:$A$58,0),MATCH(AL$3,'Laika grafiks'!$3:$3,0)),"")</f>
        <v/>
      </c>
      <c r="AM18" s="75" t="str">
        <f>IFERROR(INDEX('Laika grafiks'!$54:$58,MATCH($D18,'Laika grafiks'!$A$54:$A$58,0),MATCH(AM$3,'Laika grafiks'!$3:$3,0)),"")</f>
        <v/>
      </c>
      <c r="AN18" s="75" t="str">
        <f>IFERROR(INDEX('Laika grafiks'!$54:$58,MATCH($D18,'Laika grafiks'!$A$54:$A$58,0),MATCH(AN$3,'Laika grafiks'!$3:$3,0)),"")</f>
        <v/>
      </c>
      <c r="AO18" s="75" t="str">
        <f>IFERROR(INDEX('Laika grafiks'!$54:$58,MATCH($D18,'Laika grafiks'!$A$54:$A$58,0),MATCH(AO$3,'Laika grafiks'!$3:$3,0)),"")</f>
        <v/>
      </c>
      <c r="AP18" s="75" t="str">
        <f>IFERROR(INDEX('Laika grafiks'!$54:$58,MATCH($D18,'Laika grafiks'!$A$54:$A$58,0),MATCH(AP$3,'Laika grafiks'!$3:$3,0)),"")</f>
        <v/>
      </c>
      <c r="AQ18" s="75" t="str">
        <f>IFERROR(INDEX('Laika grafiks'!$54:$58,MATCH($D18,'Laika grafiks'!$A$54:$A$58,0),MATCH(AQ$3,'Laika grafiks'!$3:$3,0)),"")</f>
        <v/>
      </c>
      <c r="AR18" s="75" t="str">
        <f>IFERROR(INDEX('Laika grafiks'!$54:$58,MATCH($D18,'Laika grafiks'!$A$54:$A$58,0),MATCH(AR$3,'Laika grafiks'!$3:$3,0)),"")</f>
        <v/>
      </c>
      <c r="AS18" s="75" t="str">
        <f>IFERROR(INDEX('Laika grafiks'!$54:$58,MATCH($D18,'Laika grafiks'!$A$54:$A$58,0),MATCH(AS$3,'Laika grafiks'!$3:$3,0)),"")</f>
        <v/>
      </c>
      <c r="AT18" s="75" t="str">
        <f>IFERROR(INDEX('Laika grafiks'!$54:$58,MATCH($D18,'Laika grafiks'!$A$54:$A$58,0),MATCH(AT$3,'Laika grafiks'!$3:$3,0)),"")</f>
        <v/>
      </c>
      <c r="AU18" s="75" t="str">
        <f>IFERROR(INDEX('Laika grafiks'!$54:$58,MATCH($D18,'Laika grafiks'!$A$54:$A$58,0),MATCH(AU$3,'Laika grafiks'!$3:$3,0)),"")</f>
        <v/>
      </c>
      <c r="AV18" s="75" t="str">
        <f>IFERROR(INDEX('Laika grafiks'!$54:$58,MATCH($D18,'Laika grafiks'!$A$54:$A$58,0),MATCH(AV$3,'Laika grafiks'!$3:$3,0)),"")</f>
        <v/>
      </c>
      <c r="AW18" s="75" t="str">
        <f>IFERROR(INDEX('Laika grafiks'!$54:$58,MATCH($D18,'Laika grafiks'!$A$54:$A$58,0),MATCH(AW$3,'Laika grafiks'!$3:$3,0)),"")</f>
        <v/>
      </c>
      <c r="AX18" s="75" t="str">
        <f>IFERROR(INDEX('Laika grafiks'!$54:$58,MATCH($D18,'Laika grafiks'!$A$54:$A$58,0),MATCH(AX$3,'Laika grafiks'!$3:$3,0)),"")</f>
        <v/>
      </c>
      <c r="AY18" s="75" t="str">
        <f>IFERROR(INDEX('Laika grafiks'!$54:$58,MATCH($D18,'Laika grafiks'!$A$54:$A$58,0),MATCH(AY$3,'Laika grafiks'!$3:$3,0)),"")</f>
        <v/>
      </c>
      <c r="AZ18" s="75" t="str">
        <f>IFERROR(INDEX('Laika grafiks'!$54:$58,MATCH($D18,'Laika grafiks'!$A$54:$A$58,0),MATCH(AZ$3,'Laika grafiks'!$3:$3,0)),"")</f>
        <v/>
      </c>
      <c r="BA18" s="75" t="str">
        <f>IFERROR(INDEX('Laika grafiks'!$54:$58,MATCH($D18,'Laika grafiks'!$A$54:$A$58,0),MATCH(BA$3,'Laika grafiks'!$3:$3,0)),"")</f>
        <v/>
      </c>
      <c r="BB18" s="75" t="str">
        <f>IFERROR(INDEX('Laika grafiks'!$54:$58,MATCH($D18,'Laika grafiks'!$A$54:$A$58,0),MATCH(BB$3,'Laika grafiks'!$3:$3,0)),"")</f>
        <v/>
      </c>
      <c r="BC18" s="75" t="str">
        <f>IFERROR(INDEX('Laika grafiks'!$54:$58,MATCH($D18,'Laika grafiks'!$A$54:$A$58,0),MATCH(BC$3,'Laika grafiks'!$3:$3,0)),"")</f>
        <v/>
      </c>
      <c r="BD18" s="75" t="str">
        <f>IFERROR(INDEX('Laika grafiks'!$54:$58,MATCH($D18,'Laika grafiks'!$A$54:$A$58,0),MATCH(BD$3,'Laika grafiks'!$3:$3,0)),"")</f>
        <v/>
      </c>
      <c r="BE18" s="75" t="str">
        <f>IFERROR(INDEX('Laika grafiks'!$54:$58,MATCH($D18,'Laika grafiks'!$A$54:$A$58,0),MATCH(BE$3,'Laika grafiks'!$3:$3,0)),"")</f>
        <v/>
      </c>
      <c r="BF18" s="75" t="str">
        <f>IFERROR(INDEX('Laika grafiks'!$54:$58,MATCH($D18,'Laika grafiks'!$A$54:$A$58,0),MATCH(BF$3,'Laika grafiks'!$3:$3,0)),"")</f>
        <v/>
      </c>
      <c r="BG18" s="75" t="str">
        <f>IFERROR(INDEX('Laika grafiks'!$54:$58,MATCH($D18,'Laika grafiks'!$A$54:$A$58,0),MATCH(BG$3,'Laika grafiks'!$3:$3,0)),"")</f>
        <v/>
      </c>
      <c r="BH18" s="75" t="str">
        <f>IFERROR(INDEX('Laika grafiks'!$54:$58,MATCH($D18,'Laika grafiks'!$A$54:$A$58,0),MATCH(BH$3,'Laika grafiks'!$3:$3,0)),"")</f>
        <v/>
      </c>
      <c r="BI18" s="75" t="str">
        <f>IFERROR(INDEX('Laika grafiks'!$54:$58,MATCH($D18,'Laika grafiks'!$A$54:$A$58,0),MATCH(BI$3,'Laika grafiks'!$3:$3,0)),"")</f>
        <v/>
      </c>
      <c r="BJ18" s="75" t="str">
        <f>IFERROR(INDEX('Laika grafiks'!$54:$58,MATCH($D18,'Laika grafiks'!$A$54:$A$58,0),MATCH(BJ$3,'Laika grafiks'!$3:$3,0)),"")</f>
        <v/>
      </c>
      <c r="BK18" s="75" t="str">
        <f>IFERROR(INDEX('Laika grafiks'!$54:$58,MATCH($D18,'Laika grafiks'!$A$54:$A$58,0),MATCH(BK$3,'Laika grafiks'!$3:$3,0)),"")</f>
        <v/>
      </c>
      <c r="BL18" s="75" t="str">
        <f>IFERROR(INDEX('Laika grafiks'!$54:$58,MATCH($D18,'Laika grafiks'!$A$54:$A$58,0),MATCH(BL$3,'Laika grafiks'!$3:$3,0)),"")</f>
        <v/>
      </c>
      <c r="BM18" s="75" t="str">
        <f>IFERROR(INDEX('Laika grafiks'!$54:$58,MATCH($D18,'Laika grafiks'!$A$54:$A$58,0),MATCH(BM$3,'Laika grafiks'!$3:$3,0)),"")</f>
        <v/>
      </c>
      <c r="BN18" s="75" t="str">
        <f>IFERROR(INDEX('Laika grafiks'!$54:$58,MATCH($D18,'Laika grafiks'!$A$54:$A$58,0),MATCH(BN$3,'Laika grafiks'!$3:$3,0)),"")</f>
        <v/>
      </c>
      <c r="BO18" s="75" t="str">
        <f>IFERROR(INDEX('Laika grafiks'!$54:$58,MATCH($D18,'Laika grafiks'!$A$54:$A$58,0),MATCH(BO$3,'Laika grafiks'!$3:$3,0)),"")</f>
        <v/>
      </c>
      <c r="BP18" s="75" t="str">
        <f>IFERROR(INDEX('Laika grafiks'!$54:$58,MATCH($D18,'Laika grafiks'!$A$54:$A$58,0),MATCH(BP$3,'Laika grafiks'!$3:$3,0)),"")</f>
        <v/>
      </c>
      <c r="BQ18" s="75" t="str">
        <f>IFERROR(INDEX('Laika grafiks'!$54:$58,MATCH($D18,'Laika grafiks'!$A$54:$A$58,0),MATCH(BQ$3,'Laika grafiks'!$3:$3,0)),"")</f>
        <v/>
      </c>
      <c r="BR18" s="75" t="str">
        <f>IFERROR(INDEX('Laika grafiks'!$54:$58,MATCH($D18,'Laika grafiks'!$A$54:$A$58,0),MATCH(BR$3,'Laika grafiks'!$3:$3,0)),"")</f>
        <v/>
      </c>
      <c r="BS18" s="75" t="str">
        <f>IFERROR(INDEX('Laika grafiks'!$54:$58,MATCH($D18,'Laika grafiks'!$A$54:$A$58,0),MATCH(BS$3,'Laika grafiks'!$3:$3,0)),"")</f>
        <v/>
      </c>
      <c r="BT18" s="75" t="str">
        <f>IFERROR(INDEX('Laika grafiks'!$54:$58,MATCH($D18,'Laika grafiks'!$A$54:$A$58,0),MATCH(BT$3,'Laika grafiks'!$3:$3,0)),"")</f>
        <v/>
      </c>
      <c r="BU18" s="75" t="str">
        <f>IFERROR(INDEX('Laika grafiks'!$54:$58,MATCH($D18,'Laika grafiks'!$A$54:$A$58,0),MATCH(BU$3,'Laika grafiks'!$3:$3,0)),"")</f>
        <v/>
      </c>
      <c r="BV18" s="75" t="str">
        <f>IFERROR(INDEX('Laika grafiks'!$54:$58,MATCH($D18,'Laika grafiks'!$A$54:$A$58,0),MATCH(BV$3,'Laika grafiks'!$3:$3,0)),"")</f>
        <v/>
      </c>
      <c r="BW18" s="75" t="str">
        <f>IFERROR(INDEX('Laika grafiks'!$54:$58,MATCH($D18,'Laika grafiks'!$A$54:$A$58,0),MATCH(BW$3,'Laika grafiks'!$3:$3,0)),"")</f>
        <v/>
      </c>
      <c r="BX18" s="75" t="str">
        <f>IFERROR(INDEX('Laika grafiks'!$54:$58,MATCH($D18,'Laika grafiks'!$A$54:$A$58,0),MATCH(BX$3,'Laika grafiks'!$3:$3,0)),"")</f>
        <v/>
      </c>
      <c r="BY18" s="75" t="str">
        <f>IFERROR(INDEX('Laika grafiks'!$54:$58,MATCH($D18,'Laika grafiks'!$A$54:$A$58,0),MATCH(BY$3,'Laika grafiks'!$3:$3,0)),"")</f>
        <v/>
      </c>
      <c r="BZ18" s="75" t="str">
        <f>IFERROR(INDEX('Laika grafiks'!$54:$58,MATCH($D18,'Laika grafiks'!$A$54:$A$58,0),MATCH(BZ$3,'Laika grafiks'!$3:$3,0)),"")</f>
        <v/>
      </c>
      <c r="CA18" s="75" t="str">
        <f>IFERROR(INDEX('Laika grafiks'!$54:$58,MATCH($D18,'Laika grafiks'!$A$54:$A$58,0),MATCH(CA$3,'Laika grafiks'!$3:$3,0)),"")</f>
        <v/>
      </c>
      <c r="CB18" s="75" t="str">
        <f>IFERROR(INDEX('Laika grafiks'!$54:$58,MATCH($D18,'Laika grafiks'!$A$54:$A$58,0),MATCH(CB$3,'Laika grafiks'!$3:$3,0)),"")</f>
        <v/>
      </c>
      <c r="CC18" s="75" t="str">
        <f>IFERROR(INDEX('Laika grafiks'!$54:$58,MATCH($D18,'Laika grafiks'!$A$54:$A$58,0),MATCH(CC$3,'Laika grafiks'!$3:$3,0)),"")</f>
        <v/>
      </c>
      <c r="CD18" s="75" t="str">
        <f>IFERROR(INDEX('Laika grafiks'!$54:$58,MATCH($D18,'Laika grafiks'!$A$54:$A$58,0),MATCH(CD$3,'Laika grafiks'!$3:$3,0)),"")</f>
        <v/>
      </c>
      <c r="CE18" s="75" t="str">
        <f>IFERROR(INDEX('Laika grafiks'!$54:$58,MATCH($D18,'Laika grafiks'!$A$54:$A$58,0),MATCH(CE$3,'Laika grafiks'!$3:$3,0)),"")</f>
        <v/>
      </c>
      <c r="CF18" s="75" t="str">
        <f>IFERROR(INDEX('Laika grafiks'!$54:$58,MATCH($D18,'Laika grafiks'!$A$54:$A$58,0),MATCH(CF$3,'Laika grafiks'!$3:$3,0)),"")</f>
        <v/>
      </c>
      <c r="CG18" s="75" t="str">
        <f>IFERROR(INDEX('Laika grafiks'!$54:$58,MATCH($D18,'Laika grafiks'!$A$54:$A$58,0),MATCH(CG$3,'Laika grafiks'!$3:$3,0)),"")</f>
        <v/>
      </c>
      <c r="CH18" s="75" t="str">
        <f>IFERROR(INDEX('Laika grafiks'!$54:$58,MATCH($D18,'Laika grafiks'!$A$54:$A$58,0),MATCH(CH$3,'Laika grafiks'!$3:$3,0)),"")</f>
        <v/>
      </c>
      <c r="CI18" s="75" t="str">
        <f>IFERROR(INDEX('Laika grafiks'!$54:$58,MATCH($D18,'Laika grafiks'!$A$54:$A$58,0),MATCH(CI$3,'Laika grafiks'!$3:$3,0)),"")</f>
        <v/>
      </c>
      <c r="CJ18" s="75" t="str">
        <f>IFERROR(INDEX('Laika grafiks'!$54:$58,MATCH($D18,'Laika grafiks'!$A$54:$A$58,0),MATCH(CJ$3,'Laika grafiks'!$3:$3,0)),"")</f>
        <v/>
      </c>
      <c r="CK18" s="75" t="str">
        <f>IFERROR(INDEX('Laika grafiks'!$54:$58,MATCH($D18,'Laika grafiks'!$A$54:$A$58,0),MATCH(CK$3,'Laika grafiks'!$3:$3,0)),"")</f>
        <v/>
      </c>
      <c r="CL18" s="75" t="str">
        <f>IFERROR(INDEX('Laika grafiks'!$54:$58,MATCH($D18,'Laika grafiks'!$A$54:$A$58,0),MATCH(CL$3,'Laika grafiks'!$3:$3,0)),"")</f>
        <v/>
      </c>
      <c r="CM18" s="75" t="str">
        <f>IFERROR(INDEX('Laika grafiks'!$54:$58,MATCH($D18,'Laika grafiks'!$A$54:$A$58,0),MATCH(CM$3,'Laika grafiks'!$3:$3,0)),"")</f>
        <v/>
      </c>
      <c r="CN18" s="75" t="str">
        <f>IFERROR(INDEX('Laika grafiks'!$54:$58,MATCH($D18,'Laika grafiks'!$A$54:$A$58,0),MATCH(CN$3,'Laika grafiks'!$3:$3,0)),"")</f>
        <v/>
      </c>
      <c r="CO18" s="75" t="str">
        <f>IFERROR(INDEX('Laika grafiks'!$54:$58,MATCH($D18,'Laika grafiks'!$A$54:$A$58,0),MATCH(CO$3,'Laika grafiks'!$3:$3,0)),"")</f>
        <v/>
      </c>
      <c r="CP18" s="75" t="str">
        <f>IFERROR(INDEX('Laika grafiks'!$54:$58,MATCH($D18,'Laika grafiks'!$A$54:$A$58,0),MATCH(CP$3,'Laika grafiks'!$3:$3,0)),"")</f>
        <v/>
      </c>
      <c r="CQ18" s="75" t="str">
        <f>IFERROR(INDEX('Laika grafiks'!$54:$58,MATCH($D18,'Laika grafiks'!$A$54:$A$58,0),MATCH(CQ$3,'Laika grafiks'!$3:$3,0)),"")</f>
        <v/>
      </c>
      <c r="CR18" s="75" t="str">
        <f>IFERROR(INDEX('Laika grafiks'!$54:$58,MATCH($D18,'Laika grafiks'!$A$54:$A$58,0),MATCH(CR$3,'Laika grafiks'!$3:$3,0)),"")</f>
        <v/>
      </c>
      <c r="CS18" s="75" t="str">
        <f>IFERROR(INDEX('Laika grafiks'!$54:$58,MATCH($D18,'Laika grafiks'!$A$54:$A$58,0),MATCH(CS$3,'Laika grafiks'!$3:$3,0)),"")</f>
        <v/>
      </c>
      <c r="CT18" s="75" t="str">
        <f>IFERROR(INDEX('Laika grafiks'!$54:$58,MATCH($D18,'Laika grafiks'!$A$54:$A$58,0),MATCH(CT$3,'Laika grafiks'!$3:$3,0)),"")</f>
        <v/>
      </c>
      <c r="CU18" s="75" t="str">
        <f>IFERROR(INDEX('Laika grafiks'!$54:$58,MATCH($D18,'Laika grafiks'!$A$54:$A$58,0),MATCH(CU$3,'Laika grafiks'!$3:$3,0)),"")</f>
        <v/>
      </c>
      <c r="CV18" s="75" t="str">
        <f>IFERROR(INDEX('Laika grafiks'!$54:$58,MATCH($D18,'Laika grafiks'!$A$54:$A$58,0),MATCH(CV$3,'Laika grafiks'!$3:$3,0)),"")</f>
        <v/>
      </c>
      <c r="CW18" s="75" t="str">
        <f>IFERROR(INDEX('Laika grafiks'!$54:$58,MATCH($D18,'Laika grafiks'!$A$54:$A$58,0),MATCH(CW$3,'Laika grafiks'!$3:$3,0)),"")</f>
        <v/>
      </c>
      <c r="CX18" s="75" t="str">
        <f>IFERROR(INDEX('Laika grafiks'!$54:$58,MATCH($D18,'Laika grafiks'!$A$54:$A$58,0),MATCH(CX$3,'Laika grafiks'!$3:$3,0)),"")</f>
        <v/>
      </c>
      <c r="CY18" s="75" t="str">
        <f>IFERROR(INDEX('Laika grafiks'!$54:$58,MATCH($D18,'Laika grafiks'!$A$54:$A$58,0),MATCH(CY$3,'Laika grafiks'!$3:$3,0)),"")</f>
        <v/>
      </c>
      <c r="CZ18" s="75" t="str">
        <f>IFERROR(INDEX('Laika grafiks'!$54:$58,MATCH($D18,'Laika grafiks'!$A$54:$A$58,0),MATCH(CZ$3,'Laika grafiks'!$3:$3,0)),"")</f>
        <v/>
      </c>
      <c r="DA18" s="75" t="str">
        <f>IFERROR(INDEX('Laika grafiks'!$54:$58,MATCH($D18,'Laika grafiks'!$A$54:$A$58,0),MATCH(DA$3,'Laika grafiks'!$3:$3,0)),"")</f>
        <v/>
      </c>
      <c r="DB18" s="75" t="str">
        <f>IFERROR(INDEX('Laika grafiks'!$54:$58,MATCH($D18,'Laika grafiks'!$A$54:$A$58,0),MATCH(DB$3,'Laika grafiks'!$3:$3,0)),"")</f>
        <v/>
      </c>
      <c r="DC18" s="75" t="str">
        <f>IFERROR(INDEX('Laika grafiks'!$54:$58,MATCH($D18,'Laika grafiks'!$A$54:$A$58,0),MATCH(DC$3,'Laika grafiks'!$3:$3,0)),"")</f>
        <v/>
      </c>
      <c r="DD18" s="75" t="str">
        <f>IFERROR(INDEX('Laika grafiks'!$54:$58,MATCH($D18,'Laika grafiks'!$A$54:$A$58,0),MATCH(DD$3,'Laika grafiks'!$3:$3,0)),"")</f>
        <v/>
      </c>
      <c r="DE18" s="75" t="str">
        <f>IFERROR(INDEX('Laika grafiks'!$54:$58,MATCH($D18,'Laika grafiks'!$A$54:$A$58,0),MATCH(DE$3,'Laika grafiks'!$3:$3,0)),"")</f>
        <v/>
      </c>
      <c r="DF18" s="75" t="str">
        <f>IFERROR(INDEX('Laika grafiks'!$54:$58,MATCH($D18,'Laika grafiks'!$A$54:$A$58,0),MATCH(DF$3,'Laika grafiks'!$3:$3,0)),"")</f>
        <v/>
      </c>
      <c r="DG18" s="75" t="str">
        <f>IFERROR(INDEX('Laika grafiks'!$54:$58,MATCH($D18,'Laika grafiks'!$A$54:$A$58,0),MATCH(DG$3,'Laika grafiks'!$3:$3,0)),"")</f>
        <v/>
      </c>
      <c r="DH18" s="75" t="str">
        <f>IFERROR(INDEX('Laika grafiks'!$54:$58,MATCH($D18,'Laika grafiks'!$A$54:$A$58,0),MATCH(DH$3,'Laika grafiks'!$3:$3,0)),"")</f>
        <v/>
      </c>
      <c r="DI18" s="75" t="str">
        <f>IFERROR(INDEX('Laika grafiks'!$54:$58,MATCH($D18,'Laika grafiks'!$A$54:$A$58,0),MATCH(DI$3,'Laika grafiks'!$3:$3,0)),"")</f>
        <v/>
      </c>
      <c r="DJ18" s="75" t="str">
        <f>IFERROR(INDEX('Laika grafiks'!$54:$58,MATCH($D18,'Laika grafiks'!$A$54:$A$58,0),MATCH(DJ$3,'Laika grafiks'!$3:$3,0)),"")</f>
        <v/>
      </c>
      <c r="DK18" s="75" t="str">
        <f>IFERROR(INDEX('Laika grafiks'!$54:$58,MATCH($D18,'Laika grafiks'!$A$54:$A$58,0),MATCH(DK$3,'Laika grafiks'!$3:$3,0)),"")</f>
        <v/>
      </c>
      <c r="DL18" s="75" t="str">
        <f>IFERROR(INDEX('Laika grafiks'!$54:$58,MATCH($D18,'Laika grafiks'!$A$54:$A$58,0),MATCH(DL$3,'Laika grafiks'!$3:$3,0)),"")</f>
        <v/>
      </c>
      <c r="DM18" s="75" t="str">
        <f>IFERROR(INDEX('Laika grafiks'!$54:$58,MATCH($D18,'Laika grafiks'!$A$54:$A$58,0),MATCH(DM$3,'Laika grafiks'!$3:$3,0)),"")</f>
        <v/>
      </c>
      <c r="DN18" s="75" t="str">
        <f>IFERROR(INDEX('Laika grafiks'!$54:$58,MATCH($D18,'Laika grafiks'!$A$54:$A$58,0),MATCH(DN$3,'Laika grafiks'!$3:$3,0)),"")</f>
        <v/>
      </c>
      <c r="DO18" s="75" t="str">
        <f>IFERROR(INDEX('Laika grafiks'!$54:$58,MATCH($D18,'Laika grafiks'!$A$54:$A$58,0),MATCH(DO$3,'Laika grafiks'!$3:$3,0)),"")</f>
        <v/>
      </c>
      <c r="DP18" s="75" t="str">
        <f>IFERROR(INDEX('Laika grafiks'!$54:$58,MATCH($D18,'Laika grafiks'!$A$54:$A$58,0),MATCH(DP$3,'Laika grafiks'!$3:$3,0)),"")</f>
        <v/>
      </c>
      <c r="DQ18" s="75" t="str">
        <f>IFERROR(INDEX('Laika grafiks'!$54:$58,MATCH($D18,'Laika grafiks'!$A$54:$A$58,0),MATCH(DQ$3,'Laika grafiks'!$3:$3,0)),"")</f>
        <v/>
      </c>
      <c r="DR18" s="75" t="str">
        <f>IFERROR(INDEX('Laika grafiks'!$54:$58,MATCH($D18,'Laika grafiks'!$A$54:$A$58,0),MATCH(DR$3,'Laika grafiks'!$3:$3,0)),"")</f>
        <v/>
      </c>
      <c r="DS18" s="75" t="str">
        <f>IFERROR(INDEX('Laika grafiks'!$54:$58,MATCH($D18,'Laika grafiks'!$A$54:$A$58,0),MATCH(DS$3,'Laika grafiks'!$3:$3,0)),"")</f>
        <v/>
      </c>
      <c r="DT18" s="75" t="str">
        <f>IFERROR(INDEX('Laika grafiks'!$54:$58,MATCH($D18,'Laika grafiks'!$A$54:$A$58,0),MATCH(DT$3,'Laika grafiks'!$3:$3,0)),"")</f>
        <v/>
      </c>
      <c r="DU18" s="75" t="str">
        <f>IFERROR(INDEX('Laika grafiks'!$54:$58,MATCH($D18,'Laika grafiks'!$A$54:$A$58,0),MATCH(DU$3,'Laika grafiks'!$3:$3,0)),"")</f>
        <v/>
      </c>
    </row>
    <row r="19" spans="1:125" x14ac:dyDescent="0.35">
      <c r="A19" s="14"/>
      <c r="B19" s="2"/>
      <c r="C19" s="2"/>
      <c r="D19" s="1"/>
      <c r="E19" s="2"/>
      <c r="F19" s="2"/>
      <c r="G19" s="2"/>
      <c r="H19" s="2"/>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5" x14ac:dyDescent="0.35">
      <c r="A20" s="63" t="str">
        <f>IFERROR(Pieņēmumi!B240,"")</f>
        <v>Lietotāju skaits</v>
      </c>
      <c r="B20" s="46" t="str">
        <f>IFERROR(Pieņēmumi!C240,"")</f>
        <v>k ceturksnī</v>
      </c>
      <c r="C20" s="2"/>
      <c r="D20" s="63">
        <f>IFERROR(Pieņēmumi!E240,"")</f>
        <v>0</v>
      </c>
      <c r="E20" s="159" t="str">
        <f t="shared" ref="E20:BP20" si="0">IFERROR($D20*E17,"")</f>
        <v/>
      </c>
      <c r="F20" s="159" t="str">
        <f t="shared" si="0"/>
        <v/>
      </c>
      <c r="G20" s="159" t="str">
        <f t="shared" si="0"/>
        <v/>
      </c>
      <c r="H20" s="159" t="str">
        <f t="shared" si="0"/>
        <v/>
      </c>
      <c r="I20" s="159" t="str">
        <f t="shared" si="0"/>
        <v/>
      </c>
      <c r="J20" s="159" t="str">
        <f t="shared" si="0"/>
        <v/>
      </c>
      <c r="K20" s="159" t="str">
        <f t="shared" si="0"/>
        <v/>
      </c>
      <c r="L20" s="159" t="str">
        <f t="shared" si="0"/>
        <v/>
      </c>
      <c r="M20" s="159" t="str">
        <f t="shared" si="0"/>
        <v/>
      </c>
      <c r="N20" s="159" t="str">
        <f t="shared" si="0"/>
        <v/>
      </c>
      <c r="O20" s="159" t="str">
        <f t="shared" si="0"/>
        <v/>
      </c>
      <c r="P20" s="159" t="str">
        <f t="shared" si="0"/>
        <v/>
      </c>
      <c r="Q20" s="159" t="str">
        <f t="shared" si="0"/>
        <v/>
      </c>
      <c r="R20" s="159" t="str">
        <f t="shared" si="0"/>
        <v/>
      </c>
      <c r="S20" s="159" t="str">
        <f t="shared" si="0"/>
        <v/>
      </c>
      <c r="T20" s="159" t="str">
        <f t="shared" si="0"/>
        <v/>
      </c>
      <c r="U20" s="159" t="str">
        <f t="shared" si="0"/>
        <v/>
      </c>
      <c r="V20" s="159" t="str">
        <f t="shared" si="0"/>
        <v/>
      </c>
      <c r="W20" s="159" t="str">
        <f t="shared" si="0"/>
        <v/>
      </c>
      <c r="X20" s="159" t="str">
        <f t="shared" si="0"/>
        <v/>
      </c>
      <c r="Y20" s="159" t="str">
        <f t="shared" si="0"/>
        <v/>
      </c>
      <c r="Z20" s="159" t="str">
        <f t="shared" si="0"/>
        <v/>
      </c>
      <c r="AA20" s="159" t="str">
        <f t="shared" si="0"/>
        <v/>
      </c>
      <c r="AB20" s="159" t="str">
        <f t="shared" si="0"/>
        <v/>
      </c>
      <c r="AC20" s="159" t="str">
        <f t="shared" si="0"/>
        <v/>
      </c>
      <c r="AD20" s="159" t="str">
        <f t="shared" si="0"/>
        <v/>
      </c>
      <c r="AE20" s="159" t="str">
        <f t="shared" si="0"/>
        <v/>
      </c>
      <c r="AF20" s="159" t="str">
        <f t="shared" si="0"/>
        <v/>
      </c>
      <c r="AG20" s="159" t="str">
        <f t="shared" si="0"/>
        <v/>
      </c>
      <c r="AH20" s="159" t="str">
        <f t="shared" si="0"/>
        <v/>
      </c>
      <c r="AI20" s="159" t="str">
        <f t="shared" si="0"/>
        <v/>
      </c>
      <c r="AJ20" s="159" t="str">
        <f t="shared" si="0"/>
        <v/>
      </c>
      <c r="AK20" s="159" t="str">
        <f t="shared" si="0"/>
        <v/>
      </c>
      <c r="AL20" s="159" t="str">
        <f t="shared" si="0"/>
        <v/>
      </c>
      <c r="AM20" s="159" t="str">
        <f t="shared" si="0"/>
        <v/>
      </c>
      <c r="AN20" s="159" t="str">
        <f t="shared" si="0"/>
        <v/>
      </c>
      <c r="AO20" s="159" t="str">
        <f t="shared" si="0"/>
        <v/>
      </c>
      <c r="AP20" s="159" t="str">
        <f t="shared" si="0"/>
        <v/>
      </c>
      <c r="AQ20" s="159" t="str">
        <f t="shared" si="0"/>
        <v/>
      </c>
      <c r="AR20" s="159" t="str">
        <f t="shared" si="0"/>
        <v/>
      </c>
      <c r="AS20" s="159" t="str">
        <f t="shared" si="0"/>
        <v/>
      </c>
      <c r="AT20" s="159" t="str">
        <f t="shared" si="0"/>
        <v/>
      </c>
      <c r="AU20" s="159" t="str">
        <f t="shared" si="0"/>
        <v/>
      </c>
      <c r="AV20" s="159" t="str">
        <f t="shared" si="0"/>
        <v/>
      </c>
      <c r="AW20" s="159" t="str">
        <f t="shared" si="0"/>
        <v/>
      </c>
      <c r="AX20" s="159" t="str">
        <f t="shared" si="0"/>
        <v/>
      </c>
      <c r="AY20" s="159" t="str">
        <f t="shared" si="0"/>
        <v/>
      </c>
      <c r="AZ20" s="159" t="str">
        <f t="shared" si="0"/>
        <v/>
      </c>
      <c r="BA20" s="159" t="str">
        <f t="shared" si="0"/>
        <v/>
      </c>
      <c r="BB20" s="159" t="str">
        <f t="shared" si="0"/>
        <v/>
      </c>
      <c r="BC20" s="159" t="str">
        <f t="shared" si="0"/>
        <v/>
      </c>
      <c r="BD20" s="159" t="str">
        <f t="shared" si="0"/>
        <v/>
      </c>
      <c r="BE20" s="159" t="str">
        <f t="shared" si="0"/>
        <v/>
      </c>
      <c r="BF20" s="159" t="str">
        <f t="shared" si="0"/>
        <v/>
      </c>
      <c r="BG20" s="159" t="str">
        <f t="shared" si="0"/>
        <v/>
      </c>
      <c r="BH20" s="159" t="str">
        <f t="shared" si="0"/>
        <v/>
      </c>
      <c r="BI20" s="159" t="str">
        <f t="shared" si="0"/>
        <v/>
      </c>
      <c r="BJ20" s="159" t="str">
        <f t="shared" si="0"/>
        <v/>
      </c>
      <c r="BK20" s="159" t="str">
        <f t="shared" si="0"/>
        <v/>
      </c>
      <c r="BL20" s="159" t="str">
        <f t="shared" si="0"/>
        <v/>
      </c>
      <c r="BM20" s="159" t="str">
        <f t="shared" si="0"/>
        <v/>
      </c>
      <c r="BN20" s="159" t="str">
        <f t="shared" si="0"/>
        <v/>
      </c>
      <c r="BO20" s="159" t="str">
        <f t="shared" si="0"/>
        <v/>
      </c>
      <c r="BP20" s="159" t="str">
        <f t="shared" si="0"/>
        <v/>
      </c>
      <c r="BQ20" s="159" t="str">
        <f t="shared" ref="BQ20:DU20" si="1">IFERROR($D20*BQ17,"")</f>
        <v/>
      </c>
      <c r="BR20" s="159" t="str">
        <f t="shared" si="1"/>
        <v/>
      </c>
      <c r="BS20" s="159" t="str">
        <f t="shared" si="1"/>
        <v/>
      </c>
      <c r="BT20" s="159" t="str">
        <f t="shared" si="1"/>
        <v/>
      </c>
      <c r="BU20" s="159" t="str">
        <f t="shared" si="1"/>
        <v/>
      </c>
      <c r="BV20" s="159" t="str">
        <f t="shared" si="1"/>
        <v/>
      </c>
      <c r="BW20" s="159" t="str">
        <f t="shared" si="1"/>
        <v/>
      </c>
      <c r="BX20" s="159" t="str">
        <f t="shared" si="1"/>
        <v/>
      </c>
      <c r="BY20" s="159" t="str">
        <f t="shared" si="1"/>
        <v/>
      </c>
      <c r="BZ20" s="159" t="str">
        <f t="shared" si="1"/>
        <v/>
      </c>
      <c r="CA20" s="159" t="str">
        <f t="shared" si="1"/>
        <v/>
      </c>
      <c r="CB20" s="159" t="str">
        <f t="shared" si="1"/>
        <v/>
      </c>
      <c r="CC20" s="159" t="str">
        <f t="shared" si="1"/>
        <v/>
      </c>
      <c r="CD20" s="159" t="str">
        <f t="shared" si="1"/>
        <v/>
      </c>
      <c r="CE20" s="159" t="str">
        <f t="shared" si="1"/>
        <v/>
      </c>
      <c r="CF20" s="159" t="str">
        <f t="shared" si="1"/>
        <v/>
      </c>
      <c r="CG20" s="159" t="str">
        <f t="shared" si="1"/>
        <v/>
      </c>
      <c r="CH20" s="159" t="str">
        <f t="shared" si="1"/>
        <v/>
      </c>
      <c r="CI20" s="159" t="str">
        <f t="shared" si="1"/>
        <v/>
      </c>
      <c r="CJ20" s="159" t="str">
        <f t="shared" si="1"/>
        <v/>
      </c>
      <c r="CK20" s="159" t="str">
        <f t="shared" si="1"/>
        <v/>
      </c>
      <c r="CL20" s="159" t="str">
        <f t="shared" si="1"/>
        <v/>
      </c>
      <c r="CM20" s="159" t="str">
        <f t="shared" si="1"/>
        <v/>
      </c>
      <c r="CN20" s="159" t="str">
        <f t="shared" si="1"/>
        <v/>
      </c>
      <c r="CO20" s="159" t="str">
        <f t="shared" si="1"/>
        <v/>
      </c>
      <c r="CP20" s="159" t="str">
        <f t="shared" si="1"/>
        <v/>
      </c>
      <c r="CQ20" s="159" t="str">
        <f t="shared" si="1"/>
        <v/>
      </c>
      <c r="CR20" s="159" t="str">
        <f t="shared" si="1"/>
        <v/>
      </c>
      <c r="CS20" s="159" t="str">
        <f t="shared" si="1"/>
        <v/>
      </c>
      <c r="CT20" s="159" t="str">
        <f t="shared" si="1"/>
        <v/>
      </c>
      <c r="CU20" s="159" t="str">
        <f t="shared" si="1"/>
        <v/>
      </c>
      <c r="CV20" s="159" t="str">
        <f t="shared" si="1"/>
        <v/>
      </c>
      <c r="CW20" s="159" t="str">
        <f t="shared" si="1"/>
        <v/>
      </c>
      <c r="CX20" s="159" t="str">
        <f t="shared" si="1"/>
        <v/>
      </c>
      <c r="CY20" s="159" t="str">
        <f t="shared" si="1"/>
        <v/>
      </c>
      <c r="CZ20" s="159" t="str">
        <f t="shared" si="1"/>
        <v/>
      </c>
      <c r="DA20" s="159" t="str">
        <f t="shared" si="1"/>
        <v/>
      </c>
      <c r="DB20" s="159" t="str">
        <f t="shared" si="1"/>
        <v/>
      </c>
      <c r="DC20" s="159" t="str">
        <f t="shared" si="1"/>
        <v/>
      </c>
      <c r="DD20" s="159" t="str">
        <f t="shared" si="1"/>
        <v/>
      </c>
      <c r="DE20" s="159" t="str">
        <f t="shared" si="1"/>
        <v/>
      </c>
      <c r="DF20" s="159" t="str">
        <f t="shared" si="1"/>
        <v/>
      </c>
      <c r="DG20" s="159" t="str">
        <f t="shared" si="1"/>
        <v/>
      </c>
      <c r="DH20" s="159" t="str">
        <f t="shared" si="1"/>
        <v/>
      </c>
      <c r="DI20" s="159" t="str">
        <f t="shared" si="1"/>
        <v/>
      </c>
      <c r="DJ20" s="159" t="str">
        <f t="shared" si="1"/>
        <v/>
      </c>
      <c r="DK20" s="159" t="str">
        <f t="shared" si="1"/>
        <v/>
      </c>
      <c r="DL20" s="159" t="str">
        <f t="shared" si="1"/>
        <v/>
      </c>
      <c r="DM20" s="159" t="str">
        <f t="shared" si="1"/>
        <v/>
      </c>
      <c r="DN20" s="159" t="str">
        <f t="shared" si="1"/>
        <v/>
      </c>
      <c r="DO20" s="159" t="str">
        <f t="shared" si="1"/>
        <v/>
      </c>
      <c r="DP20" s="159" t="str">
        <f t="shared" si="1"/>
        <v/>
      </c>
      <c r="DQ20" s="159" t="str">
        <f t="shared" si="1"/>
        <v/>
      </c>
      <c r="DR20" s="159" t="str">
        <f t="shared" si="1"/>
        <v/>
      </c>
      <c r="DS20" s="159" t="str">
        <f t="shared" si="1"/>
        <v/>
      </c>
      <c r="DT20" s="159" t="str">
        <f t="shared" si="1"/>
        <v/>
      </c>
      <c r="DU20" s="159" t="str">
        <f t="shared" si="1"/>
        <v/>
      </c>
    </row>
    <row r="21" spans="1:125" x14ac:dyDescent="0.35">
      <c r="A21" s="63" t="str">
        <f>IFERROR(Pieņēmumi!B241,"")</f>
        <v>Maksa par lietošanu</v>
      </c>
      <c r="B21" s="46" t="str">
        <f>IFERROR(Pieņēmumi!C241,"")</f>
        <v xml:space="preserve"> €</v>
      </c>
      <c r="C21" s="2"/>
      <c r="D21" s="63">
        <f>IFERROR(Pieņēmumi!E241,"")</f>
        <v>0</v>
      </c>
      <c r="E21" s="159" t="str">
        <f t="shared" ref="E21:BP21" si="2">IFERROR(ROUND($D21*E18,0),"")</f>
        <v/>
      </c>
      <c r="F21" s="159" t="str">
        <f t="shared" si="2"/>
        <v/>
      </c>
      <c r="G21" s="159" t="str">
        <f t="shared" si="2"/>
        <v/>
      </c>
      <c r="H21" s="159" t="str">
        <f t="shared" si="2"/>
        <v/>
      </c>
      <c r="I21" s="159" t="str">
        <f t="shared" si="2"/>
        <v/>
      </c>
      <c r="J21" s="159" t="str">
        <f t="shared" si="2"/>
        <v/>
      </c>
      <c r="K21" s="159" t="str">
        <f t="shared" si="2"/>
        <v/>
      </c>
      <c r="L21" s="159" t="str">
        <f t="shared" si="2"/>
        <v/>
      </c>
      <c r="M21" s="159" t="str">
        <f t="shared" si="2"/>
        <v/>
      </c>
      <c r="N21" s="159" t="str">
        <f t="shared" si="2"/>
        <v/>
      </c>
      <c r="O21" s="159" t="str">
        <f t="shared" si="2"/>
        <v/>
      </c>
      <c r="P21" s="159" t="str">
        <f t="shared" si="2"/>
        <v/>
      </c>
      <c r="Q21" s="159" t="str">
        <f t="shared" si="2"/>
        <v/>
      </c>
      <c r="R21" s="159" t="str">
        <f t="shared" si="2"/>
        <v/>
      </c>
      <c r="S21" s="159" t="str">
        <f t="shared" si="2"/>
        <v/>
      </c>
      <c r="T21" s="159" t="str">
        <f t="shared" si="2"/>
        <v/>
      </c>
      <c r="U21" s="159" t="str">
        <f t="shared" si="2"/>
        <v/>
      </c>
      <c r="V21" s="159" t="str">
        <f t="shared" si="2"/>
        <v/>
      </c>
      <c r="W21" s="159" t="str">
        <f t="shared" si="2"/>
        <v/>
      </c>
      <c r="X21" s="159" t="str">
        <f t="shared" si="2"/>
        <v/>
      </c>
      <c r="Y21" s="159" t="str">
        <f t="shared" si="2"/>
        <v/>
      </c>
      <c r="Z21" s="159" t="str">
        <f t="shared" si="2"/>
        <v/>
      </c>
      <c r="AA21" s="159" t="str">
        <f t="shared" si="2"/>
        <v/>
      </c>
      <c r="AB21" s="159" t="str">
        <f t="shared" si="2"/>
        <v/>
      </c>
      <c r="AC21" s="159" t="str">
        <f t="shared" si="2"/>
        <v/>
      </c>
      <c r="AD21" s="159" t="str">
        <f t="shared" si="2"/>
        <v/>
      </c>
      <c r="AE21" s="159" t="str">
        <f t="shared" si="2"/>
        <v/>
      </c>
      <c r="AF21" s="159" t="str">
        <f t="shared" si="2"/>
        <v/>
      </c>
      <c r="AG21" s="159" t="str">
        <f t="shared" si="2"/>
        <v/>
      </c>
      <c r="AH21" s="159" t="str">
        <f t="shared" si="2"/>
        <v/>
      </c>
      <c r="AI21" s="159" t="str">
        <f t="shared" si="2"/>
        <v/>
      </c>
      <c r="AJ21" s="159" t="str">
        <f t="shared" si="2"/>
        <v/>
      </c>
      <c r="AK21" s="159" t="str">
        <f t="shared" si="2"/>
        <v/>
      </c>
      <c r="AL21" s="159" t="str">
        <f t="shared" si="2"/>
        <v/>
      </c>
      <c r="AM21" s="159" t="str">
        <f t="shared" si="2"/>
        <v/>
      </c>
      <c r="AN21" s="159" t="str">
        <f t="shared" si="2"/>
        <v/>
      </c>
      <c r="AO21" s="159" t="str">
        <f t="shared" si="2"/>
        <v/>
      </c>
      <c r="AP21" s="159" t="str">
        <f t="shared" si="2"/>
        <v/>
      </c>
      <c r="AQ21" s="159" t="str">
        <f t="shared" si="2"/>
        <v/>
      </c>
      <c r="AR21" s="159" t="str">
        <f t="shared" si="2"/>
        <v/>
      </c>
      <c r="AS21" s="159" t="str">
        <f t="shared" si="2"/>
        <v/>
      </c>
      <c r="AT21" s="159" t="str">
        <f t="shared" si="2"/>
        <v/>
      </c>
      <c r="AU21" s="159" t="str">
        <f t="shared" si="2"/>
        <v/>
      </c>
      <c r="AV21" s="159" t="str">
        <f t="shared" si="2"/>
        <v/>
      </c>
      <c r="AW21" s="159" t="str">
        <f t="shared" si="2"/>
        <v/>
      </c>
      <c r="AX21" s="159" t="str">
        <f t="shared" si="2"/>
        <v/>
      </c>
      <c r="AY21" s="159" t="str">
        <f t="shared" si="2"/>
        <v/>
      </c>
      <c r="AZ21" s="159" t="str">
        <f t="shared" si="2"/>
        <v/>
      </c>
      <c r="BA21" s="159" t="str">
        <f t="shared" si="2"/>
        <v/>
      </c>
      <c r="BB21" s="159" t="str">
        <f t="shared" si="2"/>
        <v/>
      </c>
      <c r="BC21" s="159" t="str">
        <f t="shared" si="2"/>
        <v/>
      </c>
      <c r="BD21" s="159" t="str">
        <f t="shared" si="2"/>
        <v/>
      </c>
      <c r="BE21" s="159" t="str">
        <f t="shared" si="2"/>
        <v/>
      </c>
      <c r="BF21" s="159" t="str">
        <f t="shared" si="2"/>
        <v/>
      </c>
      <c r="BG21" s="159" t="str">
        <f t="shared" si="2"/>
        <v/>
      </c>
      <c r="BH21" s="159" t="str">
        <f t="shared" si="2"/>
        <v/>
      </c>
      <c r="BI21" s="159" t="str">
        <f t="shared" si="2"/>
        <v/>
      </c>
      <c r="BJ21" s="159" t="str">
        <f t="shared" si="2"/>
        <v/>
      </c>
      <c r="BK21" s="159" t="str">
        <f t="shared" si="2"/>
        <v/>
      </c>
      <c r="BL21" s="159" t="str">
        <f t="shared" si="2"/>
        <v/>
      </c>
      <c r="BM21" s="159" t="str">
        <f t="shared" si="2"/>
        <v/>
      </c>
      <c r="BN21" s="159" t="str">
        <f t="shared" si="2"/>
        <v/>
      </c>
      <c r="BO21" s="159" t="str">
        <f t="shared" si="2"/>
        <v/>
      </c>
      <c r="BP21" s="159" t="str">
        <f t="shared" si="2"/>
        <v/>
      </c>
      <c r="BQ21" s="159" t="str">
        <f t="shared" ref="BQ21:DU21" si="3">IFERROR(ROUND($D21*BQ18,0),"")</f>
        <v/>
      </c>
      <c r="BR21" s="159" t="str">
        <f t="shared" si="3"/>
        <v/>
      </c>
      <c r="BS21" s="159" t="str">
        <f t="shared" si="3"/>
        <v/>
      </c>
      <c r="BT21" s="159" t="str">
        <f t="shared" si="3"/>
        <v/>
      </c>
      <c r="BU21" s="159" t="str">
        <f t="shared" si="3"/>
        <v/>
      </c>
      <c r="BV21" s="159" t="str">
        <f t="shared" si="3"/>
        <v/>
      </c>
      <c r="BW21" s="159" t="str">
        <f t="shared" si="3"/>
        <v/>
      </c>
      <c r="BX21" s="159" t="str">
        <f t="shared" si="3"/>
        <v/>
      </c>
      <c r="BY21" s="159" t="str">
        <f t="shared" si="3"/>
        <v/>
      </c>
      <c r="BZ21" s="159" t="str">
        <f t="shared" si="3"/>
        <v/>
      </c>
      <c r="CA21" s="159" t="str">
        <f t="shared" si="3"/>
        <v/>
      </c>
      <c r="CB21" s="159" t="str">
        <f t="shared" si="3"/>
        <v/>
      </c>
      <c r="CC21" s="159" t="str">
        <f t="shared" si="3"/>
        <v/>
      </c>
      <c r="CD21" s="159" t="str">
        <f t="shared" si="3"/>
        <v/>
      </c>
      <c r="CE21" s="159" t="str">
        <f t="shared" si="3"/>
        <v/>
      </c>
      <c r="CF21" s="159" t="str">
        <f t="shared" si="3"/>
        <v/>
      </c>
      <c r="CG21" s="159" t="str">
        <f t="shared" si="3"/>
        <v/>
      </c>
      <c r="CH21" s="159" t="str">
        <f t="shared" si="3"/>
        <v/>
      </c>
      <c r="CI21" s="159" t="str">
        <f t="shared" si="3"/>
        <v/>
      </c>
      <c r="CJ21" s="159" t="str">
        <f t="shared" si="3"/>
        <v/>
      </c>
      <c r="CK21" s="159" t="str">
        <f t="shared" si="3"/>
        <v/>
      </c>
      <c r="CL21" s="159" t="str">
        <f t="shared" si="3"/>
        <v/>
      </c>
      <c r="CM21" s="159" t="str">
        <f t="shared" si="3"/>
        <v/>
      </c>
      <c r="CN21" s="159" t="str">
        <f t="shared" si="3"/>
        <v/>
      </c>
      <c r="CO21" s="159" t="str">
        <f t="shared" si="3"/>
        <v/>
      </c>
      <c r="CP21" s="159" t="str">
        <f t="shared" si="3"/>
        <v/>
      </c>
      <c r="CQ21" s="159" t="str">
        <f t="shared" si="3"/>
        <v/>
      </c>
      <c r="CR21" s="159" t="str">
        <f t="shared" si="3"/>
        <v/>
      </c>
      <c r="CS21" s="159" t="str">
        <f t="shared" si="3"/>
        <v/>
      </c>
      <c r="CT21" s="159" t="str">
        <f t="shared" si="3"/>
        <v/>
      </c>
      <c r="CU21" s="159" t="str">
        <f t="shared" si="3"/>
        <v/>
      </c>
      <c r="CV21" s="159" t="str">
        <f t="shared" si="3"/>
        <v/>
      </c>
      <c r="CW21" s="159" t="str">
        <f t="shared" si="3"/>
        <v/>
      </c>
      <c r="CX21" s="159" t="str">
        <f t="shared" si="3"/>
        <v/>
      </c>
      <c r="CY21" s="159" t="str">
        <f t="shared" si="3"/>
        <v/>
      </c>
      <c r="CZ21" s="159" t="str">
        <f t="shared" si="3"/>
        <v/>
      </c>
      <c r="DA21" s="159" t="str">
        <f t="shared" si="3"/>
        <v/>
      </c>
      <c r="DB21" s="159" t="str">
        <f t="shared" si="3"/>
        <v/>
      </c>
      <c r="DC21" s="159" t="str">
        <f t="shared" si="3"/>
        <v/>
      </c>
      <c r="DD21" s="159" t="str">
        <f t="shared" si="3"/>
        <v/>
      </c>
      <c r="DE21" s="159" t="str">
        <f t="shared" si="3"/>
        <v/>
      </c>
      <c r="DF21" s="159" t="str">
        <f t="shared" si="3"/>
        <v/>
      </c>
      <c r="DG21" s="159" t="str">
        <f t="shared" si="3"/>
        <v/>
      </c>
      <c r="DH21" s="159" t="str">
        <f t="shared" si="3"/>
        <v/>
      </c>
      <c r="DI21" s="159" t="str">
        <f t="shared" si="3"/>
        <v/>
      </c>
      <c r="DJ21" s="159" t="str">
        <f t="shared" si="3"/>
        <v/>
      </c>
      <c r="DK21" s="159" t="str">
        <f t="shared" si="3"/>
        <v/>
      </c>
      <c r="DL21" s="159" t="str">
        <f t="shared" si="3"/>
        <v/>
      </c>
      <c r="DM21" s="159" t="str">
        <f t="shared" si="3"/>
        <v/>
      </c>
      <c r="DN21" s="159" t="str">
        <f t="shared" si="3"/>
        <v/>
      </c>
      <c r="DO21" s="159" t="str">
        <f t="shared" si="3"/>
        <v/>
      </c>
      <c r="DP21" s="159" t="str">
        <f t="shared" si="3"/>
        <v/>
      </c>
      <c r="DQ21" s="159" t="str">
        <f t="shared" si="3"/>
        <v/>
      </c>
      <c r="DR21" s="159" t="str">
        <f t="shared" si="3"/>
        <v/>
      </c>
      <c r="DS21" s="159" t="str">
        <f t="shared" si="3"/>
        <v/>
      </c>
      <c r="DT21" s="159" t="str">
        <f t="shared" si="3"/>
        <v/>
      </c>
      <c r="DU21" s="159" t="str">
        <f t="shared" si="3"/>
        <v/>
      </c>
    </row>
    <row r="22" spans="1:125" x14ac:dyDescent="0.35">
      <c r="A22" s="2"/>
      <c r="B22" s="2"/>
      <c r="C22" s="2"/>
      <c r="D22" s="33"/>
      <c r="E22" s="33"/>
      <c r="F22" s="33"/>
      <c r="G22" s="33"/>
      <c r="H22" s="33"/>
      <c r="I22" s="33"/>
      <c r="J22" s="33"/>
      <c r="K22" s="33"/>
      <c r="L22" s="33"/>
      <c r="M22" s="33"/>
      <c r="N22" s="33"/>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row>
    <row r="23" spans="1:125" x14ac:dyDescent="0.35">
      <c r="A23" s="25" t="s">
        <v>279</v>
      </c>
      <c r="B23" s="78" t="s">
        <v>200</v>
      </c>
      <c r="C23" s="25"/>
      <c r="D23" s="104">
        <f>IFERROR(SUM(E23:DU23),"")</f>
        <v>0</v>
      </c>
      <c r="E23" s="122">
        <f t="shared" ref="E23:BP23" si="4">IFERROR(IF($D$13="jā",E15*E20*E21,0),"")</f>
        <v>0</v>
      </c>
      <c r="F23" s="122">
        <f t="shared" si="4"/>
        <v>0</v>
      </c>
      <c r="G23" s="122">
        <f t="shared" si="4"/>
        <v>0</v>
      </c>
      <c r="H23" s="122">
        <f t="shared" si="4"/>
        <v>0</v>
      </c>
      <c r="I23" s="122">
        <f t="shared" si="4"/>
        <v>0</v>
      </c>
      <c r="J23" s="122">
        <f t="shared" si="4"/>
        <v>0</v>
      </c>
      <c r="K23" s="122">
        <f t="shared" si="4"/>
        <v>0</v>
      </c>
      <c r="L23" s="122">
        <f t="shared" si="4"/>
        <v>0</v>
      </c>
      <c r="M23" s="122">
        <f t="shared" si="4"/>
        <v>0</v>
      </c>
      <c r="N23" s="122">
        <f t="shared" si="4"/>
        <v>0</v>
      </c>
      <c r="O23" s="122">
        <f t="shared" si="4"/>
        <v>0</v>
      </c>
      <c r="P23" s="122">
        <f t="shared" si="4"/>
        <v>0</v>
      </c>
      <c r="Q23" s="122">
        <f t="shared" si="4"/>
        <v>0</v>
      </c>
      <c r="R23" s="122">
        <f t="shared" si="4"/>
        <v>0</v>
      </c>
      <c r="S23" s="122">
        <f t="shared" si="4"/>
        <v>0</v>
      </c>
      <c r="T23" s="122">
        <f t="shared" si="4"/>
        <v>0</v>
      </c>
      <c r="U23" s="122">
        <f t="shared" si="4"/>
        <v>0</v>
      </c>
      <c r="V23" s="122">
        <f t="shared" si="4"/>
        <v>0</v>
      </c>
      <c r="W23" s="122">
        <f t="shared" si="4"/>
        <v>0</v>
      </c>
      <c r="X23" s="122">
        <f t="shared" si="4"/>
        <v>0</v>
      </c>
      <c r="Y23" s="122">
        <f t="shared" si="4"/>
        <v>0</v>
      </c>
      <c r="Z23" s="122">
        <f t="shared" si="4"/>
        <v>0</v>
      </c>
      <c r="AA23" s="122">
        <f t="shared" si="4"/>
        <v>0</v>
      </c>
      <c r="AB23" s="122">
        <f t="shared" si="4"/>
        <v>0</v>
      </c>
      <c r="AC23" s="122">
        <f t="shared" si="4"/>
        <v>0</v>
      </c>
      <c r="AD23" s="122">
        <f t="shared" si="4"/>
        <v>0</v>
      </c>
      <c r="AE23" s="122">
        <f t="shared" si="4"/>
        <v>0</v>
      </c>
      <c r="AF23" s="122">
        <f t="shared" si="4"/>
        <v>0</v>
      </c>
      <c r="AG23" s="122">
        <f t="shared" si="4"/>
        <v>0</v>
      </c>
      <c r="AH23" s="122">
        <f t="shared" si="4"/>
        <v>0</v>
      </c>
      <c r="AI23" s="122">
        <f t="shared" si="4"/>
        <v>0</v>
      </c>
      <c r="AJ23" s="122">
        <f t="shared" si="4"/>
        <v>0</v>
      </c>
      <c r="AK23" s="122">
        <f t="shared" si="4"/>
        <v>0</v>
      </c>
      <c r="AL23" s="122">
        <f t="shared" si="4"/>
        <v>0</v>
      </c>
      <c r="AM23" s="122">
        <f t="shared" si="4"/>
        <v>0</v>
      </c>
      <c r="AN23" s="122">
        <f t="shared" si="4"/>
        <v>0</v>
      </c>
      <c r="AO23" s="122">
        <f t="shared" si="4"/>
        <v>0</v>
      </c>
      <c r="AP23" s="122">
        <f t="shared" si="4"/>
        <v>0</v>
      </c>
      <c r="AQ23" s="122">
        <f t="shared" si="4"/>
        <v>0</v>
      </c>
      <c r="AR23" s="122">
        <f t="shared" si="4"/>
        <v>0</v>
      </c>
      <c r="AS23" s="122">
        <f t="shared" si="4"/>
        <v>0</v>
      </c>
      <c r="AT23" s="122">
        <f t="shared" si="4"/>
        <v>0</v>
      </c>
      <c r="AU23" s="122">
        <f t="shared" si="4"/>
        <v>0</v>
      </c>
      <c r="AV23" s="122">
        <f t="shared" si="4"/>
        <v>0</v>
      </c>
      <c r="AW23" s="122">
        <f t="shared" si="4"/>
        <v>0</v>
      </c>
      <c r="AX23" s="122">
        <f t="shared" si="4"/>
        <v>0</v>
      </c>
      <c r="AY23" s="122">
        <f t="shared" si="4"/>
        <v>0</v>
      </c>
      <c r="AZ23" s="122">
        <f t="shared" si="4"/>
        <v>0</v>
      </c>
      <c r="BA23" s="122">
        <f t="shared" si="4"/>
        <v>0</v>
      </c>
      <c r="BB23" s="122">
        <f t="shared" si="4"/>
        <v>0</v>
      </c>
      <c r="BC23" s="122">
        <f t="shared" si="4"/>
        <v>0</v>
      </c>
      <c r="BD23" s="122">
        <f t="shared" si="4"/>
        <v>0</v>
      </c>
      <c r="BE23" s="122">
        <f t="shared" si="4"/>
        <v>0</v>
      </c>
      <c r="BF23" s="122">
        <f t="shared" si="4"/>
        <v>0</v>
      </c>
      <c r="BG23" s="122">
        <f t="shared" si="4"/>
        <v>0</v>
      </c>
      <c r="BH23" s="122">
        <f t="shared" si="4"/>
        <v>0</v>
      </c>
      <c r="BI23" s="122">
        <f t="shared" si="4"/>
        <v>0</v>
      </c>
      <c r="BJ23" s="122">
        <f t="shared" si="4"/>
        <v>0</v>
      </c>
      <c r="BK23" s="122">
        <f t="shared" si="4"/>
        <v>0</v>
      </c>
      <c r="BL23" s="122">
        <f t="shared" si="4"/>
        <v>0</v>
      </c>
      <c r="BM23" s="122">
        <f t="shared" si="4"/>
        <v>0</v>
      </c>
      <c r="BN23" s="122">
        <f t="shared" si="4"/>
        <v>0</v>
      </c>
      <c r="BO23" s="122">
        <f t="shared" si="4"/>
        <v>0</v>
      </c>
      <c r="BP23" s="122">
        <f t="shared" si="4"/>
        <v>0</v>
      </c>
      <c r="BQ23" s="122">
        <f t="shared" ref="BQ23:DU23" si="5">IFERROR(IF($D$13="jā",BQ15*BQ20*BQ21,0),"")</f>
        <v>0</v>
      </c>
      <c r="BR23" s="122">
        <f t="shared" si="5"/>
        <v>0</v>
      </c>
      <c r="BS23" s="122">
        <f t="shared" si="5"/>
        <v>0</v>
      </c>
      <c r="BT23" s="122">
        <f t="shared" si="5"/>
        <v>0</v>
      </c>
      <c r="BU23" s="122">
        <f t="shared" si="5"/>
        <v>0</v>
      </c>
      <c r="BV23" s="122">
        <f t="shared" si="5"/>
        <v>0</v>
      </c>
      <c r="BW23" s="122">
        <f t="shared" si="5"/>
        <v>0</v>
      </c>
      <c r="BX23" s="122">
        <f t="shared" si="5"/>
        <v>0</v>
      </c>
      <c r="BY23" s="122">
        <f t="shared" si="5"/>
        <v>0</v>
      </c>
      <c r="BZ23" s="122">
        <f t="shared" si="5"/>
        <v>0</v>
      </c>
      <c r="CA23" s="122">
        <f t="shared" si="5"/>
        <v>0</v>
      </c>
      <c r="CB23" s="122">
        <f t="shared" si="5"/>
        <v>0</v>
      </c>
      <c r="CC23" s="122">
        <f t="shared" si="5"/>
        <v>0</v>
      </c>
      <c r="CD23" s="122">
        <f t="shared" si="5"/>
        <v>0</v>
      </c>
      <c r="CE23" s="122">
        <f t="shared" si="5"/>
        <v>0</v>
      </c>
      <c r="CF23" s="122">
        <f t="shared" si="5"/>
        <v>0</v>
      </c>
      <c r="CG23" s="122">
        <f t="shared" si="5"/>
        <v>0</v>
      </c>
      <c r="CH23" s="122">
        <f t="shared" si="5"/>
        <v>0</v>
      </c>
      <c r="CI23" s="122">
        <f t="shared" si="5"/>
        <v>0</v>
      </c>
      <c r="CJ23" s="122">
        <f t="shared" si="5"/>
        <v>0</v>
      </c>
      <c r="CK23" s="122">
        <f t="shared" si="5"/>
        <v>0</v>
      </c>
      <c r="CL23" s="122">
        <f t="shared" si="5"/>
        <v>0</v>
      </c>
      <c r="CM23" s="122">
        <f t="shared" si="5"/>
        <v>0</v>
      </c>
      <c r="CN23" s="122">
        <f t="shared" si="5"/>
        <v>0</v>
      </c>
      <c r="CO23" s="122">
        <f t="shared" si="5"/>
        <v>0</v>
      </c>
      <c r="CP23" s="122">
        <f t="shared" si="5"/>
        <v>0</v>
      </c>
      <c r="CQ23" s="122">
        <f t="shared" si="5"/>
        <v>0</v>
      </c>
      <c r="CR23" s="122">
        <f t="shared" si="5"/>
        <v>0</v>
      </c>
      <c r="CS23" s="122">
        <f t="shared" si="5"/>
        <v>0</v>
      </c>
      <c r="CT23" s="122">
        <f t="shared" si="5"/>
        <v>0</v>
      </c>
      <c r="CU23" s="122">
        <f t="shared" si="5"/>
        <v>0</v>
      </c>
      <c r="CV23" s="122">
        <f t="shared" si="5"/>
        <v>0</v>
      </c>
      <c r="CW23" s="122">
        <f t="shared" si="5"/>
        <v>0</v>
      </c>
      <c r="CX23" s="122">
        <f t="shared" si="5"/>
        <v>0</v>
      </c>
      <c r="CY23" s="122">
        <f t="shared" si="5"/>
        <v>0</v>
      </c>
      <c r="CZ23" s="122">
        <f t="shared" si="5"/>
        <v>0</v>
      </c>
      <c r="DA23" s="122">
        <f t="shared" si="5"/>
        <v>0</v>
      </c>
      <c r="DB23" s="122">
        <f t="shared" si="5"/>
        <v>0</v>
      </c>
      <c r="DC23" s="122">
        <f t="shared" si="5"/>
        <v>0</v>
      </c>
      <c r="DD23" s="122">
        <f t="shared" si="5"/>
        <v>0</v>
      </c>
      <c r="DE23" s="122">
        <f t="shared" si="5"/>
        <v>0</v>
      </c>
      <c r="DF23" s="122">
        <f t="shared" si="5"/>
        <v>0</v>
      </c>
      <c r="DG23" s="122">
        <f t="shared" si="5"/>
        <v>0</v>
      </c>
      <c r="DH23" s="122">
        <f t="shared" si="5"/>
        <v>0</v>
      </c>
      <c r="DI23" s="122">
        <f t="shared" si="5"/>
        <v>0</v>
      </c>
      <c r="DJ23" s="122">
        <f t="shared" si="5"/>
        <v>0</v>
      </c>
      <c r="DK23" s="122">
        <f t="shared" si="5"/>
        <v>0</v>
      </c>
      <c r="DL23" s="122">
        <f t="shared" si="5"/>
        <v>0</v>
      </c>
      <c r="DM23" s="122">
        <f t="shared" si="5"/>
        <v>0</v>
      </c>
      <c r="DN23" s="122">
        <f t="shared" si="5"/>
        <v>0</v>
      </c>
      <c r="DO23" s="122">
        <f t="shared" si="5"/>
        <v>0</v>
      </c>
      <c r="DP23" s="122">
        <f t="shared" si="5"/>
        <v>0</v>
      </c>
      <c r="DQ23" s="122">
        <f t="shared" si="5"/>
        <v>0</v>
      </c>
      <c r="DR23" s="122">
        <f t="shared" si="5"/>
        <v>0</v>
      </c>
      <c r="DS23" s="122">
        <f t="shared" si="5"/>
        <v>0</v>
      </c>
      <c r="DT23" s="122">
        <f t="shared" si="5"/>
        <v>0</v>
      </c>
      <c r="DU23" s="122">
        <f t="shared" si="5"/>
        <v>0</v>
      </c>
    </row>
    <row r="24" spans="1:125" x14ac:dyDescent="0.3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x14ac:dyDescent="0.35">
      <c r="A25" s="16" t="s">
        <v>277</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row>
    <row r="26" spans="1:125"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x14ac:dyDescent="0.35">
      <c r="A27" s="55" t="str">
        <f>IFERROR('Laika grafiks'!A31,"")</f>
        <v>Regulāro uzturēšanas izmaksu marķieris</v>
      </c>
      <c r="B27" s="2"/>
      <c r="C27" s="2"/>
      <c r="D27" s="2"/>
      <c r="E27" s="63">
        <f>IFERROR('Laika grafiks'!E31,"")</f>
        <v>0</v>
      </c>
      <c r="F27" s="63">
        <f>IFERROR('Laika grafiks'!F31,"")</f>
        <v>0</v>
      </c>
      <c r="G27" s="63">
        <f>IFERROR('Laika grafiks'!G31,"")</f>
        <v>0</v>
      </c>
      <c r="H27" s="63">
        <f>IFERROR('Laika grafiks'!H31,"")</f>
        <v>0</v>
      </c>
      <c r="I27" s="63">
        <f>IFERROR('Laika grafiks'!I31,"")</f>
        <v>0</v>
      </c>
      <c r="J27" s="63">
        <f>IFERROR('Laika grafiks'!J31,"")</f>
        <v>0</v>
      </c>
      <c r="K27" s="63">
        <f>IFERROR('Laika grafiks'!K31,"")</f>
        <v>0</v>
      </c>
      <c r="L27" s="63">
        <f>IFERROR('Laika grafiks'!L31,"")</f>
        <v>0</v>
      </c>
      <c r="M27" s="63">
        <f>IFERROR('Laika grafiks'!M31,"")</f>
        <v>0</v>
      </c>
      <c r="N27" s="63">
        <f>IFERROR('Laika grafiks'!N31,"")</f>
        <v>0</v>
      </c>
      <c r="O27" s="63">
        <f>IFERROR('Laika grafiks'!O31,"")</f>
        <v>0</v>
      </c>
      <c r="P27" s="63">
        <f>IFERROR('Laika grafiks'!P31,"")</f>
        <v>0</v>
      </c>
      <c r="Q27" s="63">
        <f>IFERROR('Laika grafiks'!Q31,"")</f>
        <v>0</v>
      </c>
      <c r="R27" s="63">
        <f>IFERROR('Laika grafiks'!R31,"")</f>
        <v>0</v>
      </c>
      <c r="S27" s="63">
        <f>IFERROR('Laika grafiks'!S31,"")</f>
        <v>0</v>
      </c>
      <c r="T27" s="63">
        <f>IFERROR('Laika grafiks'!T31,"")</f>
        <v>0</v>
      </c>
      <c r="U27" s="63">
        <f>IFERROR('Laika grafiks'!U31,"")</f>
        <v>0</v>
      </c>
      <c r="V27" s="63">
        <f>IFERROR('Laika grafiks'!V31,"")</f>
        <v>0</v>
      </c>
      <c r="W27" s="63">
        <f>IFERROR('Laika grafiks'!W31,"")</f>
        <v>0</v>
      </c>
      <c r="X27" s="63">
        <f>IFERROR('Laika grafiks'!X31,"")</f>
        <v>0</v>
      </c>
      <c r="Y27" s="63">
        <f>IFERROR('Laika grafiks'!Y31,"")</f>
        <v>0</v>
      </c>
      <c r="Z27" s="63">
        <f>IFERROR('Laika grafiks'!Z31,"")</f>
        <v>0</v>
      </c>
      <c r="AA27" s="63">
        <f>IFERROR('Laika grafiks'!AA31,"")</f>
        <v>0</v>
      </c>
      <c r="AB27" s="63">
        <f>IFERROR('Laika grafiks'!AB31,"")</f>
        <v>0</v>
      </c>
      <c r="AC27" s="63">
        <f>IFERROR('Laika grafiks'!AC31,"")</f>
        <v>0</v>
      </c>
      <c r="AD27" s="63">
        <f>IFERROR('Laika grafiks'!AD31,"")</f>
        <v>0</v>
      </c>
      <c r="AE27" s="63">
        <f>IFERROR('Laika grafiks'!AE31,"")</f>
        <v>0</v>
      </c>
      <c r="AF27" s="63">
        <f>IFERROR('Laika grafiks'!AF31,"")</f>
        <v>0</v>
      </c>
      <c r="AG27" s="63">
        <f>IFERROR('Laika grafiks'!AG31,"")</f>
        <v>0</v>
      </c>
      <c r="AH27" s="63">
        <f>IFERROR('Laika grafiks'!AH31,"")</f>
        <v>0</v>
      </c>
      <c r="AI27" s="63">
        <f>IFERROR('Laika grafiks'!AI31,"")</f>
        <v>0</v>
      </c>
      <c r="AJ27" s="63">
        <f>IFERROR('Laika grafiks'!AJ31,"")</f>
        <v>0</v>
      </c>
      <c r="AK27" s="63">
        <f>IFERROR('Laika grafiks'!AK31,"")</f>
        <v>0</v>
      </c>
      <c r="AL27" s="63">
        <f>IFERROR('Laika grafiks'!AL31,"")</f>
        <v>0</v>
      </c>
      <c r="AM27" s="63">
        <f>IFERROR('Laika grafiks'!AM31,"")</f>
        <v>0</v>
      </c>
      <c r="AN27" s="63">
        <f>IFERROR('Laika grafiks'!AN31,"")</f>
        <v>0</v>
      </c>
      <c r="AO27" s="63">
        <f>IFERROR('Laika grafiks'!AO31,"")</f>
        <v>0</v>
      </c>
      <c r="AP27" s="63">
        <f>IFERROR('Laika grafiks'!AP31,"")</f>
        <v>0</v>
      </c>
      <c r="AQ27" s="63">
        <f>IFERROR('Laika grafiks'!AQ31,"")</f>
        <v>0</v>
      </c>
      <c r="AR27" s="63">
        <f>IFERROR('Laika grafiks'!AR31,"")</f>
        <v>0</v>
      </c>
      <c r="AS27" s="63">
        <f>IFERROR('Laika grafiks'!AS31,"")</f>
        <v>0</v>
      </c>
      <c r="AT27" s="63">
        <f>IFERROR('Laika grafiks'!AT31,"")</f>
        <v>0</v>
      </c>
      <c r="AU27" s="63">
        <f>IFERROR('Laika grafiks'!AU31,"")</f>
        <v>0</v>
      </c>
      <c r="AV27" s="63">
        <f>IFERROR('Laika grafiks'!AV31,"")</f>
        <v>0</v>
      </c>
      <c r="AW27" s="63">
        <f>IFERROR('Laika grafiks'!AW31,"")</f>
        <v>0</v>
      </c>
      <c r="AX27" s="63">
        <f>IFERROR('Laika grafiks'!AX31,"")</f>
        <v>0</v>
      </c>
      <c r="AY27" s="63">
        <f>IFERROR('Laika grafiks'!AY31,"")</f>
        <v>0</v>
      </c>
      <c r="AZ27" s="63">
        <f>IFERROR('Laika grafiks'!AZ31,"")</f>
        <v>0</v>
      </c>
      <c r="BA27" s="63">
        <f>IFERROR('Laika grafiks'!BA31,"")</f>
        <v>0</v>
      </c>
      <c r="BB27" s="63">
        <f>IFERROR('Laika grafiks'!BB31,"")</f>
        <v>0</v>
      </c>
      <c r="BC27" s="63">
        <f>IFERROR('Laika grafiks'!BC31,"")</f>
        <v>0</v>
      </c>
      <c r="BD27" s="63">
        <f>IFERROR('Laika grafiks'!BD31,"")</f>
        <v>0</v>
      </c>
      <c r="BE27" s="63">
        <f>IFERROR('Laika grafiks'!BE31,"")</f>
        <v>0</v>
      </c>
      <c r="BF27" s="63">
        <f>IFERROR('Laika grafiks'!BF31,"")</f>
        <v>0</v>
      </c>
      <c r="BG27" s="63">
        <f>IFERROR('Laika grafiks'!BG31,"")</f>
        <v>0</v>
      </c>
      <c r="BH27" s="63">
        <f>IFERROR('Laika grafiks'!BH31,"")</f>
        <v>0</v>
      </c>
      <c r="BI27" s="63">
        <f>IFERROR('Laika grafiks'!BI31,"")</f>
        <v>0</v>
      </c>
      <c r="BJ27" s="63">
        <f>IFERROR('Laika grafiks'!BJ31,"")</f>
        <v>0</v>
      </c>
      <c r="BK27" s="63">
        <f>IFERROR('Laika grafiks'!BK31,"")</f>
        <v>0</v>
      </c>
      <c r="BL27" s="63">
        <f>IFERROR('Laika grafiks'!BL31,"")</f>
        <v>0</v>
      </c>
      <c r="BM27" s="63">
        <f>IFERROR('Laika grafiks'!BM31,"")</f>
        <v>0</v>
      </c>
      <c r="BN27" s="63">
        <f>IFERROR('Laika grafiks'!BN31,"")</f>
        <v>0</v>
      </c>
      <c r="BO27" s="63">
        <f>IFERROR('Laika grafiks'!BO31,"")</f>
        <v>0</v>
      </c>
      <c r="BP27" s="63">
        <f>IFERROR('Laika grafiks'!BP31,"")</f>
        <v>0</v>
      </c>
      <c r="BQ27" s="63">
        <f>IFERROR('Laika grafiks'!BQ31,"")</f>
        <v>0</v>
      </c>
      <c r="BR27" s="63">
        <f>IFERROR('Laika grafiks'!BR31,"")</f>
        <v>0</v>
      </c>
      <c r="BS27" s="63">
        <f>IFERROR('Laika grafiks'!BS31,"")</f>
        <v>0</v>
      </c>
      <c r="BT27" s="63">
        <f>IFERROR('Laika grafiks'!BT31,"")</f>
        <v>0</v>
      </c>
      <c r="BU27" s="63">
        <f>IFERROR('Laika grafiks'!BU31,"")</f>
        <v>0</v>
      </c>
      <c r="BV27" s="63">
        <f>IFERROR('Laika grafiks'!BV31,"")</f>
        <v>0</v>
      </c>
      <c r="BW27" s="63">
        <f>IFERROR('Laika grafiks'!BW31,"")</f>
        <v>0</v>
      </c>
      <c r="BX27" s="63">
        <f>IFERROR('Laika grafiks'!BX31,"")</f>
        <v>0</v>
      </c>
      <c r="BY27" s="63">
        <f>IFERROR('Laika grafiks'!BY31,"")</f>
        <v>0</v>
      </c>
      <c r="BZ27" s="63">
        <f>IFERROR('Laika grafiks'!BZ31,"")</f>
        <v>0</v>
      </c>
      <c r="CA27" s="63">
        <f>IFERROR('Laika grafiks'!CA31,"")</f>
        <v>0</v>
      </c>
      <c r="CB27" s="63">
        <f>IFERROR('Laika grafiks'!CB31,"")</f>
        <v>0</v>
      </c>
      <c r="CC27" s="63">
        <f>IFERROR('Laika grafiks'!CC31,"")</f>
        <v>0</v>
      </c>
      <c r="CD27" s="63">
        <f>IFERROR('Laika grafiks'!CD31,"")</f>
        <v>0</v>
      </c>
      <c r="CE27" s="63">
        <f>IFERROR('Laika grafiks'!CE31,"")</f>
        <v>0</v>
      </c>
      <c r="CF27" s="63">
        <f>IFERROR('Laika grafiks'!CF31,"")</f>
        <v>0</v>
      </c>
      <c r="CG27" s="63">
        <f>IFERROR('Laika grafiks'!CG31,"")</f>
        <v>0</v>
      </c>
      <c r="CH27" s="63">
        <f>IFERROR('Laika grafiks'!CH31,"")</f>
        <v>0</v>
      </c>
      <c r="CI27" s="63">
        <f>IFERROR('Laika grafiks'!CI31,"")</f>
        <v>0</v>
      </c>
      <c r="CJ27" s="63">
        <f>IFERROR('Laika grafiks'!CJ31,"")</f>
        <v>0</v>
      </c>
      <c r="CK27" s="63">
        <f>IFERROR('Laika grafiks'!CK31,"")</f>
        <v>0</v>
      </c>
      <c r="CL27" s="63">
        <f>IFERROR('Laika grafiks'!CL31,"")</f>
        <v>0</v>
      </c>
      <c r="CM27" s="63">
        <f>IFERROR('Laika grafiks'!CM31,"")</f>
        <v>0</v>
      </c>
      <c r="CN27" s="63">
        <f>IFERROR('Laika grafiks'!CN31,"")</f>
        <v>0</v>
      </c>
      <c r="CO27" s="63">
        <f>IFERROR('Laika grafiks'!CO31,"")</f>
        <v>0</v>
      </c>
      <c r="CP27" s="63">
        <f>IFERROR('Laika grafiks'!CP31,"")</f>
        <v>0</v>
      </c>
      <c r="CQ27" s="63">
        <f>IFERROR('Laika grafiks'!CQ31,"")</f>
        <v>0</v>
      </c>
      <c r="CR27" s="63">
        <f>IFERROR('Laika grafiks'!CR31,"")</f>
        <v>0</v>
      </c>
      <c r="CS27" s="63">
        <f>IFERROR('Laika grafiks'!CS31,"")</f>
        <v>0</v>
      </c>
      <c r="CT27" s="63">
        <f>IFERROR('Laika grafiks'!CT31,"")</f>
        <v>0</v>
      </c>
      <c r="CU27" s="63">
        <f>IFERROR('Laika grafiks'!CU31,"")</f>
        <v>0</v>
      </c>
      <c r="CV27" s="63">
        <f>IFERROR('Laika grafiks'!CV31,"")</f>
        <v>0</v>
      </c>
      <c r="CW27" s="63">
        <f>IFERROR('Laika grafiks'!CW31,"")</f>
        <v>0</v>
      </c>
      <c r="CX27" s="63">
        <f>IFERROR('Laika grafiks'!CX31,"")</f>
        <v>0</v>
      </c>
      <c r="CY27" s="63">
        <f>IFERROR('Laika grafiks'!CY31,"")</f>
        <v>0</v>
      </c>
      <c r="CZ27" s="63">
        <f>IFERROR('Laika grafiks'!CZ31,"")</f>
        <v>0</v>
      </c>
      <c r="DA27" s="63">
        <f>IFERROR('Laika grafiks'!DA31,"")</f>
        <v>0</v>
      </c>
      <c r="DB27" s="63">
        <f>IFERROR('Laika grafiks'!DB31,"")</f>
        <v>0</v>
      </c>
      <c r="DC27" s="63">
        <f>IFERROR('Laika grafiks'!DC31,"")</f>
        <v>0</v>
      </c>
      <c r="DD27" s="63">
        <f>IFERROR('Laika grafiks'!DD31,"")</f>
        <v>0</v>
      </c>
      <c r="DE27" s="63">
        <f>IFERROR('Laika grafiks'!DE31,"")</f>
        <v>0</v>
      </c>
      <c r="DF27" s="63">
        <f>IFERROR('Laika grafiks'!DF31,"")</f>
        <v>0</v>
      </c>
      <c r="DG27" s="63">
        <f>IFERROR('Laika grafiks'!DG31,"")</f>
        <v>0</v>
      </c>
      <c r="DH27" s="63">
        <f>IFERROR('Laika grafiks'!DH31,"")</f>
        <v>0</v>
      </c>
      <c r="DI27" s="63">
        <f>IFERROR('Laika grafiks'!DI31,"")</f>
        <v>0</v>
      </c>
      <c r="DJ27" s="63">
        <f>IFERROR('Laika grafiks'!DJ31,"")</f>
        <v>0</v>
      </c>
      <c r="DK27" s="63">
        <f>IFERROR('Laika grafiks'!DK31,"")</f>
        <v>0</v>
      </c>
      <c r="DL27" s="63">
        <f>IFERROR('Laika grafiks'!DL31,"")</f>
        <v>0</v>
      </c>
      <c r="DM27" s="63">
        <f>IFERROR('Laika grafiks'!DM31,"")</f>
        <v>0</v>
      </c>
      <c r="DN27" s="63">
        <f>IFERROR('Laika grafiks'!DN31,"")</f>
        <v>0</v>
      </c>
      <c r="DO27" s="63">
        <f>IFERROR('Laika grafiks'!DO31,"")</f>
        <v>0</v>
      </c>
      <c r="DP27" s="63">
        <f>IFERROR('Laika grafiks'!DP31,"")</f>
        <v>0</v>
      </c>
      <c r="DQ27" s="63">
        <f>IFERROR('Laika grafiks'!DQ31,"")</f>
        <v>0</v>
      </c>
      <c r="DR27" s="63">
        <f>IFERROR('Laika grafiks'!DR31,"")</f>
        <v>0</v>
      </c>
      <c r="DS27" s="63">
        <f>IFERROR('Laika grafiks'!DS31,"")</f>
        <v>0</v>
      </c>
      <c r="DT27" s="63">
        <f>IFERROR('Laika grafiks'!DT31,"")</f>
        <v>0</v>
      </c>
      <c r="DU27" s="63">
        <f>IFERROR('Laika grafiks'!DU31,"")</f>
        <v>0</v>
      </c>
    </row>
    <row r="28" spans="1:125" x14ac:dyDescent="0.35">
      <c r="A28" s="2"/>
      <c r="B28" s="2"/>
      <c r="C28" s="2"/>
      <c r="D28" s="2"/>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c r="CF28" s="143"/>
      <c r="CG28" s="143"/>
      <c r="CH28" s="143"/>
      <c r="CI28" s="143"/>
      <c r="CJ28" s="143"/>
      <c r="CK28" s="143"/>
      <c r="CL28" s="143"/>
      <c r="CM28" s="143"/>
      <c r="CN28" s="143"/>
      <c r="CO28" s="143"/>
      <c r="CP28" s="143"/>
      <c r="CQ28" s="143"/>
      <c r="CR28" s="143"/>
      <c r="CS28" s="143"/>
      <c r="CT28" s="143"/>
      <c r="CU28" s="143"/>
      <c r="CV28" s="143"/>
      <c r="CW28" s="143"/>
      <c r="CX28" s="143"/>
      <c r="CY28" s="143"/>
      <c r="CZ28" s="143"/>
      <c r="DA28" s="143"/>
      <c r="DB28" s="143"/>
      <c r="DC28" s="143"/>
      <c r="DD28" s="143"/>
      <c r="DE28" s="143"/>
      <c r="DF28" s="143"/>
      <c r="DG28" s="143"/>
      <c r="DH28" s="143"/>
      <c r="DI28" s="143"/>
      <c r="DJ28" s="143"/>
      <c r="DK28" s="143"/>
      <c r="DL28" s="143"/>
      <c r="DM28" s="143"/>
      <c r="DN28" s="143"/>
      <c r="DO28" s="143"/>
      <c r="DP28" s="143"/>
      <c r="DQ28" s="143"/>
      <c r="DR28" s="143"/>
      <c r="DS28" s="143"/>
      <c r="DT28" s="143"/>
      <c r="DU28" s="143"/>
    </row>
    <row r="29" spans="1:125" x14ac:dyDescent="0.35">
      <c r="A29" s="160" t="s">
        <v>485</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x14ac:dyDescent="0.35">
      <c r="A31" s="55" t="str">
        <f>IFERROR(Izmaksas!A176,"")</f>
        <v>Nominālās privātā partnera regulārās uzturēšanas izmaksas, kopā</v>
      </c>
      <c r="B31" s="56" t="str">
        <f>IFERROR(Izmaksas!B176,"")</f>
        <v>k €</v>
      </c>
      <c r="C31" s="2"/>
      <c r="D31" s="79">
        <f t="shared" ref="D31:D37" si="6">IFERROR(SUM(E31:DU31),"")</f>
        <v>0</v>
      </c>
      <c r="E31" s="63" t="str">
        <f>IFERROR(Izmaksas!E176*E$27,"")</f>
        <v/>
      </c>
      <c r="F31" s="63" t="str">
        <f>IFERROR(Izmaksas!F176*F$27,"")</f>
        <v/>
      </c>
      <c r="G31" s="63" t="str">
        <f>IFERROR(Izmaksas!G176*G$27,"")</f>
        <v/>
      </c>
      <c r="H31" s="63" t="str">
        <f>IFERROR(Izmaksas!H176*H$27,"")</f>
        <v/>
      </c>
      <c r="I31" s="63" t="str">
        <f>IFERROR(Izmaksas!I176*I$27,"")</f>
        <v/>
      </c>
      <c r="J31" s="63" t="str">
        <f>IFERROR(Izmaksas!J176*J$27,"")</f>
        <v/>
      </c>
      <c r="K31" s="63" t="str">
        <f>IFERROR(Izmaksas!K176*K$27,"")</f>
        <v/>
      </c>
      <c r="L31" s="63" t="str">
        <f>IFERROR(Izmaksas!L176*L$27,"")</f>
        <v/>
      </c>
      <c r="M31" s="63" t="str">
        <f>IFERROR(Izmaksas!M176*M$27,"")</f>
        <v/>
      </c>
      <c r="N31" s="63" t="str">
        <f>IFERROR(Izmaksas!N176*N$27,"")</f>
        <v/>
      </c>
      <c r="O31" s="63" t="str">
        <f>IFERROR(Izmaksas!O176*O$27,"")</f>
        <v/>
      </c>
      <c r="P31" s="63" t="str">
        <f>IFERROR(Izmaksas!P176*P$27,"")</f>
        <v/>
      </c>
      <c r="Q31" s="63" t="str">
        <f>IFERROR(Izmaksas!Q176*Q$27,"")</f>
        <v/>
      </c>
      <c r="R31" s="63" t="str">
        <f>IFERROR(Izmaksas!R176*R$27,"")</f>
        <v/>
      </c>
      <c r="S31" s="63" t="str">
        <f>IFERROR(Izmaksas!S176*S$27,"")</f>
        <v/>
      </c>
      <c r="T31" s="63" t="str">
        <f>IFERROR(Izmaksas!T176*T$27,"")</f>
        <v/>
      </c>
      <c r="U31" s="63" t="str">
        <f>IFERROR(Izmaksas!U176*U$27,"")</f>
        <v/>
      </c>
      <c r="V31" s="63" t="str">
        <f>IFERROR(Izmaksas!V176*V$27,"")</f>
        <v/>
      </c>
      <c r="W31" s="63" t="str">
        <f>IFERROR(Izmaksas!W176*W$27,"")</f>
        <v/>
      </c>
      <c r="X31" s="63" t="str">
        <f>IFERROR(Izmaksas!X176*X$27,"")</f>
        <v/>
      </c>
      <c r="Y31" s="63" t="str">
        <f>IFERROR(Izmaksas!Y176*Y$27,"")</f>
        <v/>
      </c>
      <c r="Z31" s="63" t="str">
        <f>IFERROR(Izmaksas!Z176*Z$27,"")</f>
        <v/>
      </c>
      <c r="AA31" s="63" t="str">
        <f>IFERROR(Izmaksas!AA176*AA$27,"")</f>
        <v/>
      </c>
      <c r="AB31" s="63" t="str">
        <f>IFERROR(Izmaksas!AB176*AB$27,"")</f>
        <v/>
      </c>
      <c r="AC31" s="63" t="str">
        <f>IFERROR(Izmaksas!AC176*AC$27,"")</f>
        <v/>
      </c>
      <c r="AD31" s="63" t="str">
        <f>IFERROR(Izmaksas!AD176*AD$27,"")</f>
        <v/>
      </c>
      <c r="AE31" s="63" t="str">
        <f>IFERROR(Izmaksas!AE176*AE$27,"")</f>
        <v/>
      </c>
      <c r="AF31" s="63" t="str">
        <f>IFERROR(Izmaksas!AF176*AF$27,"")</f>
        <v/>
      </c>
      <c r="AG31" s="63" t="str">
        <f>IFERROR(Izmaksas!AG176*AG$27,"")</f>
        <v/>
      </c>
      <c r="AH31" s="63" t="str">
        <f>IFERROR(Izmaksas!AH176*AH$27,"")</f>
        <v/>
      </c>
      <c r="AI31" s="63" t="str">
        <f>IFERROR(Izmaksas!AI176*AI$27,"")</f>
        <v/>
      </c>
      <c r="AJ31" s="63" t="str">
        <f>IFERROR(Izmaksas!AJ176*AJ$27,"")</f>
        <v/>
      </c>
      <c r="AK31" s="63" t="str">
        <f>IFERROR(Izmaksas!AK176*AK$27,"")</f>
        <v/>
      </c>
      <c r="AL31" s="63" t="str">
        <f>IFERROR(Izmaksas!AL176*AL$27,"")</f>
        <v/>
      </c>
      <c r="AM31" s="63" t="str">
        <f>IFERROR(Izmaksas!AM176*AM$27,"")</f>
        <v/>
      </c>
      <c r="AN31" s="63" t="str">
        <f>IFERROR(Izmaksas!AN176*AN$27,"")</f>
        <v/>
      </c>
      <c r="AO31" s="63" t="str">
        <f>IFERROR(Izmaksas!AO176*AO$27,"")</f>
        <v/>
      </c>
      <c r="AP31" s="63" t="str">
        <f>IFERROR(Izmaksas!AP176*AP$27,"")</f>
        <v/>
      </c>
      <c r="AQ31" s="63" t="str">
        <f>IFERROR(Izmaksas!AQ176*AQ$27,"")</f>
        <v/>
      </c>
      <c r="AR31" s="63" t="str">
        <f>IFERROR(Izmaksas!AR176*AR$27,"")</f>
        <v/>
      </c>
      <c r="AS31" s="63" t="str">
        <f>IFERROR(Izmaksas!AS176*AS$27,"")</f>
        <v/>
      </c>
      <c r="AT31" s="63" t="str">
        <f>IFERROR(Izmaksas!AT176*AT$27,"")</f>
        <v/>
      </c>
      <c r="AU31" s="63" t="str">
        <f>IFERROR(Izmaksas!AU176*AU$27,"")</f>
        <v/>
      </c>
      <c r="AV31" s="63" t="str">
        <f>IFERROR(Izmaksas!AV176*AV$27,"")</f>
        <v/>
      </c>
      <c r="AW31" s="63" t="str">
        <f>IFERROR(Izmaksas!AW176*AW$27,"")</f>
        <v/>
      </c>
      <c r="AX31" s="63" t="str">
        <f>IFERROR(Izmaksas!AX176*AX$27,"")</f>
        <v/>
      </c>
      <c r="AY31" s="63" t="str">
        <f>IFERROR(Izmaksas!AY176*AY$27,"")</f>
        <v/>
      </c>
      <c r="AZ31" s="63" t="str">
        <f>IFERROR(Izmaksas!AZ176*AZ$27,"")</f>
        <v/>
      </c>
      <c r="BA31" s="63" t="str">
        <f>IFERROR(Izmaksas!BA176*BA$27,"")</f>
        <v/>
      </c>
      <c r="BB31" s="63" t="str">
        <f>IFERROR(Izmaksas!BB176*BB$27,"")</f>
        <v/>
      </c>
      <c r="BC31" s="63" t="str">
        <f>IFERROR(Izmaksas!BC176*BC$27,"")</f>
        <v/>
      </c>
      <c r="BD31" s="63" t="str">
        <f>IFERROR(Izmaksas!BD176*BD$27,"")</f>
        <v/>
      </c>
      <c r="BE31" s="63" t="str">
        <f>IFERROR(Izmaksas!BE176*BE$27,"")</f>
        <v/>
      </c>
      <c r="BF31" s="63" t="str">
        <f>IFERROR(Izmaksas!BF176*BF$27,"")</f>
        <v/>
      </c>
      <c r="BG31" s="63" t="str">
        <f>IFERROR(Izmaksas!BG176*BG$27,"")</f>
        <v/>
      </c>
      <c r="BH31" s="63" t="str">
        <f>IFERROR(Izmaksas!BH176*BH$27,"")</f>
        <v/>
      </c>
      <c r="BI31" s="63" t="str">
        <f>IFERROR(Izmaksas!BI176*BI$27,"")</f>
        <v/>
      </c>
      <c r="BJ31" s="63" t="str">
        <f>IFERROR(Izmaksas!BJ176*BJ$27,"")</f>
        <v/>
      </c>
      <c r="BK31" s="63" t="str">
        <f>IFERROR(Izmaksas!BK176*BK$27,"")</f>
        <v/>
      </c>
      <c r="BL31" s="63" t="str">
        <f>IFERROR(Izmaksas!BL176*BL$27,"")</f>
        <v/>
      </c>
      <c r="BM31" s="63" t="str">
        <f>IFERROR(Izmaksas!BM176*BM$27,"")</f>
        <v/>
      </c>
      <c r="BN31" s="63" t="str">
        <f>IFERROR(Izmaksas!BN176*BN$27,"")</f>
        <v/>
      </c>
      <c r="BO31" s="63" t="str">
        <f>IFERROR(Izmaksas!BO176*BO$27,"")</f>
        <v/>
      </c>
      <c r="BP31" s="63" t="str">
        <f>IFERROR(Izmaksas!BP176*BP$27,"")</f>
        <v/>
      </c>
      <c r="BQ31" s="63" t="str">
        <f>IFERROR(Izmaksas!BQ176*BQ$27,"")</f>
        <v/>
      </c>
      <c r="BR31" s="63" t="str">
        <f>IFERROR(Izmaksas!BR176*BR$27,"")</f>
        <v/>
      </c>
      <c r="BS31" s="63" t="str">
        <f>IFERROR(Izmaksas!BS176*BS$27,"")</f>
        <v/>
      </c>
      <c r="BT31" s="63" t="str">
        <f>IFERROR(Izmaksas!BT176*BT$27,"")</f>
        <v/>
      </c>
      <c r="BU31" s="63" t="str">
        <f>IFERROR(Izmaksas!BU176*BU$27,"")</f>
        <v/>
      </c>
      <c r="BV31" s="63" t="str">
        <f>IFERROR(Izmaksas!BV176*BV$27,"")</f>
        <v/>
      </c>
      <c r="BW31" s="63" t="str">
        <f>IFERROR(Izmaksas!BW176*BW$27,"")</f>
        <v/>
      </c>
      <c r="BX31" s="63" t="str">
        <f>IFERROR(Izmaksas!BX176*BX$27,"")</f>
        <v/>
      </c>
      <c r="BY31" s="63" t="str">
        <f>IFERROR(Izmaksas!BY176*BY$27,"")</f>
        <v/>
      </c>
      <c r="BZ31" s="63" t="str">
        <f>IFERROR(Izmaksas!BZ176*BZ$27,"")</f>
        <v/>
      </c>
      <c r="CA31" s="63" t="str">
        <f>IFERROR(Izmaksas!CA176*CA$27,"")</f>
        <v/>
      </c>
      <c r="CB31" s="63" t="str">
        <f>IFERROR(Izmaksas!CB176*CB$27,"")</f>
        <v/>
      </c>
      <c r="CC31" s="63" t="str">
        <f>IFERROR(Izmaksas!CC176*CC$27,"")</f>
        <v/>
      </c>
      <c r="CD31" s="63" t="str">
        <f>IFERROR(Izmaksas!CD176*CD$27,"")</f>
        <v/>
      </c>
      <c r="CE31" s="63" t="str">
        <f>IFERROR(Izmaksas!CE176*CE$27,"")</f>
        <v/>
      </c>
      <c r="CF31" s="63" t="str">
        <f>IFERROR(Izmaksas!CF176*CF$27,"")</f>
        <v/>
      </c>
      <c r="CG31" s="63" t="str">
        <f>IFERROR(Izmaksas!CG176*CG$27,"")</f>
        <v/>
      </c>
      <c r="CH31" s="63" t="str">
        <f>IFERROR(Izmaksas!CH176*CH$27,"")</f>
        <v/>
      </c>
      <c r="CI31" s="63" t="str">
        <f>IFERROR(Izmaksas!CI176*CI$27,"")</f>
        <v/>
      </c>
      <c r="CJ31" s="63" t="str">
        <f>IFERROR(Izmaksas!CJ176*CJ$27,"")</f>
        <v/>
      </c>
      <c r="CK31" s="63" t="str">
        <f>IFERROR(Izmaksas!CK176*CK$27,"")</f>
        <v/>
      </c>
      <c r="CL31" s="63" t="str">
        <f>IFERROR(Izmaksas!CL176*CL$27,"")</f>
        <v/>
      </c>
      <c r="CM31" s="63" t="str">
        <f>IFERROR(Izmaksas!CM176*CM$27,"")</f>
        <v/>
      </c>
      <c r="CN31" s="63" t="str">
        <f>IFERROR(Izmaksas!CN176*CN$27,"")</f>
        <v/>
      </c>
      <c r="CO31" s="63" t="str">
        <f>IFERROR(Izmaksas!CO176*CO$27,"")</f>
        <v/>
      </c>
      <c r="CP31" s="63" t="str">
        <f>IFERROR(Izmaksas!CP176*CP$27,"")</f>
        <v/>
      </c>
      <c r="CQ31" s="63" t="str">
        <f>IFERROR(Izmaksas!CQ176*CQ$27,"")</f>
        <v/>
      </c>
      <c r="CR31" s="63" t="str">
        <f>IFERROR(Izmaksas!CR176*CR$27,"")</f>
        <v/>
      </c>
      <c r="CS31" s="63" t="str">
        <f>IFERROR(Izmaksas!CS176*CS$27,"")</f>
        <v/>
      </c>
      <c r="CT31" s="63" t="str">
        <f>IFERROR(Izmaksas!CT176*CT$27,"")</f>
        <v/>
      </c>
      <c r="CU31" s="63" t="str">
        <f>IFERROR(Izmaksas!CU176*CU$27,"")</f>
        <v/>
      </c>
      <c r="CV31" s="63" t="str">
        <f>IFERROR(Izmaksas!CV176*CV$27,"")</f>
        <v/>
      </c>
      <c r="CW31" s="63" t="str">
        <f>IFERROR(Izmaksas!CW176*CW$27,"")</f>
        <v/>
      </c>
      <c r="CX31" s="63" t="str">
        <f>IFERROR(Izmaksas!CX176*CX$27,"")</f>
        <v/>
      </c>
      <c r="CY31" s="63" t="str">
        <f>IFERROR(Izmaksas!CY176*CY$27,"")</f>
        <v/>
      </c>
      <c r="CZ31" s="63" t="str">
        <f>IFERROR(Izmaksas!CZ176*CZ$27,"")</f>
        <v/>
      </c>
      <c r="DA31" s="63" t="str">
        <f>IFERROR(Izmaksas!DA176*DA$27,"")</f>
        <v/>
      </c>
      <c r="DB31" s="63" t="str">
        <f>IFERROR(Izmaksas!DB176*DB$27,"")</f>
        <v/>
      </c>
      <c r="DC31" s="63" t="str">
        <f>IFERROR(Izmaksas!DC176*DC$27,"")</f>
        <v/>
      </c>
      <c r="DD31" s="63" t="str">
        <f>IFERROR(Izmaksas!DD176*DD$27,"")</f>
        <v/>
      </c>
      <c r="DE31" s="63" t="str">
        <f>IFERROR(Izmaksas!DE176*DE$27,"")</f>
        <v/>
      </c>
      <c r="DF31" s="63" t="str">
        <f>IFERROR(Izmaksas!DF176*DF$27,"")</f>
        <v/>
      </c>
      <c r="DG31" s="63" t="str">
        <f>IFERROR(Izmaksas!DG176*DG$27,"")</f>
        <v/>
      </c>
      <c r="DH31" s="63" t="str">
        <f>IFERROR(Izmaksas!DH176*DH$27,"")</f>
        <v/>
      </c>
      <c r="DI31" s="63" t="str">
        <f>IFERROR(Izmaksas!DI176*DI$27,"")</f>
        <v/>
      </c>
      <c r="DJ31" s="63" t="str">
        <f>IFERROR(Izmaksas!DJ176*DJ$27,"")</f>
        <v/>
      </c>
      <c r="DK31" s="63" t="str">
        <f>IFERROR(Izmaksas!DK176*DK$27,"")</f>
        <v/>
      </c>
      <c r="DL31" s="63" t="str">
        <f>IFERROR(Izmaksas!DL176*DL$27,"")</f>
        <v/>
      </c>
      <c r="DM31" s="63" t="str">
        <f>IFERROR(Izmaksas!DM176*DM$27,"")</f>
        <v/>
      </c>
      <c r="DN31" s="63" t="str">
        <f>IFERROR(Izmaksas!DN176*DN$27,"")</f>
        <v/>
      </c>
      <c r="DO31" s="63" t="str">
        <f>IFERROR(Izmaksas!DO176*DO$27,"")</f>
        <v/>
      </c>
      <c r="DP31" s="63" t="str">
        <f>IFERROR(Izmaksas!DP176*DP$27,"")</f>
        <v/>
      </c>
      <c r="DQ31" s="63" t="str">
        <f>IFERROR(Izmaksas!DQ176*DQ$27,"")</f>
        <v/>
      </c>
      <c r="DR31" s="63" t="str">
        <f>IFERROR(Izmaksas!DR176*DR$27,"")</f>
        <v/>
      </c>
      <c r="DS31" s="63" t="str">
        <f>IFERROR(Izmaksas!DS176*DS$27,"")</f>
        <v/>
      </c>
      <c r="DT31" s="63" t="str">
        <f>IFERROR(Izmaksas!DT176*DT$27,"")</f>
        <v/>
      </c>
      <c r="DU31" s="63" t="str">
        <f>IFERROR(Izmaksas!DU176*DU$27,"")</f>
        <v/>
      </c>
    </row>
    <row r="32" spans="1:125" x14ac:dyDescent="0.35">
      <c r="A32" s="55" t="str">
        <f>IFERROR(Finansēšana!A342,"")</f>
        <v>PERIODISKO UZTURĒŠANAS IZMAKSU REZERVES KONTA (MMRA) papildināšana</v>
      </c>
      <c r="B32" s="56" t="str">
        <f>IFERROR(Finansēšana!B342,"")</f>
        <v>k €</v>
      </c>
      <c r="C32" s="2"/>
      <c r="D32" s="79">
        <f t="shared" ca="1" si="6"/>
        <v>0</v>
      </c>
      <c r="E32" s="63" t="str">
        <f ca="1">IFERROR(Finansēšana!E342,"")</f>
        <v/>
      </c>
      <c r="F32" s="63" t="str">
        <f ca="1">IFERROR(Finansēšana!F342,"")</f>
        <v/>
      </c>
      <c r="G32" s="63" t="str">
        <f ca="1">IFERROR(Finansēšana!G342,"")</f>
        <v/>
      </c>
      <c r="H32" s="63" t="str">
        <f ca="1">IFERROR(Finansēšana!H342,"")</f>
        <v/>
      </c>
      <c r="I32" s="63" t="str">
        <f ca="1">IFERROR(Finansēšana!I342,"")</f>
        <v/>
      </c>
      <c r="J32" s="63" t="str">
        <f ca="1">IFERROR(Finansēšana!J342,"")</f>
        <v/>
      </c>
      <c r="K32" s="63" t="str">
        <f ca="1">IFERROR(Finansēšana!K342,"")</f>
        <v/>
      </c>
      <c r="L32" s="63" t="str">
        <f ca="1">IFERROR(Finansēšana!L342,"")</f>
        <v/>
      </c>
      <c r="M32" s="63" t="str">
        <f ca="1">IFERROR(Finansēšana!M342,"")</f>
        <v/>
      </c>
      <c r="N32" s="63" t="str">
        <f ca="1">IFERROR(Finansēšana!N342,"")</f>
        <v/>
      </c>
      <c r="O32" s="63" t="str">
        <f ca="1">IFERROR(Finansēšana!O342,"")</f>
        <v/>
      </c>
      <c r="P32" s="63" t="str">
        <f ca="1">IFERROR(Finansēšana!P342,"")</f>
        <v/>
      </c>
      <c r="Q32" s="63" t="str">
        <f ca="1">IFERROR(Finansēšana!Q342,"")</f>
        <v/>
      </c>
      <c r="R32" s="63" t="str">
        <f ca="1">IFERROR(Finansēšana!R342,"")</f>
        <v/>
      </c>
      <c r="S32" s="63" t="str">
        <f ca="1">IFERROR(Finansēšana!S342,"")</f>
        <v/>
      </c>
      <c r="T32" s="63" t="str">
        <f ca="1">IFERROR(Finansēšana!T342,"")</f>
        <v/>
      </c>
      <c r="U32" s="63" t="str">
        <f ca="1">IFERROR(Finansēšana!U342,"")</f>
        <v/>
      </c>
      <c r="V32" s="63" t="str">
        <f ca="1">IFERROR(Finansēšana!V342,"")</f>
        <v/>
      </c>
      <c r="W32" s="63" t="str">
        <f ca="1">IFERROR(Finansēšana!W342,"")</f>
        <v/>
      </c>
      <c r="X32" s="63" t="str">
        <f ca="1">IFERROR(Finansēšana!X342,"")</f>
        <v/>
      </c>
      <c r="Y32" s="63" t="str">
        <f ca="1">IFERROR(Finansēšana!Y342,"")</f>
        <v/>
      </c>
      <c r="Z32" s="63" t="str">
        <f ca="1">IFERROR(Finansēšana!Z342,"")</f>
        <v/>
      </c>
      <c r="AA32" s="63" t="str">
        <f ca="1">IFERROR(Finansēšana!AA342,"")</f>
        <v/>
      </c>
      <c r="AB32" s="63" t="str">
        <f ca="1">IFERROR(Finansēšana!AB342,"")</f>
        <v/>
      </c>
      <c r="AC32" s="63" t="str">
        <f ca="1">IFERROR(Finansēšana!AC342,"")</f>
        <v/>
      </c>
      <c r="AD32" s="63" t="str">
        <f ca="1">IFERROR(Finansēšana!AD342,"")</f>
        <v/>
      </c>
      <c r="AE32" s="63" t="str">
        <f ca="1">IFERROR(Finansēšana!AE342,"")</f>
        <v/>
      </c>
      <c r="AF32" s="63" t="str">
        <f ca="1">IFERROR(Finansēšana!AF342,"")</f>
        <v/>
      </c>
      <c r="AG32" s="63" t="str">
        <f ca="1">IFERROR(Finansēšana!AG342,"")</f>
        <v/>
      </c>
      <c r="AH32" s="63" t="str">
        <f ca="1">IFERROR(Finansēšana!AH342,"")</f>
        <v/>
      </c>
      <c r="AI32" s="63" t="str">
        <f ca="1">IFERROR(Finansēšana!AI342,"")</f>
        <v/>
      </c>
      <c r="AJ32" s="63" t="str">
        <f ca="1">IFERROR(Finansēšana!AJ342,"")</f>
        <v/>
      </c>
      <c r="AK32" s="63" t="str">
        <f ca="1">IFERROR(Finansēšana!AK342,"")</f>
        <v/>
      </c>
      <c r="AL32" s="63" t="str">
        <f ca="1">IFERROR(Finansēšana!AL342,"")</f>
        <v/>
      </c>
      <c r="AM32" s="63" t="str">
        <f ca="1">IFERROR(Finansēšana!AM342,"")</f>
        <v/>
      </c>
      <c r="AN32" s="63" t="str">
        <f ca="1">IFERROR(Finansēšana!AN342,"")</f>
        <v/>
      </c>
      <c r="AO32" s="63" t="str">
        <f ca="1">IFERROR(Finansēšana!AO342,"")</f>
        <v/>
      </c>
      <c r="AP32" s="63" t="str">
        <f ca="1">IFERROR(Finansēšana!AP342,"")</f>
        <v/>
      </c>
      <c r="AQ32" s="63" t="str">
        <f ca="1">IFERROR(Finansēšana!AQ342,"")</f>
        <v/>
      </c>
      <c r="AR32" s="63" t="str">
        <f ca="1">IFERROR(Finansēšana!AR342,"")</f>
        <v/>
      </c>
      <c r="AS32" s="63" t="str">
        <f ca="1">IFERROR(Finansēšana!AS342,"")</f>
        <v/>
      </c>
      <c r="AT32" s="63" t="str">
        <f ca="1">IFERROR(Finansēšana!AT342,"")</f>
        <v/>
      </c>
      <c r="AU32" s="63" t="str">
        <f ca="1">IFERROR(Finansēšana!AU342,"")</f>
        <v/>
      </c>
      <c r="AV32" s="63" t="str">
        <f ca="1">IFERROR(Finansēšana!AV342,"")</f>
        <v/>
      </c>
      <c r="AW32" s="63" t="str">
        <f ca="1">IFERROR(Finansēšana!AW342,"")</f>
        <v/>
      </c>
      <c r="AX32" s="63" t="str">
        <f ca="1">IFERROR(Finansēšana!AX342,"")</f>
        <v/>
      </c>
      <c r="AY32" s="63" t="str">
        <f ca="1">IFERROR(Finansēšana!AY342,"")</f>
        <v/>
      </c>
      <c r="AZ32" s="63" t="str">
        <f ca="1">IFERROR(Finansēšana!AZ342,"")</f>
        <v/>
      </c>
      <c r="BA32" s="63" t="str">
        <f ca="1">IFERROR(Finansēšana!BA342,"")</f>
        <v/>
      </c>
      <c r="BB32" s="63" t="str">
        <f ca="1">IFERROR(Finansēšana!BB342,"")</f>
        <v/>
      </c>
      <c r="BC32" s="63" t="str">
        <f ca="1">IFERROR(Finansēšana!BC342,"")</f>
        <v/>
      </c>
      <c r="BD32" s="63" t="str">
        <f ca="1">IFERROR(Finansēšana!BD342,"")</f>
        <v/>
      </c>
      <c r="BE32" s="63" t="str">
        <f ca="1">IFERROR(Finansēšana!BE342,"")</f>
        <v/>
      </c>
      <c r="BF32" s="63" t="str">
        <f ca="1">IFERROR(Finansēšana!BF342,"")</f>
        <v/>
      </c>
      <c r="BG32" s="63" t="str">
        <f ca="1">IFERROR(Finansēšana!BG342,"")</f>
        <v/>
      </c>
      <c r="BH32" s="63" t="str">
        <f ca="1">IFERROR(Finansēšana!BH342,"")</f>
        <v/>
      </c>
      <c r="BI32" s="63" t="str">
        <f ca="1">IFERROR(Finansēšana!BI342,"")</f>
        <v/>
      </c>
      <c r="BJ32" s="63" t="str">
        <f ca="1">IFERROR(Finansēšana!BJ342,"")</f>
        <v/>
      </c>
      <c r="BK32" s="63" t="str">
        <f ca="1">IFERROR(Finansēšana!BK342,"")</f>
        <v/>
      </c>
      <c r="BL32" s="63" t="str">
        <f ca="1">IFERROR(Finansēšana!BL342,"")</f>
        <v/>
      </c>
      <c r="BM32" s="63" t="str">
        <f ca="1">IFERROR(Finansēšana!BM342,"")</f>
        <v/>
      </c>
      <c r="BN32" s="63" t="str">
        <f ca="1">IFERROR(Finansēšana!BN342,"")</f>
        <v/>
      </c>
      <c r="BO32" s="63" t="str">
        <f ca="1">IFERROR(Finansēšana!BO342,"")</f>
        <v/>
      </c>
      <c r="BP32" s="63" t="str">
        <f ca="1">IFERROR(Finansēšana!BP342,"")</f>
        <v/>
      </c>
      <c r="BQ32" s="63" t="str">
        <f ca="1">IFERROR(Finansēšana!BQ342,"")</f>
        <v/>
      </c>
      <c r="BR32" s="63" t="str">
        <f ca="1">IFERROR(Finansēšana!BR342,"")</f>
        <v/>
      </c>
      <c r="BS32" s="63" t="str">
        <f ca="1">IFERROR(Finansēšana!BS342,"")</f>
        <v/>
      </c>
      <c r="BT32" s="63" t="str">
        <f ca="1">IFERROR(Finansēšana!BT342,"")</f>
        <v/>
      </c>
      <c r="BU32" s="63" t="str">
        <f ca="1">IFERROR(Finansēšana!BU342,"")</f>
        <v/>
      </c>
      <c r="BV32" s="63" t="str">
        <f ca="1">IFERROR(Finansēšana!BV342,"")</f>
        <v/>
      </c>
      <c r="BW32" s="63" t="str">
        <f ca="1">IFERROR(Finansēšana!BW342,"")</f>
        <v/>
      </c>
      <c r="BX32" s="63" t="str">
        <f ca="1">IFERROR(Finansēšana!BX342,"")</f>
        <v/>
      </c>
      <c r="BY32" s="63" t="str">
        <f ca="1">IFERROR(Finansēšana!BY342,"")</f>
        <v/>
      </c>
      <c r="BZ32" s="63" t="str">
        <f ca="1">IFERROR(Finansēšana!BZ342,"")</f>
        <v/>
      </c>
      <c r="CA32" s="63" t="str">
        <f ca="1">IFERROR(Finansēšana!CA342,"")</f>
        <v/>
      </c>
      <c r="CB32" s="63" t="str">
        <f ca="1">IFERROR(Finansēšana!CB342,"")</f>
        <v/>
      </c>
      <c r="CC32" s="63" t="str">
        <f ca="1">IFERROR(Finansēšana!CC342,"")</f>
        <v/>
      </c>
      <c r="CD32" s="63" t="str">
        <f ca="1">IFERROR(Finansēšana!CD342,"")</f>
        <v/>
      </c>
      <c r="CE32" s="63" t="str">
        <f ca="1">IFERROR(Finansēšana!CE342,"")</f>
        <v/>
      </c>
      <c r="CF32" s="63" t="str">
        <f ca="1">IFERROR(Finansēšana!CF342,"")</f>
        <v/>
      </c>
      <c r="CG32" s="63" t="str">
        <f ca="1">IFERROR(Finansēšana!CG342,"")</f>
        <v/>
      </c>
      <c r="CH32" s="63" t="str">
        <f ca="1">IFERROR(Finansēšana!CH342,"")</f>
        <v/>
      </c>
      <c r="CI32" s="63" t="str">
        <f ca="1">IFERROR(Finansēšana!CI342,"")</f>
        <v/>
      </c>
      <c r="CJ32" s="63" t="str">
        <f ca="1">IFERROR(Finansēšana!CJ342,"")</f>
        <v/>
      </c>
      <c r="CK32" s="63" t="str">
        <f ca="1">IFERROR(Finansēšana!CK342,"")</f>
        <v/>
      </c>
      <c r="CL32" s="63" t="str">
        <f ca="1">IFERROR(Finansēšana!CL342,"")</f>
        <v/>
      </c>
      <c r="CM32" s="63" t="str">
        <f ca="1">IFERROR(Finansēšana!CM342,"")</f>
        <v/>
      </c>
      <c r="CN32" s="63" t="str">
        <f ca="1">IFERROR(Finansēšana!CN342,"")</f>
        <v/>
      </c>
      <c r="CO32" s="63" t="str">
        <f ca="1">IFERROR(Finansēšana!CO342,"")</f>
        <v/>
      </c>
      <c r="CP32" s="63" t="str">
        <f ca="1">IFERROR(Finansēšana!CP342,"")</f>
        <v/>
      </c>
      <c r="CQ32" s="63" t="str">
        <f ca="1">IFERROR(Finansēšana!CQ342,"")</f>
        <v/>
      </c>
      <c r="CR32" s="63" t="str">
        <f ca="1">IFERROR(Finansēšana!CR342,"")</f>
        <v/>
      </c>
      <c r="CS32" s="63" t="str">
        <f ca="1">IFERROR(Finansēšana!CS342,"")</f>
        <v/>
      </c>
      <c r="CT32" s="63" t="str">
        <f ca="1">IFERROR(Finansēšana!CT342,"")</f>
        <v/>
      </c>
      <c r="CU32" s="63" t="str">
        <f ca="1">IFERROR(Finansēšana!CU342,"")</f>
        <v/>
      </c>
      <c r="CV32" s="63" t="str">
        <f ca="1">IFERROR(Finansēšana!CV342,"")</f>
        <v/>
      </c>
      <c r="CW32" s="63" t="str">
        <f ca="1">IFERROR(Finansēšana!CW342,"")</f>
        <v/>
      </c>
      <c r="CX32" s="63" t="str">
        <f ca="1">IFERROR(Finansēšana!CX342,"")</f>
        <v/>
      </c>
      <c r="CY32" s="63" t="str">
        <f ca="1">IFERROR(Finansēšana!CY342,"")</f>
        <v/>
      </c>
      <c r="CZ32" s="63" t="str">
        <f ca="1">IFERROR(Finansēšana!CZ342,"")</f>
        <v/>
      </c>
      <c r="DA32" s="63" t="str">
        <f ca="1">IFERROR(Finansēšana!DA342,"")</f>
        <v/>
      </c>
      <c r="DB32" s="63" t="str">
        <f ca="1">IFERROR(Finansēšana!DB342,"")</f>
        <v/>
      </c>
      <c r="DC32" s="63" t="str">
        <f ca="1">IFERROR(Finansēšana!DC342,"")</f>
        <v/>
      </c>
      <c r="DD32" s="63" t="str">
        <f ca="1">IFERROR(Finansēšana!DD342,"")</f>
        <v/>
      </c>
      <c r="DE32" s="63" t="str">
        <f ca="1">IFERROR(Finansēšana!DE342,"")</f>
        <v/>
      </c>
      <c r="DF32" s="63" t="str">
        <f ca="1">IFERROR(Finansēšana!DF342,"")</f>
        <v/>
      </c>
      <c r="DG32" s="63" t="str">
        <f ca="1">IFERROR(Finansēšana!DG342,"")</f>
        <v/>
      </c>
      <c r="DH32" s="63" t="str">
        <f ca="1">IFERROR(Finansēšana!DH342,"")</f>
        <v/>
      </c>
      <c r="DI32" s="63" t="str">
        <f ca="1">IFERROR(Finansēšana!DI342,"")</f>
        <v/>
      </c>
      <c r="DJ32" s="63" t="str">
        <f ca="1">IFERROR(Finansēšana!DJ342,"")</f>
        <v/>
      </c>
      <c r="DK32" s="63" t="str">
        <f ca="1">IFERROR(Finansēšana!DK342,"")</f>
        <v/>
      </c>
      <c r="DL32" s="63" t="str">
        <f ca="1">IFERROR(Finansēšana!DL342,"")</f>
        <v/>
      </c>
      <c r="DM32" s="63" t="str">
        <f ca="1">IFERROR(Finansēšana!DM342,"")</f>
        <v/>
      </c>
      <c r="DN32" s="63" t="str">
        <f ca="1">IFERROR(Finansēšana!DN342,"")</f>
        <v/>
      </c>
      <c r="DO32" s="63" t="str">
        <f ca="1">IFERROR(Finansēšana!DO342,"")</f>
        <v/>
      </c>
      <c r="DP32" s="63" t="str">
        <f ca="1">IFERROR(Finansēšana!DP342,"")</f>
        <v/>
      </c>
      <c r="DQ32" s="63" t="str">
        <f ca="1">IFERROR(Finansēšana!DQ342,"")</f>
        <v/>
      </c>
      <c r="DR32" s="63" t="str">
        <f ca="1">IFERROR(Finansēšana!DR342,"")</f>
        <v/>
      </c>
      <c r="DS32" s="63" t="str">
        <f ca="1">IFERROR(Finansēšana!DS342,"")</f>
        <v/>
      </c>
      <c r="DT32" s="63" t="str">
        <f ca="1">IFERROR(Finansēšana!DT342,"")</f>
        <v/>
      </c>
      <c r="DU32" s="63" t="str">
        <f ca="1">IFERROR(Finansēšana!DU342,"")</f>
        <v/>
      </c>
    </row>
    <row r="33" spans="1:125" x14ac:dyDescent="0.35">
      <c r="A33" s="55" t="str">
        <f>IFERROR(Izmaksas!A178,"")</f>
        <v>Nominālās privātā partnera  administratīvās izmaksas, kopā</v>
      </c>
      <c r="B33" s="56" t="str">
        <f>IFERROR(Izmaksas!B178,"")</f>
        <v>k €</v>
      </c>
      <c r="C33" s="2"/>
      <c r="D33" s="79">
        <f t="shared" si="6"/>
        <v>0</v>
      </c>
      <c r="E33" s="63" t="str">
        <f>IFERROR(Izmaksas!E178*E$27,"")</f>
        <v/>
      </c>
      <c r="F33" s="63" t="str">
        <f>IFERROR(Izmaksas!F178*F$27,"")</f>
        <v/>
      </c>
      <c r="G33" s="63" t="str">
        <f>IFERROR(Izmaksas!G178*G$27,"")</f>
        <v/>
      </c>
      <c r="H33" s="63" t="str">
        <f>IFERROR(Izmaksas!H178*H$27,"")</f>
        <v/>
      </c>
      <c r="I33" s="63" t="str">
        <f>IFERROR(Izmaksas!I178*I$27,"")</f>
        <v/>
      </c>
      <c r="J33" s="63" t="str">
        <f>IFERROR(Izmaksas!J178*J$27,"")</f>
        <v/>
      </c>
      <c r="K33" s="63" t="str">
        <f>IFERROR(Izmaksas!K178*K$27,"")</f>
        <v/>
      </c>
      <c r="L33" s="63" t="str">
        <f>IFERROR(Izmaksas!L178*L$27,"")</f>
        <v/>
      </c>
      <c r="M33" s="63" t="str">
        <f>IFERROR(Izmaksas!M178*M$27,"")</f>
        <v/>
      </c>
      <c r="N33" s="63" t="str">
        <f>IFERROR(Izmaksas!N178*N$27,"")</f>
        <v/>
      </c>
      <c r="O33" s="63" t="str">
        <f>IFERROR(Izmaksas!O178*O$27,"")</f>
        <v/>
      </c>
      <c r="P33" s="63" t="str">
        <f>IFERROR(Izmaksas!P178*P$27,"")</f>
        <v/>
      </c>
      <c r="Q33" s="63" t="str">
        <f>IFERROR(Izmaksas!Q178*Q$27,"")</f>
        <v/>
      </c>
      <c r="R33" s="63" t="str">
        <f>IFERROR(Izmaksas!R178*R$27,"")</f>
        <v/>
      </c>
      <c r="S33" s="63" t="str">
        <f>IFERROR(Izmaksas!S178*S$27,"")</f>
        <v/>
      </c>
      <c r="T33" s="63" t="str">
        <f>IFERROR(Izmaksas!T178*T$27,"")</f>
        <v/>
      </c>
      <c r="U33" s="63" t="str">
        <f>IFERROR(Izmaksas!U178*U$27,"")</f>
        <v/>
      </c>
      <c r="V33" s="63" t="str">
        <f>IFERROR(Izmaksas!V178*V$27,"")</f>
        <v/>
      </c>
      <c r="W33" s="63" t="str">
        <f>IFERROR(Izmaksas!W178*W$27,"")</f>
        <v/>
      </c>
      <c r="X33" s="63" t="str">
        <f>IFERROR(Izmaksas!X178*X$27,"")</f>
        <v/>
      </c>
      <c r="Y33" s="63" t="str">
        <f>IFERROR(Izmaksas!Y178*Y$27,"")</f>
        <v/>
      </c>
      <c r="Z33" s="63" t="str">
        <f>IFERROR(Izmaksas!Z178*Z$27,"")</f>
        <v/>
      </c>
      <c r="AA33" s="63" t="str">
        <f>IFERROR(Izmaksas!AA178*AA$27,"")</f>
        <v/>
      </c>
      <c r="AB33" s="63" t="str">
        <f>IFERROR(Izmaksas!AB178*AB$27,"")</f>
        <v/>
      </c>
      <c r="AC33" s="63" t="str">
        <f>IFERROR(Izmaksas!AC178*AC$27,"")</f>
        <v/>
      </c>
      <c r="AD33" s="63" t="str">
        <f>IFERROR(Izmaksas!AD178*AD$27,"")</f>
        <v/>
      </c>
      <c r="AE33" s="63" t="str">
        <f>IFERROR(Izmaksas!AE178*AE$27,"")</f>
        <v/>
      </c>
      <c r="AF33" s="63" t="str">
        <f>IFERROR(Izmaksas!AF178*AF$27,"")</f>
        <v/>
      </c>
      <c r="AG33" s="63" t="str">
        <f>IFERROR(Izmaksas!AG178*AG$27,"")</f>
        <v/>
      </c>
      <c r="AH33" s="63" t="str">
        <f>IFERROR(Izmaksas!AH178*AH$27,"")</f>
        <v/>
      </c>
      <c r="AI33" s="63" t="str">
        <f>IFERROR(Izmaksas!AI178*AI$27,"")</f>
        <v/>
      </c>
      <c r="AJ33" s="63" t="str">
        <f>IFERROR(Izmaksas!AJ178*AJ$27,"")</f>
        <v/>
      </c>
      <c r="AK33" s="63" t="str">
        <f>IFERROR(Izmaksas!AK178*AK$27,"")</f>
        <v/>
      </c>
      <c r="AL33" s="63" t="str">
        <f>IFERROR(Izmaksas!AL178*AL$27,"")</f>
        <v/>
      </c>
      <c r="AM33" s="63" t="str">
        <f>IFERROR(Izmaksas!AM178*AM$27,"")</f>
        <v/>
      </c>
      <c r="AN33" s="63" t="str">
        <f>IFERROR(Izmaksas!AN178*AN$27,"")</f>
        <v/>
      </c>
      <c r="AO33" s="63" t="str">
        <f>IFERROR(Izmaksas!AO178*AO$27,"")</f>
        <v/>
      </c>
      <c r="AP33" s="63" t="str">
        <f>IFERROR(Izmaksas!AP178*AP$27,"")</f>
        <v/>
      </c>
      <c r="AQ33" s="63" t="str">
        <f>IFERROR(Izmaksas!AQ178*AQ$27,"")</f>
        <v/>
      </c>
      <c r="AR33" s="63" t="str">
        <f>IFERROR(Izmaksas!AR178*AR$27,"")</f>
        <v/>
      </c>
      <c r="AS33" s="63" t="str">
        <f>IFERROR(Izmaksas!AS178*AS$27,"")</f>
        <v/>
      </c>
      <c r="AT33" s="63" t="str">
        <f>IFERROR(Izmaksas!AT178*AT$27,"")</f>
        <v/>
      </c>
      <c r="AU33" s="63" t="str">
        <f>IFERROR(Izmaksas!AU178*AU$27,"")</f>
        <v/>
      </c>
      <c r="AV33" s="63" t="str">
        <f>IFERROR(Izmaksas!AV178*AV$27,"")</f>
        <v/>
      </c>
      <c r="AW33" s="63" t="str">
        <f>IFERROR(Izmaksas!AW178*AW$27,"")</f>
        <v/>
      </c>
      <c r="AX33" s="63" t="str">
        <f>IFERROR(Izmaksas!AX178*AX$27,"")</f>
        <v/>
      </c>
      <c r="AY33" s="63" t="str">
        <f>IFERROR(Izmaksas!AY178*AY$27,"")</f>
        <v/>
      </c>
      <c r="AZ33" s="63" t="str">
        <f>IFERROR(Izmaksas!AZ178*AZ$27,"")</f>
        <v/>
      </c>
      <c r="BA33" s="63" t="str">
        <f>IFERROR(Izmaksas!BA178*BA$27,"")</f>
        <v/>
      </c>
      <c r="BB33" s="63" t="str">
        <f>IFERROR(Izmaksas!BB178*BB$27,"")</f>
        <v/>
      </c>
      <c r="BC33" s="63" t="str">
        <f>IFERROR(Izmaksas!BC178*BC$27,"")</f>
        <v/>
      </c>
      <c r="BD33" s="63" t="str">
        <f>IFERROR(Izmaksas!BD178*BD$27,"")</f>
        <v/>
      </c>
      <c r="BE33" s="63" t="str">
        <f>IFERROR(Izmaksas!BE178*BE$27,"")</f>
        <v/>
      </c>
      <c r="BF33" s="63" t="str">
        <f>IFERROR(Izmaksas!BF178*BF$27,"")</f>
        <v/>
      </c>
      <c r="BG33" s="63" t="str">
        <f>IFERROR(Izmaksas!BG178*BG$27,"")</f>
        <v/>
      </c>
      <c r="BH33" s="63" t="str">
        <f>IFERROR(Izmaksas!BH178*BH$27,"")</f>
        <v/>
      </c>
      <c r="BI33" s="63" t="str">
        <f>IFERROR(Izmaksas!BI178*BI$27,"")</f>
        <v/>
      </c>
      <c r="BJ33" s="63" t="str">
        <f>IFERROR(Izmaksas!BJ178*BJ$27,"")</f>
        <v/>
      </c>
      <c r="BK33" s="63" t="str">
        <f>IFERROR(Izmaksas!BK178*BK$27,"")</f>
        <v/>
      </c>
      <c r="BL33" s="63" t="str">
        <f>IFERROR(Izmaksas!BL178*BL$27,"")</f>
        <v/>
      </c>
      <c r="BM33" s="63" t="str">
        <f>IFERROR(Izmaksas!BM178*BM$27,"")</f>
        <v/>
      </c>
      <c r="BN33" s="63" t="str">
        <f>IFERROR(Izmaksas!BN178*BN$27,"")</f>
        <v/>
      </c>
      <c r="BO33" s="63" t="str">
        <f>IFERROR(Izmaksas!BO178*BO$27,"")</f>
        <v/>
      </c>
      <c r="BP33" s="63" t="str">
        <f>IFERROR(Izmaksas!BP178*BP$27,"")</f>
        <v/>
      </c>
      <c r="BQ33" s="63" t="str">
        <f>IFERROR(Izmaksas!BQ178*BQ$27,"")</f>
        <v/>
      </c>
      <c r="BR33" s="63" t="str">
        <f>IFERROR(Izmaksas!BR178*BR$27,"")</f>
        <v/>
      </c>
      <c r="BS33" s="63" t="str">
        <f>IFERROR(Izmaksas!BS178*BS$27,"")</f>
        <v/>
      </c>
      <c r="BT33" s="63" t="str">
        <f>IFERROR(Izmaksas!BT178*BT$27,"")</f>
        <v/>
      </c>
      <c r="BU33" s="63" t="str">
        <f>IFERROR(Izmaksas!BU178*BU$27,"")</f>
        <v/>
      </c>
      <c r="BV33" s="63" t="str">
        <f>IFERROR(Izmaksas!BV178*BV$27,"")</f>
        <v/>
      </c>
      <c r="BW33" s="63" t="str">
        <f>IFERROR(Izmaksas!BW178*BW$27,"")</f>
        <v/>
      </c>
      <c r="BX33" s="63" t="str">
        <f>IFERROR(Izmaksas!BX178*BX$27,"")</f>
        <v/>
      </c>
      <c r="BY33" s="63" t="str">
        <f>IFERROR(Izmaksas!BY178*BY$27,"")</f>
        <v/>
      </c>
      <c r="BZ33" s="63" t="str">
        <f>IFERROR(Izmaksas!BZ178*BZ$27,"")</f>
        <v/>
      </c>
      <c r="CA33" s="63" t="str">
        <f>IFERROR(Izmaksas!CA178*CA$27,"")</f>
        <v/>
      </c>
      <c r="CB33" s="63" t="str">
        <f>IFERROR(Izmaksas!CB178*CB$27,"")</f>
        <v/>
      </c>
      <c r="CC33" s="63" t="str">
        <f>IFERROR(Izmaksas!CC178*CC$27,"")</f>
        <v/>
      </c>
      <c r="CD33" s="63" t="str">
        <f>IFERROR(Izmaksas!CD178*CD$27,"")</f>
        <v/>
      </c>
      <c r="CE33" s="63" t="str">
        <f>IFERROR(Izmaksas!CE178*CE$27,"")</f>
        <v/>
      </c>
      <c r="CF33" s="63" t="str">
        <f>IFERROR(Izmaksas!CF178*CF$27,"")</f>
        <v/>
      </c>
      <c r="CG33" s="63" t="str">
        <f>IFERROR(Izmaksas!CG178*CG$27,"")</f>
        <v/>
      </c>
      <c r="CH33" s="63" t="str">
        <f>IFERROR(Izmaksas!CH178*CH$27,"")</f>
        <v/>
      </c>
      <c r="CI33" s="63" t="str">
        <f>IFERROR(Izmaksas!CI178*CI$27,"")</f>
        <v/>
      </c>
      <c r="CJ33" s="63" t="str">
        <f>IFERROR(Izmaksas!CJ178*CJ$27,"")</f>
        <v/>
      </c>
      <c r="CK33" s="63" t="str">
        <f>IFERROR(Izmaksas!CK178*CK$27,"")</f>
        <v/>
      </c>
      <c r="CL33" s="63" t="str">
        <f>IFERROR(Izmaksas!CL178*CL$27,"")</f>
        <v/>
      </c>
      <c r="CM33" s="63" t="str">
        <f>IFERROR(Izmaksas!CM178*CM$27,"")</f>
        <v/>
      </c>
      <c r="CN33" s="63" t="str">
        <f>IFERROR(Izmaksas!CN178*CN$27,"")</f>
        <v/>
      </c>
      <c r="CO33" s="63" t="str">
        <f>IFERROR(Izmaksas!CO178*CO$27,"")</f>
        <v/>
      </c>
      <c r="CP33" s="63" t="str">
        <f>IFERROR(Izmaksas!CP178*CP$27,"")</f>
        <v/>
      </c>
      <c r="CQ33" s="63" t="str">
        <f>IFERROR(Izmaksas!CQ178*CQ$27,"")</f>
        <v/>
      </c>
      <c r="CR33" s="63" t="str">
        <f>IFERROR(Izmaksas!CR178*CR$27,"")</f>
        <v/>
      </c>
      <c r="CS33" s="63" t="str">
        <f>IFERROR(Izmaksas!CS178*CS$27,"")</f>
        <v/>
      </c>
      <c r="CT33" s="63" t="str">
        <f>IFERROR(Izmaksas!CT178*CT$27,"")</f>
        <v/>
      </c>
      <c r="CU33" s="63" t="str">
        <f>IFERROR(Izmaksas!CU178*CU$27,"")</f>
        <v/>
      </c>
      <c r="CV33" s="63" t="str">
        <f>IFERROR(Izmaksas!CV178*CV$27,"")</f>
        <v/>
      </c>
      <c r="CW33" s="63" t="str">
        <f>IFERROR(Izmaksas!CW178*CW$27,"")</f>
        <v/>
      </c>
      <c r="CX33" s="63" t="str">
        <f>IFERROR(Izmaksas!CX178*CX$27,"")</f>
        <v/>
      </c>
      <c r="CY33" s="63" t="str">
        <f>IFERROR(Izmaksas!CY178*CY$27,"")</f>
        <v/>
      </c>
      <c r="CZ33" s="63" t="str">
        <f>IFERROR(Izmaksas!CZ178*CZ$27,"")</f>
        <v/>
      </c>
      <c r="DA33" s="63" t="str">
        <f>IFERROR(Izmaksas!DA178*DA$27,"")</f>
        <v/>
      </c>
      <c r="DB33" s="63" t="str">
        <f>IFERROR(Izmaksas!DB178*DB$27,"")</f>
        <v/>
      </c>
      <c r="DC33" s="63" t="str">
        <f>IFERROR(Izmaksas!DC178*DC$27,"")</f>
        <v/>
      </c>
      <c r="DD33" s="63" t="str">
        <f>IFERROR(Izmaksas!DD178*DD$27,"")</f>
        <v/>
      </c>
      <c r="DE33" s="63" t="str">
        <f>IFERROR(Izmaksas!DE178*DE$27,"")</f>
        <v/>
      </c>
      <c r="DF33" s="63" t="str">
        <f>IFERROR(Izmaksas!DF178*DF$27,"")</f>
        <v/>
      </c>
      <c r="DG33" s="63" t="str">
        <f>IFERROR(Izmaksas!DG178*DG$27,"")</f>
        <v/>
      </c>
      <c r="DH33" s="63" t="str">
        <f>IFERROR(Izmaksas!DH178*DH$27,"")</f>
        <v/>
      </c>
      <c r="DI33" s="63" t="str">
        <f>IFERROR(Izmaksas!DI178*DI$27,"")</f>
        <v/>
      </c>
      <c r="DJ33" s="63" t="str">
        <f>IFERROR(Izmaksas!DJ178*DJ$27,"")</f>
        <v/>
      </c>
      <c r="DK33" s="63" t="str">
        <f>IFERROR(Izmaksas!DK178*DK$27,"")</f>
        <v/>
      </c>
      <c r="DL33" s="63" t="str">
        <f>IFERROR(Izmaksas!DL178*DL$27,"")</f>
        <v/>
      </c>
      <c r="DM33" s="63" t="str">
        <f>IFERROR(Izmaksas!DM178*DM$27,"")</f>
        <v/>
      </c>
      <c r="DN33" s="63" t="str">
        <f>IFERROR(Izmaksas!DN178*DN$27,"")</f>
        <v/>
      </c>
      <c r="DO33" s="63" t="str">
        <f>IFERROR(Izmaksas!DO178*DO$27,"")</f>
        <v/>
      </c>
      <c r="DP33" s="63" t="str">
        <f>IFERROR(Izmaksas!DP178*DP$27,"")</f>
        <v/>
      </c>
      <c r="DQ33" s="63" t="str">
        <f>IFERROR(Izmaksas!DQ178*DQ$27,"")</f>
        <v/>
      </c>
      <c r="DR33" s="63" t="str">
        <f>IFERROR(Izmaksas!DR178*DR$27,"")</f>
        <v/>
      </c>
      <c r="DS33" s="63" t="str">
        <f>IFERROR(Izmaksas!DS178*DS$27,"")</f>
        <v/>
      </c>
      <c r="DT33" s="63" t="str">
        <f>IFERROR(Izmaksas!DT178*DT$27,"")</f>
        <v/>
      </c>
      <c r="DU33" s="63" t="str">
        <f>IFERROR(Izmaksas!DU178*DU$27,"")</f>
        <v/>
      </c>
    </row>
    <row r="34" spans="1:125" x14ac:dyDescent="0.35">
      <c r="A34" s="55" t="str">
        <f>IFERROR(Izmaksas!A179,"")</f>
        <v>Nominālās privātā partnera apdrošināšanas izmaksas, kopā</v>
      </c>
      <c r="B34" s="56" t="str">
        <f>IFERROR(Izmaksas!B179,"")</f>
        <v>k €</v>
      </c>
      <c r="C34" s="2"/>
      <c r="D34" s="79">
        <f t="shared" si="6"/>
        <v>0</v>
      </c>
      <c r="E34" s="63" t="str">
        <f>IFERROR(Izmaksas!E179*E$27,"")</f>
        <v/>
      </c>
      <c r="F34" s="63" t="str">
        <f>IFERROR(Izmaksas!F179*F$27,"")</f>
        <v/>
      </c>
      <c r="G34" s="63" t="str">
        <f>IFERROR(Izmaksas!G179*G$27,"")</f>
        <v/>
      </c>
      <c r="H34" s="63" t="str">
        <f>IFERROR(Izmaksas!H179*H$27,"")</f>
        <v/>
      </c>
      <c r="I34" s="63" t="str">
        <f>IFERROR(Izmaksas!I179*I$27,"")</f>
        <v/>
      </c>
      <c r="J34" s="63" t="str">
        <f>IFERROR(Izmaksas!J179*J$27,"")</f>
        <v/>
      </c>
      <c r="K34" s="63" t="str">
        <f>IFERROR(Izmaksas!K179*K$27,"")</f>
        <v/>
      </c>
      <c r="L34" s="63" t="str">
        <f>IFERROR(Izmaksas!L179*L$27,"")</f>
        <v/>
      </c>
      <c r="M34" s="63" t="str">
        <f>IFERROR(Izmaksas!M179*M$27,"")</f>
        <v/>
      </c>
      <c r="N34" s="63" t="str">
        <f>IFERROR(Izmaksas!N179*N$27,"")</f>
        <v/>
      </c>
      <c r="O34" s="63" t="str">
        <f>IFERROR(Izmaksas!O179*O$27,"")</f>
        <v/>
      </c>
      <c r="P34" s="63" t="str">
        <f>IFERROR(Izmaksas!P179*P$27,"")</f>
        <v/>
      </c>
      <c r="Q34" s="63" t="str">
        <f>IFERROR(Izmaksas!Q179*Q$27,"")</f>
        <v/>
      </c>
      <c r="R34" s="63" t="str">
        <f>IFERROR(Izmaksas!R179*R$27,"")</f>
        <v/>
      </c>
      <c r="S34" s="63" t="str">
        <f>IFERROR(Izmaksas!S179*S$27,"")</f>
        <v/>
      </c>
      <c r="T34" s="63" t="str">
        <f>IFERROR(Izmaksas!T179*T$27,"")</f>
        <v/>
      </c>
      <c r="U34" s="63" t="str">
        <f>IFERROR(Izmaksas!U179*U$27,"")</f>
        <v/>
      </c>
      <c r="V34" s="63" t="str">
        <f>IFERROR(Izmaksas!V179*V$27,"")</f>
        <v/>
      </c>
      <c r="W34" s="63" t="str">
        <f>IFERROR(Izmaksas!W179*W$27,"")</f>
        <v/>
      </c>
      <c r="X34" s="63" t="str">
        <f>IFERROR(Izmaksas!X179*X$27,"")</f>
        <v/>
      </c>
      <c r="Y34" s="63" t="str">
        <f>IFERROR(Izmaksas!Y179*Y$27,"")</f>
        <v/>
      </c>
      <c r="Z34" s="63" t="str">
        <f>IFERROR(Izmaksas!Z179*Z$27,"")</f>
        <v/>
      </c>
      <c r="AA34" s="63" t="str">
        <f>IFERROR(Izmaksas!AA179*AA$27,"")</f>
        <v/>
      </c>
      <c r="AB34" s="63" t="str">
        <f>IFERROR(Izmaksas!AB179*AB$27,"")</f>
        <v/>
      </c>
      <c r="AC34" s="63" t="str">
        <f>IFERROR(Izmaksas!AC179*AC$27,"")</f>
        <v/>
      </c>
      <c r="AD34" s="63" t="str">
        <f>IFERROR(Izmaksas!AD179*AD$27,"")</f>
        <v/>
      </c>
      <c r="AE34" s="63" t="str">
        <f>IFERROR(Izmaksas!AE179*AE$27,"")</f>
        <v/>
      </c>
      <c r="AF34" s="63" t="str">
        <f>IFERROR(Izmaksas!AF179*AF$27,"")</f>
        <v/>
      </c>
      <c r="AG34" s="63" t="str">
        <f>IFERROR(Izmaksas!AG179*AG$27,"")</f>
        <v/>
      </c>
      <c r="AH34" s="63" t="str">
        <f>IFERROR(Izmaksas!AH179*AH$27,"")</f>
        <v/>
      </c>
      <c r="AI34" s="63" t="str">
        <f>IFERROR(Izmaksas!AI179*AI$27,"")</f>
        <v/>
      </c>
      <c r="AJ34" s="63" t="str">
        <f>IFERROR(Izmaksas!AJ179*AJ$27,"")</f>
        <v/>
      </c>
      <c r="AK34" s="63" t="str">
        <f>IFERROR(Izmaksas!AK179*AK$27,"")</f>
        <v/>
      </c>
      <c r="AL34" s="63" t="str">
        <f>IFERROR(Izmaksas!AL179*AL$27,"")</f>
        <v/>
      </c>
      <c r="AM34" s="63" t="str">
        <f>IFERROR(Izmaksas!AM179*AM$27,"")</f>
        <v/>
      </c>
      <c r="AN34" s="63" t="str">
        <f>IFERROR(Izmaksas!AN179*AN$27,"")</f>
        <v/>
      </c>
      <c r="AO34" s="63" t="str">
        <f>IFERROR(Izmaksas!AO179*AO$27,"")</f>
        <v/>
      </c>
      <c r="AP34" s="63" t="str">
        <f>IFERROR(Izmaksas!AP179*AP$27,"")</f>
        <v/>
      </c>
      <c r="AQ34" s="63" t="str">
        <f>IFERROR(Izmaksas!AQ179*AQ$27,"")</f>
        <v/>
      </c>
      <c r="AR34" s="63" t="str">
        <f>IFERROR(Izmaksas!AR179*AR$27,"")</f>
        <v/>
      </c>
      <c r="AS34" s="63" t="str">
        <f>IFERROR(Izmaksas!AS179*AS$27,"")</f>
        <v/>
      </c>
      <c r="AT34" s="63" t="str">
        <f>IFERROR(Izmaksas!AT179*AT$27,"")</f>
        <v/>
      </c>
      <c r="AU34" s="63" t="str">
        <f>IFERROR(Izmaksas!AU179*AU$27,"")</f>
        <v/>
      </c>
      <c r="AV34" s="63" t="str">
        <f>IFERROR(Izmaksas!AV179*AV$27,"")</f>
        <v/>
      </c>
      <c r="AW34" s="63" t="str">
        <f>IFERROR(Izmaksas!AW179*AW$27,"")</f>
        <v/>
      </c>
      <c r="AX34" s="63" t="str">
        <f>IFERROR(Izmaksas!AX179*AX$27,"")</f>
        <v/>
      </c>
      <c r="AY34" s="63" t="str">
        <f>IFERROR(Izmaksas!AY179*AY$27,"")</f>
        <v/>
      </c>
      <c r="AZ34" s="63" t="str">
        <f>IFERROR(Izmaksas!AZ179*AZ$27,"")</f>
        <v/>
      </c>
      <c r="BA34" s="63" t="str">
        <f>IFERROR(Izmaksas!BA179*BA$27,"")</f>
        <v/>
      </c>
      <c r="BB34" s="63" t="str">
        <f>IFERROR(Izmaksas!BB179*BB$27,"")</f>
        <v/>
      </c>
      <c r="BC34" s="63" t="str">
        <f>IFERROR(Izmaksas!BC179*BC$27,"")</f>
        <v/>
      </c>
      <c r="BD34" s="63" t="str">
        <f>IFERROR(Izmaksas!BD179*BD$27,"")</f>
        <v/>
      </c>
      <c r="BE34" s="63" t="str">
        <f>IFERROR(Izmaksas!BE179*BE$27,"")</f>
        <v/>
      </c>
      <c r="BF34" s="63" t="str">
        <f>IFERROR(Izmaksas!BF179*BF$27,"")</f>
        <v/>
      </c>
      <c r="BG34" s="63" t="str">
        <f>IFERROR(Izmaksas!BG179*BG$27,"")</f>
        <v/>
      </c>
      <c r="BH34" s="63" t="str">
        <f>IFERROR(Izmaksas!BH179*BH$27,"")</f>
        <v/>
      </c>
      <c r="BI34" s="63" t="str">
        <f>IFERROR(Izmaksas!BI179*BI$27,"")</f>
        <v/>
      </c>
      <c r="BJ34" s="63" t="str">
        <f>IFERROR(Izmaksas!BJ179*BJ$27,"")</f>
        <v/>
      </c>
      <c r="BK34" s="63" t="str">
        <f>IFERROR(Izmaksas!BK179*BK$27,"")</f>
        <v/>
      </c>
      <c r="BL34" s="63" t="str">
        <f>IFERROR(Izmaksas!BL179*BL$27,"")</f>
        <v/>
      </c>
      <c r="BM34" s="63" t="str">
        <f>IFERROR(Izmaksas!BM179*BM$27,"")</f>
        <v/>
      </c>
      <c r="BN34" s="63" t="str">
        <f>IFERROR(Izmaksas!BN179*BN$27,"")</f>
        <v/>
      </c>
      <c r="BO34" s="63" t="str">
        <f>IFERROR(Izmaksas!BO179*BO$27,"")</f>
        <v/>
      </c>
      <c r="BP34" s="63" t="str">
        <f>IFERROR(Izmaksas!BP179*BP$27,"")</f>
        <v/>
      </c>
      <c r="BQ34" s="63" t="str">
        <f>IFERROR(Izmaksas!BQ179*BQ$27,"")</f>
        <v/>
      </c>
      <c r="BR34" s="63" t="str">
        <f>IFERROR(Izmaksas!BR179*BR$27,"")</f>
        <v/>
      </c>
      <c r="BS34" s="63" t="str">
        <f>IFERROR(Izmaksas!BS179*BS$27,"")</f>
        <v/>
      </c>
      <c r="BT34" s="63" t="str">
        <f>IFERROR(Izmaksas!BT179*BT$27,"")</f>
        <v/>
      </c>
      <c r="BU34" s="63" t="str">
        <f>IFERROR(Izmaksas!BU179*BU$27,"")</f>
        <v/>
      </c>
      <c r="BV34" s="63" t="str">
        <f>IFERROR(Izmaksas!BV179*BV$27,"")</f>
        <v/>
      </c>
      <c r="BW34" s="63" t="str">
        <f>IFERROR(Izmaksas!BW179*BW$27,"")</f>
        <v/>
      </c>
      <c r="BX34" s="63" t="str">
        <f>IFERROR(Izmaksas!BX179*BX$27,"")</f>
        <v/>
      </c>
      <c r="BY34" s="63" t="str">
        <f>IFERROR(Izmaksas!BY179*BY$27,"")</f>
        <v/>
      </c>
      <c r="BZ34" s="63" t="str">
        <f>IFERROR(Izmaksas!BZ179*BZ$27,"")</f>
        <v/>
      </c>
      <c r="CA34" s="63" t="str">
        <f>IFERROR(Izmaksas!CA179*CA$27,"")</f>
        <v/>
      </c>
      <c r="CB34" s="63" t="str">
        <f>IFERROR(Izmaksas!CB179*CB$27,"")</f>
        <v/>
      </c>
      <c r="CC34" s="63" t="str">
        <f>IFERROR(Izmaksas!CC179*CC$27,"")</f>
        <v/>
      </c>
      <c r="CD34" s="63" t="str">
        <f>IFERROR(Izmaksas!CD179*CD$27,"")</f>
        <v/>
      </c>
      <c r="CE34" s="63" t="str">
        <f>IFERROR(Izmaksas!CE179*CE$27,"")</f>
        <v/>
      </c>
      <c r="CF34" s="63" t="str">
        <f>IFERROR(Izmaksas!CF179*CF$27,"")</f>
        <v/>
      </c>
      <c r="CG34" s="63" t="str">
        <f>IFERROR(Izmaksas!CG179*CG$27,"")</f>
        <v/>
      </c>
      <c r="CH34" s="63" t="str">
        <f>IFERROR(Izmaksas!CH179*CH$27,"")</f>
        <v/>
      </c>
      <c r="CI34" s="63" t="str">
        <f>IFERROR(Izmaksas!CI179*CI$27,"")</f>
        <v/>
      </c>
      <c r="CJ34" s="63" t="str">
        <f>IFERROR(Izmaksas!CJ179*CJ$27,"")</f>
        <v/>
      </c>
      <c r="CK34" s="63" t="str">
        <f>IFERROR(Izmaksas!CK179*CK$27,"")</f>
        <v/>
      </c>
      <c r="CL34" s="63" t="str">
        <f>IFERROR(Izmaksas!CL179*CL$27,"")</f>
        <v/>
      </c>
      <c r="CM34" s="63" t="str">
        <f>IFERROR(Izmaksas!CM179*CM$27,"")</f>
        <v/>
      </c>
      <c r="CN34" s="63" t="str">
        <f>IFERROR(Izmaksas!CN179*CN$27,"")</f>
        <v/>
      </c>
      <c r="CO34" s="63" t="str">
        <f>IFERROR(Izmaksas!CO179*CO$27,"")</f>
        <v/>
      </c>
      <c r="CP34" s="63" t="str">
        <f>IFERROR(Izmaksas!CP179*CP$27,"")</f>
        <v/>
      </c>
      <c r="CQ34" s="63" t="str">
        <f>IFERROR(Izmaksas!CQ179*CQ$27,"")</f>
        <v/>
      </c>
      <c r="CR34" s="63" t="str">
        <f>IFERROR(Izmaksas!CR179*CR$27,"")</f>
        <v/>
      </c>
      <c r="CS34" s="63" t="str">
        <f>IFERROR(Izmaksas!CS179*CS$27,"")</f>
        <v/>
      </c>
      <c r="CT34" s="63" t="str">
        <f>IFERROR(Izmaksas!CT179*CT$27,"")</f>
        <v/>
      </c>
      <c r="CU34" s="63" t="str">
        <f>IFERROR(Izmaksas!CU179*CU$27,"")</f>
        <v/>
      </c>
      <c r="CV34" s="63" t="str">
        <f>IFERROR(Izmaksas!CV179*CV$27,"")</f>
        <v/>
      </c>
      <c r="CW34" s="63" t="str">
        <f>IFERROR(Izmaksas!CW179*CW$27,"")</f>
        <v/>
      </c>
      <c r="CX34" s="63" t="str">
        <f>IFERROR(Izmaksas!CX179*CX$27,"")</f>
        <v/>
      </c>
      <c r="CY34" s="63" t="str">
        <f>IFERROR(Izmaksas!CY179*CY$27,"")</f>
        <v/>
      </c>
      <c r="CZ34" s="63" t="str">
        <f>IFERROR(Izmaksas!CZ179*CZ$27,"")</f>
        <v/>
      </c>
      <c r="DA34" s="63" t="str">
        <f>IFERROR(Izmaksas!DA179*DA$27,"")</f>
        <v/>
      </c>
      <c r="DB34" s="63" t="str">
        <f>IFERROR(Izmaksas!DB179*DB$27,"")</f>
        <v/>
      </c>
      <c r="DC34" s="63" t="str">
        <f>IFERROR(Izmaksas!DC179*DC$27,"")</f>
        <v/>
      </c>
      <c r="DD34" s="63" t="str">
        <f>IFERROR(Izmaksas!DD179*DD$27,"")</f>
        <v/>
      </c>
      <c r="DE34" s="63" t="str">
        <f>IFERROR(Izmaksas!DE179*DE$27,"")</f>
        <v/>
      </c>
      <c r="DF34" s="63" t="str">
        <f>IFERROR(Izmaksas!DF179*DF$27,"")</f>
        <v/>
      </c>
      <c r="DG34" s="63" t="str">
        <f>IFERROR(Izmaksas!DG179*DG$27,"")</f>
        <v/>
      </c>
      <c r="DH34" s="63" t="str">
        <f>IFERROR(Izmaksas!DH179*DH$27,"")</f>
        <v/>
      </c>
      <c r="DI34" s="63" t="str">
        <f>IFERROR(Izmaksas!DI179*DI$27,"")</f>
        <v/>
      </c>
      <c r="DJ34" s="63" t="str">
        <f>IFERROR(Izmaksas!DJ179*DJ$27,"")</f>
        <v/>
      </c>
      <c r="DK34" s="63" t="str">
        <f>IFERROR(Izmaksas!DK179*DK$27,"")</f>
        <v/>
      </c>
      <c r="DL34" s="63" t="str">
        <f>IFERROR(Izmaksas!DL179*DL$27,"")</f>
        <v/>
      </c>
      <c r="DM34" s="63" t="str">
        <f>IFERROR(Izmaksas!DM179*DM$27,"")</f>
        <v/>
      </c>
      <c r="DN34" s="63" t="str">
        <f>IFERROR(Izmaksas!DN179*DN$27,"")</f>
        <v/>
      </c>
      <c r="DO34" s="63" t="str">
        <f>IFERROR(Izmaksas!DO179*DO$27,"")</f>
        <v/>
      </c>
      <c r="DP34" s="63" t="str">
        <f>IFERROR(Izmaksas!DP179*DP$27,"")</f>
        <v/>
      </c>
      <c r="DQ34" s="63" t="str">
        <f>IFERROR(Izmaksas!DQ179*DQ$27,"")</f>
        <v/>
      </c>
      <c r="DR34" s="63" t="str">
        <f>IFERROR(Izmaksas!DR179*DR$27,"")</f>
        <v/>
      </c>
      <c r="DS34" s="63" t="str">
        <f>IFERROR(Izmaksas!DS179*DS$27,"")</f>
        <v/>
      </c>
      <c r="DT34" s="63" t="str">
        <f>IFERROR(Izmaksas!DT179*DT$27,"")</f>
        <v/>
      </c>
      <c r="DU34" s="63" t="str">
        <f>IFERROR(Izmaksas!DU179*DU$27,"")</f>
        <v/>
      </c>
    </row>
    <row r="35" spans="1:125" x14ac:dyDescent="0.35">
      <c r="A35" s="55" t="str">
        <f>IFERROR(Izmaksas!A180,"")</f>
        <v>Nominālās privātā partnera riska izmaksas būvniecības fāzē</v>
      </c>
      <c r="B35" s="56" t="str">
        <f>IFERROR(Izmaksas!B180,"")</f>
        <v>k €</v>
      </c>
      <c r="C35" s="2"/>
      <c r="D35" s="79">
        <f t="shared" si="6"/>
        <v>0</v>
      </c>
      <c r="E35" s="63" t="str">
        <f>IFERROR(Izmaksas!E180*E$27,"")</f>
        <v/>
      </c>
      <c r="F35" s="63" t="str">
        <f>IFERROR(Izmaksas!F180*F$27,"")</f>
        <v/>
      </c>
      <c r="G35" s="63" t="str">
        <f>IFERROR(Izmaksas!G180*G$27,"")</f>
        <v/>
      </c>
      <c r="H35" s="63" t="str">
        <f>IFERROR(Izmaksas!H180*H$27,"")</f>
        <v/>
      </c>
      <c r="I35" s="63" t="str">
        <f>IFERROR(Izmaksas!I180*I$27,"")</f>
        <v/>
      </c>
      <c r="J35" s="63" t="str">
        <f>IFERROR(Izmaksas!J180*J$27,"")</f>
        <v/>
      </c>
      <c r="K35" s="63" t="str">
        <f>IFERROR(Izmaksas!K180*K$27,"")</f>
        <v/>
      </c>
      <c r="L35" s="63" t="str">
        <f>IFERROR(Izmaksas!L180*L$27,"")</f>
        <v/>
      </c>
      <c r="M35" s="63" t="str">
        <f>IFERROR(Izmaksas!M180*M$27,"")</f>
        <v/>
      </c>
      <c r="N35" s="63" t="str">
        <f>IFERROR(Izmaksas!N180*N$27,"")</f>
        <v/>
      </c>
      <c r="O35" s="63" t="str">
        <f>IFERROR(Izmaksas!O180*O$27,"")</f>
        <v/>
      </c>
      <c r="P35" s="63" t="str">
        <f>IFERROR(Izmaksas!P180*P$27,"")</f>
        <v/>
      </c>
      <c r="Q35" s="63" t="str">
        <f>IFERROR(Izmaksas!Q180*Q$27,"")</f>
        <v/>
      </c>
      <c r="R35" s="63" t="str">
        <f>IFERROR(Izmaksas!R180*R$27,"")</f>
        <v/>
      </c>
      <c r="S35" s="63" t="str">
        <f>IFERROR(Izmaksas!S180*S$27,"")</f>
        <v/>
      </c>
      <c r="T35" s="63" t="str">
        <f>IFERROR(Izmaksas!T180*T$27,"")</f>
        <v/>
      </c>
      <c r="U35" s="63" t="str">
        <f>IFERROR(Izmaksas!U180*U$27,"")</f>
        <v/>
      </c>
      <c r="V35" s="63" t="str">
        <f>IFERROR(Izmaksas!V180*V$27,"")</f>
        <v/>
      </c>
      <c r="W35" s="63" t="str">
        <f>IFERROR(Izmaksas!W180*W$27,"")</f>
        <v/>
      </c>
      <c r="X35" s="63" t="str">
        <f>IFERROR(Izmaksas!X180*X$27,"")</f>
        <v/>
      </c>
      <c r="Y35" s="63" t="str">
        <f>IFERROR(Izmaksas!Y180*Y$27,"")</f>
        <v/>
      </c>
      <c r="Z35" s="63" t="str">
        <f>IFERROR(Izmaksas!Z180*Z$27,"")</f>
        <v/>
      </c>
      <c r="AA35" s="63" t="str">
        <f>IFERROR(Izmaksas!AA180*AA$27,"")</f>
        <v/>
      </c>
      <c r="AB35" s="63" t="str">
        <f>IFERROR(Izmaksas!AB180*AB$27,"")</f>
        <v/>
      </c>
      <c r="AC35" s="63" t="str">
        <f>IFERROR(Izmaksas!AC180*AC$27,"")</f>
        <v/>
      </c>
      <c r="AD35" s="63" t="str">
        <f>IFERROR(Izmaksas!AD180*AD$27,"")</f>
        <v/>
      </c>
      <c r="AE35" s="63" t="str">
        <f>IFERROR(Izmaksas!AE180*AE$27,"")</f>
        <v/>
      </c>
      <c r="AF35" s="63" t="str">
        <f>IFERROR(Izmaksas!AF180*AF$27,"")</f>
        <v/>
      </c>
      <c r="AG35" s="63" t="str">
        <f>IFERROR(Izmaksas!AG180*AG$27,"")</f>
        <v/>
      </c>
      <c r="AH35" s="63" t="str">
        <f>IFERROR(Izmaksas!AH180*AH$27,"")</f>
        <v/>
      </c>
      <c r="AI35" s="63" t="str">
        <f>IFERROR(Izmaksas!AI180*AI$27,"")</f>
        <v/>
      </c>
      <c r="AJ35" s="63" t="str">
        <f>IFERROR(Izmaksas!AJ180*AJ$27,"")</f>
        <v/>
      </c>
      <c r="AK35" s="63" t="str">
        <f>IFERROR(Izmaksas!AK180*AK$27,"")</f>
        <v/>
      </c>
      <c r="AL35" s="63" t="str">
        <f>IFERROR(Izmaksas!AL180*AL$27,"")</f>
        <v/>
      </c>
      <c r="AM35" s="63" t="str">
        <f>IFERROR(Izmaksas!AM180*AM$27,"")</f>
        <v/>
      </c>
      <c r="AN35" s="63" t="str">
        <f>IFERROR(Izmaksas!AN180*AN$27,"")</f>
        <v/>
      </c>
      <c r="AO35" s="63" t="str">
        <f>IFERROR(Izmaksas!AO180*AO$27,"")</f>
        <v/>
      </c>
      <c r="AP35" s="63" t="str">
        <f>IFERROR(Izmaksas!AP180*AP$27,"")</f>
        <v/>
      </c>
      <c r="AQ35" s="63" t="str">
        <f>IFERROR(Izmaksas!AQ180*AQ$27,"")</f>
        <v/>
      </c>
      <c r="AR35" s="63" t="str">
        <f>IFERROR(Izmaksas!AR180*AR$27,"")</f>
        <v/>
      </c>
      <c r="AS35" s="63" t="str">
        <f>IFERROR(Izmaksas!AS180*AS$27,"")</f>
        <v/>
      </c>
      <c r="AT35" s="63" t="str">
        <f>IFERROR(Izmaksas!AT180*AT$27,"")</f>
        <v/>
      </c>
      <c r="AU35" s="63" t="str">
        <f>IFERROR(Izmaksas!AU180*AU$27,"")</f>
        <v/>
      </c>
      <c r="AV35" s="63" t="str">
        <f>IFERROR(Izmaksas!AV180*AV$27,"")</f>
        <v/>
      </c>
      <c r="AW35" s="63" t="str">
        <f>IFERROR(Izmaksas!AW180*AW$27,"")</f>
        <v/>
      </c>
      <c r="AX35" s="63" t="str">
        <f>IFERROR(Izmaksas!AX180*AX$27,"")</f>
        <v/>
      </c>
      <c r="AY35" s="63" t="str">
        <f>IFERROR(Izmaksas!AY180*AY$27,"")</f>
        <v/>
      </c>
      <c r="AZ35" s="63" t="str">
        <f>IFERROR(Izmaksas!AZ180*AZ$27,"")</f>
        <v/>
      </c>
      <c r="BA35" s="63" t="str">
        <f>IFERROR(Izmaksas!BA180*BA$27,"")</f>
        <v/>
      </c>
      <c r="BB35" s="63" t="str">
        <f>IFERROR(Izmaksas!BB180*BB$27,"")</f>
        <v/>
      </c>
      <c r="BC35" s="63" t="str">
        <f>IFERROR(Izmaksas!BC180*BC$27,"")</f>
        <v/>
      </c>
      <c r="BD35" s="63" t="str">
        <f>IFERROR(Izmaksas!BD180*BD$27,"")</f>
        <v/>
      </c>
      <c r="BE35" s="63" t="str">
        <f>IFERROR(Izmaksas!BE180*BE$27,"")</f>
        <v/>
      </c>
      <c r="BF35" s="63" t="str">
        <f>IFERROR(Izmaksas!BF180*BF$27,"")</f>
        <v/>
      </c>
      <c r="BG35" s="63" t="str">
        <f>IFERROR(Izmaksas!BG180*BG$27,"")</f>
        <v/>
      </c>
      <c r="BH35" s="63" t="str">
        <f>IFERROR(Izmaksas!BH180*BH$27,"")</f>
        <v/>
      </c>
      <c r="BI35" s="63" t="str">
        <f>IFERROR(Izmaksas!BI180*BI$27,"")</f>
        <v/>
      </c>
      <c r="BJ35" s="63" t="str">
        <f>IFERROR(Izmaksas!BJ180*BJ$27,"")</f>
        <v/>
      </c>
      <c r="BK35" s="63" t="str">
        <f>IFERROR(Izmaksas!BK180*BK$27,"")</f>
        <v/>
      </c>
      <c r="BL35" s="63" t="str">
        <f>IFERROR(Izmaksas!BL180*BL$27,"")</f>
        <v/>
      </c>
      <c r="BM35" s="63" t="str">
        <f>IFERROR(Izmaksas!BM180*BM$27,"")</f>
        <v/>
      </c>
      <c r="BN35" s="63" t="str">
        <f>IFERROR(Izmaksas!BN180*BN$27,"")</f>
        <v/>
      </c>
      <c r="BO35" s="63" t="str">
        <f>IFERROR(Izmaksas!BO180*BO$27,"")</f>
        <v/>
      </c>
      <c r="BP35" s="63" t="str">
        <f>IFERROR(Izmaksas!BP180*BP$27,"")</f>
        <v/>
      </c>
      <c r="BQ35" s="63" t="str">
        <f>IFERROR(Izmaksas!BQ180*BQ$27,"")</f>
        <v/>
      </c>
      <c r="BR35" s="63" t="str">
        <f>IFERROR(Izmaksas!BR180*BR$27,"")</f>
        <v/>
      </c>
      <c r="BS35" s="63" t="str">
        <f>IFERROR(Izmaksas!BS180*BS$27,"")</f>
        <v/>
      </c>
      <c r="BT35" s="63" t="str">
        <f>IFERROR(Izmaksas!BT180*BT$27,"")</f>
        <v/>
      </c>
      <c r="BU35" s="63" t="str">
        <f>IFERROR(Izmaksas!BU180*BU$27,"")</f>
        <v/>
      </c>
      <c r="BV35" s="63" t="str">
        <f>IFERROR(Izmaksas!BV180*BV$27,"")</f>
        <v/>
      </c>
      <c r="BW35" s="63" t="str">
        <f>IFERROR(Izmaksas!BW180*BW$27,"")</f>
        <v/>
      </c>
      <c r="BX35" s="63" t="str">
        <f>IFERROR(Izmaksas!BX180*BX$27,"")</f>
        <v/>
      </c>
      <c r="BY35" s="63" t="str">
        <f>IFERROR(Izmaksas!BY180*BY$27,"")</f>
        <v/>
      </c>
      <c r="BZ35" s="63" t="str">
        <f>IFERROR(Izmaksas!BZ180*BZ$27,"")</f>
        <v/>
      </c>
      <c r="CA35" s="63" t="str">
        <f>IFERROR(Izmaksas!CA180*CA$27,"")</f>
        <v/>
      </c>
      <c r="CB35" s="63" t="str">
        <f>IFERROR(Izmaksas!CB180*CB$27,"")</f>
        <v/>
      </c>
      <c r="CC35" s="63" t="str">
        <f>IFERROR(Izmaksas!CC180*CC$27,"")</f>
        <v/>
      </c>
      <c r="CD35" s="63" t="str">
        <f>IFERROR(Izmaksas!CD180*CD$27,"")</f>
        <v/>
      </c>
      <c r="CE35" s="63" t="str">
        <f>IFERROR(Izmaksas!CE180*CE$27,"")</f>
        <v/>
      </c>
      <c r="CF35" s="63" t="str">
        <f>IFERROR(Izmaksas!CF180*CF$27,"")</f>
        <v/>
      </c>
      <c r="CG35" s="63" t="str">
        <f>IFERROR(Izmaksas!CG180*CG$27,"")</f>
        <v/>
      </c>
      <c r="CH35" s="63" t="str">
        <f>IFERROR(Izmaksas!CH180*CH$27,"")</f>
        <v/>
      </c>
      <c r="CI35" s="63" t="str">
        <f>IFERROR(Izmaksas!CI180*CI$27,"")</f>
        <v/>
      </c>
      <c r="CJ35" s="63" t="str">
        <f>IFERROR(Izmaksas!CJ180*CJ$27,"")</f>
        <v/>
      </c>
      <c r="CK35" s="63" t="str">
        <f>IFERROR(Izmaksas!CK180*CK$27,"")</f>
        <v/>
      </c>
      <c r="CL35" s="63" t="str">
        <f>IFERROR(Izmaksas!CL180*CL$27,"")</f>
        <v/>
      </c>
      <c r="CM35" s="63" t="str">
        <f>IFERROR(Izmaksas!CM180*CM$27,"")</f>
        <v/>
      </c>
      <c r="CN35" s="63" t="str">
        <f>IFERROR(Izmaksas!CN180*CN$27,"")</f>
        <v/>
      </c>
      <c r="CO35" s="63" t="str">
        <f>IFERROR(Izmaksas!CO180*CO$27,"")</f>
        <v/>
      </c>
      <c r="CP35" s="63" t="str">
        <f>IFERROR(Izmaksas!CP180*CP$27,"")</f>
        <v/>
      </c>
      <c r="CQ35" s="63" t="str">
        <f>IFERROR(Izmaksas!CQ180*CQ$27,"")</f>
        <v/>
      </c>
      <c r="CR35" s="63" t="str">
        <f>IFERROR(Izmaksas!CR180*CR$27,"")</f>
        <v/>
      </c>
      <c r="CS35" s="63" t="str">
        <f>IFERROR(Izmaksas!CS180*CS$27,"")</f>
        <v/>
      </c>
      <c r="CT35" s="63" t="str">
        <f>IFERROR(Izmaksas!CT180*CT$27,"")</f>
        <v/>
      </c>
      <c r="CU35" s="63" t="str">
        <f>IFERROR(Izmaksas!CU180*CU$27,"")</f>
        <v/>
      </c>
      <c r="CV35" s="63" t="str">
        <f>IFERROR(Izmaksas!CV180*CV$27,"")</f>
        <v/>
      </c>
      <c r="CW35" s="63" t="str">
        <f>IFERROR(Izmaksas!CW180*CW$27,"")</f>
        <v/>
      </c>
      <c r="CX35" s="63" t="str">
        <f>IFERROR(Izmaksas!CX180*CX$27,"")</f>
        <v/>
      </c>
      <c r="CY35" s="63" t="str">
        <f>IFERROR(Izmaksas!CY180*CY$27,"")</f>
        <v/>
      </c>
      <c r="CZ35" s="63" t="str">
        <f>IFERROR(Izmaksas!CZ180*CZ$27,"")</f>
        <v/>
      </c>
      <c r="DA35" s="63" t="str">
        <f>IFERROR(Izmaksas!DA180*DA$27,"")</f>
        <v/>
      </c>
      <c r="DB35" s="63" t="str">
        <f>IFERROR(Izmaksas!DB180*DB$27,"")</f>
        <v/>
      </c>
      <c r="DC35" s="63" t="str">
        <f>IFERROR(Izmaksas!DC180*DC$27,"")</f>
        <v/>
      </c>
      <c r="DD35" s="63" t="str">
        <f>IFERROR(Izmaksas!DD180*DD$27,"")</f>
        <v/>
      </c>
      <c r="DE35" s="63" t="str">
        <f>IFERROR(Izmaksas!DE180*DE$27,"")</f>
        <v/>
      </c>
      <c r="DF35" s="63" t="str">
        <f>IFERROR(Izmaksas!DF180*DF$27,"")</f>
        <v/>
      </c>
      <c r="DG35" s="63" t="str">
        <f>IFERROR(Izmaksas!DG180*DG$27,"")</f>
        <v/>
      </c>
      <c r="DH35" s="63" t="str">
        <f>IFERROR(Izmaksas!DH180*DH$27,"")</f>
        <v/>
      </c>
      <c r="DI35" s="63" t="str">
        <f>IFERROR(Izmaksas!DI180*DI$27,"")</f>
        <v/>
      </c>
      <c r="DJ35" s="63" t="str">
        <f>IFERROR(Izmaksas!DJ180*DJ$27,"")</f>
        <v/>
      </c>
      <c r="DK35" s="63" t="str">
        <f>IFERROR(Izmaksas!DK180*DK$27,"")</f>
        <v/>
      </c>
      <c r="DL35" s="63" t="str">
        <f>IFERROR(Izmaksas!DL180*DL$27,"")</f>
        <v/>
      </c>
      <c r="DM35" s="63" t="str">
        <f>IFERROR(Izmaksas!DM180*DM$27,"")</f>
        <v/>
      </c>
      <c r="DN35" s="63" t="str">
        <f>IFERROR(Izmaksas!DN180*DN$27,"")</f>
        <v/>
      </c>
      <c r="DO35" s="63" t="str">
        <f>IFERROR(Izmaksas!DO180*DO$27,"")</f>
        <v/>
      </c>
      <c r="DP35" s="63" t="str">
        <f>IFERROR(Izmaksas!DP180*DP$27,"")</f>
        <v/>
      </c>
      <c r="DQ35" s="63" t="str">
        <f>IFERROR(Izmaksas!DQ180*DQ$27,"")</f>
        <v/>
      </c>
      <c r="DR35" s="63" t="str">
        <f>IFERROR(Izmaksas!DR180*DR$27,"")</f>
        <v/>
      </c>
      <c r="DS35" s="63" t="str">
        <f>IFERROR(Izmaksas!DS180*DS$27,"")</f>
        <v/>
      </c>
      <c r="DT35" s="63" t="str">
        <f>IFERROR(Izmaksas!DT180*DT$27,"")</f>
        <v/>
      </c>
      <c r="DU35" s="63" t="str">
        <f>IFERROR(Izmaksas!DU180*DU$27,"")</f>
        <v/>
      </c>
    </row>
    <row r="36" spans="1:125" x14ac:dyDescent="0.35">
      <c r="A36" s="55" t="str">
        <f>IFERROR(Izmaksas!A181,"")</f>
        <v>Nominālās privātā partnera riska izmaksas uzturēšanas fāzē</v>
      </c>
      <c r="B36" s="56" t="str">
        <f>IFERROR(Izmaksas!B181,"")</f>
        <v>k €</v>
      </c>
      <c r="C36" s="2"/>
      <c r="D36" s="79">
        <f t="shared" si="6"/>
        <v>0</v>
      </c>
      <c r="E36" s="63" t="str">
        <f>IFERROR(Izmaksas!E181*E$27,"")</f>
        <v/>
      </c>
      <c r="F36" s="63" t="str">
        <f>IFERROR(Izmaksas!F181*F$27,"")</f>
        <v/>
      </c>
      <c r="G36" s="63" t="str">
        <f>IFERROR(Izmaksas!G181*G$27,"")</f>
        <v/>
      </c>
      <c r="H36" s="63" t="str">
        <f>IFERROR(Izmaksas!H181*H$27,"")</f>
        <v/>
      </c>
      <c r="I36" s="63" t="str">
        <f>IFERROR(Izmaksas!I181*I$27,"")</f>
        <v/>
      </c>
      <c r="J36" s="63" t="str">
        <f>IFERROR(Izmaksas!J181*J$27,"")</f>
        <v/>
      </c>
      <c r="K36" s="63" t="str">
        <f>IFERROR(Izmaksas!K181*K$27,"")</f>
        <v/>
      </c>
      <c r="L36" s="63" t="str">
        <f>IFERROR(Izmaksas!L181*L$27,"")</f>
        <v/>
      </c>
      <c r="M36" s="63" t="str">
        <f>IFERROR(Izmaksas!M181*M$27,"")</f>
        <v/>
      </c>
      <c r="N36" s="63" t="str">
        <f>IFERROR(Izmaksas!N181*N$27,"")</f>
        <v/>
      </c>
      <c r="O36" s="63" t="str">
        <f>IFERROR(Izmaksas!O181*O$27,"")</f>
        <v/>
      </c>
      <c r="P36" s="63" t="str">
        <f>IFERROR(Izmaksas!P181*P$27,"")</f>
        <v/>
      </c>
      <c r="Q36" s="63" t="str">
        <f>IFERROR(Izmaksas!Q181*Q$27,"")</f>
        <v/>
      </c>
      <c r="R36" s="63" t="str">
        <f>IFERROR(Izmaksas!R181*R$27,"")</f>
        <v/>
      </c>
      <c r="S36" s="63" t="str">
        <f>IFERROR(Izmaksas!S181*S$27,"")</f>
        <v/>
      </c>
      <c r="T36" s="63" t="str">
        <f>IFERROR(Izmaksas!T181*T$27,"")</f>
        <v/>
      </c>
      <c r="U36" s="63" t="str">
        <f>IFERROR(Izmaksas!U181*U$27,"")</f>
        <v/>
      </c>
      <c r="V36" s="63" t="str">
        <f>IFERROR(Izmaksas!V181*V$27,"")</f>
        <v/>
      </c>
      <c r="W36" s="63" t="str">
        <f>IFERROR(Izmaksas!W181*W$27,"")</f>
        <v/>
      </c>
      <c r="X36" s="63" t="str">
        <f>IFERROR(Izmaksas!X181*X$27,"")</f>
        <v/>
      </c>
      <c r="Y36" s="63" t="str">
        <f>IFERROR(Izmaksas!Y181*Y$27,"")</f>
        <v/>
      </c>
      <c r="Z36" s="63" t="str">
        <f>IFERROR(Izmaksas!Z181*Z$27,"")</f>
        <v/>
      </c>
      <c r="AA36" s="63" t="str">
        <f>IFERROR(Izmaksas!AA181*AA$27,"")</f>
        <v/>
      </c>
      <c r="AB36" s="63" t="str">
        <f>IFERROR(Izmaksas!AB181*AB$27,"")</f>
        <v/>
      </c>
      <c r="AC36" s="63" t="str">
        <f>IFERROR(Izmaksas!AC181*AC$27,"")</f>
        <v/>
      </c>
      <c r="AD36" s="63" t="str">
        <f>IFERROR(Izmaksas!AD181*AD$27,"")</f>
        <v/>
      </c>
      <c r="AE36" s="63" t="str">
        <f>IFERROR(Izmaksas!AE181*AE$27,"")</f>
        <v/>
      </c>
      <c r="AF36" s="63" t="str">
        <f>IFERROR(Izmaksas!AF181*AF$27,"")</f>
        <v/>
      </c>
      <c r="AG36" s="63" t="str">
        <f>IFERROR(Izmaksas!AG181*AG$27,"")</f>
        <v/>
      </c>
      <c r="AH36" s="63" t="str">
        <f>IFERROR(Izmaksas!AH181*AH$27,"")</f>
        <v/>
      </c>
      <c r="AI36" s="63" t="str">
        <f>IFERROR(Izmaksas!AI181*AI$27,"")</f>
        <v/>
      </c>
      <c r="AJ36" s="63" t="str">
        <f>IFERROR(Izmaksas!AJ181*AJ$27,"")</f>
        <v/>
      </c>
      <c r="AK36" s="63" t="str">
        <f>IFERROR(Izmaksas!AK181*AK$27,"")</f>
        <v/>
      </c>
      <c r="AL36" s="63" t="str">
        <f>IFERROR(Izmaksas!AL181*AL$27,"")</f>
        <v/>
      </c>
      <c r="AM36" s="63" t="str">
        <f>IFERROR(Izmaksas!AM181*AM$27,"")</f>
        <v/>
      </c>
      <c r="AN36" s="63" t="str">
        <f>IFERROR(Izmaksas!AN181*AN$27,"")</f>
        <v/>
      </c>
      <c r="AO36" s="63" t="str">
        <f>IFERROR(Izmaksas!AO181*AO$27,"")</f>
        <v/>
      </c>
      <c r="AP36" s="63" t="str">
        <f>IFERROR(Izmaksas!AP181*AP$27,"")</f>
        <v/>
      </c>
      <c r="AQ36" s="63" t="str">
        <f>IFERROR(Izmaksas!AQ181*AQ$27,"")</f>
        <v/>
      </c>
      <c r="AR36" s="63" t="str">
        <f>IFERROR(Izmaksas!AR181*AR$27,"")</f>
        <v/>
      </c>
      <c r="AS36" s="63" t="str">
        <f>IFERROR(Izmaksas!AS181*AS$27,"")</f>
        <v/>
      </c>
      <c r="AT36" s="63" t="str">
        <f>IFERROR(Izmaksas!AT181*AT$27,"")</f>
        <v/>
      </c>
      <c r="AU36" s="63" t="str">
        <f>IFERROR(Izmaksas!AU181*AU$27,"")</f>
        <v/>
      </c>
      <c r="AV36" s="63" t="str">
        <f>IFERROR(Izmaksas!AV181*AV$27,"")</f>
        <v/>
      </c>
      <c r="AW36" s="63" t="str">
        <f>IFERROR(Izmaksas!AW181*AW$27,"")</f>
        <v/>
      </c>
      <c r="AX36" s="63" t="str">
        <f>IFERROR(Izmaksas!AX181*AX$27,"")</f>
        <v/>
      </c>
      <c r="AY36" s="63" t="str">
        <f>IFERROR(Izmaksas!AY181*AY$27,"")</f>
        <v/>
      </c>
      <c r="AZ36" s="63" t="str">
        <f>IFERROR(Izmaksas!AZ181*AZ$27,"")</f>
        <v/>
      </c>
      <c r="BA36" s="63" t="str">
        <f>IFERROR(Izmaksas!BA181*BA$27,"")</f>
        <v/>
      </c>
      <c r="BB36" s="63" t="str">
        <f>IFERROR(Izmaksas!BB181*BB$27,"")</f>
        <v/>
      </c>
      <c r="BC36" s="63" t="str">
        <f>IFERROR(Izmaksas!BC181*BC$27,"")</f>
        <v/>
      </c>
      <c r="BD36" s="63" t="str">
        <f>IFERROR(Izmaksas!BD181*BD$27,"")</f>
        <v/>
      </c>
      <c r="BE36" s="63" t="str">
        <f>IFERROR(Izmaksas!BE181*BE$27,"")</f>
        <v/>
      </c>
      <c r="BF36" s="63" t="str">
        <f>IFERROR(Izmaksas!BF181*BF$27,"")</f>
        <v/>
      </c>
      <c r="BG36" s="63" t="str">
        <f>IFERROR(Izmaksas!BG181*BG$27,"")</f>
        <v/>
      </c>
      <c r="BH36" s="63" t="str">
        <f>IFERROR(Izmaksas!BH181*BH$27,"")</f>
        <v/>
      </c>
      <c r="BI36" s="63" t="str">
        <f>IFERROR(Izmaksas!BI181*BI$27,"")</f>
        <v/>
      </c>
      <c r="BJ36" s="63" t="str">
        <f>IFERROR(Izmaksas!BJ181*BJ$27,"")</f>
        <v/>
      </c>
      <c r="BK36" s="63" t="str">
        <f>IFERROR(Izmaksas!BK181*BK$27,"")</f>
        <v/>
      </c>
      <c r="BL36" s="63" t="str">
        <f>IFERROR(Izmaksas!BL181*BL$27,"")</f>
        <v/>
      </c>
      <c r="BM36" s="63" t="str">
        <f>IFERROR(Izmaksas!BM181*BM$27,"")</f>
        <v/>
      </c>
      <c r="BN36" s="63" t="str">
        <f>IFERROR(Izmaksas!BN181*BN$27,"")</f>
        <v/>
      </c>
      <c r="BO36" s="63" t="str">
        <f>IFERROR(Izmaksas!BO181*BO$27,"")</f>
        <v/>
      </c>
      <c r="BP36" s="63" t="str">
        <f>IFERROR(Izmaksas!BP181*BP$27,"")</f>
        <v/>
      </c>
      <c r="BQ36" s="63" t="str">
        <f>IFERROR(Izmaksas!BQ181*BQ$27,"")</f>
        <v/>
      </c>
      <c r="BR36" s="63" t="str">
        <f>IFERROR(Izmaksas!BR181*BR$27,"")</f>
        <v/>
      </c>
      <c r="BS36" s="63" t="str">
        <f>IFERROR(Izmaksas!BS181*BS$27,"")</f>
        <v/>
      </c>
      <c r="BT36" s="63" t="str">
        <f>IFERROR(Izmaksas!BT181*BT$27,"")</f>
        <v/>
      </c>
      <c r="BU36" s="63" t="str">
        <f>IFERROR(Izmaksas!BU181*BU$27,"")</f>
        <v/>
      </c>
      <c r="BV36" s="63" t="str">
        <f>IFERROR(Izmaksas!BV181*BV$27,"")</f>
        <v/>
      </c>
      <c r="BW36" s="63" t="str">
        <f>IFERROR(Izmaksas!BW181*BW$27,"")</f>
        <v/>
      </c>
      <c r="BX36" s="63" t="str">
        <f>IFERROR(Izmaksas!BX181*BX$27,"")</f>
        <v/>
      </c>
      <c r="BY36" s="63" t="str">
        <f>IFERROR(Izmaksas!BY181*BY$27,"")</f>
        <v/>
      </c>
      <c r="BZ36" s="63" t="str">
        <f>IFERROR(Izmaksas!BZ181*BZ$27,"")</f>
        <v/>
      </c>
      <c r="CA36" s="63" t="str">
        <f>IFERROR(Izmaksas!CA181*CA$27,"")</f>
        <v/>
      </c>
      <c r="CB36" s="63" t="str">
        <f>IFERROR(Izmaksas!CB181*CB$27,"")</f>
        <v/>
      </c>
      <c r="CC36" s="63" t="str">
        <f>IFERROR(Izmaksas!CC181*CC$27,"")</f>
        <v/>
      </c>
      <c r="CD36" s="63" t="str">
        <f>IFERROR(Izmaksas!CD181*CD$27,"")</f>
        <v/>
      </c>
      <c r="CE36" s="63" t="str">
        <f>IFERROR(Izmaksas!CE181*CE$27,"")</f>
        <v/>
      </c>
      <c r="CF36" s="63" t="str">
        <f>IFERROR(Izmaksas!CF181*CF$27,"")</f>
        <v/>
      </c>
      <c r="CG36" s="63" t="str">
        <f>IFERROR(Izmaksas!CG181*CG$27,"")</f>
        <v/>
      </c>
      <c r="CH36" s="63" t="str">
        <f>IFERROR(Izmaksas!CH181*CH$27,"")</f>
        <v/>
      </c>
      <c r="CI36" s="63" t="str">
        <f>IFERROR(Izmaksas!CI181*CI$27,"")</f>
        <v/>
      </c>
      <c r="CJ36" s="63" t="str">
        <f>IFERROR(Izmaksas!CJ181*CJ$27,"")</f>
        <v/>
      </c>
      <c r="CK36" s="63" t="str">
        <f>IFERROR(Izmaksas!CK181*CK$27,"")</f>
        <v/>
      </c>
      <c r="CL36" s="63" t="str">
        <f>IFERROR(Izmaksas!CL181*CL$27,"")</f>
        <v/>
      </c>
      <c r="CM36" s="63" t="str">
        <f>IFERROR(Izmaksas!CM181*CM$27,"")</f>
        <v/>
      </c>
      <c r="CN36" s="63" t="str">
        <f>IFERROR(Izmaksas!CN181*CN$27,"")</f>
        <v/>
      </c>
      <c r="CO36" s="63" t="str">
        <f>IFERROR(Izmaksas!CO181*CO$27,"")</f>
        <v/>
      </c>
      <c r="CP36" s="63" t="str">
        <f>IFERROR(Izmaksas!CP181*CP$27,"")</f>
        <v/>
      </c>
      <c r="CQ36" s="63" t="str">
        <f>IFERROR(Izmaksas!CQ181*CQ$27,"")</f>
        <v/>
      </c>
      <c r="CR36" s="63" t="str">
        <f>IFERROR(Izmaksas!CR181*CR$27,"")</f>
        <v/>
      </c>
      <c r="CS36" s="63" t="str">
        <f>IFERROR(Izmaksas!CS181*CS$27,"")</f>
        <v/>
      </c>
      <c r="CT36" s="63" t="str">
        <f>IFERROR(Izmaksas!CT181*CT$27,"")</f>
        <v/>
      </c>
      <c r="CU36" s="63" t="str">
        <f>IFERROR(Izmaksas!CU181*CU$27,"")</f>
        <v/>
      </c>
      <c r="CV36" s="63" t="str">
        <f>IFERROR(Izmaksas!CV181*CV$27,"")</f>
        <v/>
      </c>
      <c r="CW36" s="63" t="str">
        <f>IFERROR(Izmaksas!CW181*CW$27,"")</f>
        <v/>
      </c>
      <c r="CX36" s="63" t="str">
        <f>IFERROR(Izmaksas!CX181*CX$27,"")</f>
        <v/>
      </c>
      <c r="CY36" s="63" t="str">
        <f>IFERROR(Izmaksas!CY181*CY$27,"")</f>
        <v/>
      </c>
      <c r="CZ36" s="63" t="str">
        <f>IFERROR(Izmaksas!CZ181*CZ$27,"")</f>
        <v/>
      </c>
      <c r="DA36" s="63" t="str">
        <f>IFERROR(Izmaksas!DA181*DA$27,"")</f>
        <v/>
      </c>
      <c r="DB36" s="63" t="str">
        <f>IFERROR(Izmaksas!DB181*DB$27,"")</f>
        <v/>
      </c>
      <c r="DC36" s="63" t="str">
        <f>IFERROR(Izmaksas!DC181*DC$27,"")</f>
        <v/>
      </c>
      <c r="DD36" s="63" t="str">
        <f>IFERROR(Izmaksas!DD181*DD$27,"")</f>
        <v/>
      </c>
      <c r="DE36" s="63" t="str">
        <f>IFERROR(Izmaksas!DE181*DE$27,"")</f>
        <v/>
      </c>
      <c r="DF36" s="63" t="str">
        <f>IFERROR(Izmaksas!DF181*DF$27,"")</f>
        <v/>
      </c>
      <c r="DG36" s="63" t="str">
        <f>IFERROR(Izmaksas!DG181*DG$27,"")</f>
        <v/>
      </c>
      <c r="DH36" s="63" t="str">
        <f>IFERROR(Izmaksas!DH181*DH$27,"")</f>
        <v/>
      </c>
      <c r="DI36" s="63" t="str">
        <f>IFERROR(Izmaksas!DI181*DI$27,"")</f>
        <v/>
      </c>
      <c r="DJ36" s="63" t="str">
        <f>IFERROR(Izmaksas!DJ181*DJ$27,"")</f>
        <v/>
      </c>
      <c r="DK36" s="63" t="str">
        <f>IFERROR(Izmaksas!DK181*DK$27,"")</f>
        <v/>
      </c>
      <c r="DL36" s="63" t="str">
        <f>IFERROR(Izmaksas!DL181*DL$27,"")</f>
        <v/>
      </c>
      <c r="DM36" s="63" t="str">
        <f>IFERROR(Izmaksas!DM181*DM$27,"")</f>
        <v/>
      </c>
      <c r="DN36" s="63" t="str">
        <f>IFERROR(Izmaksas!DN181*DN$27,"")</f>
        <v/>
      </c>
      <c r="DO36" s="63" t="str">
        <f>IFERROR(Izmaksas!DO181*DO$27,"")</f>
        <v/>
      </c>
      <c r="DP36" s="63" t="str">
        <f>IFERROR(Izmaksas!DP181*DP$27,"")</f>
        <v/>
      </c>
      <c r="DQ36" s="63" t="str">
        <f>IFERROR(Izmaksas!DQ181*DQ$27,"")</f>
        <v/>
      </c>
      <c r="DR36" s="63" t="str">
        <f>IFERROR(Izmaksas!DR181*DR$27,"")</f>
        <v/>
      </c>
      <c r="DS36" s="63" t="str">
        <f>IFERROR(Izmaksas!DS181*DS$27,"")</f>
        <v/>
      </c>
      <c r="DT36" s="63" t="str">
        <f>IFERROR(Izmaksas!DT181*DT$27,"")</f>
        <v/>
      </c>
      <c r="DU36" s="63" t="str">
        <f>IFERROR(Izmaksas!DU181*DU$27,"")</f>
        <v/>
      </c>
    </row>
    <row r="37" spans="1:125" x14ac:dyDescent="0.35">
      <c r="A37" s="55" t="str">
        <f>IFERROR(Izmaksas!A182,"")</f>
        <v>Pievienotās vērtības nodoklis</v>
      </c>
      <c r="B37" s="56" t="str">
        <f>IFERROR(Izmaksas!B182,"")</f>
        <v>k €</v>
      </c>
      <c r="C37" s="2"/>
      <c r="D37" s="79">
        <f t="shared" si="6"/>
        <v>0</v>
      </c>
      <c r="E37" s="63">
        <f>IFERROR(Izmaksas!E182*E$27,"")</f>
        <v>0</v>
      </c>
      <c r="F37" s="63">
        <f>IFERROR(Izmaksas!F182*F$27,"")</f>
        <v>0</v>
      </c>
      <c r="G37" s="63">
        <f>IFERROR(Izmaksas!G182*G$27,"")</f>
        <v>0</v>
      </c>
      <c r="H37" s="63">
        <f>IFERROR(Izmaksas!H182*H$27,"")</f>
        <v>0</v>
      </c>
      <c r="I37" s="63">
        <f>IFERROR(Izmaksas!I182*I$27,"")</f>
        <v>0</v>
      </c>
      <c r="J37" s="63">
        <f>IFERROR(Izmaksas!J182*J$27,"")</f>
        <v>0</v>
      </c>
      <c r="K37" s="63">
        <f>IFERROR(Izmaksas!K182*K$27,"")</f>
        <v>0</v>
      </c>
      <c r="L37" s="63">
        <f>IFERROR(Izmaksas!L182*L$27,"")</f>
        <v>0</v>
      </c>
      <c r="M37" s="63">
        <f>IFERROR(Izmaksas!M182*M$27,"")</f>
        <v>0</v>
      </c>
      <c r="N37" s="63">
        <f>IFERROR(Izmaksas!N182*N$27,"")</f>
        <v>0</v>
      </c>
      <c r="O37" s="63">
        <f>IFERROR(Izmaksas!O182*O$27,"")</f>
        <v>0</v>
      </c>
      <c r="P37" s="63">
        <f>IFERROR(Izmaksas!P182*P$27,"")</f>
        <v>0</v>
      </c>
      <c r="Q37" s="63">
        <f>IFERROR(Izmaksas!Q182*Q$27,"")</f>
        <v>0</v>
      </c>
      <c r="R37" s="63">
        <f>IFERROR(Izmaksas!R182*R$27,"")</f>
        <v>0</v>
      </c>
      <c r="S37" s="63">
        <f>IFERROR(Izmaksas!S182*S$27,"")</f>
        <v>0</v>
      </c>
      <c r="T37" s="63">
        <f>IFERROR(Izmaksas!T182*T$27,"")</f>
        <v>0</v>
      </c>
      <c r="U37" s="63">
        <f>IFERROR(Izmaksas!U182*U$27,"")</f>
        <v>0</v>
      </c>
      <c r="V37" s="63">
        <f>IFERROR(Izmaksas!V182*V$27,"")</f>
        <v>0</v>
      </c>
      <c r="W37" s="63">
        <f>IFERROR(Izmaksas!W182*W$27,"")</f>
        <v>0</v>
      </c>
      <c r="X37" s="63">
        <f>IFERROR(Izmaksas!X182*X$27,"")</f>
        <v>0</v>
      </c>
      <c r="Y37" s="63">
        <f>IFERROR(Izmaksas!Y182*Y$27,"")</f>
        <v>0</v>
      </c>
      <c r="Z37" s="63">
        <f>IFERROR(Izmaksas!Z182*Z$27,"")</f>
        <v>0</v>
      </c>
      <c r="AA37" s="63">
        <f>IFERROR(Izmaksas!AA182*AA$27,"")</f>
        <v>0</v>
      </c>
      <c r="AB37" s="63">
        <f>IFERROR(Izmaksas!AB182*AB$27,"")</f>
        <v>0</v>
      </c>
      <c r="AC37" s="63">
        <f>IFERROR(Izmaksas!AC182*AC$27,"")</f>
        <v>0</v>
      </c>
      <c r="AD37" s="63">
        <f>IFERROR(Izmaksas!AD182*AD$27,"")</f>
        <v>0</v>
      </c>
      <c r="AE37" s="63">
        <f>IFERROR(Izmaksas!AE182*AE$27,"")</f>
        <v>0</v>
      </c>
      <c r="AF37" s="63">
        <f>IFERROR(Izmaksas!AF182*AF$27,"")</f>
        <v>0</v>
      </c>
      <c r="AG37" s="63">
        <f>IFERROR(Izmaksas!AG182*AG$27,"")</f>
        <v>0</v>
      </c>
      <c r="AH37" s="63">
        <f>IFERROR(Izmaksas!AH182*AH$27,"")</f>
        <v>0</v>
      </c>
      <c r="AI37" s="63">
        <f>IFERROR(Izmaksas!AI182*AI$27,"")</f>
        <v>0</v>
      </c>
      <c r="AJ37" s="63">
        <f>IFERROR(Izmaksas!AJ182*AJ$27,"")</f>
        <v>0</v>
      </c>
      <c r="AK37" s="63">
        <f>IFERROR(Izmaksas!AK182*AK$27,"")</f>
        <v>0</v>
      </c>
      <c r="AL37" s="63">
        <f>IFERROR(Izmaksas!AL182*AL$27,"")</f>
        <v>0</v>
      </c>
      <c r="AM37" s="63">
        <f>IFERROR(Izmaksas!AM182*AM$27,"")</f>
        <v>0</v>
      </c>
      <c r="AN37" s="63">
        <f>IFERROR(Izmaksas!AN182*AN$27,"")</f>
        <v>0</v>
      </c>
      <c r="AO37" s="63">
        <f>IFERROR(Izmaksas!AO182*AO$27,"")</f>
        <v>0</v>
      </c>
      <c r="AP37" s="63">
        <f>IFERROR(Izmaksas!AP182*AP$27,"")</f>
        <v>0</v>
      </c>
      <c r="AQ37" s="63">
        <f>IFERROR(Izmaksas!AQ182*AQ$27,"")</f>
        <v>0</v>
      </c>
      <c r="AR37" s="63">
        <f>IFERROR(Izmaksas!AR182*AR$27,"")</f>
        <v>0</v>
      </c>
      <c r="AS37" s="63">
        <f>IFERROR(Izmaksas!AS182*AS$27,"")</f>
        <v>0</v>
      </c>
      <c r="AT37" s="63">
        <f>IFERROR(Izmaksas!AT182*AT$27,"")</f>
        <v>0</v>
      </c>
      <c r="AU37" s="63">
        <f>IFERROR(Izmaksas!AU182*AU$27,"")</f>
        <v>0</v>
      </c>
      <c r="AV37" s="63">
        <f>IFERROR(Izmaksas!AV182*AV$27,"")</f>
        <v>0</v>
      </c>
      <c r="AW37" s="63">
        <f>IFERROR(Izmaksas!AW182*AW$27,"")</f>
        <v>0</v>
      </c>
      <c r="AX37" s="63">
        <f>IFERROR(Izmaksas!AX182*AX$27,"")</f>
        <v>0</v>
      </c>
      <c r="AY37" s="63">
        <f>IFERROR(Izmaksas!AY182*AY$27,"")</f>
        <v>0</v>
      </c>
      <c r="AZ37" s="63">
        <f>IFERROR(Izmaksas!AZ182*AZ$27,"")</f>
        <v>0</v>
      </c>
      <c r="BA37" s="63">
        <f>IFERROR(Izmaksas!BA182*BA$27,"")</f>
        <v>0</v>
      </c>
      <c r="BB37" s="63">
        <f>IFERROR(Izmaksas!BB182*BB$27,"")</f>
        <v>0</v>
      </c>
      <c r="BC37" s="63">
        <f>IFERROR(Izmaksas!BC182*BC$27,"")</f>
        <v>0</v>
      </c>
      <c r="BD37" s="63">
        <f>IFERROR(Izmaksas!BD182*BD$27,"")</f>
        <v>0</v>
      </c>
      <c r="BE37" s="63">
        <f>IFERROR(Izmaksas!BE182*BE$27,"")</f>
        <v>0</v>
      </c>
      <c r="BF37" s="63">
        <f>IFERROR(Izmaksas!BF182*BF$27,"")</f>
        <v>0</v>
      </c>
      <c r="BG37" s="63">
        <f>IFERROR(Izmaksas!BG182*BG$27,"")</f>
        <v>0</v>
      </c>
      <c r="BH37" s="63">
        <f>IFERROR(Izmaksas!BH182*BH$27,"")</f>
        <v>0</v>
      </c>
      <c r="BI37" s="63">
        <f>IFERROR(Izmaksas!BI182*BI$27,"")</f>
        <v>0</v>
      </c>
      <c r="BJ37" s="63">
        <f>IFERROR(Izmaksas!BJ182*BJ$27,"")</f>
        <v>0</v>
      </c>
      <c r="BK37" s="63">
        <f>IFERROR(Izmaksas!BK182*BK$27,"")</f>
        <v>0</v>
      </c>
      <c r="BL37" s="63">
        <f>IFERROR(Izmaksas!BL182*BL$27,"")</f>
        <v>0</v>
      </c>
      <c r="BM37" s="63">
        <f>IFERROR(Izmaksas!BM182*BM$27,"")</f>
        <v>0</v>
      </c>
      <c r="BN37" s="63">
        <f>IFERROR(Izmaksas!BN182*BN$27,"")</f>
        <v>0</v>
      </c>
      <c r="BO37" s="63">
        <f>IFERROR(Izmaksas!BO182*BO$27,"")</f>
        <v>0</v>
      </c>
      <c r="BP37" s="63">
        <f>IFERROR(Izmaksas!BP182*BP$27,"")</f>
        <v>0</v>
      </c>
      <c r="BQ37" s="63">
        <f>IFERROR(Izmaksas!BQ182*BQ$27,"")</f>
        <v>0</v>
      </c>
      <c r="BR37" s="63">
        <f>IFERROR(Izmaksas!BR182*BR$27,"")</f>
        <v>0</v>
      </c>
      <c r="BS37" s="63">
        <f>IFERROR(Izmaksas!BS182*BS$27,"")</f>
        <v>0</v>
      </c>
      <c r="BT37" s="63">
        <f>IFERROR(Izmaksas!BT182*BT$27,"")</f>
        <v>0</v>
      </c>
      <c r="BU37" s="63">
        <f>IFERROR(Izmaksas!BU182*BU$27,"")</f>
        <v>0</v>
      </c>
      <c r="BV37" s="63">
        <f>IFERROR(Izmaksas!BV182*BV$27,"")</f>
        <v>0</v>
      </c>
      <c r="BW37" s="63">
        <f>IFERROR(Izmaksas!BW182*BW$27,"")</f>
        <v>0</v>
      </c>
      <c r="BX37" s="63">
        <f>IFERROR(Izmaksas!BX182*BX$27,"")</f>
        <v>0</v>
      </c>
      <c r="BY37" s="63">
        <f>IFERROR(Izmaksas!BY182*BY$27,"")</f>
        <v>0</v>
      </c>
      <c r="BZ37" s="63">
        <f>IFERROR(Izmaksas!BZ182*BZ$27,"")</f>
        <v>0</v>
      </c>
      <c r="CA37" s="63">
        <f>IFERROR(Izmaksas!CA182*CA$27,"")</f>
        <v>0</v>
      </c>
      <c r="CB37" s="63">
        <f>IFERROR(Izmaksas!CB182*CB$27,"")</f>
        <v>0</v>
      </c>
      <c r="CC37" s="63">
        <f>IFERROR(Izmaksas!CC182*CC$27,"")</f>
        <v>0</v>
      </c>
      <c r="CD37" s="63">
        <f>IFERROR(Izmaksas!CD182*CD$27,"")</f>
        <v>0</v>
      </c>
      <c r="CE37" s="63">
        <f>IFERROR(Izmaksas!CE182*CE$27,"")</f>
        <v>0</v>
      </c>
      <c r="CF37" s="63">
        <f>IFERROR(Izmaksas!CF182*CF$27,"")</f>
        <v>0</v>
      </c>
      <c r="CG37" s="63">
        <f>IFERROR(Izmaksas!CG182*CG$27,"")</f>
        <v>0</v>
      </c>
      <c r="CH37" s="63">
        <f>IFERROR(Izmaksas!CH182*CH$27,"")</f>
        <v>0</v>
      </c>
      <c r="CI37" s="63">
        <f>IFERROR(Izmaksas!CI182*CI$27,"")</f>
        <v>0</v>
      </c>
      <c r="CJ37" s="63">
        <f>IFERROR(Izmaksas!CJ182*CJ$27,"")</f>
        <v>0</v>
      </c>
      <c r="CK37" s="63">
        <f>IFERROR(Izmaksas!CK182*CK$27,"")</f>
        <v>0</v>
      </c>
      <c r="CL37" s="63">
        <f>IFERROR(Izmaksas!CL182*CL$27,"")</f>
        <v>0</v>
      </c>
      <c r="CM37" s="63">
        <f>IFERROR(Izmaksas!CM182*CM$27,"")</f>
        <v>0</v>
      </c>
      <c r="CN37" s="63">
        <f>IFERROR(Izmaksas!CN182*CN$27,"")</f>
        <v>0</v>
      </c>
      <c r="CO37" s="63">
        <f>IFERROR(Izmaksas!CO182*CO$27,"")</f>
        <v>0</v>
      </c>
      <c r="CP37" s="63">
        <f>IFERROR(Izmaksas!CP182*CP$27,"")</f>
        <v>0</v>
      </c>
      <c r="CQ37" s="63">
        <f>IFERROR(Izmaksas!CQ182*CQ$27,"")</f>
        <v>0</v>
      </c>
      <c r="CR37" s="63">
        <f>IFERROR(Izmaksas!CR182*CR$27,"")</f>
        <v>0</v>
      </c>
      <c r="CS37" s="63">
        <f>IFERROR(Izmaksas!CS182*CS$27,"")</f>
        <v>0</v>
      </c>
      <c r="CT37" s="63">
        <f>IFERROR(Izmaksas!CT182*CT$27,"")</f>
        <v>0</v>
      </c>
      <c r="CU37" s="63">
        <f>IFERROR(Izmaksas!CU182*CU$27,"")</f>
        <v>0</v>
      </c>
      <c r="CV37" s="63">
        <f>IFERROR(Izmaksas!CV182*CV$27,"")</f>
        <v>0</v>
      </c>
      <c r="CW37" s="63">
        <f>IFERROR(Izmaksas!CW182*CW$27,"")</f>
        <v>0</v>
      </c>
      <c r="CX37" s="63">
        <f>IFERROR(Izmaksas!CX182*CX$27,"")</f>
        <v>0</v>
      </c>
      <c r="CY37" s="63">
        <f>IFERROR(Izmaksas!CY182*CY$27,"")</f>
        <v>0</v>
      </c>
      <c r="CZ37" s="63">
        <f>IFERROR(Izmaksas!CZ182*CZ$27,"")</f>
        <v>0</v>
      </c>
      <c r="DA37" s="63">
        <f>IFERROR(Izmaksas!DA182*DA$27,"")</f>
        <v>0</v>
      </c>
      <c r="DB37" s="63">
        <f>IFERROR(Izmaksas!DB182*DB$27,"")</f>
        <v>0</v>
      </c>
      <c r="DC37" s="63">
        <f>IFERROR(Izmaksas!DC182*DC$27,"")</f>
        <v>0</v>
      </c>
      <c r="DD37" s="63">
        <f>IFERROR(Izmaksas!DD182*DD$27,"")</f>
        <v>0</v>
      </c>
      <c r="DE37" s="63">
        <f>IFERROR(Izmaksas!DE182*DE$27,"")</f>
        <v>0</v>
      </c>
      <c r="DF37" s="63">
        <f>IFERROR(Izmaksas!DF182*DF$27,"")</f>
        <v>0</v>
      </c>
      <c r="DG37" s="63">
        <f>IFERROR(Izmaksas!DG182*DG$27,"")</f>
        <v>0</v>
      </c>
      <c r="DH37" s="63">
        <f>IFERROR(Izmaksas!DH182*DH$27,"")</f>
        <v>0</v>
      </c>
      <c r="DI37" s="63">
        <f>IFERROR(Izmaksas!DI182*DI$27,"")</f>
        <v>0</v>
      </c>
      <c r="DJ37" s="63">
        <f>IFERROR(Izmaksas!DJ182*DJ$27,"")</f>
        <v>0</v>
      </c>
      <c r="DK37" s="63">
        <f>IFERROR(Izmaksas!DK182*DK$27,"")</f>
        <v>0</v>
      </c>
      <c r="DL37" s="63">
        <f>IFERROR(Izmaksas!DL182*DL$27,"")</f>
        <v>0</v>
      </c>
      <c r="DM37" s="63">
        <f>IFERROR(Izmaksas!DM182*DM$27,"")</f>
        <v>0</v>
      </c>
      <c r="DN37" s="63">
        <f>IFERROR(Izmaksas!DN182*DN$27,"")</f>
        <v>0</v>
      </c>
      <c r="DO37" s="63">
        <f>IFERROR(Izmaksas!DO182*DO$27,"")</f>
        <v>0</v>
      </c>
      <c r="DP37" s="63">
        <f>IFERROR(Izmaksas!DP182*DP$27,"")</f>
        <v>0</v>
      </c>
      <c r="DQ37" s="63">
        <f>IFERROR(Izmaksas!DQ182*DQ$27,"")</f>
        <v>0</v>
      </c>
      <c r="DR37" s="63">
        <f>IFERROR(Izmaksas!DR182*DR$27,"")</f>
        <v>0</v>
      </c>
      <c r="DS37" s="63">
        <f>IFERROR(Izmaksas!DS182*DS$27,"")</f>
        <v>0</v>
      </c>
      <c r="DT37" s="63">
        <f>IFERROR(Izmaksas!DT182*DT$27,"")</f>
        <v>0</v>
      </c>
      <c r="DU37" s="63">
        <f>IFERROR(Izmaksas!DU182*DU$27,"")</f>
        <v>0</v>
      </c>
    </row>
    <row r="38" spans="1:125"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x14ac:dyDescent="0.35">
      <c r="A39" s="25" t="s">
        <v>486</v>
      </c>
      <c r="B39" s="25"/>
      <c r="C39" s="25"/>
      <c r="D39" s="104">
        <f ca="1">IFERROR(SUM(E39:DU39),"")</f>
        <v>0</v>
      </c>
      <c r="E39" s="104">
        <f t="shared" ref="E39:BP39" ca="1" si="7">IFERROR((SUM(E31:E37)-MIN(E23,0))*E27,"")</f>
        <v>0</v>
      </c>
      <c r="F39" s="104">
        <f t="shared" ca="1" si="7"/>
        <v>0</v>
      </c>
      <c r="G39" s="104">
        <f t="shared" ca="1" si="7"/>
        <v>0</v>
      </c>
      <c r="H39" s="104">
        <f t="shared" ca="1" si="7"/>
        <v>0</v>
      </c>
      <c r="I39" s="104">
        <f t="shared" ca="1" si="7"/>
        <v>0</v>
      </c>
      <c r="J39" s="104">
        <f t="shared" ca="1" si="7"/>
        <v>0</v>
      </c>
      <c r="K39" s="104">
        <f t="shared" ca="1" si="7"/>
        <v>0</v>
      </c>
      <c r="L39" s="104">
        <f t="shared" ca="1" si="7"/>
        <v>0</v>
      </c>
      <c r="M39" s="104">
        <f t="shared" ca="1" si="7"/>
        <v>0</v>
      </c>
      <c r="N39" s="104">
        <f t="shared" ca="1" si="7"/>
        <v>0</v>
      </c>
      <c r="O39" s="104">
        <f t="shared" ca="1" si="7"/>
        <v>0</v>
      </c>
      <c r="P39" s="104">
        <f t="shared" ca="1" si="7"/>
        <v>0</v>
      </c>
      <c r="Q39" s="130">
        <f t="shared" ca="1" si="7"/>
        <v>0</v>
      </c>
      <c r="R39" s="104">
        <f t="shared" ca="1" si="7"/>
        <v>0</v>
      </c>
      <c r="S39" s="104">
        <f t="shared" ca="1" si="7"/>
        <v>0</v>
      </c>
      <c r="T39" s="104">
        <f t="shared" ca="1" si="7"/>
        <v>0</v>
      </c>
      <c r="U39" s="104">
        <f t="shared" ca="1" si="7"/>
        <v>0</v>
      </c>
      <c r="V39" s="104">
        <f t="shared" ca="1" si="7"/>
        <v>0</v>
      </c>
      <c r="W39" s="104">
        <f t="shared" ca="1" si="7"/>
        <v>0</v>
      </c>
      <c r="X39" s="104">
        <f t="shared" ca="1" si="7"/>
        <v>0</v>
      </c>
      <c r="Y39" s="104">
        <f t="shared" ca="1" si="7"/>
        <v>0</v>
      </c>
      <c r="Z39" s="104">
        <f t="shared" ca="1" si="7"/>
        <v>0</v>
      </c>
      <c r="AA39" s="104">
        <f t="shared" ca="1" si="7"/>
        <v>0</v>
      </c>
      <c r="AB39" s="104">
        <f t="shared" ca="1" si="7"/>
        <v>0</v>
      </c>
      <c r="AC39" s="104">
        <f t="shared" ca="1" si="7"/>
        <v>0</v>
      </c>
      <c r="AD39" s="104">
        <f t="shared" ca="1" si="7"/>
        <v>0</v>
      </c>
      <c r="AE39" s="104">
        <f t="shared" ca="1" si="7"/>
        <v>0</v>
      </c>
      <c r="AF39" s="104">
        <f t="shared" ca="1" si="7"/>
        <v>0</v>
      </c>
      <c r="AG39" s="104">
        <f t="shared" ca="1" si="7"/>
        <v>0</v>
      </c>
      <c r="AH39" s="104">
        <f t="shared" ca="1" si="7"/>
        <v>0</v>
      </c>
      <c r="AI39" s="104">
        <f t="shared" ca="1" si="7"/>
        <v>0</v>
      </c>
      <c r="AJ39" s="104">
        <f t="shared" ca="1" si="7"/>
        <v>0</v>
      </c>
      <c r="AK39" s="104">
        <f t="shared" ca="1" si="7"/>
        <v>0</v>
      </c>
      <c r="AL39" s="104">
        <f t="shared" ca="1" si="7"/>
        <v>0</v>
      </c>
      <c r="AM39" s="104">
        <f t="shared" ca="1" si="7"/>
        <v>0</v>
      </c>
      <c r="AN39" s="104">
        <f t="shared" ca="1" si="7"/>
        <v>0</v>
      </c>
      <c r="AO39" s="104">
        <f t="shared" ca="1" si="7"/>
        <v>0</v>
      </c>
      <c r="AP39" s="104">
        <f t="shared" ca="1" si="7"/>
        <v>0</v>
      </c>
      <c r="AQ39" s="104">
        <f t="shared" ca="1" si="7"/>
        <v>0</v>
      </c>
      <c r="AR39" s="104">
        <f t="shared" ca="1" si="7"/>
        <v>0</v>
      </c>
      <c r="AS39" s="104">
        <f t="shared" ca="1" si="7"/>
        <v>0</v>
      </c>
      <c r="AT39" s="104">
        <f t="shared" ca="1" si="7"/>
        <v>0</v>
      </c>
      <c r="AU39" s="104">
        <f t="shared" ca="1" si="7"/>
        <v>0</v>
      </c>
      <c r="AV39" s="104">
        <f t="shared" ca="1" si="7"/>
        <v>0</v>
      </c>
      <c r="AW39" s="104">
        <f t="shared" ca="1" si="7"/>
        <v>0</v>
      </c>
      <c r="AX39" s="104">
        <f t="shared" ca="1" si="7"/>
        <v>0</v>
      </c>
      <c r="AY39" s="104">
        <f t="shared" ca="1" si="7"/>
        <v>0</v>
      </c>
      <c r="AZ39" s="104">
        <f t="shared" ca="1" si="7"/>
        <v>0</v>
      </c>
      <c r="BA39" s="104">
        <f t="shared" ca="1" si="7"/>
        <v>0</v>
      </c>
      <c r="BB39" s="104">
        <f t="shared" ca="1" si="7"/>
        <v>0</v>
      </c>
      <c r="BC39" s="104">
        <f t="shared" ca="1" si="7"/>
        <v>0</v>
      </c>
      <c r="BD39" s="104">
        <f t="shared" ca="1" si="7"/>
        <v>0</v>
      </c>
      <c r="BE39" s="104">
        <f t="shared" ca="1" si="7"/>
        <v>0</v>
      </c>
      <c r="BF39" s="104">
        <f t="shared" ca="1" si="7"/>
        <v>0</v>
      </c>
      <c r="BG39" s="104">
        <f t="shared" ca="1" si="7"/>
        <v>0</v>
      </c>
      <c r="BH39" s="104">
        <f t="shared" ca="1" si="7"/>
        <v>0</v>
      </c>
      <c r="BI39" s="104">
        <f t="shared" ca="1" si="7"/>
        <v>0</v>
      </c>
      <c r="BJ39" s="104">
        <f t="shared" ca="1" si="7"/>
        <v>0</v>
      </c>
      <c r="BK39" s="104">
        <f t="shared" ca="1" si="7"/>
        <v>0</v>
      </c>
      <c r="BL39" s="104">
        <f t="shared" ca="1" si="7"/>
        <v>0</v>
      </c>
      <c r="BM39" s="104">
        <f t="shared" ca="1" si="7"/>
        <v>0</v>
      </c>
      <c r="BN39" s="104">
        <f t="shared" ca="1" si="7"/>
        <v>0</v>
      </c>
      <c r="BO39" s="104">
        <f t="shared" ca="1" si="7"/>
        <v>0</v>
      </c>
      <c r="BP39" s="104">
        <f t="shared" ca="1" si="7"/>
        <v>0</v>
      </c>
      <c r="BQ39" s="104">
        <f t="shared" ref="BQ39:DU39" ca="1" si="8">IFERROR((SUM(BQ31:BQ37)-MIN(BQ23,0))*BQ27,"")</f>
        <v>0</v>
      </c>
      <c r="BR39" s="104">
        <f t="shared" ca="1" si="8"/>
        <v>0</v>
      </c>
      <c r="BS39" s="104">
        <f t="shared" ca="1" si="8"/>
        <v>0</v>
      </c>
      <c r="BT39" s="104">
        <f t="shared" ca="1" si="8"/>
        <v>0</v>
      </c>
      <c r="BU39" s="104">
        <f t="shared" ca="1" si="8"/>
        <v>0</v>
      </c>
      <c r="BV39" s="104">
        <f t="shared" ca="1" si="8"/>
        <v>0</v>
      </c>
      <c r="BW39" s="104">
        <f t="shared" ca="1" si="8"/>
        <v>0</v>
      </c>
      <c r="BX39" s="104">
        <f t="shared" ca="1" si="8"/>
        <v>0</v>
      </c>
      <c r="BY39" s="104">
        <f t="shared" ca="1" si="8"/>
        <v>0</v>
      </c>
      <c r="BZ39" s="104">
        <f t="shared" ca="1" si="8"/>
        <v>0</v>
      </c>
      <c r="CA39" s="104">
        <f t="shared" ca="1" si="8"/>
        <v>0</v>
      </c>
      <c r="CB39" s="104">
        <f t="shared" ca="1" si="8"/>
        <v>0</v>
      </c>
      <c r="CC39" s="104">
        <f t="shared" ca="1" si="8"/>
        <v>0</v>
      </c>
      <c r="CD39" s="104">
        <f t="shared" ca="1" si="8"/>
        <v>0</v>
      </c>
      <c r="CE39" s="104">
        <f t="shared" ca="1" si="8"/>
        <v>0</v>
      </c>
      <c r="CF39" s="104">
        <f t="shared" ca="1" si="8"/>
        <v>0</v>
      </c>
      <c r="CG39" s="104">
        <f t="shared" ca="1" si="8"/>
        <v>0</v>
      </c>
      <c r="CH39" s="104">
        <f t="shared" ca="1" si="8"/>
        <v>0</v>
      </c>
      <c r="CI39" s="104">
        <f t="shared" ca="1" si="8"/>
        <v>0</v>
      </c>
      <c r="CJ39" s="104">
        <f t="shared" ca="1" si="8"/>
        <v>0</v>
      </c>
      <c r="CK39" s="104">
        <f t="shared" ca="1" si="8"/>
        <v>0</v>
      </c>
      <c r="CL39" s="104">
        <f t="shared" ca="1" si="8"/>
        <v>0</v>
      </c>
      <c r="CM39" s="104">
        <f t="shared" ca="1" si="8"/>
        <v>0</v>
      </c>
      <c r="CN39" s="104">
        <f t="shared" ca="1" si="8"/>
        <v>0</v>
      </c>
      <c r="CO39" s="104">
        <f t="shared" ca="1" si="8"/>
        <v>0</v>
      </c>
      <c r="CP39" s="104">
        <f t="shared" ca="1" si="8"/>
        <v>0</v>
      </c>
      <c r="CQ39" s="104">
        <f t="shared" ca="1" si="8"/>
        <v>0</v>
      </c>
      <c r="CR39" s="104">
        <f t="shared" ca="1" si="8"/>
        <v>0</v>
      </c>
      <c r="CS39" s="104">
        <f t="shared" ca="1" si="8"/>
        <v>0</v>
      </c>
      <c r="CT39" s="104">
        <f t="shared" ca="1" si="8"/>
        <v>0</v>
      </c>
      <c r="CU39" s="104">
        <f t="shared" ca="1" si="8"/>
        <v>0</v>
      </c>
      <c r="CV39" s="104">
        <f t="shared" ca="1" si="8"/>
        <v>0</v>
      </c>
      <c r="CW39" s="104">
        <f t="shared" ca="1" si="8"/>
        <v>0</v>
      </c>
      <c r="CX39" s="104">
        <f t="shared" ca="1" si="8"/>
        <v>0</v>
      </c>
      <c r="CY39" s="104">
        <f t="shared" ca="1" si="8"/>
        <v>0</v>
      </c>
      <c r="CZ39" s="104">
        <f t="shared" ca="1" si="8"/>
        <v>0</v>
      </c>
      <c r="DA39" s="104">
        <f t="shared" ca="1" si="8"/>
        <v>0</v>
      </c>
      <c r="DB39" s="104">
        <f t="shared" ca="1" si="8"/>
        <v>0</v>
      </c>
      <c r="DC39" s="104">
        <f t="shared" ca="1" si="8"/>
        <v>0</v>
      </c>
      <c r="DD39" s="104">
        <f t="shared" ca="1" si="8"/>
        <v>0</v>
      </c>
      <c r="DE39" s="104">
        <f t="shared" ca="1" si="8"/>
        <v>0</v>
      </c>
      <c r="DF39" s="104">
        <f t="shared" ca="1" si="8"/>
        <v>0</v>
      </c>
      <c r="DG39" s="104">
        <f t="shared" ca="1" si="8"/>
        <v>0</v>
      </c>
      <c r="DH39" s="104">
        <f t="shared" ca="1" si="8"/>
        <v>0</v>
      </c>
      <c r="DI39" s="104">
        <f t="shared" ca="1" si="8"/>
        <v>0</v>
      </c>
      <c r="DJ39" s="104">
        <f t="shared" ca="1" si="8"/>
        <v>0</v>
      </c>
      <c r="DK39" s="104">
        <f t="shared" ca="1" si="8"/>
        <v>0</v>
      </c>
      <c r="DL39" s="104">
        <f t="shared" ca="1" si="8"/>
        <v>0</v>
      </c>
      <c r="DM39" s="104">
        <f t="shared" ca="1" si="8"/>
        <v>0</v>
      </c>
      <c r="DN39" s="104">
        <f t="shared" ca="1" si="8"/>
        <v>0</v>
      </c>
      <c r="DO39" s="104">
        <f t="shared" ca="1" si="8"/>
        <v>0</v>
      </c>
      <c r="DP39" s="104">
        <f t="shared" ca="1" si="8"/>
        <v>0</v>
      </c>
      <c r="DQ39" s="104">
        <f t="shared" ca="1" si="8"/>
        <v>0</v>
      </c>
      <c r="DR39" s="104">
        <f t="shared" ca="1" si="8"/>
        <v>0</v>
      </c>
      <c r="DS39" s="104">
        <f t="shared" ca="1" si="8"/>
        <v>0</v>
      </c>
      <c r="DT39" s="104">
        <f t="shared" ca="1" si="8"/>
        <v>0</v>
      </c>
      <c r="DU39" s="104">
        <f t="shared" ca="1" si="8"/>
        <v>0</v>
      </c>
    </row>
    <row r="40" spans="1:125"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x14ac:dyDescent="0.35">
      <c r="A41" s="160" t="s">
        <v>487</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x14ac:dyDescent="0.35">
      <c r="A42" s="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x14ac:dyDescent="0.35">
      <c r="A43" s="55" t="str">
        <f>IFERROR(Finansēšana!A74,"")</f>
        <v>Banka1</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x14ac:dyDescent="0.35">
      <c r="A44" s="55" t="str">
        <f>IFERROR(Finansēšana!A111,"")</f>
        <v>Kredīta atmaksa periodā</v>
      </c>
      <c r="B44" s="2"/>
      <c r="C44" s="2"/>
      <c r="D44" s="2"/>
      <c r="E44" s="63">
        <f>IFERROR(Finansēšana!E111,"")</f>
        <v>0</v>
      </c>
      <c r="F44" s="63">
        <f>IFERROR(Finansēšana!F111,"")</f>
        <v>0</v>
      </c>
      <c r="G44" s="63">
        <f>IFERROR(Finansēšana!G111,"")</f>
        <v>0</v>
      </c>
      <c r="H44" s="63">
        <f>IFERROR(Finansēšana!H111,"")</f>
        <v>0</v>
      </c>
      <c r="I44" s="63">
        <f>IFERROR(Finansēšana!I111,"")</f>
        <v>0</v>
      </c>
      <c r="J44" s="63">
        <f>IFERROR(Finansēšana!J111,"")</f>
        <v>0</v>
      </c>
      <c r="K44" s="63">
        <f>IFERROR(Finansēšana!K111,"")</f>
        <v>0</v>
      </c>
      <c r="L44" s="63">
        <f>IFERROR(Finansēšana!L111,"")</f>
        <v>0</v>
      </c>
      <c r="M44" s="63">
        <f>IFERROR(Finansēšana!M111,"")</f>
        <v>0</v>
      </c>
      <c r="N44" s="63">
        <f>IFERROR(Finansēšana!N111,"")</f>
        <v>0</v>
      </c>
      <c r="O44" s="63">
        <f>IFERROR(Finansēšana!O111,"")</f>
        <v>0</v>
      </c>
      <c r="P44" s="63">
        <f>IFERROR(Finansēšana!P111,"")</f>
        <v>0</v>
      </c>
      <c r="Q44" s="63">
        <f>IFERROR(Finansēšana!Q111,"")</f>
        <v>0</v>
      </c>
      <c r="R44" s="63">
        <f>IFERROR(Finansēšana!R111,"")</f>
        <v>0</v>
      </c>
      <c r="S44" s="63">
        <f>IFERROR(Finansēšana!S111,"")</f>
        <v>0</v>
      </c>
      <c r="T44" s="63">
        <f>IFERROR(Finansēšana!T111,"")</f>
        <v>0</v>
      </c>
      <c r="U44" s="63">
        <f>IFERROR(Finansēšana!U111,"")</f>
        <v>0</v>
      </c>
      <c r="V44" s="63">
        <f>IFERROR(Finansēšana!V111,"")</f>
        <v>0</v>
      </c>
      <c r="W44" s="63">
        <f>IFERROR(Finansēšana!W111,"")</f>
        <v>0</v>
      </c>
      <c r="X44" s="63">
        <f>IFERROR(Finansēšana!X111,"")</f>
        <v>0</v>
      </c>
      <c r="Y44" s="63">
        <f>IFERROR(Finansēšana!Y111,"")</f>
        <v>0</v>
      </c>
      <c r="Z44" s="63">
        <f>IFERROR(Finansēšana!Z111,"")</f>
        <v>0</v>
      </c>
      <c r="AA44" s="63">
        <f>IFERROR(Finansēšana!AA111,"")</f>
        <v>0</v>
      </c>
      <c r="AB44" s="63">
        <f>IFERROR(Finansēšana!AB111,"")</f>
        <v>0</v>
      </c>
      <c r="AC44" s="63">
        <f>IFERROR(Finansēšana!AC111,"")</f>
        <v>0</v>
      </c>
      <c r="AD44" s="63">
        <f>IFERROR(Finansēšana!AD111,"")</f>
        <v>0</v>
      </c>
      <c r="AE44" s="63">
        <f>IFERROR(Finansēšana!AE111,"")</f>
        <v>0</v>
      </c>
      <c r="AF44" s="63">
        <f>IFERROR(Finansēšana!AF111,"")</f>
        <v>0</v>
      </c>
      <c r="AG44" s="63">
        <f>IFERROR(Finansēšana!AG111,"")</f>
        <v>0</v>
      </c>
      <c r="AH44" s="63">
        <f>IFERROR(Finansēšana!AH111,"")</f>
        <v>0</v>
      </c>
      <c r="AI44" s="63">
        <f>IFERROR(Finansēšana!AI111,"")</f>
        <v>0</v>
      </c>
      <c r="AJ44" s="63">
        <f>IFERROR(Finansēšana!AJ111,"")</f>
        <v>0</v>
      </c>
      <c r="AK44" s="63">
        <f>IFERROR(Finansēšana!AK111,"")</f>
        <v>0</v>
      </c>
      <c r="AL44" s="63">
        <f>IFERROR(Finansēšana!AL111,"")</f>
        <v>0</v>
      </c>
      <c r="AM44" s="63">
        <f>IFERROR(Finansēšana!AM111,"")</f>
        <v>0</v>
      </c>
      <c r="AN44" s="63">
        <f>IFERROR(Finansēšana!AN111,"")</f>
        <v>0</v>
      </c>
      <c r="AO44" s="63">
        <f>IFERROR(Finansēšana!AO111,"")</f>
        <v>0</v>
      </c>
      <c r="AP44" s="63">
        <f>IFERROR(Finansēšana!AP111,"")</f>
        <v>0</v>
      </c>
      <c r="AQ44" s="63">
        <f>IFERROR(Finansēšana!AQ111,"")</f>
        <v>0</v>
      </c>
      <c r="AR44" s="63">
        <f>IFERROR(Finansēšana!AR111,"")</f>
        <v>0</v>
      </c>
      <c r="AS44" s="63">
        <f>IFERROR(Finansēšana!AS111,"")</f>
        <v>0</v>
      </c>
      <c r="AT44" s="63">
        <f>IFERROR(Finansēšana!AT111,"")</f>
        <v>0</v>
      </c>
      <c r="AU44" s="63">
        <f>IFERROR(Finansēšana!AU111,"")</f>
        <v>0</v>
      </c>
      <c r="AV44" s="63">
        <f>IFERROR(Finansēšana!AV111,"")</f>
        <v>0</v>
      </c>
      <c r="AW44" s="63">
        <f>IFERROR(Finansēšana!AW111,"")</f>
        <v>0</v>
      </c>
      <c r="AX44" s="63">
        <f>IFERROR(Finansēšana!AX111,"")</f>
        <v>0</v>
      </c>
      <c r="AY44" s="63">
        <f>IFERROR(Finansēšana!AY111,"")</f>
        <v>0</v>
      </c>
      <c r="AZ44" s="63">
        <f>IFERROR(Finansēšana!AZ111,"")</f>
        <v>0</v>
      </c>
      <c r="BA44" s="63">
        <f>IFERROR(Finansēšana!BA111,"")</f>
        <v>0</v>
      </c>
      <c r="BB44" s="63">
        <f>IFERROR(Finansēšana!BB111,"")</f>
        <v>0</v>
      </c>
      <c r="BC44" s="63">
        <f>IFERROR(Finansēšana!BC111,"")</f>
        <v>0</v>
      </c>
      <c r="BD44" s="63">
        <f>IFERROR(Finansēšana!BD111,"")</f>
        <v>0</v>
      </c>
      <c r="BE44" s="63">
        <f>IFERROR(Finansēšana!BE111,"")</f>
        <v>0</v>
      </c>
      <c r="BF44" s="63">
        <f>IFERROR(Finansēšana!BF111,"")</f>
        <v>0</v>
      </c>
      <c r="BG44" s="63">
        <f>IFERROR(Finansēšana!BG111,"")</f>
        <v>0</v>
      </c>
      <c r="BH44" s="63">
        <f>IFERROR(Finansēšana!BH111,"")</f>
        <v>0</v>
      </c>
      <c r="BI44" s="63">
        <f>IFERROR(Finansēšana!BI111,"")</f>
        <v>0</v>
      </c>
      <c r="BJ44" s="63">
        <f>IFERROR(Finansēšana!BJ111,"")</f>
        <v>0</v>
      </c>
      <c r="BK44" s="63">
        <f>IFERROR(Finansēšana!BK111,"")</f>
        <v>0</v>
      </c>
      <c r="BL44" s="63">
        <f>IFERROR(Finansēšana!BL111,"")</f>
        <v>0</v>
      </c>
      <c r="BM44" s="63">
        <f>IFERROR(Finansēšana!BM111,"")</f>
        <v>0</v>
      </c>
      <c r="BN44" s="63">
        <f>IFERROR(Finansēšana!BN111,"")</f>
        <v>0</v>
      </c>
      <c r="BO44" s="63">
        <f>IFERROR(Finansēšana!BO111,"")</f>
        <v>0</v>
      </c>
      <c r="BP44" s="63">
        <f>IFERROR(Finansēšana!BP111,"")</f>
        <v>0</v>
      </c>
      <c r="BQ44" s="63">
        <f>IFERROR(Finansēšana!BQ111,"")</f>
        <v>0</v>
      </c>
      <c r="BR44" s="63">
        <f>IFERROR(Finansēšana!BR111,"")</f>
        <v>0</v>
      </c>
      <c r="BS44" s="63">
        <f>IFERROR(Finansēšana!BS111,"")</f>
        <v>0</v>
      </c>
      <c r="BT44" s="63">
        <f>IFERROR(Finansēšana!BT111,"")</f>
        <v>0</v>
      </c>
      <c r="BU44" s="63">
        <f>IFERROR(Finansēšana!BU111,"")</f>
        <v>0</v>
      </c>
      <c r="BV44" s="63">
        <f>IFERROR(Finansēšana!BV111,"")</f>
        <v>0</v>
      </c>
      <c r="BW44" s="63">
        <f>IFERROR(Finansēšana!BW111,"")</f>
        <v>0</v>
      </c>
      <c r="BX44" s="63">
        <f>IFERROR(Finansēšana!BX111,"")</f>
        <v>0</v>
      </c>
      <c r="BY44" s="63">
        <f>IFERROR(Finansēšana!BY111,"")</f>
        <v>0</v>
      </c>
      <c r="BZ44" s="63">
        <f>IFERROR(Finansēšana!BZ111,"")</f>
        <v>0</v>
      </c>
      <c r="CA44" s="63">
        <f>IFERROR(Finansēšana!CA111,"")</f>
        <v>0</v>
      </c>
      <c r="CB44" s="63">
        <f>IFERROR(Finansēšana!CB111,"")</f>
        <v>0</v>
      </c>
      <c r="CC44" s="63">
        <f>IFERROR(Finansēšana!CC111,"")</f>
        <v>0</v>
      </c>
      <c r="CD44" s="63">
        <f>IFERROR(Finansēšana!CD111,"")</f>
        <v>0</v>
      </c>
      <c r="CE44" s="63">
        <f>IFERROR(Finansēšana!CE111,"")</f>
        <v>0</v>
      </c>
      <c r="CF44" s="63">
        <f>IFERROR(Finansēšana!CF111,"")</f>
        <v>0</v>
      </c>
      <c r="CG44" s="63">
        <f>IFERROR(Finansēšana!CG111,"")</f>
        <v>0</v>
      </c>
      <c r="CH44" s="63">
        <f>IFERROR(Finansēšana!CH111,"")</f>
        <v>0</v>
      </c>
      <c r="CI44" s="63">
        <f>IFERROR(Finansēšana!CI111,"")</f>
        <v>0</v>
      </c>
      <c r="CJ44" s="63">
        <f>IFERROR(Finansēšana!CJ111,"")</f>
        <v>0</v>
      </c>
      <c r="CK44" s="63">
        <f>IFERROR(Finansēšana!CK111,"")</f>
        <v>0</v>
      </c>
      <c r="CL44" s="63">
        <f>IFERROR(Finansēšana!CL111,"")</f>
        <v>0</v>
      </c>
      <c r="CM44" s="63">
        <f>IFERROR(Finansēšana!CM111,"")</f>
        <v>0</v>
      </c>
      <c r="CN44" s="63">
        <f>IFERROR(Finansēšana!CN111,"")</f>
        <v>0</v>
      </c>
      <c r="CO44" s="63">
        <f>IFERROR(Finansēšana!CO111,"")</f>
        <v>0</v>
      </c>
      <c r="CP44" s="63">
        <f>IFERROR(Finansēšana!CP111,"")</f>
        <v>0</v>
      </c>
      <c r="CQ44" s="63">
        <f>IFERROR(Finansēšana!CQ111,"")</f>
        <v>0</v>
      </c>
      <c r="CR44" s="63">
        <f>IFERROR(Finansēšana!CR111,"")</f>
        <v>0</v>
      </c>
      <c r="CS44" s="63">
        <f>IFERROR(Finansēšana!CS111,"")</f>
        <v>0</v>
      </c>
      <c r="CT44" s="63">
        <f>IFERROR(Finansēšana!CT111,"")</f>
        <v>0</v>
      </c>
      <c r="CU44" s="63">
        <f>IFERROR(Finansēšana!CU111,"")</f>
        <v>0</v>
      </c>
      <c r="CV44" s="63">
        <f>IFERROR(Finansēšana!CV111,"")</f>
        <v>0</v>
      </c>
      <c r="CW44" s="63">
        <f>IFERROR(Finansēšana!CW111,"")</f>
        <v>0</v>
      </c>
      <c r="CX44" s="63">
        <f>IFERROR(Finansēšana!CX111,"")</f>
        <v>0</v>
      </c>
      <c r="CY44" s="63">
        <f>IFERROR(Finansēšana!CY111,"")</f>
        <v>0</v>
      </c>
      <c r="CZ44" s="63">
        <f>IFERROR(Finansēšana!CZ111,"")</f>
        <v>0</v>
      </c>
      <c r="DA44" s="63">
        <f>IFERROR(Finansēšana!DA111,"")</f>
        <v>0</v>
      </c>
      <c r="DB44" s="63">
        <f>IFERROR(Finansēšana!DB111,"")</f>
        <v>0</v>
      </c>
      <c r="DC44" s="63">
        <f>IFERROR(Finansēšana!DC111,"")</f>
        <v>0</v>
      </c>
      <c r="DD44" s="63">
        <f>IFERROR(Finansēšana!DD111,"")</f>
        <v>0</v>
      </c>
      <c r="DE44" s="63">
        <f>IFERROR(Finansēšana!DE111,"")</f>
        <v>0</v>
      </c>
      <c r="DF44" s="63">
        <f>IFERROR(Finansēšana!DF111,"")</f>
        <v>0</v>
      </c>
      <c r="DG44" s="63">
        <f>IFERROR(Finansēšana!DG111,"")</f>
        <v>0</v>
      </c>
      <c r="DH44" s="63">
        <f>IFERROR(Finansēšana!DH111,"")</f>
        <v>0</v>
      </c>
      <c r="DI44" s="63">
        <f>IFERROR(Finansēšana!DI111,"")</f>
        <v>0</v>
      </c>
      <c r="DJ44" s="63">
        <f>IFERROR(Finansēšana!DJ111,"")</f>
        <v>0</v>
      </c>
      <c r="DK44" s="63">
        <f>IFERROR(Finansēšana!DK111,"")</f>
        <v>0</v>
      </c>
      <c r="DL44" s="63">
        <f>IFERROR(Finansēšana!DL111,"")</f>
        <v>0</v>
      </c>
      <c r="DM44" s="63">
        <f>IFERROR(Finansēšana!DM111,"")</f>
        <v>0</v>
      </c>
      <c r="DN44" s="63">
        <f>IFERROR(Finansēšana!DN111,"")</f>
        <v>0</v>
      </c>
      <c r="DO44" s="63">
        <f>IFERROR(Finansēšana!DO111,"")</f>
        <v>0</v>
      </c>
      <c r="DP44" s="63">
        <f>IFERROR(Finansēšana!DP111,"")</f>
        <v>0</v>
      </c>
      <c r="DQ44" s="63">
        <f>IFERROR(Finansēšana!DQ111,"")</f>
        <v>0</v>
      </c>
      <c r="DR44" s="63">
        <f>IFERROR(Finansēšana!DR111,"")</f>
        <v>0</v>
      </c>
      <c r="DS44" s="63">
        <f>IFERROR(Finansēšana!DS111,"")</f>
        <v>0</v>
      </c>
      <c r="DT44" s="63">
        <f>IFERROR(Finansēšana!DT111,"")</f>
        <v>0</v>
      </c>
      <c r="DU44" s="63">
        <f>IFERROR(Finansēšana!DU111,"")</f>
        <v>0</v>
      </c>
    </row>
    <row r="45" spans="1:125" x14ac:dyDescent="0.35">
      <c r="A45" s="55" t="str">
        <f>IFERROR(Finansēšana!A114,"")</f>
        <v>Izmaksātie procentmaksājumi</v>
      </c>
      <c r="B45" s="2"/>
      <c r="C45" s="2"/>
      <c r="D45" s="2"/>
      <c r="E45" s="63">
        <f>IFERROR(Finansēšana!E114,"")</f>
        <v>0</v>
      </c>
      <c r="F45" s="63">
        <f>IFERROR(Finansēšana!F114,"")</f>
        <v>0</v>
      </c>
      <c r="G45" s="63">
        <f>IFERROR(Finansēšana!G114,"")</f>
        <v>0</v>
      </c>
      <c r="H45" s="63">
        <f>IFERROR(Finansēšana!H114,"")</f>
        <v>0</v>
      </c>
      <c r="I45" s="63">
        <f>IFERROR(Finansēšana!I114,"")</f>
        <v>0</v>
      </c>
      <c r="J45" s="63">
        <f>IFERROR(Finansēšana!J114,"")</f>
        <v>0</v>
      </c>
      <c r="K45" s="63">
        <f>IFERROR(Finansēšana!K114,"")</f>
        <v>0</v>
      </c>
      <c r="L45" s="63">
        <f>IFERROR(Finansēšana!L114,"")</f>
        <v>0</v>
      </c>
      <c r="M45" s="63">
        <f>IFERROR(Finansēšana!M114,"")</f>
        <v>0</v>
      </c>
      <c r="N45" s="63">
        <f>IFERROR(Finansēšana!N114,"")</f>
        <v>0</v>
      </c>
      <c r="O45" s="63">
        <f>IFERROR(Finansēšana!O114,"")</f>
        <v>0</v>
      </c>
      <c r="P45" s="63">
        <f>IFERROR(Finansēšana!P114,"")</f>
        <v>0</v>
      </c>
      <c r="Q45" s="63">
        <f>IFERROR(Finansēšana!Q114,"")</f>
        <v>0</v>
      </c>
      <c r="R45" s="63">
        <f>IFERROR(Finansēšana!R114,"")</f>
        <v>0</v>
      </c>
      <c r="S45" s="63">
        <f>IFERROR(Finansēšana!S114,"")</f>
        <v>0</v>
      </c>
      <c r="T45" s="63">
        <f>IFERROR(Finansēšana!T114,"")</f>
        <v>0</v>
      </c>
      <c r="U45" s="63">
        <f>IFERROR(Finansēšana!U114,"")</f>
        <v>0</v>
      </c>
      <c r="V45" s="63">
        <f>IFERROR(Finansēšana!V114,"")</f>
        <v>0</v>
      </c>
      <c r="W45" s="63">
        <f>IFERROR(Finansēšana!W114,"")</f>
        <v>0</v>
      </c>
      <c r="X45" s="63">
        <f>IFERROR(Finansēšana!X114,"")</f>
        <v>0</v>
      </c>
      <c r="Y45" s="63">
        <f>IFERROR(Finansēšana!Y114,"")</f>
        <v>0</v>
      </c>
      <c r="Z45" s="63">
        <f>IFERROR(Finansēšana!Z114,"")</f>
        <v>0</v>
      </c>
      <c r="AA45" s="63">
        <f>IFERROR(Finansēšana!AA114,"")</f>
        <v>0</v>
      </c>
      <c r="AB45" s="63">
        <f>IFERROR(Finansēšana!AB114,"")</f>
        <v>0</v>
      </c>
      <c r="AC45" s="63">
        <f>IFERROR(Finansēšana!AC114,"")</f>
        <v>0</v>
      </c>
      <c r="AD45" s="63">
        <f>IFERROR(Finansēšana!AD114,"")</f>
        <v>0</v>
      </c>
      <c r="AE45" s="63">
        <f>IFERROR(Finansēšana!AE114,"")</f>
        <v>0</v>
      </c>
      <c r="AF45" s="63">
        <f>IFERROR(Finansēšana!AF114,"")</f>
        <v>0</v>
      </c>
      <c r="AG45" s="63">
        <f>IFERROR(Finansēšana!AG114,"")</f>
        <v>0</v>
      </c>
      <c r="AH45" s="63">
        <f>IFERROR(Finansēšana!AH114,"")</f>
        <v>0</v>
      </c>
      <c r="AI45" s="63">
        <f>IFERROR(Finansēšana!AI114,"")</f>
        <v>0</v>
      </c>
      <c r="AJ45" s="63">
        <f>IFERROR(Finansēšana!AJ114,"")</f>
        <v>0</v>
      </c>
      <c r="AK45" s="63">
        <f>IFERROR(Finansēšana!AK114,"")</f>
        <v>0</v>
      </c>
      <c r="AL45" s="63">
        <f>IFERROR(Finansēšana!AL114,"")</f>
        <v>0</v>
      </c>
      <c r="AM45" s="63">
        <f>IFERROR(Finansēšana!AM114,"")</f>
        <v>0</v>
      </c>
      <c r="AN45" s="63">
        <f>IFERROR(Finansēšana!AN114,"")</f>
        <v>0</v>
      </c>
      <c r="AO45" s="63">
        <f>IFERROR(Finansēšana!AO114,"")</f>
        <v>0</v>
      </c>
      <c r="AP45" s="63">
        <f>IFERROR(Finansēšana!AP114,"")</f>
        <v>0</v>
      </c>
      <c r="AQ45" s="63">
        <f>IFERROR(Finansēšana!AQ114,"")</f>
        <v>0</v>
      </c>
      <c r="AR45" s="63">
        <f>IFERROR(Finansēšana!AR114,"")</f>
        <v>0</v>
      </c>
      <c r="AS45" s="63">
        <f>IFERROR(Finansēšana!AS114,"")</f>
        <v>0</v>
      </c>
      <c r="AT45" s="63">
        <f>IFERROR(Finansēšana!AT114,"")</f>
        <v>0</v>
      </c>
      <c r="AU45" s="63">
        <f>IFERROR(Finansēšana!AU114,"")</f>
        <v>0</v>
      </c>
      <c r="AV45" s="63">
        <f>IFERROR(Finansēšana!AV114,"")</f>
        <v>0</v>
      </c>
      <c r="AW45" s="63">
        <f>IFERROR(Finansēšana!AW114,"")</f>
        <v>0</v>
      </c>
      <c r="AX45" s="63">
        <f>IFERROR(Finansēšana!AX114,"")</f>
        <v>0</v>
      </c>
      <c r="AY45" s="63">
        <f>IFERROR(Finansēšana!AY114,"")</f>
        <v>0</v>
      </c>
      <c r="AZ45" s="63">
        <f>IFERROR(Finansēšana!AZ114,"")</f>
        <v>0</v>
      </c>
      <c r="BA45" s="63">
        <f>IFERROR(Finansēšana!BA114,"")</f>
        <v>0</v>
      </c>
      <c r="BB45" s="63">
        <f>IFERROR(Finansēšana!BB114,"")</f>
        <v>0</v>
      </c>
      <c r="BC45" s="63">
        <f>IFERROR(Finansēšana!BC114,"")</f>
        <v>0</v>
      </c>
      <c r="BD45" s="63">
        <f>IFERROR(Finansēšana!BD114,"")</f>
        <v>0</v>
      </c>
      <c r="BE45" s="63">
        <f>IFERROR(Finansēšana!BE114,"")</f>
        <v>0</v>
      </c>
      <c r="BF45" s="63">
        <f>IFERROR(Finansēšana!BF114,"")</f>
        <v>0</v>
      </c>
      <c r="BG45" s="63">
        <f>IFERROR(Finansēšana!BG114,"")</f>
        <v>0</v>
      </c>
      <c r="BH45" s="63">
        <f>IFERROR(Finansēšana!BH114,"")</f>
        <v>0</v>
      </c>
      <c r="BI45" s="63">
        <f>IFERROR(Finansēšana!BI114,"")</f>
        <v>0</v>
      </c>
      <c r="BJ45" s="63">
        <f>IFERROR(Finansēšana!BJ114,"")</f>
        <v>0</v>
      </c>
      <c r="BK45" s="63">
        <f>IFERROR(Finansēšana!BK114,"")</f>
        <v>0</v>
      </c>
      <c r="BL45" s="63">
        <f>IFERROR(Finansēšana!BL114,"")</f>
        <v>0</v>
      </c>
      <c r="BM45" s="63">
        <f>IFERROR(Finansēšana!BM114,"")</f>
        <v>0</v>
      </c>
      <c r="BN45" s="63">
        <f>IFERROR(Finansēšana!BN114,"")</f>
        <v>0</v>
      </c>
      <c r="BO45" s="63">
        <f>IFERROR(Finansēšana!BO114,"")</f>
        <v>0</v>
      </c>
      <c r="BP45" s="63">
        <f>IFERROR(Finansēšana!BP114,"")</f>
        <v>0</v>
      </c>
      <c r="BQ45" s="63">
        <f>IFERROR(Finansēšana!BQ114,"")</f>
        <v>0</v>
      </c>
      <c r="BR45" s="63">
        <f>IFERROR(Finansēšana!BR114,"")</f>
        <v>0</v>
      </c>
      <c r="BS45" s="63">
        <f>IFERROR(Finansēšana!BS114,"")</f>
        <v>0</v>
      </c>
      <c r="BT45" s="63">
        <f>IFERROR(Finansēšana!BT114,"")</f>
        <v>0</v>
      </c>
      <c r="BU45" s="63">
        <f>IFERROR(Finansēšana!BU114,"")</f>
        <v>0</v>
      </c>
      <c r="BV45" s="63">
        <f>IFERROR(Finansēšana!BV114,"")</f>
        <v>0</v>
      </c>
      <c r="BW45" s="63">
        <f>IFERROR(Finansēšana!BW114,"")</f>
        <v>0</v>
      </c>
      <c r="BX45" s="63">
        <f>IFERROR(Finansēšana!BX114,"")</f>
        <v>0</v>
      </c>
      <c r="BY45" s="63">
        <f>IFERROR(Finansēšana!BY114,"")</f>
        <v>0</v>
      </c>
      <c r="BZ45" s="63">
        <f>IFERROR(Finansēšana!BZ114,"")</f>
        <v>0</v>
      </c>
      <c r="CA45" s="63">
        <f>IFERROR(Finansēšana!CA114,"")</f>
        <v>0</v>
      </c>
      <c r="CB45" s="63">
        <f>IFERROR(Finansēšana!CB114,"")</f>
        <v>0</v>
      </c>
      <c r="CC45" s="63">
        <f>IFERROR(Finansēšana!CC114,"")</f>
        <v>0</v>
      </c>
      <c r="CD45" s="63">
        <f>IFERROR(Finansēšana!CD114,"")</f>
        <v>0</v>
      </c>
      <c r="CE45" s="63">
        <f>IFERROR(Finansēšana!CE114,"")</f>
        <v>0</v>
      </c>
      <c r="CF45" s="63">
        <f>IFERROR(Finansēšana!CF114,"")</f>
        <v>0</v>
      </c>
      <c r="CG45" s="63">
        <f>IFERROR(Finansēšana!CG114,"")</f>
        <v>0</v>
      </c>
      <c r="CH45" s="63">
        <f>IFERROR(Finansēšana!CH114,"")</f>
        <v>0</v>
      </c>
      <c r="CI45" s="63">
        <f>IFERROR(Finansēšana!CI114,"")</f>
        <v>0</v>
      </c>
      <c r="CJ45" s="63">
        <f>IFERROR(Finansēšana!CJ114,"")</f>
        <v>0</v>
      </c>
      <c r="CK45" s="63">
        <f>IFERROR(Finansēšana!CK114,"")</f>
        <v>0</v>
      </c>
      <c r="CL45" s="63">
        <f>IFERROR(Finansēšana!CL114,"")</f>
        <v>0</v>
      </c>
      <c r="CM45" s="63">
        <f>IFERROR(Finansēšana!CM114,"")</f>
        <v>0</v>
      </c>
      <c r="CN45" s="63">
        <f>IFERROR(Finansēšana!CN114,"")</f>
        <v>0</v>
      </c>
      <c r="CO45" s="63">
        <f>IFERROR(Finansēšana!CO114,"")</f>
        <v>0</v>
      </c>
      <c r="CP45" s="63">
        <f>IFERROR(Finansēšana!CP114,"")</f>
        <v>0</v>
      </c>
      <c r="CQ45" s="63">
        <f>IFERROR(Finansēšana!CQ114,"")</f>
        <v>0</v>
      </c>
      <c r="CR45" s="63">
        <f>IFERROR(Finansēšana!CR114,"")</f>
        <v>0</v>
      </c>
      <c r="CS45" s="63">
        <f>IFERROR(Finansēšana!CS114,"")</f>
        <v>0</v>
      </c>
      <c r="CT45" s="63">
        <f>IFERROR(Finansēšana!CT114,"")</f>
        <v>0</v>
      </c>
      <c r="CU45" s="63">
        <f>IFERROR(Finansēšana!CU114,"")</f>
        <v>0</v>
      </c>
      <c r="CV45" s="63">
        <f>IFERROR(Finansēšana!CV114,"")</f>
        <v>0</v>
      </c>
      <c r="CW45" s="63">
        <f>IFERROR(Finansēšana!CW114,"")</f>
        <v>0</v>
      </c>
      <c r="CX45" s="63">
        <f>IFERROR(Finansēšana!CX114,"")</f>
        <v>0</v>
      </c>
      <c r="CY45" s="63">
        <f>IFERROR(Finansēšana!CY114,"")</f>
        <v>0</v>
      </c>
      <c r="CZ45" s="63">
        <f>IFERROR(Finansēšana!CZ114,"")</f>
        <v>0</v>
      </c>
      <c r="DA45" s="63">
        <f>IFERROR(Finansēšana!DA114,"")</f>
        <v>0</v>
      </c>
      <c r="DB45" s="63">
        <f>IFERROR(Finansēšana!DB114,"")</f>
        <v>0</v>
      </c>
      <c r="DC45" s="63">
        <f>IFERROR(Finansēšana!DC114,"")</f>
        <v>0</v>
      </c>
      <c r="DD45" s="63">
        <f>IFERROR(Finansēšana!DD114,"")</f>
        <v>0</v>
      </c>
      <c r="DE45" s="63">
        <f>IFERROR(Finansēšana!DE114,"")</f>
        <v>0</v>
      </c>
      <c r="DF45" s="63">
        <f>IFERROR(Finansēšana!DF114,"")</f>
        <v>0</v>
      </c>
      <c r="DG45" s="63">
        <f>IFERROR(Finansēšana!DG114,"")</f>
        <v>0</v>
      </c>
      <c r="DH45" s="63">
        <f>IFERROR(Finansēšana!DH114,"")</f>
        <v>0</v>
      </c>
      <c r="DI45" s="63">
        <f>IFERROR(Finansēšana!DI114,"")</f>
        <v>0</v>
      </c>
      <c r="DJ45" s="63">
        <f>IFERROR(Finansēšana!DJ114,"")</f>
        <v>0</v>
      </c>
      <c r="DK45" s="63">
        <f>IFERROR(Finansēšana!DK114,"")</f>
        <v>0</v>
      </c>
      <c r="DL45" s="63">
        <f>IFERROR(Finansēšana!DL114,"")</f>
        <v>0</v>
      </c>
      <c r="DM45" s="63">
        <f>IFERROR(Finansēšana!DM114,"")</f>
        <v>0</v>
      </c>
      <c r="DN45" s="63">
        <f>IFERROR(Finansēšana!DN114,"")</f>
        <v>0</v>
      </c>
      <c r="DO45" s="63">
        <f>IFERROR(Finansēšana!DO114,"")</f>
        <v>0</v>
      </c>
      <c r="DP45" s="63">
        <f>IFERROR(Finansēšana!DP114,"")</f>
        <v>0</v>
      </c>
      <c r="DQ45" s="63">
        <f>IFERROR(Finansēšana!DQ114,"")</f>
        <v>0</v>
      </c>
      <c r="DR45" s="63">
        <f>IFERROR(Finansēšana!DR114,"")</f>
        <v>0</v>
      </c>
      <c r="DS45" s="63">
        <f>IFERROR(Finansēšana!DS114,"")</f>
        <v>0</v>
      </c>
      <c r="DT45" s="63">
        <f>IFERROR(Finansēšana!DT114,"")</f>
        <v>0</v>
      </c>
      <c r="DU45" s="63">
        <f>IFERROR(Finansēšana!DU114,"")</f>
        <v>0</v>
      </c>
    </row>
    <row r="46" spans="1:125" x14ac:dyDescent="0.35">
      <c r="A46" s="21" t="s">
        <v>187</v>
      </c>
      <c r="B46" s="2"/>
      <c r="C46" s="2"/>
      <c r="D46" s="79">
        <f>IFERROR(SUM(E46:DU46),"")</f>
        <v>0</v>
      </c>
      <c r="E46" s="79">
        <f t="shared" ref="E46:BP46" si="9">IFERROR(SUM(E44:E45),"")</f>
        <v>0</v>
      </c>
      <c r="F46" s="79">
        <f t="shared" si="9"/>
        <v>0</v>
      </c>
      <c r="G46" s="79">
        <f t="shared" si="9"/>
        <v>0</v>
      </c>
      <c r="H46" s="79">
        <f t="shared" si="9"/>
        <v>0</v>
      </c>
      <c r="I46" s="79">
        <f t="shared" si="9"/>
        <v>0</v>
      </c>
      <c r="J46" s="79">
        <f t="shared" si="9"/>
        <v>0</v>
      </c>
      <c r="K46" s="79">
        <f t="shared" si="9"/>
        <v>0</v>
      </c>
      <c r="L46" s="79">
        <f t="shared" si="9"/>
        <v>0</v>
      </c>
      <c r="M46" s="79">
        <f t="shared" si="9"/>
        <v>0</v>
      </c>
      <c r="N46" s="79">
        <f t="shared" si="9"/>
        <v>0</v>
      </c>
      <c r="O46" s="79">
        <f t="shared" si="9"/>
        <v>0</v>
      </c>
      <c r="P46" s="79">
        <f t="shared" si="9"/>
        <v>0</v>
      </c>
      <c r="Q46" s="79">
        <f t="shared" si="9"/>
        <v>0</v>
      </c>
      <c r="R46" s="79">
        <f t="shared" si="9"/>
        <v>0</v>
      </c>
      <c r="S46" s="79">
        <f t="shared" si="9"/>
        <v>0</v>
      </c>
      <c r="T46" s="79">
        <f t="shared" si="9"/>
        <v>0</v>
      </c>
      <c r="U46" s="79">
        <f t="shared" si="9"/>
        <v>0</v>
      </c>
      <c r="V46" s="79">
        <f t="shared" si="9"/>
        <v>0</v>
      </c>
      <c r="W46" s="79">
        <f t="shared" si="9"/>
        <v>0</v>
      </c>
      <c r="X46" s="79">
        <f t="shared" si="9"/>
        <v>0</v>
      </c>
      <c r="Y46" s="79">
        <f t="shared" si="9"/>
        <v>0</v>
      </c>
      <c r="Z46" s="79">
        <f t="shared" si="9"/>
        <v>0</v>
      </c>
      <c r="AA46" s="79">
        <f t="shared" si="9"/>
        <v>0</v>
      </c>
      <c r="AB46" s="79">
        <f t="shared" si="9"/>
        <v>0</v>
      </c>
      <c r="AC46" s="79">
        <f t="shared" si="9"/>
        <v>0</v>
      </c>
      <c r="AD46" s="79">
        <f t="shared" si="9"/>
        <v>0</v>
      </c>
      <c r="AE46" s="79">
        <f t="shared" si="9"/>
        <v>0</v>
      </c>
      <c r="AF46" s="79">
        <f t="shared" si="9"/>
        <v>0</v>
      </c>
      <c r="AG46" s="79">
        <f t="shared" si="9"/>
        <v>0</v>
      </c>
      <c r="AH46" s="79">
        <f t="shared" si="9"/>
        <v>0</v>
      </c>
      <c r="AI46" s="79">
        <f t="shared" si="9"/>
        <v>0</v>
      </c>
      <c r="AJ46" s="79">
        <f t="shared" si="9"/>
        <v>0</v>
      </c>
      <c r="AK46" s="79">
        <f t="shared" si="9"/>
        <v>0</v>
      </c>
      <c r="AL46" s="79">
        <f t="shared" si="9"/>
        <v>0</v>
      </c>
      <c r="AM46" s="79">
        <f t="shared" si="9"/>
        <v>0</v>
      </c>
      <c r="AN46" s="79">
        <f t="shared" si="9"/>
        <v>0</v>
      </c>
      <c r="AO46" s="79">
        <f t="shared" si="9"/>
        <v>0</v>
      </c>
      <c r="AP46" s="79">
        <f t="shared" si="9"/>
        <v>0</v>
      </c>
      <c r="AQ46" s="79">
        <f t="shared" si="9"/>
        <v>0</v>
      </c>
      <c r="AR46" s="79">
        <f t="shared" si="9"/>
        <v>0</v>
      </c>
      <c r="AS46" s="79">
        <f t="shared" si="9"/>
        <v>0</v>
      </c>
      <c r="AT46" s="79">
        <f t="shared" si="9"/>
        <v>0</v>
      </c>
      <c r="AU46" s="79">
        <f t="shared" si="9"/>
        <v>0</v>
      </c>
      <c r="AV46" s="79">
        <f t="shared" si="9"/>
        <v>0</v>
      </c>
      <c r="AW46" s="79">
        <f t="shared" si="9"/>
        <v>0</v>
      </c>
      <c r="AX46" s="79">
        <f t="shared" si="9"/>
        <v>0</v>
      </c>
      <c r="AY46" s="79">
        <f t="shared" si="9"/>
        <v>0</v>
      </c>
      <c r="AZ46" s="79">
        <f t="shared" si="9"/>
        <v>0</v>
      </c>
      <c r="BA46" s="79">
        <f t="shared" si="9"/>
        <v>0</v>
      </c>
      <c r="BB46" s="79">
        <f t="shared" si="9"/>
        <v>0</v>
      </c>
      <c r="BC46" s="79">
        <f t="shared" si="9"/>
        <v>0</v>
      </c>
      <c r="BD46" s="79">
        <f t="shared" si="9"/>
        <v>0</v>
      </c>
      <c r="BE46" s="79">
        <f t="shared" si="9"/>
        <v>0</v>
      </c>
      <c r="BF46" s="79">
        <f t="shared" si="9"/>
        <v>0</v>
      </c>
      <c r="BG46" s="79">
        <f t="shared" si="9"/>
        <v>0</v>
      </c>
      <c r="BH46" s="79">
        <f t="shared" si="9"/>
        <v>0</v>
      </c>
      <c r="BI46" s="79">
        <f t="shared" si="9"/>
        <v>0</v>
      </c>
      <c r="BJ46" s="79">
        <f t="shared" si="9"/>
        <v>0</v>
      </c>
      <c r="BK46" s="79">
        <f t="shared" si="9"/>
        <v>0</v>
      </c>
      <c r="BL46" s="79">
        <f t="shared" si="9"/>
        <v>0</v>
      </c>
      <c r="BM46" s="79">
        <f t="shared" si="9"/>
        <v>0</v>
      </c>
      <c r="BN46" s="79">
        <f t="shared" si="9"/>
        <v>0</v>
      </c>
      <c r="BO46" s="79">
        <f t="shared" si="9"/>
        <v>0</v>
      </c>
      <c r="BP46" s="79">
        <f t="shared" si="9"/>
        <v>0</v>
      </c>
      <c r="BQ46" s="79">
        <f t="shared" ref="BQ46:DU46" si="10">IFERROR(SUM(BQ44:BQ45),"")</f>
        <v>0</v>
      </c>
      <c r="BR46" s="79">
        <f t="shared" si="10"/>
        <v>0</v>
      </c>
      <c r="BS46" s="79">
        <f t="shared" si="10"/>
        <v>0</v>
      </c>
      <c r="BT46" s="79">
        <f t="shared" si="10"/>
        <v>0</v>
      </c>
      <c r="BU46" s="79">
        <f t="shared" si="10"/>
        <v>0</v>
      </c>
      <c r="BV46" s="79">
        <f t="shared" si="10"/>
        <v>0</v>
      </c>
      <c r="BW46" s="79">
        <f t="shared" si="10"/>
        <v>0</v>
      </c>
      <c r="BX46" s="79">
        <f t="shared" si="10"/>
        <v>0</v>
      </c>
      <c r="BY46" s="79">
        <f t="shared" si="10"/>
        <v>0</v>
      </c>
      <c r="BZ46" s="79">
        <f t="shared" si="10"/>
        <v>0</v>
      </c>
      <c r="CA46" s="79">
        <f t="shared" si="10"/>
        <v>0</v>
      </c>
      <c r="CB46" s="79">
        <f t="shared" si="10"/>
        <v>0</v>
      </c>
      <c r="CC46" s="79">
        <f t="shared" si="10"/>
        <v>0</v>
      </c>
      <c r="CD46" s="79">
        <f t="shared" si="10"/>
        <v>0</v>
      </c>
      <c r="CE46" s="79">
        <f t="shared" si="10"/>
        <v>0</v>
      </c>
      <c r="CF46" s="79">
        <f t="shared" si="10"/>
        <v>0</v>
      </c>
      <c r="CG46" s="79">
        <f t="shared" si="10"/>
        <v>0</v>
      </c>
      <c r="CH46" s="79">
        <f t="shared" si="10"/>
        <v>0</v>
      </c>
      <c r="CI46" s="79">
        <f t="shared" si="10"/>
        <v>0</v>
      </c>
      <c r="CJ46" s="79">
        <f t="shared" si="10"/>
        <v>0</v>
      </c>
      <c r="CK46" s="79">
        <f t="shared" si="10"/>
        <v>0</v>
      </c>
      <c r="CL46" s="79">
        <f t="shared" si="10"/>
        <v>0</v>
      </c>
      <c r="CM46" s="79">
        <f t="shared" si="10"/>
        <v>0</v>
      </c>
      <c r="CN46" s="79">
        <f t="shared" si="10"/>
        <v>0</v>
      </c>
      <c r="CO46" s="79">
        <f t="shared" si="10"/>
        <v>0</v>
      </c>
      <c r="CP46" s="79">
        <f t="shared" si="10"/>
        <v>0</v>
      </c>
      <c r="CQ46" s="79">
        <f t="shared" si="10"/>
        <v>0</v>
      </c>
      <c r="CR46" s="79">
        <f t="shared" si="10"/>
        <v>0</v>
      </c>
      <c r="CS46" s="79">
        <f t="shared" si="10"/>
        <v>0</v>
      </c>
      <c r="CT46" s="79">
        <f t="shared" si="10"/>
        <v>0</v>
      </c>
      <c r="CU46" s="79">
        <f t="shared" si="10"/>
        <v>0</v>
      </c>
      <c r="CV46" s="79">
        <f t="shared" si="10"/>
        <v>0</v>
      </c>
      <c r="CW46" s="79">
        <f t="shared" si="10"/>
        <v>0</v>
      </c>
      <c r="CX46" s="79">
        <f t="shared" si="10"/>
        <v>0</v>
      </c>
      <c r="CY46" s="79">
        <f t="shared" si="10"/>
        <v>0</v>
      </c>
      <c r="CZ46" s="79">
        <f t="shared" si="10"/>
        <v>0</v>
      </c>
      <c r="DA46" s="79">
        <f t="shared" si="10"/>
        <v>0</v>
      </c>
      <c r="DB46" s="79">
        <f t="shared" si="10"/>
        <v>0</v>
      </c>
      <c r="DC46" s="79">
        <f t="shared" si="10"/>
        <v>0</v>
      </c>
      <c r="DD46" s="79">
        <f t="shared" si="10"/>
        <v>0</v>
      </c>
      <c r="DE46" s="79">
        <f t="shared" si="10"/>
        <v>0</v>
      </c>
      <c r="DF46" s="79">
        <f t="shared" si="10"/>
        <v>0</v>
      </c>
      <c r="DG46" s="79">
        <f t="shared" si="10"/>
        <v>0</v>
      </c>
      <c r="DH46" s="79">
        <f t="shared" si="10"/>
        <v>0</v>
      </c>
      <c r="DI46" s="79">
        <f t="shared" si="10"/>
        <v>0</v>
      </c>
      <c r="DJ46" s="79">
        <f t="shared" si="10"/>
        <v>0</v>
      </c>
      <c r="DK46" s="79">
        <f t="shared" si="10"/>
        <v>0</v>
      </c>
      <c r="DL46" s="79">
        <f t="shared" si="10"/>
        <v>0</v>
      </c>
      <c r="DM46" s="79">
        <f t="shared" si="10"/>
        <v>0</v>
      </c>
      <c r="DN46" s="79">
        <f t="shared" si="10"/>
        <v>0</v>
      </c>
      <c r="DO46" s="79">
        <f t="shared" si="10"/>
        <v>0</v>
      </c>
      <c r="DP46" s="79">
        <f t="shared" si="10"/>
        <v>0</v>
      </c>
      <c r="DQ46" s="79">
        <f t="shared" si="10"/>
        <v>0</v>
      </c>
      <c r="DR46" s="79">
        <f t="shared" si="10"/>
        <v>0</v>
      </c>
      <c r="DS46" s="79">
        <f t="shared" si="10"/>
        <v>0</v>
      </c>
      <c r="DT46" s="79">
        <f t="shared" si="10"/>
        <v>0</v>
      </c>
      <c r="DU46" s="79">
        <f t="shared" si="10"/>
        <v>0</v>
      </c>
    </row>
    <row r="47" spans="1:125"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x14ac:dyDescent="0.35">
      <c r="A48" s="55" t="str">
        <f>IFERROR(Finansēšana!A127,"")</f>
        <v>Banka2</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x14ac:dyDescent="0.35">
      <c r="A49" s="55" t="str">
        <f>IFERROR(Finansēšana!A163,"")</f>
        <v>Kredīta atmaksa periodā</v>
      </c>
      <c r="B49" s="2"/>
      <c r="C49" s="2"/>
      <c r="D49" s="2"/>
      <c r="E49" s="63">
        <f>IFERROR(Finansēšana!E163,"")</f>
        <v>0</v>
      </c>
      <c r="F49" s="63">
        <f>IFERROR(Finansēšana!F163,"")</f>
        <v>0</v>
      </c>
      <c r="G49" s="63">
        <f>IFERROR(Finansēšana!G163,"")</f>
        <v>0</v>
      </c>
      <c r="H49" s="63">
        <f>IFERROR(Finansēšana!H163,"")</f>
        <v>0</v>
      </c>
      <c r="I49" s="63">
        <f>IFERROR(Finansēšana!I163,"")</f>
        <v>0</v>
      </c>
      <c r="J49" s="63">
        <f>IFERROR(Finansēšana!J163,"")</f>
        <v>0</v>
      </c>
      <c r="K49" s="63">
        <f>IFERROR(Finansēšana!K163,"")</f>
        <v>0</v>
      </c>
      <c r="L49" s="63">
        <f>IFERROR(Finansēšana!L163,"")</f>
        <v>0</v>
      </c>
      <c r="M49" s="63">
        <f>IFERROR(Finansēšana!M163,"")</f>
        <v>0</v>
      </c>
      <c r="N49" s="63">
        <f>IFERROR(Finansēšana!N163,"")</f>
        <v>0</v>
      </c>
      <c r="O49" s="63">
        <f>IFERROR(Finansēšana!O163,"")</f>
        <v>0</v>
      </c>
      <c r="P49" s="63">
        <f>IFERROR(Finansēšana!P163,"")</f>
        <v>0</v>
      </c>
      <c r="Q49" s="63">
        <f>IFERROR(Finansēšana!Q163,"")</f>
        <v>0</v>
      </c>
      <c r="R49" s="63">
        <f>IFERROR(Finansēšana!R163,"")</f>
        <v>0</v>
      </c>
      <c r="S49" s="63">
        <f>IFERROR(Finansēšana!S163,"")</f>
        <v>0</v>
      </c>
      <c r="T49" s="63">
        <f>IFERROR(Finansēšana!T163,"")</f>
        <v>0</v>
      </c>
      <c r="U49" s="63">
        <f>IFERROR(Finansēšana!U163,"")</f>
        <v>0</v>
      </c>
      <c r="V49" s="63">
        <f>IFERROR(Finansēšana!V163,"")</f>
        <v>0</v>
      </c>
      <c r="W49" s="63">
        <f>IFERROR(Finansēšana!W163,"")</f>
        <v>0</v>
      </c>
      <c r="X49" s="63">
        <f>IFERROR(Finansēšana!X163,"")</f>
        <v>0</v>
      </c>
      <c r="Y49" s="63">
        <f>IFERROR(Finansēšana!Y163,"")</f>
        <v>0</v>
      </c>
      <c r="Z49" s="63">
        <f>IFERROR(Finansēšana!Z163,"")</f>
        <v>0</v>
      </c>
      <c r="AA49" s="63">
        <f>IFERROR(Finansēšana!AA163,"")</f>
        <v>0</v>
      </c>
      <c r="AB49" s="63">
        <f>IFERROR(Finansēšana!AB163,"")</f>
        <v>0</v>
      </c>
      <c r="AC49" s="63">
        <f>IFERROR(Finansēšana!AC163,"")</f>
        <v>0</v>
      </c>
      <c r="AD49" s="63">
        <f>IFERROR(Finansēšana!AD163,"")</f>
        <v>0</v>
      </c>
      <c r="AE49" s="63">
        <f>IFERROR(Finansēšana!AE163,"")</f>
        <v>0</v>
      </c>
      <c r="AF49" s="63">
        <f>IFERROR(Finansēšana!AF163,"")</f>
        <v>0</v>
      </c>
      <c r="AG49" s="63">
        <f>IFERROR(Finansēšana!AG163,"")</f>
        <v>0</v>
      </c>
      <c r="AH49" s="63">
        <f>IFERROR(Finansēšana!AH163,"")</f>
        <v>0</v>
      </c>
      <c r="AI49" s="63">
        <f>IFERROR(Finansēšana!AI163,"")</f>
        <v>0</v>
      </c>
      <c r="AJ49" s="63">
        <f>IFERROR(Finansēšana!AJ163,"")</f>
        <v>0</v>
      </c>
      <c r="AK49" s="63">
        <f>IFERROR(Finansēšana!AK163,"")</f>
        <v>0</v>
      </c>
      <c r="AL49" s="63">
        <f>IFERROR(Finansēšana!AL163,"")</f>
        <v>0</v>
      </c>
      <c r="AM49" s="63">
        <f>IFERROR(Finansēšana!AM163,"")</f>
        <v>0</v>
      </c>
      <c r="AN49" s="63">
        <f>IFERROR(Finansēšana!AN163,"")</f>
        <v>0</v>
      </c>
      <c r="AO49" s="63">
        <f>IFERROR(Finansēšana!AO163,"")</f>
        <v>0</v>
      </c>
      <c r="AP49" s="63">
        <f>IFERROR(Finansēšana!AP163,"")</f>
        <v>0</v>
      </c>
      <c r="AQ49" s="63">
        <f>IFERROR(Finansēšana!AQ163,"")</f>
        <v>0</v>
      </c>
      <c r="AR49" s="63">
        <f>IFERROR(Finansēšana!AR163,"")</f>
        <v>0</v>
      </c>
      <c r="AS49" s="63">
        <f>IFERROR(Finansēšana!AS163,"")</f>
        <v>0</v>
      </c>
      <c r="AT49" s="63">
        <f>IFERROR(Finansēšana!AT163,"")</f>
        <v>0</v>
      </c>
      <c r="AU49" s="63">
        <f>IFERROR(Finansēšana!AU163,"")</f>
        <v>0</v>
      </c>
      <c r="AV49" s="63">
        <f>IFERROR(Finansēšana!AV163,"")</f>
        <v>0</v>
      </c>
      <c r="AW49" s="63">
        <f>IFERROR(Finansēšana!AW163,"")</f>
        <v>0</v>
      </c>
      <c r="AX49" s="63">
        <f>IFERROR(Finansēšana!AX163,"")</f>
        <v>0</v>
      </c>
      <c r="AY49" s="63">
        <f>IFERROR(Finansēšana!AY163,"")</f>
        <v>0</v>
      </c>
      <c r="AZ49" s="63">
        <f>IFERROR(Finansēšana!AZ163,"")</f>
        <v>0</v>
      </c>
      <c r="BA49" s="63">
        <f>IFERROR(Finansēšana!BA163,"")</f>
        <v>0</v>
      </c>
      <c r="BB49" s="63">
        <f>IFERROR(Finansēšana!BB163,"")</f>
        <v>0</v>
      </c>
      <c r="BC49" s="63">
        <f>IFERROR(Finansēšana!BC163,"")</f>
        <v>0</v>
      </c>
      <c r="BD49" s="63">
        <f>IFERROR(Finansēšana!BD163,"")</f>
        <v>0</v>
      </c>
      <c r="BE49" s="63">
        <f>IFERROR(Finansēšana!BE163,"")</f>
        <v>0</v>
      </c>
      <c r="BF49" s="63">
        <f>IFERROR(Finansēšana!BF163,"")</f>
        <v>0</v>
      </c>
      <c r="BG49" s="63">
        <f>IFERROR(Finansēšana!BG163,"")</f>
        <v>0</v>
      </c>
      <c r="BH49" s="63">
        <f>IFERROR(Finansēšana!BH163,"")</f>
        <v>0</v>
      </c>
      <c r="BI49" s="63">
        <f>IFERROR(Finansēšana!BI163,"")</f>
        <v>0</v>
      </c>
      <c r="BJ49" s="63">
        <f>IFERROR(Finansēšana!BJ163,"")</f>
        <v>0</v>
      </c>
      <c r="BK49" s="63">
        <f>IFERROR(Finansēšana!BK163,"")</f>
        <v>0</v>
      </c>
      <c r="BL49" s="63">
        <f>IFERROR(Finansēšana!BL163,"")</f>
        <v>0</v>
      </c>
      <c r="BM49" s="63">
        <f>IFERROR(Finansēšana!BM163,"")</f>
        <v>0</v>
      </c>
      <c r="BN49" s="63">
        <f>IFERROR(Finansēšana!BN163,"")</f>
        <v>0</v>
      </c>
      <c r="BO49" s="63">
        <f>IFERROR(Finansēšana!BO163,"")</f>
        <v>0</v>
      </c>
      <c r="BP49" s="63">
        <f>IFERROR(Finansēšana!BP163,"")</f>
        <v>0</v>
      </c>
      <c r="BQ49" s="63">
        <f>IFERROR(Finansēšana!BQ163,"")</f>
        <v>0</v>
      </c>
      <c r="BR49" s="63">
        <f>IFERROR(Finansēšana!BR163,"")</f>
        <v>0</v>
      </c>
      <c r="BS49" s="63">
        <f>IFERROR(Finansēšana!BS163,"")</f>
        <v>0</v>
      </c>
      <c r="BT49" s="63">
        <f>IFERROR(Finansēšana!BT163,"")</f>
        <v>0</v>
      </c>
      <c r="BU49" s="63">
        <f>IFERROR(Finansēšana!BU163,"")</f>
        <v>0</v>
      </c>
      <c r="BV49" s="63">
        <f>IFERROR(Finansēšana!BV163,"")</f>
        <v>0</v>
      </c>
      <c r="BW49" s="63">
        <f>IFERROR(Finansēšana!BW163,"")</f>
        <v>0</v>
      </c>
      <c r="BX49" s="63">
        <f>IFERROR(Finansēšana!BX163,"")</f>
        <v>0</v>
      </c>
      <c r="BY49" s="63">
        <f>IFERROR(Finansēšana!BY163,"")</f>
        <v>0</v>
      </c>
      <c r="BZ49" s="63">
        <f>IFERROR(Finansēšana!BZ163,"")</f>
        <v>0</v>
      </c>
      <c r="CA49" s="63">
        <f>IFERROR(Finansēšana!CA163,"")</f>
        <v>0</v>
      </c>
      <c r="CB49" s="63">
        <f>IFERROR(Finansēšana!CB163,"")</f>
        <v>0</v>
      </c>
      <c r="CC49" s="63">
        <f>IFERROR(Finansēšana!CC163,"")</f>
        <v>0</v>
      </c>
      <c r="CD49" s="63">
        <f>IFERROR(Finansēšana!CD163,"")</f>
        <v>0</v>
      </c>
      <c r="CE49" s="63">
        <f>IFERROR(Finansēšana!CE163,"")</f>
        <v>0</v>
      </c>
      <c r="CF49" s="63">
        <f>IFERROR(Finansēšana!CF163,"")</f>
        <v>0</v>
      </c>
      <c r="CG49" s="63">
        <f>IFERROR(Finansēšana!CG163,"")</f>
        <v>0</v>
      </c>
      <c r="CH49" s="63">
        <f>IFERROR(Finansēšana!CH163,"")</f>
        <v>0</v>
      </c>
      <c r="CI49" s="63">
        <f>IFERROR(Finansēšana!CI163,"")</f>
        <v>0</v>
      </c>
      <c r="CJ49" s="63">
        <f>IFERROR(Finansēšana!CJ163,"")</f>
        <v>0</v>
      </c>
      <c r="CK49" s="63">
        <f>IFERROR(Finansēšana!CK163,"")</f>
        <v>0</v>
      </c>
      <c r="CL49" s="63">
        <f>IFERROR(Finansēšana!CL163,"")</f>
        <v>0</v>
      </c>
      <c r="CM49" s="63">
        <f>IFERROR(Finansēšana!CM163,"")</f>
        <v>0</v>
      </c>
      <c r="CN49" s="63">
        <f>IFERROR(Finansēšana!CN163,"")</f>
        <v>0</v>
      </c>
      <c r="CO49" s="63">
        <f>IFERROR(Finansēšana!CO163,"")</f>
        <v>0</v>
      </c>
      <c r="CP49" s="63">
        <f>IFERROR(Finansēšana!CP163,"")</f>
        <v>0</v>
      </c>
      <c r="CQ49" s="63">
        <f>IFERROR(Finansēšana!CQ163,"")</f>
        <v>0</v>
      </c>
      <c r="CR49" s="63">
        <f>IFERROR(Finansēšana!CR163,"")</f>
        <v>0</v>
      </c>
      <c r="CS49" s="63">
        <f>IFERROR(Finansēšana!CS163,"")</f>
        <v>0</v>
      </c>
      <c r="CT49" s="63">
        <f>IFERROR(Finansēšana!CT163,"")</f>
        <v>0</v>
      </c>
      <c r="CU49" s="63">
        <f>IFERROR(Finansēšana!CU163,"")</f>
        <v>0</v>
      </c>
      <c r="CV49" s="63">
        <f>IFERROR(Finansēšana!CV163,"")</f>
        <v>0</v>
      </c>
      <c r="CW49" s="63">
        <f>IFERROR(Finansēšana!CW163,"")</f>
        <v>0</v>
      </c>
      <c r="CX49" s="63">
        <f>IFERROR(Finansēšana!CX163,"")</f>
        <v>0</v>
      </c>
      <c r="CY49" s="63">
        <f>IFERROR(Finansēšana!CY163,"")</f>
        <v>0</v>
      </c>
      <c r="CZ49" s="63">
        <f>IFERROR(Finansēšana!CZ163,"")</f>
        <v>0</v>
      </c>
      <c r="DA49" s="63">
        <f>IFERROR(Finansēšana!DA163,"")</f>
        <v>0</v>
      </c>
      <c r="DB49" s="63">
        <f>IFERROR(Finansēšana!DB163,"")</f>
        <v>0</v>
      </c>
      <c r="DC49" s="63">
        <f>IFERROR(Finansēšana!DC163,"")</f>
        <v>0</v>
      </c>
      <c r="DD49" s="63">
        <f>IFERROR(Finansēšana!DD163,"")</f>
        <v>0</v>
      </c>
      <c r="DE49" s="63">
        <f>IFERROR(Finansēšana!DE163,"")</f>
        <v>0</v>
      </c>
      <c r="DF49" s="63">
        <f>IFERROR(Finansēšana!DF163,"")</f>
        <v>0</v>
      </c>
      <c r="DG49" s="63">
        <f>IFERROR(Finansēšana!DG163,"")</f>
        <v>0</v>
      </c>
      <c r="DH49" s="63">
        <f>IFERROR(Finansēšana!DH163,"")</f>
        <v>0</v>
      </c>
      <c r="DI49" s="63">
        <f>IFERROR(Finansēšana!DI163,"")</f>
        <v>0</v>
      </c>
      <c r="DJ49" s="63">
        <f>IFERROR(Finansēšana!DJ163,"")</f>
        <v>0</v>
      </c>
      <c r="DK49" s="63">
        <f>IFERROR(Finansēšana!DK163,"")</f>
        <v>0</v>
      </c>
      <c r="DL49" s="63">
        <f>IFERROR(Finansēšana!DL163,"")</f>
        <v>0</v>
      </c>
      <c r="DM49" s="63">
        <f>IFERROR(Finansēšana!DM163,"")</f>
        <v>0</v>
      </c>
      <c r="DN49" s="63">
        <f>IFERROR(Finansēšana!DN163,"")</f>
        <v>0</v>
      </c>
      <c r="DO49" s="63">
        <f>IFERROR(Finansēšana!DO163,"")</f>
        <v>0</v>
      </c>
      <c r="DP49" s="63">
        <f>IFERROR(Finansēšana!DP163,"")</f>
        <v>0</v>
      </c>
      <c r="DQ49" s="63">
        <f>IFERROR(Finansēšana!DQ163,"")</f>
        <v>0</v>
      </c>
      <c r="DR49" s="63">
        <f>IFERROR(Finansēšana!DR163,"")</f>
        <v>0</v>
      </c>
      <c r="DS49" s="63">
        <f>IFERROR(Finansēšana!DS163,"")</f>
        <v>0</v>
      </c>
      <c r="DT49" s="63">
        <f>IFERROR(Finansēšana!DT163,"")</f>
        <v>0</v>
      </c>
      <c r="DU49" s="63">
        <f>IFERROR(Finansēšana!DU163,"")</f>
        <v>0</v>
      </c>
    </row>
    <row r="50" spans="1:125" x14ac:dyDescent="0.35">
      <c r="A50" s="55" t="str">
        <f>IFERROR(Finansēšana!A166,"")</f>
        <v>Izmaksātie procentmaksājumi</v>
      </c>
      <c r="B50" s="2"/>
      <c r="C50" s="2"/>
      <c r="D50" s="2"/>
      <c r="E50" s="63">
        <f>IFERROR(Finansēšana!E166,"")</f>
        <v>0</v>
      </c>
      <c r="F50" s="63">
        <f>IFERROR(Finansēšana!F166,"")</f>
        <v>0</v>
      </c>
      <c r="G50" s="63">
        <f>IFERROR(Finansēšana!G166,"")</f>
        <v>0</v>
      </c>
      <c r="H50" s="63">
        <f>IFERROR(Finansēšana!H166,"")</f>
        <v>0</v>
      </c>
      <c r="I50" s="63">
        <f>IFERROR(Finansēšana!I166,"")</f>
        <v>0</v>
      </c>
      <c r="J50" s="63">
        <f>IFERROR(Finansēšana!J166,"")</f>
        <v>0</v>
      </c>
      <c r="K50" s="63">
        <f>IFERROR(Finansēšana!K166,"")</f>
        <v>0</v>
      </c>
      <c r="L50" s="63">
        <f>IFERROR(Finansēšana!L166,"")</f>
        <v>0</v>
      </c>
      <c r="M50" s="63">
        <f>IFERROR(Finansēšana!M166,"")</f>
        <v>0</v>
      </c>
      <c r="N50" s="63">
        <f>IFERROR(Finansēšana!N166,"")</f>
        <v>0</v>
      </c>
      <c r="O50" s="63">
        <f>IFERROR(Finansēšana!O166,"")</f>
        <v>0</v>
      </c>
      <c r="P50" s="63">
        <f>IFERROR(Finansēšana!P166,"")</f>
        <v>0</v>
      </c>
      <c r="Q50" s="63">
        <f>IFERROR(Finansēšana!Q166,"")</f>
        <v>0</v>
      </c>
      <c r="R50" s="63">
        <f>IFERROR(Finansēšana!R166,"")</f>
        <v>0</v>
      </c>
      <c r="S50" s="63">
        <f>IFERROR(Finansēšana!S166,"")</f>
        <v>0</v>
      </c>
      <c r="T50" s="63">
        <f>IFERROR(Finansēšana!T166,"")</f>
        <v>0</v>
      </c>
      <c r="U50" s="63">
        <f>IFERROR(Finansēšana!U166,"")</f>
        <v>0</v>
      </c>
      <c r="V50" s="63">
        <f>IFERROR(Finansēšana!V166,"")</f>
        <v>0</v>
      </c>
      <c r="W50" s="63">
        <f>IFERROR(Finansēšana!W166,"")</f>
        <v>0</v>
      </c>
      <c r="X50" s="63">
        <f>IFERROR(Finansēšana!X166,"")</f>
        <v>0</v>
      </c>
      <c r="Y50" s="63">
        <f>IFERROR(Finansēšana!Y166,"")</f>
        <v>0</v>
      </c>
      <c r="Z50" s="63">
        <f>IFERROR(Finansēšana!Z166,"")</f>
        <v>0</v>
      </c>
      <c r="AA50" s="63">
        <f>IFERROR(Finansēšana!AA166,"")</f>
        <v>0</v>
      </c>
      <c r="AB50" s="63">
        <f>IFERROR(Finansēšana!AB166,"")</f>
        <v>0</v>
      </c>
      <c r="AC50" s="63">
        <f>IFERROR(Finansēšana!AC166,"")</f>
        <v>0</v>
      </c>
      <c r="AD50" s="63">
        <f>IFERROR(Finansēšana!AD166,"")</f>
        <v>0</v>
      </c>
      <c r="AE50" s="63">
        <f>IFERROR(Finansēšana!AE166,"")</f>
        <v>0</v>
      </c>
      <c r="AF50" s="63">
        <f>IFERROR(Finansēšana!AF166,"")</f>
        <v>0</v>
      </c>
      <c r="AG50" s="63">
        <f>IFERROR(Finansēšana!AG166,"")</f>
        <v>0</v>
      </c>
      <c r="AH50" s="63">
        <f>IFERROR(Finansēšana!AH166,"")</f>
        <v>0</v>
      </c>
      <c r="AI50" s="63">
        <f>IFERROR(Finansēšana!AI166,"")</f>
        <v>0</v>
      </c>
      <c r="AJ50" s="63">
        <f>IFERROR(Finansēšana!AJ166,"")</f>
        <v>0</v>
      </c>
      <c r="AK50" s="63">
        <f>IFERROR(Finansēšana!AK166,"")</f>
        <v>0</v>
      </c>
      <c r="AL50" s="63">
        <f>IFERROR(Finansēšana!AL166,"")</f>
        <v>0</v>
      </c>
      <c r="AM50" s="63">
        <f>IFERROR(Finansēšana!AM166,"")</f>
        <v>0</v>
      </c>
      <c r="AN50" s="63">
        <f>IFERROR(Finansēšana!AN166,"")</f>
        <v>0</v>
      </c>
      <c r="AO50" s="63">
        <f>IFERROR(Finansēšana!AO166,"")</f>
        <v>0</v>
      </c>
      <c r="AP50" s="63">
        <f>IFERROR(Finansēšana!AP166,"")</f>
        <v>0</v>
      </c>
      <c r="AQ50" s="63">
        <f>IFERROR(Finansēšana!AQ166,"")</f>
        <v>0</v>
      </c>
      <c r="AR50" s="63">
        <f>IFERROR(Finansēšana!AR166,"")</f>
        <v>0</v>
      </c>
      <c r="AS50" s="63">
        <f>IFERROR(Finansēšana!AS166,"")</f>
        <v>0</v>
      </c>
      <c r="AT50" s="63">
        <f>IFERROR(Finansēšana!AT166,"")</f>
        <v>0</v>
      </c>
      <c r="AU50" s="63">
        <f>IFERROR(Finansēšana!AU166,"")</f>
        <v>0</v>
      </c>
      <c r="AV50" s="63">
        <f>IFERROR(Finansēšana!AV166,"")</f>
        <v>0</v>
      </c>
      <c r="AW50" s="63">
        <f>IFERROR(Finansēšana!AW166,"")</f>
        <v>0</v>
      </c>
      <c r="AX50" s="63">
        <f>IFERROR(Finansēšana!AX166,"")</f>
        <v>0</v>
      </c>
      <c r="AY50" s="63">
        <f>IFERROR(Finansēšana!AY166,"")</f>
        <v>0</v>
      </c>
      <c r="AZ50" s="63">
        <f>IFERROR(Finansēšana!AZ166,"")</f>
        <v>0</v>
      </c>
      <c r="BA50" s="63">
        <f>IFERROR(Finansēšana!BA166,"")</f>
        <v>0</v>
      </c>
      <c r="BB50" s="63">
        <f>IFERROR(Finansēšana!BB166,"")</f>
        <v>0</v>
      </c>
      <c r="BC50" s="63">
        <f>IFERROR(Finansēšana!BC166,"")</f>
        <v>0</v>
      </c>
      <c r="BD50" s="63">
        <f>IFERROR(Finansēšana!BD166,"")</f>
        <v>0</v>
      </c>
      <c r="BE50" s="63">
        <f>IFERROR(Finansēšana!BE166,"")</f>
        <v>0</v>
      </c>
      <c r="BF50" s="63">
        <f>IFERROR(Finansēšana!BF166,"")</f>
        <v>0</v>
      </c>
      <c r="BG50" s="63">
        <f>IFERROR(Finansēšana!BG166,"")</f>
        <v>0</v>
      </c>
      <c r="BH50" s="63">
        <f>IFERROR(Finansēšana!BH166,"")</f>
        <v>0</v>
      </c>
      <c r="BI50" s="63">
        <f>IFERROR(Finansēšana!BI166,"")</f>
        <v>0</v>
      </c>
      <c r="BJ50" s="63">
        <f>IFERROR(Finansēšana!BJ166,"")</f>
        <v>0</v>
      </c>
      <c r="BK50" s="63">
        <f>IFERROR(Finansēšana!BK166,"")</f>
        <v>0</v>
      </c>
      <c r="BL50" s="63">
        <f>IFERROR(Finansēšana!BL166,"")</f>
        <v>0</v>
      </c>
      <c r="BM50" s="63">
        <f>IFERROR(Finansēšana!BM166,"")</f>
        <v>0</v>
      </c>
      <c r="BN50" s="63">
        <f>IFERROR(Finansēšana!BN166,"")</f>
        <v>0</v>
      </c>
      <c r="BO50" s="63">
        <f>IFERROR(Finansēšana!BO166,"")</f>
        <v>0</v>
      </c>
      <c r="BP50" s="63">
        <f>IFERROR(Finansēšana!BP166,"")</f>
        <v>0</v>
      </c>
      <c r="BQ50" s="63">
        <f>IFERROR(Finansēšana!BQ166,"")</f>
        <v>0</v>
      </c>
      <c r="BR50" s="63">
        <f>IFERROR(Finansēšana!BR166,"")</f>
        <v>0</v>
      </c>
      <c r="BS50" s="63">
        <f>IFERROR(Finansēšana!BS166,"")</f>
        <v>0</v>
      </c>
      <c r="BT50" s="63">
        <f>IFERROR(Finansēšana!BT166,"")</f>
        <v>0</v>
      </c>
      <c r="BU50" s="63">
        <f>IFERROR(Finansēšana!BU166,"")</f>
        <v>0</v>
      </c>
      <c r="BV50" s="63">
        <f>IFERROR(Finansēšana!BV166,"")</f>
        <v>0</v>
      </c>
      <c r="BW50" s="63">
        <f>IFERROR(Finansēšana!BW166,"")</f>
        <v>0</v>
      </c>
      <c r="BX50" s="63">
        <f>IFERROR(Finansēšana!BX166,"")</f>
        <v>0</v>
      </c>
      <c r="BY50" s="63">
        <f>IFERROR(Finansēšana!BY166,"")</f>
        <v>0</v>
      </c>
      <c r="BZ50" s="63">
        <f>IFERROR(Finansēšana!BZ166,"")</f>
        <v>0</v>
      </c>
      <c r="CA50" s="63">
        <f>IFERROR(Finansēšana!CA166,"")</f>
        <v>0</v>
      </c>
      <c r="CB50" s="63">
        <f>IFERROR(Finansēšana!CB166,"")</f>
        <v>0</v>
      </c>
      <c r="CC50" s="63">
        <f>IFERROR(Finansēšana!CC166,"")</f>
        <v>0</v>
      </c>
      <c r="CD50" s="63">
        <f>IFERROR(Finansēšana!CD166,"")</f>
        <v>0</v>
      </c>
      <c r="CE50" s="63">
        <f>IFERROR(Finansēšana!CE166,"")</f>
        <v>0</v>
      </c>
      <c r="CF50" s="63">
        <f>IFERROR(Finansēšana!CF166,"")</f>
        <v>0</v>
      </c>
      <c r="CG50" s="63">
        <f>IFERROR(Finansēšana!CG166,"")</f>
        <v>0</v>
      </c>
      <c r="CH50" s="63">
        <f>IFERROR(Finansēšana!CH166,"")</f>
        <v>0</v>
      </c>
      <c r="CI50" s="63">
        <f>IFERROR(Finansēšana!CI166,"")</f>
        <v>0</v>
      </c>
      <c r="CJ50" s="63">
        <f>IFERROR(Finansēšana!CJ166,"")</f>
        <v>0</v>
      </c>
      <c r="CK50" s="63">
        <f>IFERROR(Finansēšana!CK166,"")</f>
        <v>0</v>
      </c>
      <c r="CL50" s="63">
        <f>IFERROR(Finansēšana!CL166,"")</f>
        <v>0</v>
      </c>
      <c r="CM50" s="63">
        <f>IFERROR(Finansēšana!CM166,"")</f>
        <v>0</v>
      </c>
      <c r="CN50" s="63">
        <f>IFERROR(Finansēšana!CN166,"")</f>
        <v>0</v>
      </c>
      <c r="CO50" s="63">
        <f>IFERROR(Finansēšana!CO166,"")</f>
        <v>0</v>
      </c>
      <c r="CP50" s="63">
        <f>IFERROR(Finansēšana!CP166,"")</f>
        <v>0</v>
      </c>
      <c r="CQ50" s="63">
        <f>IFERROR(Finansēšana!CQ166,"")</f>
        <v>0</v>
      </c>
      <c r="CR50" s="63">
        <f>IFERROR(Finansēšana!CR166,"")</f>
        <v>0</v>
      </c>
      <c r="CS50" s="63">
        <f>IFERROR(Finansēšana!CS166,"")</f>
        <v>0</v>
      </c>
      <c r="CT50" s="63">
        <f>IFERROR(Finansēšana!CT166,"")</f>
        <v>0</v>
      </c>
      <c r="CU50" s="63">
        <f>IFERROR(Finansēšana!CU166,"")</f>
        <v>0</v>
      </c>
      <c r="CV50" s="63">
        <f>IFERROR(Finansēšana!CV166,"")</f>
        <v>0</v>
      </c>
      <c r="CW50" s="63">
        <f>IFERROR(Finansēšana!CW166,"")</f>
        <v>0</v>
      </c>
      <c r="CX50" s="63">
        <f>IFERROR(Finansēšana!CX166,"")</f>
        <v>0</v>
      </c>
      <c r="CY50" s="63">
        <f>IFERROR(Finansēšana!CY166,"")</f>
        <v>0</v>
      </c>
      <c r="CZ50" s="63">
        <f>IFERROR(Finansēšana!CZ166,"")</f>
        <v>0</v>
      </c>
      <c r="DA50" s="63">
        <f>IFERROR(Finansēšana!DA166,"")</f>
        <v>0</v>
      </c>
      <c r="DB50" s="63">
        <f>IFERROR(Finansēšana!DB166,"")</f>
        <v>0</v>
      </c>
      <c r="DC50" s="63">
        <f>IFERROR(Finansēšana!DC166,"")</f>
        <v>0</v>
      </c>
      <c r="DD50" s="63">
        <f>IFERROR(Finansēšana!DD166,"")</f>
        <v>0</v>
      </c>
      <c r="DE50" s="63">
        <f>IFERROR(Finansēšana!DE166,"")</f>
        <v>0</v>
      </c>
      <c r="DF50" s="63">
        <f>IFERROR(Finansēšana!DF166,"")</f>
        <v>0</v>
      </c>
      <c r="DG50" s="63">
        <f>IFERROR(Finansēšana!DG166,"")</f>
        <v>0</v>
      </c>
      <c r="DH50" s="63">
        <f>IFERROR(Finansēšana!DH166,"")</f>
        <v>0</v>
      </c>
      <c r="DI50" s="63">
        <f>IFERROR(Finansēšana!DI166,"")</f>
        <v>0</v>
      </c>
      <c r="DJ50" s="63">
        <f>IFERROR(Finansēšana!DJ166,"")</f>
        <v>0</v>
      </c>
      <c r="DK50" s="63">
        <f>IFERROR(Finansēšana!DK166,"")</f>
        <v>0</v>
      </c>
      <c r="DL50" s="63">
        <f>IFERROR(Finansēšana!DL166,"")</f>
        <v>0</v>
      </c>
      <c r="DM50" s="63">
        <f>IFERROR(Finansēšana!DM166,"")</f>
        <v>0</v>
      </c>
      <c r="DN50" s="63">
        <f>IFERROR(Finansēšana!DN166,"")</f>
        <v>0</v>
      </c>
      <c r="DO50" s="63">
        <f>IFERROR(Finansēšana!DO166,"")</f>
        <v>0</v>
      </c>
      <c r="DP50" s="63">
        <f>IFERROR(Finansēšana!DP166,"")</f>
        <v>0</v>
      </c>
      <c r="DQ50" s="63">
        <f>IFERROR(Finansēšana!DQ166,"")</f>
        <v>0</v>
      </c>
      <c r="DR50" s="63">
        <f>IFERROR(Finansēšana!DR166,"")</f>
        <v>0</v>
      </c>
      <c r="DS50" s="63">
        <f>IFERROR(Finansēšana!DS166,"")</f>
        <v>0</v>
      </c>
      <c r="DT50" s="63">
        <f>IFERROR(Finansēšana!DT166,"")</f>
        <v>0</v>
      </c>
      <c r="DU50" s="63">
        <f>IFERROR(Finansēšana!DU166,"")</f>
        <v>0</v>
      </c>
    </row>
    <row r="51" spans="1:125" x14ac:dyDescent="0.35">
      <c r="A51" s="21" t="s">
        <v>187</v>
      </c>
      <c r="B51" s="2"/>
      <c r="C51" s="2"/>
      <c r="D51" s="79">
        <f>IFERROR(SUM(E51:DU51),"")</f>
        <v>0</v>
      </c>
      <c r="E51" s="79">
        <f t="shared" ref="E51:BP51" si="11">IFERROR(SUM(E49:E50),"")</f>
        <v>0</v>
      </c>
      <c r="F51" s="79">
        <f t="shared" si="11"/>
        <v>0</v>
      </c>
      <c r="G51" s="79">
        <f t="shared" si="11"/>
        <v>0</v>
      </c>
      <c r="H51" s="79">
        <f t="shared" si="11"/>
        <v>0</v>
      </c>
      <c r="I51" s="79">
        <f t="shared" si="11"/>
        <v>0</v>
      </c>
      <c r="J51" s="79">
        <f t="shared" si="11"/>
        <v>0</v>
      </c>
      <c r="K51" s="79">
        <f t="shared" si="11"/>
        <v>0</v>
      </c>
      <c r="L51" s="79">
        <f t="shared" si="11"/>
        <v>0</v>
      </c>
      <c r="M51" s="79">
        <f t="shared" si="11"/>
        <v>0</v>
      </c>
      <c r="N51" s="79">
        <f t="shared" si="11"/>
        <v>0</v>
      </c>
      <c r="O51" s="79">
        <f t="shared" si="11"/>
        <v>0</v>
      </c>
      <c r="P51" s="79">
        <f t="shared" si="11"/>
        <v>0</v>
      </c>
      <c r="Q51" s="79">
        <f t="shared" si="11"/>
        <v>0</v>
      </c>
      <c r="R51" s="79">
        <f t="shared" si="11"/>
        <v>0</v>
      </c>
      <c r="S51" s="79">
        <f t="shared" si="11"/>
        <v>0</v>
      </c>
      <c r="T51" s="79">
        <f t="shared" si="11"/>
        <v>0</v>
      </c>
      <c r="U51" s="79">
        <f t="shared" si="11"/>
        <v>0</v>
      </c>
      <c r="V51" s="79">
        <f t="shared" si="11"/>
        <v>0</v>
      </c>
      <c r="W51" s="79">
        <f t="shared" si="11"/>
        <v>0</v>
      </c>
      <c r="X51" s="79">
        <f t="shared" si="11"/>
        <v>0</v>
      </c>
      <c r="Y51" s="79">
        <f t="shared" si="11"/>
        <v>0</v>
      </c>
      <c r="Z51" s="79">
        <f t="shared" si="11"/>
        <v>0</v>
      </c>
      <c r="AA51" s="79">
        <f t="shared" si="11"/>
        <v>0</v>
      </c>
      <c r="AB51" s="79">
        <f t="shared" si="11"/>
        <v>0</v>
      </c>
      <c r="AC51" s="79">
        <f t="shared" si="11"/>
        <v>0</v>
      </c>
      <c r="AD51" s="79">
        <f t="shared" si="11"/>
        <v>0</v>
      </c>
      <c r="AE51" s="79">
        <f t="shared" si="11"/>
        <v>0</v>
      </c>
      <c r="AF51" s="79">
        <f t="shared" si="11"/>
        <v>0</v>
      </c>
      <c r="AG51" s="79">
        <f t="shared" si="11"/>
        <v>0</v>
      </c>
      <c r="AH51" s="79">
        <f t="shared" si="11"/>
        <v>0</v>
      </c>
      <c r="AI51" s="79">
        <f t="shared" si="11"/>
        <v>0</v>
      </c>
      <c r="AJ51" s="79">
        <f t="shared" si="11"/>
        <v>0</v>
      </c>
      <c r="AK51" s="79">
        <f t="shared" si="11"/>
        <v>0</v>
      </c>
      <c r="AL51" s="79">
        <f t="shared" si="11"/>
        <v>0</v>
      </c>
      <c r="AM51" s="79">
        <f t="shared" si="11"/>
        <v>0</v>
      </c>
      <c r="AN51" s="79">
        <f t="shared" si="11"/>
        <v>0</v>
      </c>
      <c r="AO51" s="79">
        <f t="shared" si="11"/>
        <v>0</v>
      </c>
      <c r="AP51" s="79">
        <f t="shared" si="11"/>
        <v>0</v>
      </c>
      <c r="AQ51" s="79">
        <f t="shared" si="11"/>
        <v>0</v>
      </c>
      <c r="AR51" s="79">
        <f t="shared" si="11"/>
        <v>0</v>
      </c>
      <c r="AS51" s="79">
        <f t="shared" si="11"/>
        <v>0</v>
      </c>
      <c r="AT51" s="79">
        <f t="shared" si="11"/>
        <v>0</v>
      </c>
      <c r="AU51" s="79">
        <f t="shared" si="11"/>
        <v>0</v>
      </c>
      <c r="AV51" s="79">
        <f t="shared" si="11"/>
        <v>0</v>
      </c>
      <c r="AW51" s="79">
        <f t="shared" si="11"/>
        <v>0</v>
      </c>
      <c r="AX51" s="79">
        <f t="shared" si="11"/>
        <v>0</v>
      </c>
      <c r="AY51" s="79">
        <f t="shared" si="11"/>
        <v>0</v>
      </c>
      <c r="AZ51" s="79">
        <f t="shared" si="11"/>
        <v>0</v>
      </c>
      <c r="BA51" s="79">
        <f t="shared" si="11"/>
        <v>0</v>
      </c>
      <c r="BB51" s="79">
        <f t="shared" si="11"/>
        <v>0</v>
      </c>
      <c r="BC51" s="79">
        <f t="shared" si="11"/>
        <v>0</v>
      </c>
      <c r="BD51" s="79">
        <f t="shared" si="11"/>
        <v>0</v>
      </c>
      <c r="BE51" s="79">
        <f t="shared" si="11"/>
        <v>0</v>
      </c>
      <c r="BF51" s="79">
        <f t="shared" si="11"/>
        <v>0</v>
      </c>
      <c r="BG51" s="79">
        <f t="shared" si="11"/>
        <v>0</v>
      </c>
      <c r="BH51" s="79">
        <f t="shared" si="11"/>
        <v>0</v>
      </c>
      <c r="BI51" s="79">
        <f t="shared" si="11"/>
        <v>0</v>
      </c>
      <c r="BJ51" s="79">
        <f t="shared" si="11"/>
        <v>0</v>
      </c>
      <c r="BK51" s="79">
        <f t="shared" si="11"/>
        <v>0</v>
      </c>
      <c r="BL51" s="79">
        <f t="shared" si="11"/>
        <v>0</v>
      </c>
      <c r="BM51" s="79">
        <f t="shared" si="11"/>
        <v>0</v>
      </c>
      <c r="BN51" s="79">
        <f t="shared" si="11"/>
        <v>0</v>
      </c>
      <c r="BO51" s="79">
        <f t="shared" si="11"/>
        <v>0</v>
      </c>
      <c r="BP51" s="79">
        <f t="shared" si="11"/>
        <v>0</v>
      </c>
      <c r="BQ51" s="79">
        <f t="shared" ref="BQ51:DU51" si="12">IFERROR(SUM(BQ49:BQ50),"")</f>
        <v>0</v>
      </c>
      <c r="BR51" s="79">
        <f t="shared" si="12"/>
        <v>0</v>
      </c>
      <c r="BS51" s="79">
        <f t="shared" si="12"/>
        <v>0</v>
      </c>
      <c r="BT51" s="79">
        <f t="shared" si="12"/>
        <v>0</v>
      </c>
      <c r="BU51" s="79">
        <f t="shared" si="12"/>
        <v>0</v>
      </c>
      <c r="BV51" s="79">
        <f t="shared" si="12"/>
        <v>0</v>
      </c>
      <c r="BW51" s="79">
        <f t="shared" si="12"/>
        <v>0</v>
      </c>
      <c r="BX51" s="79">
        <f t="shared" si="12"/>
        <v>0</v>
      </c>
      <c r="BY51" s="79">
        <f t="shared" si="12"/>
        <v>0</v>
      </c>
      <c r="BZ51" s="79">
        <f t="shared" si="12"/>
        <v>0</v>
      </c>
      <c r="CA51" s="79">
        <f t="shared" si="12"/>
        <v>0</v>
      </c>
      <c r="CB51" s="79">
        <f t="shared" si="12"/>
        <v>0</v>
      </c>
      <c r="CC51" s="79">
        <f t="shared" si="12"/>
        <v>0</v>
      </c>
      <c r="CD51" s="79">
        <f t="shared" si="12"/>
        <v>0</v>
      </c>
      <c r="CE51" s="79">
        <f t="shared" si="12"/>
        <v>0</v>
      </c>
      <c r="CF51" s="79">
        <f t="shared" si="12"/>
        <v>0</v>
      </c>
      <c r="CG51" s="79">
        <f t="shared" si="12"/>
        <v>0</v>
      </c>
      <c r="CH51" s="79">
        <f t="shared" si="12"/>
        <v>0</v>
      </c>
      <c r="CI51" s="79">
        <f t="shared" si="12"/>
        <v>0</v>
      </c>
      <c r="CJ51" s="79">
        <f t="shared" si="12"/>
        <v>0</v>
      </c>
      <c r="CK51" s="79">
        <f t="shared" si="12"/>
        <v>0</v>
      </c>
      <c r="CL51" s="79">
        <f t="shared" si="12"/>
        <v>0</v>
      </c>
      <c r="CM51" s="79">
        <f t="shared" si="12"/>
        <v>0</v>
      </c>
      <c r="CN51" s="79">
        <f t="shared" si="12"/>
        <v>0</v>
      </c>
      <c r="CO51" s="79">
        <f t="shared" si="12"/>
        <v>0</v>
      </c>
      <c r="CP51" s="79">
        <f t="shared" si="12"/>
        <v>0</v>
      </c>
      <c r="CQ51" s="79">
        <f t="shared" si="12"/>
        <v>0</v>
      </c>
      <c r="CR51" s="79">
        <f t="shared" si="12"/>
        <v>0</v>
      </c>
      <c r="CS51" s="79">
        <f t="shared" si="12"/>
        <v>0</v>
      </c>
      <c r="CT51" s="79">
        <f t="shared" si="12"/>
        <v>0</v>
      </c>
      <c r="CU51" s="79">
        <f t="shared" si="12"/>
        <v>0</v>
      </c>
      <c r="CV51" s="79">
        <f t="shared" si="12"/>
        <v>0</v>
      </c>
      <c r="CW51" s="79">
        <f t="shared" si="12"/>
        <v>0</v>
      </c>
      <c r="CX51" s="79">
        <f t="shared" si="12"/>
        <v>0</v>
      </c>
      <c r="CY51" s="79">
        <f t="shared" si="12"/>
        <v>0</v>
      </c>
      <c r="CZ51" s="79">
        <f t="shared" si="12"/>
        <v>0</v>
      </c>
      <c r="DA51" s="79">
        <f t="shared" si="12"/>
        <v>0</v>
      </c>
      <c r="DB51" s="79">
        <f t="shared" si="12"/>
        <v>0</v>
      </c>
      <c r="DC51" s="79">
        <f t="shared" si="12"/>
        <v>0</v>
      </c>
      <c r="DD51" s="79">
        <f t="shared" si="12"/>
        <v>0</v>
      </c>
      <c r="DE51" s="79">
        <f t="shared" si="12"/>
        <v>0</v>
      </c>
      <c r="DF51" s="79">
        <f t="shared" si="12"/>
        <v>0</v>
      </c>
      <c r="DG51" s="79">
        <f t="shared" si="12"/>
        <v>0</v>
      </c>
      <c r="DH51" s="79">
        <f t="shared" si="12"/>
        <v>0</v>
      </c>
      <c r="DI51" s="79">
        <f t="shared" si="12"/>
        <v>0</v>
      </c>
      <c r="DJ51" s="79">
        <f t="shared" si="12"/>
        <v>0</v>
      </c>
      <c r="DK51" s="79">
        <f t="shared" si="12"/>
        <v>0</v>
      </c>
      <c r="DL51" s="79">
        <f t="shared" si="12"/>
        <v>0</v>
      </c>
      <c r="DM51" s="79">
        <f t="shared" si="12"/>
        <v>0</v>
      </c>
      <c r="DN51" s="79">
        <f t="shared" si="12"/>
        <v>0</v>
      </c>
      <c r="DO51" s="79">
        <f t="shared" si="12"/>
        <v>0</v>
      </c>
      <c r="DP51" s="79">
        <f t="shared" si="12"/>
        <v>0</v>
      </c>
      <c r="DQ51" s="79">
        <f t="shared" si="12"/>
        <v>0</v>
      </c>
      <c r="DR51" s="79">
        <f t="shared" si="12"/>
        <v>0</v>
      </c>
      <c r="DS51" s="79">
        <f t="shared" si="12"/>
        <v>0</v>
      </c>
      <c r="DT51" s="79">
        <f t="shared" si="12"/>
        <v>0</v>
      </c>
      <c r="DU51" s="79">
        <f t="shared" si="12"/>
        <v>0</v>
      </c>
    </row>
    <row r="52" spans="1:125"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x14ac:dyDescent="0.35">
      <c r="A53" s="55" t="str">
        <f>IFERROR(Finansēšana!A179,"")</f>
        <v>Banka3</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x14ac:dyDescent="0.35">
      <c r="A54" s="55" t="str">
        <f>IFERROR(Finansēšana!A216,"")</f>
        <v>Kredīta atmaksa periodā</v>
      </c>
      <c r="B54" s="2"/>
      <c r="C54" s="2"/>
      <c r="D54" s="2"/>
      <c r="E54" s="63">
        <f>IFERROR(Finansēšana!E216,"")</f>
        <v>0</v>
      </c>
      <c r="F54" s="63">
        <f>IFERROR(Finansēšana!F216,"")</f>
        <v>0</v>
      </c>
      <c r="G54" s="63">
        <f>IFERROR(Finansēšana!G216,"")</f>
        <v>0</v>
      </c>
      <c r="H54" s="63">
        <f>IFERROR(Finansēšana!H216,"")</f>
        <v>0</v>
      </c>
      <c r="I54" s="63">
        <f>IFERROR(Finansēšana!I216,"")</f>
        <v>0</v>
      </c>
      <c r="J54" s="63">
        <f>IFERROR(Finansēšana!J216,"")</f>
        <v>0</v>
      </c>
      <c r="K54" s="63">
        <f>IFERROR(Finansēšana!K216,"")</f>
        <v>0</v>
      </c>
      <c r="L54" s="63">
        <f>IFERROR(Finansēšana!L216,"")</f>
        <v>0</v>
      </c>
      <c r="M54" s="63">
        <f>IFERROR(Finansēšana!M216,"")</f>
        <v>0</v>
      </c>
      <c r="N54" s="63">
        <f>IFERROR(Finansēšana!N216,"")</f>
        <v>0</v>
      </c>
      <c r="O54" s="63">
        <f>IFERROR(Finansēšana!O216,"")</f>
        <v>0</v>
      </c>
      <c r="P54" s="63">
        <f>IFERROR(Finansēšana!P216,"")</f>
        <v>0</v>
      </c>
      <c r="Q54" s="63">
        <f>IFERROR(Finansēšana!Q216,"")</f>
        <v>0</v>
      </c>
      <c r="R54" s="63">
        <f>IFERROR(Finansēšana!R216,"")</f>
        <v>0</v>
      </c>
      <c r="S54" s="63">
        <f>IFERROR(Finansēšana!S216,"")</f>
        <v>0</v>
      </c>
      <c r="T54" s="63">
        <f>IFERROR(Finansēšana!T216,"")</f>
        <v>0</v>
      </c>
      <c r="U54" s="63">
        <f>IFERROR(Finansēšana!U216,"")</f>
        <v>0</v>
      </c>
      <c r="V54" s="63">
        <f>IFERROR(Finansēšana!V216,"")</f>
        <v>0</v>
      </c>
      <c r="W54" s="63">
        <f>IFERROR(Finansēšana!W216,"")</f>
        <v>0</v>
      </c>
      <c r="X54" s="63">
        <f>IFERROR(Finansēšana!X216,"")</f>
        <v>0</v>
      </c>
      <c r="Y54" s="63">
        <f>IFERROR(Finansēšana!Y216,"")</f>
        <v>0</v>
      </c>
      <c r="Z54" s="63">
        <f>IFERROR(Finansēšana!Z216,"")</f>
        <v>0</v>
      </c>
      <c r="AA54" s="63">
        <f>IFERROR(Finansēšana!AA216,"")</f>
        <v>0</v>
      </c>
      <c r="AB54" s="63">
        <f>IFERROR(Finansēšana!AB216,"")</f>
        <v>0</v>
      </c>
      <c r="AC54" s="63">
        <f>IFERROR(Finansēšana!AC216,"")</f>
        <v>0</v>
      </c>
      <c r="AD54" s="63">
        <f>IFERROR(Finansēšana!AD216,"")</f>
        <v>0</v>
      </c>
      <c r="AE54" s="63">
        <f>IFERROR(Finansēšana!AE216,"")</f>
        <v>0</v>
      </c>
      <c r="AF54" s="63">
        <f>IFERROR(Finansēšana!AF216,"")</f>
        <v>0</v>
      </c>
      <c r="AG54" s="63">
        <f>IFERROR(Finansēšana!AG216,"")</f>
        <v>0</v>
      </c>
      <c r="AH54" s="63">
        <f>IFERROR(Finansēšana!AH216,"")</f>
        <v>0</v>
      </c>
      <c r="AI54" s="63">
        <f>IFERROR(Finansēšana!AI216,"")</f>
        <v>0</v>
      </c>
      <c r="AJ54" s="63">
        <f>IFERROR(Finansēšana!AJ216,"")</f>
        <v>0</v>
      </c>
      <c r="AK54" s="63">
        <f>IFERROR(Finansēšana!AK216,"")</f>
        <v>0</v>
      </c>
      <c r="AL54" s="63">
        <f>IFERROR(Finansēšana!AL216,"")</f>
        <v>0</v>
      </c>
      <c r="AM54" s="63">
        <f>IFERROR(Finansēšana!AM216,"")</f>
        <v>0</v>
      </c>
      <c r="AN54" s="63">
        <f>IFERROR(Finansēšana!AN216,"")</f>
        <v>0</v>
      </c>
      <c r="AO54" s="63">
        <f>IFERROR(Finansēšana!AO216,"")</f>
        <v>0</v>
      </c>
      <c r="AP54" s="63">
        <f>IFERROR(Finansēšana!AP216,"")</f>
        <v>0</v>
      </c>
      <c r="AQ54" s="63">
        <f>IFERROR(Finansēšana!AQ216,"")</f>
        <v>0</v>
      </c>
      <c r="AR54" s="63">
        <f>IFERROR(Finansēšana!AR216,"")</f>
        <v>0</v>
      </c>
      <c r="AS54" s="63">
        <f>IFERROR(Finansēšana!AS216,"")</f>
        <v>0</v>
      </c>
      <c r="AT54" s="63">
        <f>IFERROR(Finansēšana!AT216,"")</f>
        <v>0</v>
      </c>
      <c r="AU54" s="63">
        <f>IFERROR(Finansēšana!AU216,"")</f>
        <v>0</v>
      </c>
      <c r="AV54" s="63">
        <f>IFERROR(Finansēšana!AV216,"")</f>
        <v>0</v>
      </c>
      <c r="AW54" s="63">
        <f>IFERROR(Finansēšana!AW216,"")</f>
        <v>0</v>
      </c>
      <c r="AX54" s="63">
        <f>IFERROR(Finansēšana!AX216,"")</f>
        <v>0</v>
      </c>
      <c r="AY54" s="63">
        <f>IFERROR(Finansēšana!AY216,"")</f>
        <v>0</v>
      </c>
      <c r="AZ54" s="63">
        <f>IFERROR(Finansēšana!AZ216,"")</f>
        <v>0</v>
      </c>
      <c r="BA54" s="63">
        <f>IFERROR(Finansēšana!BA216,"")</f>
        <v>0</v>
      </c>
      <c r="BB54" s="63">
        <f>IFERROR(Finansēšana!BB216,"")</f>
        <v>0</v>
      </c>
      <c r="BC54" s="63">
        <f>IFERROR(Finansēšana!BC216,"")</f>
        <v>0</v>
      </c>
      <c r="BD54" s="63">
        <f>IFERROR(Finansēšana!BD216,"")</f>
        <v>0</v>
      </c>
      <c r="BE54" s="63">
        <f>IFERROR(Finansēšana!BE216,"")</f>
        <v>0</v>
      </c>
      <c r="BF54" s="63">
        <f>IFERROR(Finansēšana!BF216,"")</f>
        <v>0</v>
      </c>
      <c r="BG54" s="63">
        <f>IFERROR(Finansēšana!BG216,"")</f>
        <v>0</v>
      </c>
      <c r="BH54" s="63">
        <f>IFERROR(Finansēšana!BH216,"")</f>
        <v>0</v>
      </c>
      <c r="BI54" s="63">
        <f>IFERROR(Finansēšana!BI216,"")</f>
        <v>0</v>
      </c>
      <c r="BJ54" s="63">
        <f>IFERROR(Finansēšana!BJ216,"")</f>
        <v>0</v>
      </c>
      <c r="BK54" s="63">
        <f>IFERROR(Finansēšana!BK216,"")</f>
        <v>0</v>
      </c>
      <c r="BL54" s="63">
        <f>IFERROR(Finansēšana!BL216,"")</f>
        <v>0</v>
      </c>
      <c r="BM54" s="63">
        <f>IFERROR(Finansēšana!BM216,"")</f>
        <v>0</v>
      </c>
      <c r="BN54" s="63">
        <f>IFERROR(Finansēšana!BN216,"")</f>
        <v>0</v>
      </c>
      <c r="BO54" s="63">
        <f>IFERROR(Finansēšana!BO216,"")</f>
        <v>0</v>
      </c>
      <c r="BP54" s="63">
        <f>IFERROR(Finansēšana!BP216,"")</f>
        <v>0</v>
      </c>
      <c r="BQ54" s="63">
        <f>IFERROR(Finansēšana!BQ216,"")</f>
        <v>0</v>
      </c>
      <c r="BR54" s="63">
        <f>IFERROR(Finansēšana!BR216,"")</f>
        <v>0</v>
      </c>
      <c r="BS54" s="63">
        <f>IFERROR(Finansēšana!BS216,"")</f>
        <v>0</v>
      </c>
      <c r="BT54" s="63">
        <f>IFERROR(Finansēšana!BT216,"")</f>
        <v>0</v>
      </c>
      <c r="BU54" s="63">
        <f>IFERROR(Finansēšana!BU216,"")</f>
        <v>0</v>
      </c>
      <c r="BV54" s="63">
        <f>IFERROR(Finansēšana!BV216,"")</f>
        <v>0</v>
      </c>
      <c r="BW54" s="63">
        <f>IFERROR(Finansēšana!BW216,"")</f>
        <v>0</v>
      </c>
      <c r="BX54" s="63">
        <f>IFERROR(Finansēšana!BX216,"")</f>
        <v>0</v>
      </c>
      <c r="BY54" s="63">
        <f>IFERROR(Finansēšana!BY216,"")</f>
        <v>0</v>
      </c>
      <c r="BZ54" s="63">
        <f>IFERROR(Finansēšana!BZ216,"")</f>
        <v>0</v>
      </c>
      <c r="CA54" s="63">
        <f>IFERROR(Finansēšana!CA216,"")</f>
        <v>0</v>
      </c>
      <c r="CB54" s="63">
        <f>IFERROR(Finansēšana!CB216,"")</f>
        <v>0</v>
      </c>
      <c r="CC54" s="63">
        <f>IFERROR(Finansēšana!CC216,"")</f>
        <v>0</v>
      </c>
      <c r="CD54" s="63">
        <f>IFERROR(Finansēšana!CD216,"")</f>
        <v>0</v>
      </c>
      <c r="CE54" s="63">
        <f>IFERROR(Finansēšana!CE216,"")</f>
        <v>0</v>
      </c>
      <c r="CF54" s="63">
        <f>IFERROR(Finansēšana!CF216,"")</f>
        <v>0</v>
      </c>
      <c r="CG54" s="63">
        <f>IFERROR(Finansēšana!CG216,"")</f>
        <v>0</v>
      </c>
      <c r="CH54" s="63">
        <f>IFERROR(Finansēšana!CH216,"")</f>
        <v>0</v>
      </c>
      <c r="CI54" s="63">
        <f>IFERROR(Finansēšana!CI216,"")</f>
        <v>0</v>
      </c>
      <c r="CJ54" s="63">
        <f>IFERROR(Finansēšana!CJ216,"")</f>
        <v>0</v>
      </c>
      <c r="CK54" s="63">
        <f>IFERROR(Finansēšana!CK216,"")</f>
        <v>0</v>
      </c>
      <c r="CL54" s="63">
        <f>IFERROR(Finansēšana!CL216,"")</f>
        <v>0</v>
      </c>
      <c r="CM54" s="63">
        <f>IFERROR(Finansēšana!CM216,"")</f>
        <v>0</v>
      </c>
      <c r="CN54" s="63">
        <f>IFERROR(Finansēšana!CN216,"")</f>
        <v>0</v>
      </c>
      <c r="CO54" s="63">
        <f>IFERROR(Finansēšana!CO216,"")</f>
        <v>0</v>
      </c>
      <c r="CP54" s="63">
        <f>IFERROR(Finansēšana!CP216,"")</f>
        <v>0</v>
      </c>
      <c r="CQ54" s="63">
        <f>IFERROR(Finansēšana!CQ216,"")</f>
        <v>0</v>
      </c>
      <c r="CR54" s="63">
        <f>IFERROR(Finansēšana!CR216,"")</f>
        <v>0</v>
      </c>
      <c r="CS54" s="63">
        <f>IFERROR(Finansēšana!CS216,"")</f>
        <v>0</v>
      </c>
      <c r="CT54" s="63">
        <f>IFERROR(Finansēšana!CT216,"")</f>
        <v>0</v>
      </c>
      <c r="CU54" s="63">
        <f>IFERROR(Finansēšana!CU216,"")</f>
        <v>0</v>
      </c>
      <c r="CV54" s="63">
        <f>IFERROR(Finansēšana!CV216,"")</f>
        <v>0</v>
      </c>
      <c r="CW54" s="63">
        <f>IFERROR(Finansēšana!CW216,"")</f>
        <v>0</v>
      </c>
      <c r="CX54" s="63">
        <f>IFERROR(Finansēšana!CX216,"")</f>
        <v>0</v>
      </c>
      <c r="CY54" s="63">
        <f>IFERROR(Finansēšana!CY216,"")</f>
        <v>0</v>
      </c>
      <c r="CZ54" s="63">
        <f>IFERROR(Finansēšana!CZ216,"")</f>
        <v>0</v>
      </c>
      <c r="DA54" s="63">
        <f>IFERROR(Finansēšana!DA216,"")</f>
        <v>0</v>
      </c>
      <c r="DB54" s="63">
        <f>IFERROR(Finansēšana!DB216,"")</f>
        <v>0</v>
      </c>
      <c r="DC54" s="63">
        <f>IFERROR(Finansēšana!DC216,"")</f>
        <v>0</v>
      </c>
      <c r="DD54" s="63">
        <f>IFERROR(Finansēšana!DD216,"")</f>
        <v>0</v>
      </c>
      <c r="DE54" s="63">
        <f>IFERROR(Finansēšana!DE216,"")</f>
        <v>0</v>
      </c>
      <c r="DF54" s="63">
        <f>IFERROR(Finansēšana!DF216,"")</f>
        <v>0</v>
      </c>
      <c r="DG54" s="63">
        <f>IFERROR(Finansēšana!DG216,"")</f>
        <v>0</v>
      </c>
      <c r="DH54" s="63">
        <f>IFERROR(Finansēšana!DH216,"")</f>
        <v>0</v>
      </c>
      <c r="DI54" s="63">
        <f>IFERROR(Finansēšana!DI216,"")</f>
        <v>0</v>
      </c>
      <c r="DJ54" s="63">
        <f>IFERROR(Finansēšana!DJ216,"")</f>
        <v>0</v>
      </c>
      <c r="DK54" s="63">
        <f>IFERROR(Finansēšana!DK216,"")</f>
        <v>0</v>
      </c>
      <c r="DL54" s="63">
        <f>IFERROR(Finansēšana!DL216,"")</f>
        <v>0</v>
      </c>
      <c r="DM54" s="63">
        <f>IFERROR(Finansēšana!DM216,"")</f>
        <v>0</v>
      </c>
      <c r="DN54" s="63">
        <f>IFERROR(Finansēšana!DN216,"")</f>
        <v>0</v>
      </c>
      <c r="DO54" s="63">
        <f>IFERROR(Finansēšana!DO216,"")</f>
        <v>0</v>
      </c>
      <c r="DP54" s="63">
        <f>IFERROR(Finansēšana!DP216,"")</f>
        <v>0</v>
      </c>
      <c r="DQ54" s="63">
        <f>IFERROR(Finansēšana!DQ216,"")</f>
        <v>0</v>
      </c>
      <c r="DR54" s="63">
        <f>IFERROR(Finansēšana!DR216,"")</f>
        <v>0</v>
      </c>
      <c r="DS54" s="63">
        <f>IFERROR(Finansēšana!DS216,"")</f>
        <v>0</v>
      </c>
      <c r="DT54" s="63">
        <f>IFERROR(Finansēšana!DT216,"")</f>
        <v>0</v>
      </c>
      <c r="DU54" s="63">
        <f>IFERROR(Finansēšana!DU216,"")</f>
        <v>0</v>
      </c>
    </row>
    <row r="55" spans="1:125" x14ac:dyDescent="0.35">
      <c r="A55" s="55" t="str">
        <f>IFERROR(Finansēšana!A219,"")</f>
        <v>Izmaksātie procentmaksājumi</v>
      </c>
      <c r="B55" s="2"/>
      <c r="C55" s="2"/>
      <c r="D55" s="2"/>
      <c r="E55" s="63">
        <f>IFERROR(Finansēšana!E219,"")</f>
        <v>0</v>
      </c>
      <c r="F55" s="63">
        <f>IFERROR(Finansēšana!F219,"")</f>
        <v>0</v>
      </c>
      <c r="G55" s="63">
        <f>IFERROR(Finansēšana!G219,"")</f>
        <v>0</v>
      </c>
      <c r="H55" s="63">
        <f>IFERROR(Finansēšana!H219,"")</f>
        <v>0</v>
      </c>
      <c r="I55" s="63">
        <f>IFERROR(Finansēšana!I219,"")</f>
        <v>0</v>
      </c>
      <c r="J55" s="63">
        <f>IFERROR(Finansēšana!J219,"")</f>
        <v>0</v>
      </c>
      <c r="K55" s="63">
        <f>IFERROR(Finansēšana!K219,"")</f>
        <v>0</v>
      </c>
      <c r="L55" s="63">
        <f>IFERROR(Finansēšana!L219,"")</f>
        <v>0</v>
      </c>
      <c r="M55" s="63">
        <f>IFERROR(Finansēšana!M219,"")</f>
        <v>0</v>
      </c>
      <c r="N55" s="63">
        <f>IFERROR(Finansēšana!N219,"")</f>
        <v>0</v>
      </c>
      <c r="O55" s="63">
        <f>IFERROR(Finansēšana!O219,"")</f>
        <v>0</v>
      </c>
      <c r="P55" s="63">
        <f>IFERROR(Finansēšana!P219,"")</f>
        <v>0</v>
      </c>
      <c r="Q55" s="63">
        <f>IFERROR(Finansēšana!Q219,"")</f>
        <v>0</v>
      </c>
      <c r="R55" s="63">
        <f>IFERROR(Finansēšana!R219,"")</f>
        <v>0</v>
      </c>
      <c r="S55" s="63">
        <f>IFERROR(Finansēšana!S219,"")</f>
        <v>0</v>
      </c>
      <c r="T55" s="63">
        <f>IFERROR(Finansēšana!T219,"")</f>
        <v>0</v>
      </c>
      <c r="U55" s="63">
        <f>IFERROR(Finansēšana!U219,"")</f>
        <v>0</v>
      </c>
      <c r="V55" s="63">
        <f>IFERROR(Finansēšana!V219,"")</f>
        <v>0</v>
      </c>
      <c r="W55" s="63">
        <f>IFERROR(Finansēšana!W219,"")</f>
        <v>0</v>
      </c>
      <c r="X55" s="63">
        <f>IFERROR(Finansēšana!X219,"")</f>
        <v>0</v>
      </c>
      <c r="Y55" s="63">
        <f>IFERROR(Finansēšana!Y219,"")</f>
        <v>0</v>
      </c>
      <c r="Z55" s="63">
        <f>IFERROR(Finansēšana!Z219,"")</f>
        <v>0</v>
      </c>
      <c r="AA55" s="63">
        <f>IFERROR(Finansēšana!AA219,"")</f>
        <v>0</v>
      </c>
      <c r="AB55" s="63">
        <f>IFERROR(Finansēšana!AB219,"")</f>
        <v>0</v>
      </c>
      <c r="AC55" s="63">
        <f>IFERROR(Finansēšana!AC219,"")</f>
        <v>0</v>
      </c>
      <c r="AD55" s="63">
        <f>IFERROR(Finansēšana!AD219,"")</f>
        <v>0</v>
      </c>
      <c r="AE55" s="63">
        <f>IFERROR(Finansēšana!AE219,"")</f>
        <v>0</v>
      </c>
      <c r="AF55" s="63">
        <f>IFERROR(Finansēšana!AF219,"")</f>
        <v>0</v>
      </c>
      <c r="AG55" s="63">
        <f>IFERROR(Finansēšana!AG219,"")</f>
        <v>0</v>
      </c>
      <c r="AH55" s="63">
        <f>IFERROR(Finansēšana!AH219,"")</f>
        <v>0</v>
      </c>
      <c r="AI55" s="63">
        <f>IFERROR(Finansēšana!AI219,"")</f>
        <v>0</v>
      </c>
      <c r="AJ55" s="63">
        <f>IFERROR(Finansēšana!AJ219,"")</f>
        <v>0</v>
      </c>
      <c r="AK55" s="63">
        <f>IFERROR(Finansēšana!AK219,"")</f>
        <v>0</v>
      </c>
      <c r="AL55" s="63">
        <f>IFERROR(Finansēšana!AL219,"")</f>
        <v>0</v>
      </c>
      <c r="AM55" s="63">
        <f>IFERROR(Finansēšana!AM219,"")</f>
        <v>0</v>
      </c>
      <c r="AN55" s="63">
        <f>IFERROR(Finansēšana!AN219,"")</f>
        <v>0</v>
      </c>
      <c r="AO55" s="63">
        <f>IFERROR(Finansēšana!AO219,"")</f>
        <v>0</v>
      </c>
      <c r="AP55" s="63">
        <f>IFERROR(Finansēšana!AP219,"")</f>
        <v>0</v>
      </c>
      <c r="AQ55" s="63">
        <f>IFERROR(Finansēšana!AQ219,"")</f>
        <v>0</v>
      </c>
      <c r="AR55" s="63">
        <f>IFERROR(Finansēšana!AR219,"")</f>
        <v>0</v>
      </c>
      <c r="AS55" s="63">
        <f>IFERROR(Finansēšana!AS219,"")</f>
        <v>0</v>
      </c>
      <c r="AT55" s="63">
        <f>IFERROR(Finansēšana!AT219,"")</f>
        <v>0</v>
      </c>
      <c r="AU55" s="63">
        <f>IFERROR(Finansēšana!AU219,"")</f>
        <v>0</v>
      </c>
      <c r="AV55" s="63">
        <f>IFERROR(Finansēšana!AV219,"")</f>
        <v>0</v>
      </c>
      <c r="AW55" s="63">
        <f>IFERROR(Finansēšana!AW219,"")</f>
        <v>0</v>
      </c>
      <c r="AX55" s="63">
        <f>IFERROR(Finansēšana!AX219,"")</f>
        <v>0</v>
      </c>
      <c r="AY55" s="63">
        <f>IFERROR(Finansēšana!AY219,"")</f>
        <v>0</v>
      </c>
      <c r="AZ55" s="63">
        <f>IFERROR(Finansēšana!AZ219,"")</f>
        <v>0</v>
      </c>
      <c r="BA55" s="63">
        <f>IFERROR(Finansēšana!BA219,"")</f>
        <v>0</v>
      </c>
      <c r="BB55" s="63">
        <f>IFERROR(Finansēšana!BB219,"")</f>
        <v>0</v>
      </c>
      <c r="BC55" s="63">
        <f>IFERROR(Finansēšana!BC219,"")</f>
        <v>0</v>
      </c>
      <c r="BD55" s="63">
        <f>IFERROR(Finansēšana!BD219,"")</f>
        <v>0</v>
      </c>
      <c r="BE55" s="63">
        <f>IFERROR(Finansēšana!BE219,"")</f>
        <v>0</v>
      </c>
      <c r="BF55" s="63">
        <f>IFERROR(Finansēšana!BF219,"")</f>
        <v>0</v>
      </c>
      <c r="BG55" s="63">
        <f>IFERROR(Finansēšana!BG219,"")</f>
        <v>0</v>
      </c>
      <c r="BH55" s="63">
        <f>IFERROR(Finansēšana!BH219,"")</f>
        <v>0</v>
      </c>
      <c r="BI55" s="63">
        <f>IFERROR(Finansēšana!BI219,"")</f>
        <v>0</v>
      </c>
      <c r="BJ55" s="63">
        <f>IFERROR(Finansēšana!BJ219,"")</f>
        <v>0</v>
      </c>
      <c r="BK55" s="63">
        <f>IFERROR(Finansēšana!BK219,"")</f>
        <v>0</v>
      </c>
      <c r="BL55" s="63">
        <f>IFERROR(Finansēšana!BL219,"")</f>
        <v>0</v>
      </c>
      <c r="BM55" s="63">
        <f>IFERROR(Finansēšana!BM219,"")</f>
        <v>0</v>
      </c>
      <c r="BN55" s="63">
        <f>IFERROR(Finansēšana!BN219,"")</f>
        <v>0</v>
      </c>
      <c r="BO55" s="63">
        <f>IFERROR(Finansēšana!BO219,"")</f>
        <v>0</v>
      </c>
      <c r="BP55" s="63">
        <f>IFERROR(Finansēšana!BP219,"")</f>
        <v>0</v>
      </c>
      <c r="BQ55" s="63">
        <f>IFERROR(Finansēšana!BQ219,"")</f>
        <v>0</v>
      </c>
      <c r="BR55" s="63">
        <f>IFERROR(Finansēšana!BR219,"")</f>
        <v>0</v>
      </c>
      <c r="BS55" s="63">
        <f>IFERROR(Finansēšana!BS219,"")</f>
        <v>0</v>
      </c>
      <c r="BT55" s="63">
        <f>IFERROR(Finansēšana!BT219,"")</f>
        <v>0</v>
      </c>
      <c r="BU55" s="63">
        <f>IFERROR(Finansēšana!BU219,"")</f>
        <v>0</v>
      </c>
      <c r="BV55" s="63">
        <f>IFERROR(Finansēšana!BV219,"")</f>
        <v>0</v>
      </c>
      <c r="BW55" s="63">
        <f>IFERROR(Finansēšana!BW219,"")</f>
        <v>0</v>
      </c>
      <c r="BX55" s="63">
        <f>IFERROR(Finansēšana!BX219,"")</f>
        <v>0</v>
      </c>
      <c r="BY55" s="63">
        <f>IFERROR(Finansēšana!BY219,"")</f>
        <v>0</v>
      </c>
      <c r="BZ55" s="63">
        <f>IFERROR(Finansēšana!BZ219,"")</f>
        <v>0</v>
      </c>
      <c r="CA55" s="63">
        <f>IFERROR(Finansēšana!CA219,"")</f>
        <v>0</v>
      </c>
      <c r="CB55" s="63">
        <f>IFERROR(Finansēšana!CB219,"")</f>
        <v>0</v>
      </c>
      <c r="CC55" s="63">
        <f>IFERROR(Finansēšana!CC219,"")</f>
        <v>0</v>
      </c>
      <c r="CD55" s="63">
        <f>IFERROR(Finansēšana!CD219,"")</f>
        <v>0</v>
      </c>
      <c r="CE55" s="63">
        <f>IFERROR(Finansēšana!CE219,"")</f>
        <v>0</v>
      </c>
      <c r="CF55" s="63">
        <f>IFERROR(Finansēšana!CF219,"")</f>
        <v>0</v>
      </c>
      <c r="CG55" s="63">
        <f>IFERROR(Finansēšana!CG219,"")</f>
        <v>0</v>
      </c>
      <c r="CH55" s="63">
        <f>IFERROR(Finansēšana!CH219,"")</f>
        <v>0</v>
      </c>
      <c r="CI55" s="63">
        <f>IFERROR(Finansēšana!CI219,"")</f>
        <v>0</v>
      </c>
      <c r="CJ55" s="63">
        <f>IFERROR(Finansēšana!CJ219,"")</f>
        <v>0</v>
      </c>
      <c r="CK55" s="63">
        <f>IFERROR(Finansēšana!CK219,"")</f>
        <v>0</v>
      </c>
      <c r="CL55" s="63">
        <f>IFERROR(Finansēšana!CL219,"")</f>
        <v>0</v>
      </c>
      <c r="CM55" s="63">
        <f>IFERROR(Finansēšana!CM219,"")</f>
        <v>0</v>
      </c>
      <c r="CN55" s="63">
        <f>IFERROR(Finansēšana!CN219,"")</f>
        <v>0</v>
      </c>
      <c r="CO55" s="63">
        <f>IFERROR(Finansēšana!CO219,"")</f>
        <v>0</v>
      </c>
      <c r="CP55" s="63">
        <f>IFERROR(Finansēšana!CP219,"")</f>
        <v>0</v>
      </c>
      <c r="CQ55" s="63">
        <f>IFERROR(Finansēšana!CQ219,"")</f>
        <v>0</v>
      </c>
      <c r="CR55" s="63">
        <f>IFERROR(Finansēšana!CR219,"")</f>
        <v>0</v>
      </c>
      <c r="CS55" s="63">
        <f>IFERROR(Finansēšana!CS219,"")</f>
        <v>0</v>
      </c>
      <c r="CT55" s="63">
        <f>IFERROR(Finansēšana!CT219,"")</f>
        <v>0</v>
      </c>
      <c r="CU55" s="63">
        <f>IFERROR(Finansēšana!CU219,"")</f>
        <v>0</v>
      </c>
      <c r="CV55" s="63">
        <f>IFERROR(Finansēšana!CV219,"")</f>
        <v>0</v>
      </c>
      <c r="CW55" s="63">
        <f>IFERROR(Finansēšana!CW219,"")</f>
        <v>0</v>
      </c>
      <c r="CX55" s="63">
        <f>IFERROR(Finansēšana!CX219,"")</f>
        <v>0</v>
      </c>
      <c r="CY55" s="63">
        <f>IFERROR(Finansēšana!CY219,"")</f>
        <v>0</v>
      </c>
      <c r="CZ55" s="63">
        <f>IFERROR(Finansēšana!CZ219,"")</f>
        <v>0</v>
      </c>
      <c r="DA55" s="63">
        <f>IFERROR(Finansēšana!DA219,"")</f>
        <v>0</v>
      </c>
      <c r="DB55" s="63">
        <f>IFERROR(Finansēšana!DB219,"")</f>
        <v>0</v>
      </c>
      <c r="DC55" s="63">
        <f>IFERROR(Finansēšana!DC219,"")</f>
        <v>0</v>
      </c>
      <c r="DD55" s="63">
        <f>IFERROR(Finansēšana!DD219,"")</f>
        <v>0</v>
      </c>
      <c r="DE55" s="63">
        <f>IFERROR(Finansēšana!DE219,"")</f>
        <v>0</v>
      </c>
      <c r="DF55" s="63">
        <f>IFERROR(Finansēšana!DF219,"")</f>
        <v>0</v>
      </c>
      <c r="DG55" s="63">
        <f>IFERROR(Finansēšana!DG219,"")</f>
        <v>0</v>
      </c>
      <c r="DH55" s="63">
        <f>IFERROR(Finansēšana!DH219,"")</f>
        <v>0</v>
      </c>
      <c r="DI55" s="63">
        <f>IFERROR(Finansēšana!DI219,"")</f>
        <v>0</v>
      </c>
      <c r="DJ55" s="63">
        <f>IFERROR(Finansēšana!DJ219,"")</f>
        <v>0</v>
      </c>
      <c r="DK55" s="63">
        <f>IFERROR(Finansēšana!DK219,"")</f>
        <v>0</v>
      </c>
      <c r="DL55" s="63">
        <f>IFERROR(Finansēšana!DL219,"")</f>
        <v>0</v>
      </c>
      <c r="DM55" s="63">
        <f>IFERROR(Finansēšana!DM219,"")</f>
        <v>0</v>
      </c>
      <c r="DN55" s="63">
        <f>IFERROR(Finansēšana!DN219,"")</f>
        <v>0</v>
      </c>
      <c r="DO55" s="63">
        <f>IFERROR(Finansēšana!DO219,"")</f>
        <v>0</v>
      </c>
      <c r="DP55" s="63">
        <f>IFERROR(Finansēšana!DP219,"")</f>
        <v>0</v>
      </c>
      <c r="DQ55" s="63">
        <f>IFERROR(Finansēšana!DQ219,"")</f>
        <v>0</v>
      </c>
      <c r="DR55" s="63">
        <f>IFERROR(Finansēšana!DR219,"")</f>
        <v>0</v>
      </c>
      <c r="DS55" s="63">
        <f>IFERROR(Finansēšana!DS219,"")</f>
        <v>0</v>
      </c>
      <c r="DT55" s="63">
        <f>IFERROR(Finansēšana!DT219,"")</f>
        <v>0</v>
      </c>
      <c r="DU55" s="63">
        <f>IFERROR(Finansēšana!DU219,"")</f>
        <v>0</v>
      </c>
    </row>
    <row r="56" spans="1:125" x14ac:dyDescent="0.35">
      <c r="A56" s="21" t="s">
        <v>187</v>
      </c>
      <c r="B56" s="2"/>
      <c r="C56" s="2"/>
      <c r="D56" s="79">
        <f>IFERROR(SUM(E56:DU56),"")</f>
        <v>0</v>
      </c>
      <c r="E56" s="79">
        <f t="shared" ref="E56:BP56" si="13">IFERROR(SUM(E54:E55),"")</f>
        <v>0</v>
      </c>
      <c r="F56" s="79">
        <f t="shared" si="13"/>
        <v>0</v>
      </c>
      <c r="G56" s="79">
        <f t="shared" si="13"/>
        <v>0</v>
      </c>
      <c r="H56" s="79">
        <f t="shared" si="13"/>
        <v>0</v>
      </c>
      <c r="I56" s="79">
        <f t="shared" si="13"/>
        <v>0</v>
      </c>
      <c r="J56" s="79">
        <f t="shared" si="13"/>
        <v>0</v>
      </c>
      <c r="K56" s="79">
        <f t="shared" si="13"/>
        <v>0</v>
      </c>
      <c r="L56" s="79">
        <f t="shared" si="13"/>
        <v>0</v>
      </c>
      <c r="M56" s="79">
        <f t="shared" si="13"/>
        <v>0</v>
      </c>
      <c r="N56" s="79">
        <f t="shared" si="13"/>
        <v>0</v>
      </c>
      <c r="O56" s="79">
        <f t="shared" si="13"/>
        <v>0</v>
      </c>
      <c r="P56" s="79">
        <f t="shared" si="13"/>
        <v>0</v>
      </c>
      <c r="Q56" s="79">
        <f t="shared" si="13"/>
        <v>0</v>
      </c>
      <c r="R56" s="79">
        <f t="shared" si="13"/>
        <v>0</v>
      </c>
      <c r="S56" s="79">
        <f t="shared" si="13"/>
        <v>0</v>
      </c>
      <c r="T56" s="79">
        <f t="shared" si="13"/>
        <v>0</v>
      </c>
      <c r="U56" s="79">
        <f t="shared" si="13"/>
        <v>0</v>
      </c>
      <c r="V56" s="79">
        <f t="shared" si="13"/>
        <v>0</v>
      </c>
      <c r="W56" s="79">
        <f t="shared" si="13"/>
        <v>0</v>
      </c>
      <c r="X56" s="79">
        <f t="shared" si="13"/>
        <v>0</v>
      </c>
      <c r="Y56" s="79">
        <f t="shared" si="13"/>
        <v>0</v>
      </c>
      <c r="Z56" s="79">
        <f t="shared" si="13"/>
        <v>0</v>
      </c>
      <c r="AA56" s="79">
        <f t="shared" si="13"/>
        <v>0</v>
      </c>
      <c r="AB56" s="79">
        <f t="shared" si="13"/>
        <v>0</v>
      </c>
      <c r="AC56" s="79">
        <f t="shared" si="13"/>
        <v>0</v>
      </c>
      <c r="AD56" s="79">
        <f t="shared" si="13"/>
        <v>0</v>
      </c>
      <c r="AE56" s="79">
        <f t="shared" si="13"/>
        <v>0</v>
      </c>
      <c r="AF56" s="79">
        <f t="shared" si="13"/>
        <v>0</v>
      </c>
      <c r="AG56" s="79">
        <f t="shared" si="13"/>
        <v>0</v>
      </c>
      <c r="AH56" s="79">
        <f t="shared" si="13"/>
        <v>0</v>
      </c>
      <c r="AI56" s="79">
        <f t="shared" si="13"/>
        <v>0</v>
      </c>
      <c r="AJ56" s="79">
        <f t="shared" si="13"/>
        <v>0</v>
      </c>
      <c r="AK56" s="79">
        <f t="shared" si="13"/>
        <v>0</v>
      </c>
      <c r="AL56" s="79">
        <f t="shared" si="13"/>
        <v>0</v>
      </c>
      <c r="AM56" s="79">
        <f t="shared" si="13"/>
        <v>0</v>
      </c>
      <c r="AN56" s="79">
        <f t="shared" si="13"/>
        <v>0</v>
      </c>
      <c r="AO56" s="79">
        <f t="shared" si="13"/>
        <v>0</v>
      </c>
      <c r="AP56" s="79">
        <f t="shared" si="13"/>
        <v>0</v>
      </c>
      <c r="AQ56" s="79">
        <f t="shared" si="13"/>
        <v>0</v>
      </c>
      <c r="AR56" s="79">
        <f t="shared" si="13"/>
        <v>0</v>
      </c>
      <c r="AS56" s="79">
        <f t="shared" si="13"/>
        <v>0</v>
      </c>
      <c r="AT56" s="79">
        <f t="shared" si="13"/>
        <v>0</v>
      </c>
      <c r="AU56" s="79">
        <f t="shared" si="13"/>
        <v>0</v>
      </c>
      <c r="AV56" s="79">
        <f t="shared" si="13"/>
        <v>0</v>
      </c>
      <c r="AW56" s="79">
        <f t="shared" si="13"/>
        <v>0</v>
      </c>
      <c r="AX56" s="79">
        <f t="shared" si="13"/>
        <v>0</v>
      </c>
      <c r="AY56" s="79">
        <f t="shared" si="13"/>
        <v>0</v>
      </c>
      <c r="AZ56" s="79">
        <f t="shared" si="13"/>
        <v>0</v>
      </c>
      <c r="BA56" s="79">
        <f t="shared" si="13"/>
        <v>0</v>
      </c>
      <c r="BB56" s="79">
        <f t="shared" si="13"/>
        <v>0</v>
      </c>
      <c r="BC56" s="79">
        <f t="shared" si="13"/>
        <v>0</v>
      </c>
      <c r="BD56" s="79">
        <f t="shared" si="13"/>
        <v>0</v>
      </c>
      <c r="BE56" s="79">
        <f t="shared" si="13"/>
        <v>0</v>
      </c>
      <c r="BF56" s="79">
        <f t="shared" si="13"/>
        <v>0</v>
      </c>
      <c r="BG56" s="79">
        <f t="shared" si="13"/>
        <v>0</v>
      </c>
      <c r="BH56" s="79">
        <f t="shared" si="13"/>
        <v>0</v>
      </c>
      <c r="BI56" s="79">
        <f t="shared" si="13"/>
        <v>0</v>
      </c>
      <c r="BJ56" s="79">
        <f t="shared" si="13"/>
        <v>0</v>
      </c>
      <c r="BK56" s="79">
        <f t="shared" si="13"/>
        <v>0</v>
      </c>
      <c r="BL56" s="79">
        <f t="shared" si="13"/>
        <v>0</v>
      </c>
      <c r="BM56" s="79">
        <f t="shared" si="13"/>
        <v>0</v>
      </c>
      <c r="BN56" s="79">
        <f t="shared" si="13"/>
        <v>0</v>
      </c>
      <c r="BO56" s="79">
        <f t="shared" si="13"/>
        <v>0</v>
      </c>
      <c r="BP56" s="79">
        <f t="shared" si="13"/>
        <v>0</v>
      </c>
      <c r="BQ56" s="79">
        <f t="shared" ref="BQ56:DU56" si="14">IFERROR(SUM(BQ54:BQ55),"")</f>
        <v>0</v>
      </c>
      <c r="BR56" s="79">
        <f t="shared" si="14"/>
        <v>0</v>
      </c>
      <c r="BS56" s="79">
        <f t="shared" si="14"/>
        <v>0</v>
      </c>
      <c r="BT56" s="79">
        <f t="shared" si="14"/>
        <v>0</v>
      </c>
      <c r="BU56" s="79">
        <f t="shared" si="14"/>
        <v>0</v>
      </c>
      <c r="BV56" s="79">
        <f t="shared" si="14"/>
        <v>0</v>
      </c>
      <c r="BW56" s="79">
        <f t="shared" si="14"/>
        <v>0</v>
      </c>
      <c r="BX56" s="79">
        <f t="shared" si="14"/>
        <v>0</v>
      </c>
      <c r="BY56" s="79">
        <f t="shared" si="14"/>
        <v>0</v>
      </c>
      <c r="BZ56" s="79">
        <f t="shared" si="14"/>
        <v>0</v>
      </c>
      <c r="CA56" s="79">
        <f t="shared" si="14"/>
        <v>0</v>
      </c>
      <c r="CB56" s="79">
        <f t="shared" si="14"/>
        <v>0</v>
      </c>
      <c r="CC56" s="79">
        <f t="shared" si="14"/>
        <v>0</v>
      </c>
      <c r="CD56" s="79">
        <f t="shared" si="14"/>
        <v>0</v>
      </c>
      <c r="CE56" s="79">
        <f t="shared" si="14"/>
        <v>0</v>
      </c>
      <c r="CF56" s="79">
        <f t="shared" si="14"/>
        <v>0</v>
      </c>
      <c r="CG56" s="79">
        <f t="shared" si="14"/>
        <v>0</v>
      </c>
      <c r="CH56" s="79">
        <f t="shared" si="14"/>
        <v>0</v>
      </c>
      <c r="CI56" s="79">
        <f t="shared" si="14"/>
        <v>0</v>
      </c>
      <c r="CJ56" s="79">
        <f t="shared" si="14"/>
        <v>0</v>
      </c>
      <c r="CK56" s="79">
        <f t="shared" si="14"/>
        <v>0</v>
      </c>
      <c r="CL56" s="79">
        <f t="shared" si="14"/>
        <v>0</v>
      </c>
      <c r="CM56" s="79">
        <f t="shared" si="14"/>
        <v>0</v>
      </c>
      <c r="CN56" s="79">
        <f t="shared" si="14"/>
        <v>0</v>
      </c>
      <c r="CO56" s="79">
        <f t="shared" si="14"/>
        <v>0</v>
      </c>
      <c r="CP56" s="79">
        <f t="shared" si="14"/>
        <v>0</v>
      </c>
      <c r="CQ56" s="79">
        <f t="shared" si="14"/>
        <v>0</v>
      </c>
      <c r="CR56" s="79">
        <f t="shared" si="14"/>
        <v>0</v>
      </c>
      <c r="CS56" s="79">
        <f t="shared" si="14"/>
        <v>0</v>
      </c>
      <c r="CT56" s="79">
        <f t="shared" si="14"/>
        <v>0</v>
      </c>
      <c r="CU56" s="79">
        <f t="shared" si="14"/>
        <v>0</v>
      </c>
      <c r="CV56" s="79">
        <f t="shared" si="14"/>
        <v>0</v>
      </c>
      <c r="CW56" s="79">
        <f t="shared" si="14"/>
        <v>0</v>
      </c>
      <c r="CX56" s="79">
        <f t="shared" si="14"/>
        <v>0</v>
      </c>
      <c r="CY56" s="79">
        <f t="shared" si="14"/>
        <v>0</v>
      </c>
      <c r="CZ56" s="79">
        <f t="shared" si="14"/>
        <v>0</v>
      </c>
      <c r="DA56" s="79">
        <f t="shared" si="14"/>
        <v>0</v>
      </c>
      <c r="DB56" s="79">
        <f t="shared" si="14"/>
        <v>0</v>
      </c>
      <c r="DC56" s="79">
        <f t="shared" si="14"/>
        <v>0</v>
      </c>
      <c r="DD56" s="79">
        <f t="shared" si="14"/>
        <v>0</v>
      </c>
      <c r="DE56" s="79">
        <f t="shared" si="14"/>
        <v>0</v>
      </c>
      <c r="DF56" s="79">
        <f t="shared" si="14"/>
        <v>0</v>
      </c>
      <c r="DG56" s="79">
        <f t="shared" si="14"/>
        <v>0</v>
      </c>
      <c r="DH56" s="79">
        <f t="shared" si="14"/>
        <v>0</v>
      </c>
      <c r="DI56" s="79">
        <f t="shared" si="14"/>
        <v>0</v>
      </c>
      <c r="DJ56" s="79">
        <f t="shared" si="14"/>
        <v>0</v>
      </c>
      <c r="DK56" s="79">
        <f t="shared" si="14"/>
        <v>0</v>
      </c>
      <c r="DL56" s="79">
        <f t="shared" si="14"/>
        <v>0</v>
      </c>
      <c r="DM56" s="79">
        <f t="shared" si="14"/>
        <v>0</v>
      </c>
      <c r="DN56" s="79">
        <f t="shared" si="14"/>
        <v>0</v>
      </c>
      <c r="DO56" s="79">
        <f t="shared" si="14"/>
        <v>0</v>
      </c>
      <c r="DP56" s="79">
        <f t="shared" si="14"/>
        <v>0</v>
      </c>
      <c r="DQ56" s="79">
        <f t="shared" si="14"/>
        <v>0</v>
      </c>
      <c r="DR56" s="79">
        <f t="shared" si="14"/>
        <v>0</v>
      </c>
      <c r="DS56" s="79">
        <f t="shared" si="14"/>
        <v>0</v>
      </c>
      <c r="DT56" s="79">
        <f t="shared" si="14"/>
        <v>0</v>
      </c>
      <c r="DU56" s="79">
        <f t="shared" si="14"/>
        <v>0</v>
      </c>
    </row>
    <row r="57" spans="1:125" x14ac:dyDescent="0.35">
      <c r="A57" s="2"/>
      <c r="B57" s="2"/>
      <c r="C57" s="2"/>
      <c r="D57" s="2"/>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row>
    <row r="58" spans="1:125" x14ac:dyDescent="0.35">
      <c r="A58" s="55" t="str">
        <f>IFERROR(Finansēšana!A232,"")</f>
        <v>Subordinētais kapitāls</v>
      </c>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x14ac:dyDescent="0.35">
      <c r="A59" s="55" t="str">
        <f>IFERROR(Finansēšana!A256,"")</f>
        <v>Kredīta atmaksa periodā</v>
      </c>
      <c r="B59" s="2"/>
      <c r="C59" s="2"/>
      <c r="D59" s="2"/>
      <c r="E59" s="63">
        <f>IFERROR(Finansēšana!E256,"")</f>
        <v>0</v>
      </c>
      <c r="F59" s="63">
        <f>IFERROR(Finansēšana!F256,"")</f>
        <v>0</v>
      </c>
      <c r="G59" s="63">
        <f>IFERROR(Finansēšana!G256,"")</f>
        <v>0</v>
      </c>
      <c r="H59" s="63">
        <f>IFERROR(Finansēšana!H256,"")</f>
        <v>0</v>
      </c>
      <c r="I59" s="63">
        <f>IFERROR(Finansēšana!I256,"")</f>
        <v>0</v>
      </c>
      <c r="J59" s="63">
        <f>IFERROR(Finansēšana!J256,"")</f>
        <v>0</v>
      </c>
      <c r="K59" s="63">
        <f>IFERROR(Finansēšana!K256,"")</f>
        <v>0</v>
      </c>
      <c r="L59" s="63">
        <f>IFERROR(Finansēšana!L256,"")</f>
        <v>0</v>
      </c>
      <c r="M59" s="63">
        <f>IFERROR(Finansēšana!M256,"")</f>
        <v>0</v>
      </c>
      <c r="N59" s="63">
        <f>IFERROR(Finansēšana!N256,"")</f>
        <v>0</v>
      </c>
      <c r="O59" s="63">
        <f>IFERROR(Finansēšana!O256,"")</f>
        <v>0</v>
      </c>
      <c r="P59" s="63">
        <f>IFERROR(Finansēšana!P256,"")</f>
        <v>0</v>
      </c>
      <c r="Q59" s="63">
        <f>IFERROR(Finansēšana!Q256,"")</f>
        <v>0</v>
      </c>
      <c r="R59" s="63">
        <f>IFERROR(Finansēšana!R256,"")</f>
        <v>0</v>
      </c>
      <c r="S59" s="63">
        <f>IFERROR(Finansēšana!S256,"")</f>
        <v>0</v>
      </c>
      <c r="T59" s="63">
        <f>IFERROR(Finansēšana!T256,"")</f>
        <v>0</v>
      </c>
      <c r="U59" s="63">
        <f>IFERROR(Finansēšana!U256,"")</f>
        <v>0</v>
      </c>
      <c r="V59" s="63">
        <f>IFERROR(Finansēšana!V256,"")</f>
        <v>0</v>
      </c>
      <c r="W59" s="63">
        <f>IFERROR(Finansēšana!W256,"")</f>
        <v>0</v>
      </c>
      <c r="X59" s="63">
        <f>IFERROR(Finansēšana!X256,"")</f>
        <v>0</v>
      </c>
      <c r="Y59" s="63">
        <f>IFERROR(Finansēšana!Y256,"")</f>
        <v>0</v>
      </c>
      <c r="Z59" s="63">
        <f>IFERROR(Finansēšana!Z256,"")</f>
        <v>0</v>
      </c>
      <c r="AA59" s="63">
        <f>IFERROR(Finansēšana!AA256,"")</f>
        <v>0</v>
      </c>
      <c r="AB59" s="63">
        <f>IFERROR(Finansēšana!AB256,"")</f>
        <v>0</v>
      </c>
      <c r="AC59" s="63">
        <f>IFERROR(Finansēšana!AC256,"")</f>
        <v>0</v>
      </c>
      <c r="AD59" s="63">
        <f>IFERROR(Finansēšana!AD256,"")</f>
        <v>0</v>
      </c>
      <c r="AE59" s="63">
        <f>IFERROR(Finansēšana!AE256,"")</f>
        <v>0</v>
      </c>
      <c r="AF59" s="63">
        <f>IFERROR(Finansēšana!AF256,"")</f>
        <v>0</v>
      </c>
      <c r="AG59" s="63">
        <f>IFERROR(Finansēšana!AG256,"")</f>
        <v>0</v>
      </c>
      <c r="AH59" s="63">
        <f>IFERROR(Finansēšana!AH256,"")</f>
        <v>0</v>
      </c>
      <c r="AI59" s="63">
        <f>IFERROR(Finansēšana!AI256,"")</f>
        <v>0</v>
      </c>
      <c r="AJ59" s="63">
        <f>IFERROR(Finansēšana!AJ256,"")</f>
        <v>0</v>
      </c>
      <c r="AK59" s="63">
        <f>IFERROR(Finansēšana!AK256,"")</f>
        <v>0</v>
      </c>
      <c r="AL59" s="63">
        <f>IFERROR(Finansēšana!AL256,"")</f>
        <v>0</v>
      </c>
      <c r="AM59" s="63">
        <f>IFERROR(Finansēšana!AM256,"")</f>
        <v>0</v>
      </c>
      <c r="AN59" s="63">
        <f>IFERROR(Finansēšana!AN256,"")</f>
        <v>0</v>
      </c>
      <c r="AO59" s="63">
        <f>IFERROR(Finansēšana!AO256,"")</f>
        <v>0</v>
      </c>
      <c r="AP59" s="63">
        <f>IFERROR(Finansēšana!AP256,"")</f>
        <v>0</v>
      </c>
      <c r="AQ59" s="63">
        <f>IFERROR(Finansēšana!AQ256,"")</f>
        <v>0</v>
      </c>
      <c r="AR59" s="63">
        <f>IFERROR(Finansēšana!AR256,"")</f>
        <v>0</v>
      </c>
      <c r="AS59" s="63">
        <f>IFERROR(Finansēšana!AS256,"")</f>
        <v>0</v>
      </c>
      <c r="AT59" s="63">
        <f>IFERROR(Finansēšana!AT256,"")</f>
        <v>0</v>
      </c>
      <c r="AU59" s="63">
        <f>IFERROR(Finansēšana!AU256,"")</f>
        <v>0</v>
      </c>
      <c r="AV59" s="63">
        <f>IFERROR(Finansēšana!AV256,"")</f>
        <v>0</v>
      </c>
      <c r="AW59" s="63">
        <f>IFERROR(Finansēšana!AW256,"")</f>
        <v>0</v>
      </c>
      <c r="AX59" s="63">
        <f>IFERROR(Finansēšana!AX256,"")</f>
        <v>0</v>
      </c>
      <c r="AY59" s="63">
        <f>IFERROR(Finansēšana!AY256,"")</f>
        <v>0</v>
      </c>
      <c r="AZ59" s="63">
        <f>IFERROR(Finansēšana!AZ256,"")</f>
        <v>0</v>
      </c>
      <c r="BA59" s="63">
        <f>IFERROR(Finansēšana!BA256,"")</f>
        <v>0</v>
      </c>
      <c r="BB59" s="63">
        <f>IFERROR(Finansēšana!BB256,"")</f>
        <v>0</v>
      </c>
      <c r="BC59" s="63">
        <f>IFERROR(Finansēšana!BC256,"")</f>
        <v>0</v>
      </c>
      <c r="BD59" s="63">
        <f>IFERROR(Finansēšana!BD256,"")</f>
        <v>0</v>
      </c>
      <c r="BE59" s="63">
        <f>IFERROR(Finansēšana!BE256,"")</f>
        <v>0</v>
      </c>
      <c r="BF59" s="63">
        <f>IFERROR(Finansēšana!BF256,"")</f>
        <v>0</v>
      </c>
      <c r="BG59" s="63">
        <f>IFERROR(Finansēšana!BG256,"")</f>
        <v>0</v>
      </c>
      <c r="BH59" s="63">
        <f>IFERROR(Finansēšana!BH256,"")</f>
        <v>0</v>
      </c>
      <c r="BI59" s="63">
        <f>IFERROR(Finansēšana!BI256,"")</f>
        <v>0</v>
      </c>
      <c r="BJ59" s="63">
        <f>IFERROR(Finansēšana!BJ256,"")</f>
        <v>0</v>
      </c>
      <c r="BK59" s="63">
        <f>IFERROR(Finansēšana!BK256,"")</f>
        <v>0</v>
      </c>
      <c r="BL59" s="63">
        <f>IFERROR(Finansēšana!BL256,"")</f>
        <v>0</v>
      </c>
      <c r="BM59" s="63">
        <f>IFERROR(Finansēšana!BM256,"")</f>
        <v>0</v>
      </c>
      <c r="BN59" s="63">
        <f>IFERROR(Finansēšana!BN256,"")</f>
        <v>0</v>
      </c>
      <c r="BO59" s="63">
        <f>IFERROR(Finansēšana!BO256,"")</f>
        <v>0</v>
      </c>
      <c r="BP59" s="63">
        <f>IFERROR(Finansēšana!BP256,"")</f>
        <v>0</v>
      </c>
      <c r="BQ59" s="63">
        <f>IFERROR(Finansēšana!BQ256,"")</f>
        <v>0</v>
      </c>
      <c r="BR59" s="63">
        <f>IFERROR(Finansēšana!BR256,"")</f>
        <v>0</v>
      </c>
      <c r="BS59" s="63">
        <f>IFERROR(Finansēšana!BS256,"")</f>
        <v>0</v>
      </c>
      <c r="BT59" s="63">
        <f>IFERROR(Finansēšana!BT256,"")</f>
        <v>0</v>
      </c>
      <c r="BU59" s="63">
        <f>IFERROR(Finansēšana!BU256,"")</f>
        <v>0</v>
      </c>
      <c r="BV59" s="63">
        <f>IFERROR(Finansēšana!BV256,"")</f>
        <v>0</v>
      </c>
      <c r="BW59" s="63">
        <f>IFERROR(Finansēšana!BW256,"")</f>
        <v>0</v>
      </c>
      <c r="BX59" s="63">
        <f>IFERROR(Finansēšana!BX256,"")</f>
        <v>0</v>
      </c>
      <c r="BY59" s="63">
        <f>IFERROR(Finansēšana!BY256,"")</f>
        <v>0</v>
      </c>
      <c r="BZ59" s="63">
        <f>IFERROR(Finansēšana!BZ256,"")</f>
        <v>0</v>
      </c>
      <c r="CA59" s="63">
        <f>IFERROR(Finansēšana!CA256,"")</f>
        <v>0</v>
      </c>
      <c r="CB59" s="63">
        <f>IFERROR(Finansēšana!CB256,"")</f>
        <v>0</v>
      </c>
      <c r="CC59" s="63">
        <f>IFERROR(Finansēšana!CC256,"")</f>
        <v>0</v>
      </c>
      <c r="CD59" s="63">
        <f>IFERROR(Finansēšana!CD256,"")</f>
        <v>0</v>
      </c>
      <c r="CE59" s="63">
        <f>IFERROR(Finansēšana!CE256,"")</f>
        <v>0</v>
      </c>
      <c r="CF59" s="63">
        <f>IFERROR(Finansēšana!CF256,"")</f>
        <v>0</v>
      </c>
      <c r="CG59" s="63">
        <f>IFERROR(Finansēšana!CG256,"")</f>
        <v>0</v>
      </c>
      <c r="CH59" s="63">
        <f>IFERROR(Finansēšana!CH256,"")</f>
        <v>0</v>
      </c>
      <c r="CI59" s="63">
        <f>IFERROR(Finansēšana!CI256,"")</f>
        <v>0</v>
      </c>
      <c r="CJ59" s="63">
        <f>IFERROR(Finansēšana!CJ256,"")</f>
        <v>0</v>
      </c>
      <c r="CK59" s="63">
        <f>IFERROR(Finansēšana!CK256,"")</f>
        <v>0</v>
      </c>
      <c r="CL59" s="63">
        <f>IFERROR(Finansēšana!CL256,"")</f>
        <v>0</v>
      </c>
      <c r="CM59" s="63">
        <f>IFERROR(Finansēšana!CM256,"")</f>
        <v>0</v>
      </c>
      <c r="CN59" s="63">
        <f>IFERROR(Finansēšana!CN256,"")</f>
        <v>0</v>
      </c>
      <c r="CO59" s="63">
        <f>IFERROR(Finansēšana!CO256,"")</f>
        <v>0</v>
      </c>
      <c r="CP59" s="63">
        <f>IFERROR(Finansēšana!CP256,"")</f>
        <v>0</v>
      </c>
      <c r="CQ59" s="63">
        <f>IFERROR(Finansēšana!CQ256,"")</f>
        <v>0</v>
      </c>
      <c r="CR59" s="63">
        <f>IFERROR(Finansēšana!CR256,"")</f>
        <v>0</v>
      </c>
      <c r="CS59" s="63">
        <f>IFERROR(Finansēšana!CS256,"")</f>
        <v>0</v>
      </c>
      <c r="CT59" s="63">
        <f>IFERROR(Finansēšana!CT256,"")</f>
        <v>0</v>
      </c>
      <c r="CU59" s="63">
        <f>IFERROR(Finansēšana!CU256,"")</f>
        <v>0</v>
      </c>
      <c r="CV59" s="63">
        <f>IFERROR(Finansēšana!CV256,"")</f>
        <v>0</v>
      </c>
      <c r="CW59" s="63">
        <f>IFERROR(Finansēšana!CW256,"")</f>
        <v>0</v>
      </c>
      <c r="CX59" s="63">
        <f>IFERROR(Finansēšana!CX256,"")</f>
        <v>0</v>
      </c>
      <c r="CY59" s="63">
        <f>IFERROR(Finansēšana!CY256,"")</f>
        <v>0</v>
      </c>
      <c r="CZ59" s="63">
        <f>IFERROR(Finansēšana!CZ256,"")</f>
        <v>0</v>
      </c>
      <c r="DA59" s="63">
        <f>IFERROR(Finansēšana!DA256,"")</f>
        <v>0</v>
      </c>
      <c r="DB59" s="63">
        <f>IFERROR(Finansēšana!DB256,"")</f>
        <v>0</v>
      </c>
      <c r="DC59" s="63">
        <f>IFERROR(Finansēšana!DC256,"")</f>
        <v>0</v>
      </c>
      <c r="DD59" s="63">
        <f>IFERROR(Finansēšana!DD256,"")</f>
        <v>0</v>
      </c>
      <c r="DE59" s="63">
        <f>IFERROR(Finansēšana!DE256,"")</f>
        <v>0</v>
      </c>
      <c r="DF59" s="63">
        <f>IFERROR(Finansēšana!DF256,"")</f>
        <v>0</v>
      </c>
      <c r="DG59" s="63">
        <f>IFERROR(Finansēšana!DG256,"")</f>
        <v>0</v>
      </c>
      <c r="DH59" s="63">
        <f>IFERROR(Finansēšana!DH256,"")</f>
        <v>0</v>
      </c>
      <c r="DI59" s="63">
        <f>IFERROR(Finansēšana!DI256,"")</f>
        <v>0</v>
      </c>
      <c r="DJ59" s="63">
        <f>IFERROR(Finansēšana!DJ256,"")</f>
        <v>0</v>
      </c>
      <c r="DK59" s="63">
        <f>IFERROR(Finansēšana!DK256,"")</f>
        <v>0</v>
      </c>
      <c r="DL59" s="63">
        <f>IFERROR(Finansēšana!DL256,"")</f>
        <v>0</v>
      </c>
      <c r="DM59" s="63">
        <f>IFERROR(Finansēšana!DM256,"")</f>
        <v>0</v>
      </c>
      <c r="DN59" s="63">
        <f>IFERROR(Finansēšana!DN256,"")</f>
        <v>0</v>
      </c>
      <c r="DO59" s="63">
        <f>IFERROR(Finansēšana!DO256,"")</f>
        <v>0</v>
      </c>
      <c r="DP59" s="63">
        <f>IFERROR(Finansēšana!DP256,"")</f>
        <v>0</v>
      </c>
      <c r="DQ59" s="63">
        <f>IFERROR(Finansēšana!DQ256,"")</f>
        <v>0</v>
      </c>
      <c r="DR59" s="63">
        <f>IFERROR(Finansēšana!DR256,"")</f>
        <v>0</v>
      </c>
      <c r="DS59" s="63">
        <f>IFERROR(Finansēšana!DS256,"")</f>
        <v>0</v>
      </c>
      <c r="DT59" s="63">
        <f>IFERROR(Finansēšana!DT256,"")</f>
        <v>0</v>
      </c>
      <c r="DU59" s="63">
        <f>IFERROR(Finansēšana!DU256,"")</f>
        <v>0</v>
      </c>
    </row>
    <row r="60" spans="1:125" x14ac:dyDescent="0.35">
      <c r="A60" s="55" t="str">
        <f>IFERROR(Finansēšana!A259,"")</f>
        <v>Izmaksātie procentmaksājumi</v>
      </c>
      <c r="B60" s="2"/>
      <c r="C60" s="2"/>
      <c r="D60" s="2"/>
      <c r="E60" s="63">
        <f>IFERROR(Finansēšana!E259,"")</f>
        <v>0</v>
      </c>
      <c r="F60" s="63">
        <f>IFERROR(Finansēšana!F259,"")</f>
        <v>0</v>
      </c>
      <c r="G60" s="63">
        <f>IFERROR(Finansēšana!G259,"")</f>
        <v>0</v>
      </c>
      <c r="H60" s="63">
        <f>IFERROR(Finansēšana!H259,"")</f>
        <v>0</v>
      </c>
      <c r="I60" s="63">
        <f>IFERROR(Finansēšana!I259,"")</f>
        <v>0</v>
      </c>
      <c r="J60" s="63">
        <f>IFERROR(Finansēšana!J259,"")</f>
        <v>0</v>
      </c>
      <c r="K60" s="63">
        <f>IFERROR(Finansēšana!K259,"")</f>
        <v>0</v>
      </c>
      <c r="L60" s="63">
        <f>IFERROR(Finansēšana!L259,"")</f>
        <v>0</v>
      </c>
      <c r="M60" s="63">
        <f>IFERROR(Finansēšana!M259,"")</f>
        <v>0</v>
      </c>
      <c r="N60" s="63">
        <f>IFERROR(Finansēšana!N259,"")</f>
        <v>0</v>
      </c>
      <c r="O60" s="63">
        <f>IFERROR(Finansēšana!O259,"")</f>
        <v>0</v>
      </c>
      <c r="P60" s="63">
        <f>IFERROR(Finansēšana!P259,"")</f>
        <v>0</v>
      </c>
      <c r="Q60" s="63">
        <f>IFERROR(Finansēšana!Q259,"")</f>
        <v>0</v>
      </c>
      <c r="R60" s="63">
        <f>IFERROR(Finansēšana!R259,"")</f>
        <v>0</v>
      </c>
      <c r="S60" s="63">
        <f>IFERROR(Finansēšana!S259,"")</f>
        <v>0</v>
      </c>
      <c r="T60" s="63">
        <f>IFERROR(Finansēšana!T259,"")</f>
        <v>0</v>
      </c>
      <c r="U60" s="63">
        <f>IFERROR(Finansēšana!U259,"")</f>
        <v>0</v>
      </c>
      <c r="V60" s="63">
        <f>IFERROR(Finansēšana!V259,"")</f>
        <v>0</v>
      </c>
      <c r="W60" s="63">
        <f>IFERROR(Finansēšana!W259,"")</f>
        <v>0</v>
      </c>
      <c r="X60" s="63">
        <f>IFERROR(Finansēšana!X259,"")</f>
        <v>0</v>
      </c>
      <c r="Y60" s="63">
        <f>IFERROR(Finansēšana!Y259,"")</f>
        <v>0</v>
      </c>
      <c r="Z60" s="63">
        <f>IFERROR(Finansēšana!Z259,"")</f>
        <v>0</v>
      </c>
      <c r="AA60" s="63">
        <f>IFERROR(Finansēšana!AA259,"")</f>
        <v>0</v>
      </c>
      <c r="AB60" s="63">
        <f>IFERROR(Finansēšana!AB259,"")</f>
        <v>0</v>
      </c>
      <c r="AC60" s="63">
        <f>IFERROR(Finansēšana!AC259,"")</f>
        <v>0</v>
      </c>
      <c r="AD60" s="63">
        <f>IFERROR(Finansēšana!AD259,"")</f>
        <v>0</v>
      </c>
      <c r="AE60" s="63">
        <f>IFERROR(Finansēšana!AE259,"")</f>
        <v>0</v>
      </c>
      <c r="AF60" s="63">
        <f>IFERROR(Finansēšana!AF259,"")</f>
        <v>0</v>
      </c>
      <c r="AG60" s="63">
        <f>IFERROR(Finansēšana!AG259,"")</f>
        <v>0</v>
      </c>
      <c r="AH60" s="63">
        <f>IFERROR(Finansēšana!AH259,"")</f>
        <v>0</v>
      </c>
      <c r="AI60" s="63">
        <f>IFERROR(Finansēšana!AI259,"")</f>
        <v>0</v>
      </c>
      <c r="AJ60" s="63">
        <f>IFERROR(Finansēšana!AJ259,"")</f>
        <v>0</v>
      </c>
      <c r="AK60" s="63">
        <f>IFERROR(Finansēšana!AK259,"")</f>
        <v>0</v>
      </c>
      <c r="AL60" s="63">
        <f>IFERROR(Finansēšana!AL259,"")</f>
        <v>0</v>
      </c>
      <c r="AM60" s="63">
        <f>IFERROR(Finansēšana!AM259,"")</f>
        <v>0</v>
      </c>
      <c r="AN60" s="63">
        <f>IFERROR(Finansēšana!AN259,"")</f>
        <v>0</v>
      </c>
      <c r="AO60" s="63">
        <f>IFERROR(Finansēšana!AO259,"")</f>
        <v>0</v>
      </c>
      <c r="AP60" s="63">
        <f>IFERROR(Finansēšana!AP259,"")</f>
        <v>0</v>
      </c>
      <c r="AQ60" s="63">
        <f>IFERROR(Finansēšana!AQ259,"")</f>
        <v>0</v>
      </c>
      <c r="AR60" s="63">
        <f>IFERROR(Finansēšana!AR259,"")</f>
        <v>0</v>
      </c>
      <c r="AS60" s="63">
        <f>IFERROR(Finansēšana!AS259,"")</f>
        <v>0</v>
      </c>
      <c r="AT60" s="63">
        <f>IFERROR(Finansēšana!AT259,"")</f>
        <v>0</v>
      </c>
      <c r="AU60" s="63">
        <f>IFERROR(Finansēšana!AU259,"")</f>
        <v>0</v>
      </c>
      <c r="AV60" s="63">
        <f>IFERROR(Finansēšana!AV259,"")</f>
        <v>0</v>
      </c>
      <c r="AW60" s="63">
        <f>IFERROR(Finansēšana!AW259,"")</f>
        <v>0</v>
      </c>
      <c r="AX60" s="63">
        <f>IFERROR(Finansēšana!AX259,"")</f>
        <v>0</v>
      </c>
      <c r="AY60" s="63">
        <f>IFERROR(Finansēšana!AY259,"")</f>
        <v>0</v>
      </c>
      <c r="AZ60" s="63">
        <f>IFERROR(Finansēšana!AZ259,"")</f>
        <v>0</v>
      </c>
      <c r="BA60" s="63">
        <f>IFERROR(Finansēšana!BA259,"")</f>
        <v>0</v>
      </c>
      <c r="BB60" s="63">
        <f>IFERROR(Finansēšana!BB259,"")</f>
        <v>0</v>
      </c>
      <c r="BC60" s="63">
        <f>IFERROR(Finansēšana!BC259,"")</f>
        <v>0</v>
      </c>
      <c r="BD60" s="63">
        <f>IFERROR(Finansēšana!BD259,"")</f>
        <v>0</v>
      </c>
      <c r="BE60" s="63">
        <f>IFERROR(Finansēšana!BE259,"")</f>
        <v>0</v>
      </c>
      <c r="BF60" s="63">
        <f>IFERROR(Finansēšana!BF259,"")</f>
        <v>0</v>
      </c>
      <c r="BG60" s="63">
        <f>IFERROR(Finansēšana!BG259,"")</f>
        <v>0</v>
      </c>
      <c r="BH60" s="63">
        <f>IFERROR(Finansēšana!BH259,"")</f>
        <v>0</v>
      </c>
      <c r="BI60" s="63">
        <f>IFERROR(Finansēšana!BI259,"")</f>
        <v>0</v>
      </c>
      <c r="BJ60" s="63">
        <f>IFERROR(Finansēšana!BJ259,"")</f>
        <v>0</v>
      </c>
      <c r="BK60" s="63">
        <f>IFERROR(Finansēšana!BK259,"")</f>
        <v>0</v>
      </c>
      <c r="BL60" s="63">
        <f>IFERROR(Finansēšana!BL259,"")</f>
        <v>0</v>
      </c>
      <c r="BM60" s="63">
        <f>IFERROR(Finansēšana!BM259,"")</f>
        <v>0</v>
      </c>
      <c r="BN60" s="63">
        <f>IFERROR(Finansēšana!BN259,"")</f>
        <v>0</v>
      </c>
      <c r="BO60" s="63">
        <f>IFERROR(Finansēšana!BO259,"")</f>
        <v>0</v>
      </c>
      <c r="BP60" s="63">
        <f>IFERROR(Finansēšana!BP259,"")</f>
        <v>0</v>
      </c>
      <c r="BQ60" s="63">
        <f>IFERROR(Finansēšana!BQ259,"")</f>
        <v>0</v>
      </c>
      <c r="BR60" s="63">
        <f>IFERROR(Finansēšana!BR259,"")</f>
        <v>0</v>
      </c>
      <c r="BS60" s="63">
        <f>IFERROR(Finansēšana!BS259,"")</f>
        <v>0</v>
      </c>
      <c r="BT60" s="63">
        <f>IFERROR(Finansēšana!BT259,"")</f>
        <v>0</v>
      </c>
      <c r="BU60" s="63">
        <f>IFERROR(Finansēšana!BU259,"")</f>
        <v>0</v>
      </c>
      <c r="BV60" s="63">
        <f>IFERROR(Finansēšana!BV259,"")</f>
        <v>0</v>
      </c>
      <c r="BW60" s="63">
        <f>IFERROR(Finansēšana!BW259,"")</f>
        <v>0</v>
      </c>
      <c r="BX60" s="63">
        <f>IFERROR(Finansēšana!BX259,"")</f>
        <v>0</v>
      </c>
      <c r="BY60" s="63">
        <f>IFERROR(Finansēšana!BY259,"")</f>
        <v>0</v>
      </c>
      <c r="BZ60" s="63">
        <f>IFERROR(Finansēšana!BZ259,"")</f>
        <v>0</v>
      </c>
      <c r="CA60" s="63">
        <f>IFERROR(Finansēšana!CA259,"")</f>
        <v>0</v>
      </c>
      <c r="CB60" s="63">
        <f>IFERROR(Finansēšana!CB259,"")</f>
        <v>0</v>
      </c>
      <c r="CC60" s="63">
        <f>IFERROR(Finansēšana!CC259,"")</f>
        <v>0</v>
      </c>
      <c r="CD60" s="63">
        <f>IFERROR(Finansēšana!CD259,"")</f>
        <v>0</v>
      </c>
      <c r="CE60" s="63">
        <f>IFERROR(Finansēšana!CE259,"")</f>
        <v>0</v>
      </c>
      <c r="CF60" s="63">
        <f>IFERROR(Finansēšana!CF259,"")</f>
        <v>0</v>
      </c>
      <c r="CG60" s="63">
        <f>IFERROR(Finansēšana!CG259,"")</f>
        <v>0</v>
      </c>
      <c r="CH60" s="63">
        <f>IFERROR(Finansēšana!CH259,"")</f>
        <v>0</v>
      </c>
      <c r="CI60" s="63">
        <f>IFERROR(Finansēšana!CI259,"")</f>
        <v>0</v>
      </c>
      <c r="CJ60" s="63">
        <f>IFERROR(Finansēšana!CJ259,"")</f>
        <v>0</v>
      </c>
      <c r="CK60" s="63">
        <f>IFERROR(Finansēšana!CK259,"")</f>
        <v>0</v>
      </c>
      <c r="CL60" s="63">
        <f>IFERROR(Finansēšana!CL259,"")</f>
        <v>0</v>
      </c>
      <c r="CM60" s="63">
        <f>IFERROR(Finansēšana!CM259,"")</f>
        <v>0</v>
      </c>
      <c r="CN60" s="63">
        <f>IFERROR(Finansēšana!CN259,"")</f>
        <v>0</v>
      </c>
      <c r="CO60" s="63">
        <f>IFERROR(Finansēšana!CO259,"")</f>
        <v>0</v>
      </c>
      <c r="CP60" s="63">
        <f>IFERROR(Finansēšana!CP259,"")</f>
        <v>0</v>
      </c>
      <c r="CQ60" s="63">
        <f>IFERROR(Finansēšana!CQ259,"")</f>
        <v>0</v>
      </c>
      <c r="CR60" s="63">
        <f>IFERROR(Finansēšana!CR259,"")</f>
        <v>0</v>
      </c>
      <c r="CS60" s="63">
        <f>IFERROR(Finansēšana!CS259,"")</f>
        <v>0</v>
      </c>
      <c r="CT60" s="63">
        <f>IFERROR(Finansēšana!CT259,"")</f>
        <v>0</v>
      </c>
      <c r="CU60" s="63">
        <f>IFERROR(Finansēšana!CU259,"")</f>
        <v>0</v>
      </c>
      <c r="CV60" s="63">
        <f>IFERROR(Finansēšana!CV259,"")</f>
        <v>0</v>
      </c>
      <c r="CW60" s="63">
        <f>IFERROR(Finansēšana!CW259,"")</f>
        <v>0</v>
      </c>
      <c r="CX60" s="63">
        <f>IFERROR(Finansēšana!CX259,"")</f>
        <v>0</v>
      </c>
      <c r="CY60" s="63">
        <f>IFERROR(Finansēšana!CY259,"")</f>
        <v>0</v>
      </c>
      <c r="CZ60" s="63">
        <f>IFERROR(Finansēšana!CZ259,"")</f>
        <v>0</v>
      </c>
      <c r="DA60" s="63">
        <f>IFERROR(Finansēšana!DA259,"")</f>
        <v>0</v>
      </c>
      <c r="DB60" s="63">
        <f>IFERROR(Finansēšana!DB259,"")</f>
        <v>0</v>
      </c>
      <c r="DC60" s="63">
        <f>IFERROR(Finansēšana!DC259,"")</f>
        <v>0</v>
      </c>
      <c r="DD60" s="63">
        <f>IFERROR(Finansēšana!DD259,"")</f>
        <v>0</v>
      </c>
      <c r="DE60" s="63">
        <f>IFERROR(Finansēšana!DE259,"")</f>
        <v>0</v>
      </c>
      <c r="DF60" s="63">
        <f>IFERROR(Finansēšana!DF259,"")</f>
        <v>0</v>
      </c>
      <c r="DG60" s="63">
        <f>IFERROR(Finansēšana!DG259,"")</f>
        <v>0</v>
      </c>
      <c r="DH60" s="63">
        <f>IFERROR(Finansēšana!DH259,"")</f>
        <v>0</v>
      </c>
      <c r="DI60" s="63">
        <f>IFERROR(Finansēšana!DI259,"")</f>
        <v>0</v>
      </c>
      <c r="DJ60" s="63">
        <f>IFERROR(Finansēšana!DJ259,"")</f>
        <v>0</v>
      </c>
      <c r="DK60" s="63">
        <f>IFERROR(Finansēšana!DK259,"")</f>
        <v>0</v>
      </c>
      <c r="DL60" s="63">
        <f>IFERROR(Finansēšana!DL259,"")</f>
        <v>0</v>
      </c>
      <c r="DM60" s="63">
        <f>IFERROR(Finansēšana!DM259,"")</f>
        <v>0</v>
      </c>
      <c r="DN60" s="63">
        <f>IFERROR(Finansēšana!DN259,"")</f>
        <v>0</v>
      </c>
      <c r="DO60" s="63">
        <f>IFERROR(Finansēšana!DO259,"")</f>
        <v>0</v>
      </c>
      <c r="DP60" s="63">
        <f>IFERROR(Finansēšana!DP259,"")</f>
        <v>0</v>
      </c>
      <c r="DQ60" s="63">
        <f>IFERROR(Finansēšana!DQ259,"")</f>
        <v>0</v>
      </c>
      <c r="DR60" s="63">
        <f>IFERROR(Finansēšana!DR259,"")</f>
        <v>0</v>
      </c>
      <c r="DS60" s="63">
        <f>IFERROR(Finansēšana!DS259,"")</f>
        <v>0</v>
      </c>
      <c r="DT60" s="63">
        <f>IFERROR(Finansēšana!DT259,"")</f>
        <v>0</v>
      </c>
      <c r="DU60" s="63">
        <f>IFERROR(Finansēšana!DU259,"")</f>
        <v>0</v>
      </c>
    </row>
    <row r="61" spans="1:125" x14ac:dyDescent="0.35">
      <c r="A61" s="21" t="s">
        <v>187</v>
      </c>
      <c r="B61" s="2"/>
      <c r="C61" s="2"/>
      <c r="D61" s="79">
        <f>IFERROR(SUM(E61:DU61),"")</f>
        <v>0</v>
      </c>
      <c r="E61" s="79">
        <f t="shared" ref="E61:BP61" si="15">IFERROR(SUM(E59:E60),"")</f>
        <v>0</v>
      </c>
      <c r="F61" s="79">
        <f t="shared" si="15"/>
        <v>0</v>
      </c>
      <c r="G61" s="79">
        <f t="shared" si="15"/>
        <v>0</v>
      </c>
      <c r="H61" s="79">
        <f t="shared" si="15"/>
        <v>0</v>
      </c>
      <c r="I61" s="79">
        <f t="shared" si="15"/>
        <v>0</v>
      </c>
      <c r="J61" s="79">
        <f t="shared" si="15"/>
        <v>0</v>
      </c>
      <c r="K61" s="79">
        <f t="shared" si="15"/>
        <v>0</v>
      </c>
      <c r="L61" s="79">
        <f t="shared" si="15"/>
        <v>0</v>
      </c>
      <c r="M61" s="79">
        <f t="shared" si="15"/>
        <v>0</v>
      </c>
      <c r="N61" s="79">
        <f t="shared" si="15"/>
        <v>0</v>
      </c>
      <c r="O61" s="79">
        <f t="shared" si="15"/>
        <v>0</v>
      </c>
      <c r="P61" s="79">
        <f t="shared" si="15"/>
        <v>0</v>
      </c>
      <c r="Q61" s="79">
        <f t="shared" si="15"/>
        <v>0</v>
      </c>
      <c r="R61" s="79">
        <f t="shared" si="15"/>
        <v>0</v>
      </c>
      <c r="S61" s="79">
        <f t="shared" si="15"/>
        <v>0</v>
      </c>
      <c r="T61" s="79">
        <f t="shared" si="15"/>
        <v>0</v>
      </c>
      <c r="U61" s="79">
        <f t="shared" si="15"/>
        <v>0</v>
      </c>
      <c r="V61" s="79">
        <f t="shared" si="15"/>
        <v>0</v>
      </c>
      <c r="W61" s="79">
        <f t="shared" si="15"/>
        <v>0</v>
      </c>
      <c r="X61" s="79">
        <f t="shared" si="15"/>
        <v>0</v>
      </c>
      <c r="Y61" s="79">
        <f t="shared" si="15"/>
        <v>0</v>
      </c>
      <c r="Z61" s="79">
        <f t="shared" si="15"/>
        <v>0</v>
      </c>
      <c r="AA61" s="79">
        <f t="shared" si="15"/>
        <v>0</v>
      </c>
      <c r="AB61" s="79">
        <f t="shared" si="15"/>
        <v>0</v>
      </c>
      <c r="AC61" s="79">
        <f t="shared" si="15"/>
        <v>0</v>
      </c>
      <c r="AD61" s="79">
        <f t="shared" si="15"/>
        <v>0</v>
      </c>
      <c r="AE61" s="79">
        <f t="shared" si="15"/>
        <v>0</v>
      </c>
      <c r="AF61" s="79">
        <f t="shared" si="15"/>
        <v>0</v>
      </c>
      <c r="AG61" s="79">
        <f t="shared" si="15"/>
        <v>0</v>
      </c>
      <c r="AH61" s="79">
        <f t="shared" si="15"/>
        <v>0</v>
      </c>
      <c r="AI61" s="79">
        <f t="shared" si="15"/>
        <v>0</v>
      </c>
      <c r="AJ61" s="79">
        <f t="shared" si="15"/>
        <v>0</v>
      </c>
      <c r="AK61" s="79">
        <f t="shared" si="15"/>
        <v>0</v>
      </c>
      <c r="AL61" s="79">
        <f t="shared" si="15"/>
        <v>0</v>
      </c>
      <c r="AM61" s="79">
        <f t="shared" si="15"/>
        <v>0</v>
      </c>
      <c r="AN61" s="79">
        <f t="shared" si="15"/>
        <v>0</v>
      </c>
      <c r="AO61" s="79">
        <f t="shared" si="15"/>
        <v>0</v>
      </c>
      <c r="AP61" s="79">
        <f t="shared" si="15"/>
        <v>0</v>
      </c>
      <c r="AQ61" s="79">
        <f t="shared" si="15"/>
        <v>0</v>
      </c>
      <c r="AR61" s="79">
        <f t="shared" si="15"/>
        <v>0</v>
      </c>
      <c r="AS61" s="79">
        <f t="shared" si="15"/>
        <v>0</v>
      </c>
      <c r="AT61" s="79">
        <f t="shared" si="15"/>
        <v>0</v>
      </c>
      <c r="AU61" s="79">
        <f t="shared" si="15"/>
        <v>0</v>
      </c>
      <c r="AV61" s="79">
        <f t="shared" si="15"/>
        <v>0</v>
      </c>
      <c r="AW61" s="79">
        <f t="shared" si="15"/>
        <v>0</v>
      </c>
      <c r="AX61" s="79">
        <f t="shared" si="15"/>
        <v>0</v>
      </c>
      <c r="AY61" s="79">
        <f t="shared" si="15"/>
        <v>0</v>
      </c>
      <c r="AZ61" s="79">
        <f t="shared" si="15"/>
        <v>0</v>
      </c>
      <c r="BA61" s="79">
        <f t="shared" si="15"/>
        <v>0</v>
      </c>
      <c r="BB61" s="79">
        <f t="shared" si="15"/>
        <v>0</v>
      </c>
      <c r="BC61" s="79">
        <f t="shared" si="15"/>
        <v>0</v>
      </c>
      <c r="BD61" s="79">
        <f t="shared" si="15"/>
        <v>0</v>
      </c>
      <c r="BE61" s="79">
        <f t="shared" si="15"/>
        <v>0</v>
      </c>
      <c r="BF61" s="79">
        <f t="shared" si="15"/>
        <v>0</v>
      </c>
      <c r="BG61" s="79">
        <f t="shared" si="15"/>
        <v>0</v>
      </c>
      <c r="BH61" s="79">
        <f t="shared" si="15"/>
        <v>0</v>
      </c>
      <c r="BI61" s="79">
        <f t="shared" si="15"/>
        <v>0</v>
      </c>
      <c r="BJ61" s="79">
        <f t="shared" si="15"/>
        <v>0</v>
      </c>
      <c r="BK61" s="79">
        <f t="shared" si="15"/>
        <v>0</v>
      </c>
      <c r="BL61" s="79">
        <f t="shared" si="15"/>
        <v>0</v>
      </c>
      <c r="BM61" s="79">
        <f t="shared" si="15"/>
        <v>0</v>
      </c>
      <c r="BN61" s="79">
        <f t="shared" si="15"/>
        <v>0</v>
      </c>
      <c r="BO61" s="79">
        <f t="shared" si="15"/>
        <v>0</v>
      </c>
      <c r="BP61" s="79">
        <f t="shared" si="15"/>
        <v>0</v>
      </c>
      <c r="BQ61" s="79">
        <f t="shared" ref="BQ61:DU61" si="16">IFERROR(SUM(BQ59:BQ60),"")</f>
        <v>0</v>
      </c>
      <c r="BR61" s="79">
        <f t="shared" si="16"/>
        <v>0</v>
      </c>
      <c r="BS61" s="79">
        <f t="shared" si="16"/>
        <v>0</v>
      </c>
      <c r="BT61" s="79">
        <f t="shared" si="16"/>
        <v>0</v>
      </c>
      <c r="BU61" s="79">
        <f t="shared" si="16"/>
        <v>0</v>
      </c>
      <c r="BV61" s="79">
        <f t="shared" si="16"/>
        <v>0</v>
      </c>
      <c r="BW61" s="79">
        <f t="shared" si="16"/>
        <v>0</v>
      </c>
      <c r="BX61" s="79">
        <f t="shared" si="16"/>
        <v>0</v>
      </c>
      <c r="BY61" s="79">
        <f t="shared" si="16"/>
        <v>0</v>
      </c>
      <c r="BZ61" s="79">
        <f t="shared" si="16"/>
        <v>0</v>
      </c>
      <c r="CA61" s="79">
        <f t="shared" si="16"/>
        <v>0</v>
      </c>
      <c r="CB61" s="79">
        <f t="shared" si="16"/>
        <v>0</v>
      </c>
      <c r="CC61" s="79">
        <f t="shared" si="16"/>
        <v>0</v>
      </c>
      <c r="CD61" s="79">
        <f t="shared" si="16"/>
        <v>0</v>
      </c>
      <c r="CE61" s="79">
        <f t="shared" si="16"/>
        <v>0</v>
      </c>
      <c r="CF61" s="79">
        <f t="shared" si="16"/>
        <v>0</v>
      </c>
      <c r="CG61" s="79">
        <f t="shared" si="16"/>
        <v>0</v>
      </c>
      <c r="CH61" s="79">
        <f t="shared" si="16"/>
        <v>0</v>
      </c>
      <c r="CI61" s="79">
        <f t="shared" si="16"/>
        <v>0</v>
      </c>
      <c r="CJ61" s="79">
        <f t="shared" si="16"/>
        <v>0</v>
      </c>
      <c r="CK61" s="79">
        <f t="shared" si="16"/>
        <v>0</v>
      </c>
      <c r="CL61" s="79">
        <f t="shared" si="16"/>
        <v>0</v>
      </c>
      <c r="CM61" s="79">
        <f t="shared" si="16"/>
        <v>0</v>
      </c>
      <c r="CN61" s="79">
        <f t="shared" si="16"/>
        <v>0</v>
      </c>
      <c r="CO61" s="79">
        <f t="shared" si="16"/>
        <v>0</v>
      </c>
      <c r="CP61" s="79">
        <f t="shared" si="16"/>
        <v>0</v>
      </c>
      <c r="CQ61" s="79">
        <f t="shared" si="16"/>
        <v>0</v>
      </c>
      <c r="CR61" s="79">
        <f t="shared" si="16"/>
        <v>0</v>
      </c>
      <c r="CS61" s="79">
        <f t="shared" si="16"/>
        <v>0</v>
      </c>
      <c r="CT61" s="79">
        <f t="shared" si="16"/>
        <v>0</v>
      </c>
      <c r="CU61" s="79">
        <f t="shared" si="16"/>
        <v>0</v>
      </c>
      <c r="CV61" s="79">
        <f t="shared" si="16"/>
        <v>0</v>
      </c>
      <c r="CW61" s="79">
        <f t="shared" si="16"/>
        <v>0</v>
      </c>
      <c r="CX61" s="79">
        <f t="shared" si="16"/>
        <v>0</v>
      </c>
      <c r="CY61" s="79">
        <f t="shared" si="16"/>
        <v>0</v>
      </c>
      <c r="CZ61" s="79">
        <f t="shared" si="16"/>
        <v>0</v>
      </c>
      <c r="DA61" s="79">
        <f t="shared" si="16"/>
        <v>0</v>
      </c>
      <c r="DB61" s="79">
        <f t="shared" si="16"/>
        <v>0</v>
      </c>
      <c r="DC61" s="79">
        <f t="shared" si="16"/>
        <v>0</v>
      </c>
      <c r="DD61" s="79">
        <f t="shared" si="16"/>
        <v>0</v>
      </c>
      <c r="DE61" s="79">
        <f t="shared" si="16"/>
        <v>0</v>
      </c>
      <c r="DF61" s="79">
        <f t="shared" si="16"/>
        <v>0</v>
      </c>
      <c r="DG61" s="79">
        <f t="shared" si="16"/>
        <v>0</v>
      </c>
      <c r="DH61" s="79">
        <f t="shared" si="16"/>
        <v>0</v>
      </c>
      <c r="DI61" s="79">
        <f t="shared" si="16"/>
        <v>0</v>
      </c>
      <c r="DJ61" s="79">
        <f t="shared" si="16"/>
        <v>0</v>
      </c>
      <c r="DK61" s="79">
        <f t="shared" si="16"/>
        <v>0</v>
      </c>
      <c r="DL61" s="79">
        <f t="shared" si="16"/>
        <v>0</v>
      </c>
      <c r="DM61" s="79">
        <f t="shared" si="16"/>
        <v>0</v>
      </c>
      <c r="DN61" s="79">
        <f t="shared" si="16"/>
        <v>0</v>
      </c>
      <c r="DO61" s="79">
        <f t="shared" si="16"/>
        <v>0</v>
      </c>
      <c r="DP61" s="79">
        <f t="shared" si="16"/>
        <v>0</v>
      </c>
      <c r="DQ61" s="79">
        <f t="shared" si="16"/>
        <v>0</v>
      </c>
      <c r="DR61" s="79">
        <f t="shared" si="16"/>
        <v>0</v>
      </c>
      <c r="DS61" s="79">
        <f t="shared" si="16"/>
        <v>0</v>
      </c>
      <c r="DT61" s="79">
        <f t="shared" si="16"/>
        <v>0</v>
      </c>
      <c r="DU61" s="79">
        <f t="shared" si="16"/>
        <v>0</v>
      </c>
    </row>
    <row r="62" spans="1:125" x14ac:dyDescent="0.35">
      <c r="A62" s="2"/>
      <c r="B62" s="2"/>
      <c r="C62" s="2"/>
      <c r="D62" s="2"/>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row>
    <row r="63" spans="1:125" x14ac:dyDescent="0.35">
      <c r="A63" s="55" t="str">
        <f>IFERROR(Finansēšana!A331,"")</f>
        <v>Kopā apgrozījums SAISTĪBU MAKSĀJUMU SUMMAS REZERVES KONTOS</v>
      </c>
      <c r="B63" s="56" t="str">
        <f>IFERROR(Finansēšana!B331,"")</f>
        <v>k €</v>
      </c>
      <c r="C63" s="2"/>
      <c r="D63" s="79">
        <f>IFERROR(SUM(E63:DU63),"")</f>
        <v>0</v>
      </c>
      <c r="E63" s="63">
        <f>IFERROR(Finansēšana!E331,"")</f>
        <v>0</v>
      </c>
      <c r="F63" s="63">
        <f>IFERROR(Finansēšana!F331,"")</f>
        <v>0</v>
      </c>
      <c r="G63" s="63">
        <f>IFERROR(Finansēšana!G331,"")</f>
        <v>0</v>
      </c>
      <c r="H63" s="63">
        <f>IFERROR(Finansēšana!H331,"")</f>
        <v>0</v>
      </c>
      <c r="I63" s="63">
        <f>IFERROR(Finansēšana!I331,"")</f>
        <v>0</v>
      </c>
      <c r="J63" s="63">
        <f>IFERROR(Finansēšana!J331,"")</f>
        <v>0</v>
      </c>
      <c r="K63" s="63">
        <f>IFERROR(Finansēšana!K331,"")</f>
        <v>0</v>
      </c>
      <c r="L63" s="63">
        <f>IFERROR(Finansēšana!L331,"")</f>
        <v>0</v>
      </c>
      <c r="M63" s="63">
        <f>IFERROR(Finansēšana!M331,"")</f>
        <v>0</v>
      </c>
      <c r="N63" s="63">
        <f>IFERROR(Finansēšana!N331,"")</f>
        <v>0</v>
      </c>
      <c r="O63" s="63">
        <f>IFERROR(Finansēšana!O331,"")</f>
        <v>0</v>
      </c>
      <c r="P63" s="63">
        <f>IFERROR(Finansēšana!P331,"")</f>
        <v>0</v>
      </c>
      <c r="Q63" s="63">
        <f>IFERROR(Finansēšana!Q331,"")</f>
        <v>0</v>
      </c>
      <c r="R63" s="63">
        <f>IFERROR(Finansēšana!R331,"")</f>
        <v>0</v>
      </c>
      <c r="S63" s="63">
        <f>IFERROR(Finansēšana!S331,"")</f>
        <v>0</v>
      </c>
      <c r="T63" s="63">
        <f>IFERROR(Finansēšana!T331,"")</f>
        <v>0</v>
      </c>
      <c r="U63" s="63">
        <f>IFERROR(Finansēšana!U331,"")</f>
        <v>0</v>
      </c>
      <c r="V63" s="63">
        <f>IFERROR(Finansēšana!V331,"")</f>
        <v>0</v>
      </c>
      <c r="W63" s="63">
        <f>IFERROR(Finansēšana!W331,"")</f>
        <v>0</v>
      </c>
      <c r="X63" s="63">
        <f>IFERROR(Finansēšana!X331,"")</f>
        <v>0</v>
      </c>
      <c r="Y63" s="63">
        <f>IFERROR(Finansēšana!Y331,"")</f>
        <v>0</v>
      </c>
      <c r="Z63" s="63">
        <f>IFERROR(Finansēšana!Z331,"")</f>
        <v>0</v>
      </c>
      <c r="AA63" s="63">
        <f>IFERROR(Finansēšana!AA331,"")</f>
        <v>0</v>
      </c>
      <c r="AB63" s="63">
        <f>IFERROR(Finansēšana!AB331,"")</f>
        <v>0</v>
      </c>
      <c r="AC63" s="63">
        <f>IFERROR(Finansēšana!AC331,"")</f>
        <v>0</v>
      </c>
      <c r="AD63" s="63">
        <f>IFERROR(Finansēšana!AD331,"")</f>
        <v>0</v>
      </c>
      <c r="AE63" s="63">
        <f>IFERROR(Finansēšana!AE331,"")</f>
        <v>0</v>
      </c>
      <c r="AF63" s="63">
        <f>IFERROR(Finansēšana!AF331,"")</f>
        <v>0</v>
      </c>
      <c r="AG63" s="63">
        <f>IFERROR(Finansēšana!AG331,"")</f>
        <v>0</v>
      </c>
      <c r="AH63" s="63">
        <f>IFERROR(Finansēšana!AH331,"")</f>
        <v>0</v>
      </c>
      <c r="AI63" s="63">
        <f>IFERROR(Finansēšana!AI331,"")</f>
        <v>0</v>
      </c>
      <c r="AJ63" s="63">
        <f>IFERROR(Finansēšana!AJ331,"")</f>
        <v>0</v>
      </c>
      <c r="AK63" s="63">
        <f>IFERROR(Finansēšana!AK331,"")</f>
        <v>0</v>
      </c>
      <c r="AL63" s="63">
        <f>IFERROR(Finansēšana!AL331,"")</f>
        <v>0</v>
      </c>
      <c r="AM63" s="63">
        <f>IFERROR(Finansēšana!AM331,"")</f>
        <v>0</v>
      </c>
      <c r="AN63" s="63">
        <f>IFERROR(Finansēšana!AN331,"")</f>
        <v>0</v>
      </c>
      <c r="AO63" s="63">
        <f>IFERROR(Finansēšana!AO331,"")</f>
        <v>0</v>
      </c>
      <c r="AP63" s="63">
        <f>IFERROR(Finansēšana!AP331,"")</f>
        <v>0</v>
      </c>
      <c r="AQ63" s="63">
        <f>IFERROR(Finansēšana!AQ331,"")</f>
        <v>0</v>
      </c>
      <c r="AR63" s="63">
        <f>IFERROR(Finansēšana!AR331,"")</f>
        <v>0</v>
      </c>
      <c r="AS63" s="63">
        <f>IFERROR(Finansēšana!AS331,"")</f>
        <v>0</v>
      </c>
      <c r="AT63" s="63">
        <f>IFERROR(Finansēšana!AT331,"")</f>
        <v>0</v>
      </c>
      <c r="AU63" s="63">
        <f>IFERROR(Finansēšana!AU331,"")</f>
        <v>0</v>
      </c>
      <c r="AV63" s="63">
        <f>IFERROR(Finansēšana!AV331,"")</f>
        <v>0</v>
      </c>
      <c r="AW63" s="63">
        <f>IFERROR(Finansēšana!AW331,"")</f>
        <v>0</v>
      </c>
      <c r="AX63" s="63">
        <f>IFERROR(Finansēšana!AX331,"")</f>
        <v>0</v>
      </c>
      <c r="AY63" s="63">
        <f>IFERROR(Finansēšana!AY331,"")</f>
        <v>0</v>
      </c>
      <c r="AZ63" s="63">
        <f>IFERROR(Finansēšana!AZ331,"")</f>
        <v>0</v>
      </c>
      <c r="BA63" s="63">
        <f>IFERROR(Finansēšana!BA331,"")</f>
        <v>0</v>
      </c>
      <c r="BB63" s="63">
        <f>IFERROR(Finansēšana!BB331,"")</f>
        <v>0</v>
      </c>
      <c r="BC63" s="63">
        <f>IFERROR(Finansēšana!BC331,"")</f>
        <v>0</v>
      </c>
      <c r="BD63" s="63">
        <f>IFERROR(Finansēšana!BD331,"")</f>
        <v>0</v>
      </c>
      <c r="BE63" s="63">
        <f>IFERROR(Finansēšana!BE331,"")</f>
        <v>0</v>
      </c>
      <c r="BF63" s="63">
        <f>IFERROR(Finansēšana!BF331,"")</f>
        <v>0</v>
      </c>
      <c r="BG63" s="63">
        <f>IFERROR(Finansēšana!BG331,"")</f>
        <v>0</v>
      </c>
      <c r="BH63" s="63">
        <f>IFERROR(Finansēšana!BH331,"")</f>
        <v>0</v>
      </c>
      <c r="BI63" s="63">
        <f>IFERROR(Finansēšana!BI331,"")</f>
        <v>0</v>
      </c>
      <c r="BJ63" s="63">
        <f>IFERROR(Finansēšana!BJ331,"")</f>
        <v>0</v>
      </c>
      <c r="BK63" s="63">
        <f>IFERROR(Finansēšana!BK331,"")</f>
        <v>0</v>
      </c>
      <c r="BL63" s="63">
        <f>IFERROR(Finansēšana!BL331,"")</f>
        <v>0</v>
      </c>
      <c r="BM63" s="63">
        <f>IFERROR(Finansēšana!BM331,"")</f>
        <v>0</v>
      </c>
      <c r="BN63" s="63">
        <f>IFERROR(Finansēšana!BN331,"")</f>
        <v>0</v>
      </c>
      <c r="BO63" s="63">
        <f>IFERROR(Finansēšana!BO331,"")</f>
        <v>0</v>
      </c>
      <c r="BP63" s="63">
        <f>IFERROR(Finansēšana!BP331,"")</f>
        <v>0</v>
      </c>
      <c r="BQ63" s="63">
        <f>IFERROR(Finansēšana!BQ331,"")</f>
        <v>0</v>
      </c>
      <c r="BR63" s="63">
        <f>IFERROR(Finansēšana!BR331,"")</f>
        <v>0</v>
      </c>
      <c r="BS63" s="63">
        <f>IFERROR(Finansēšana!BS331,"")</f>
        <v>0</v>
      </c>
      <c r="BT63" s="63">
        <f>IFERROR(Finansēšana!BT331,"")</f>
        <v>0</v>
      </c>
      <c r="BU63" s="63">
        <f>IFERROR(Finansēšana!BU331,"")</f>
        <v>0</v>
      </c>
      <c r="BV63" s="63">
        <f>IFERROR(Finansēšana!BV331,"")</f>
        <v>0</v>
      </c>
      <c r="BW63" s="63">
        <f>IFERROR(Finansēšana!BW331,"")</f>
        <v>0</v>
      </c>
      <c r="BX63" s="63">
        <f>IFERROR(Finansēšana!BX331,"")</f>
        <v>0</v>
      </c>
      <c r="BY63" s="63">
        <f>IFERROR(Finansēšana!BY331,"")</f>
        <v>0</v>
      </c>
      <c r="BZ63" s="63">
        <f>IFERROR(Finansēšana!BZ331,"")</f>
        <v>0</v>
      </c>
      <c r="CA63" s="63">
        <f>IFERROR(Finansēšana!CA331,"")</f>
        <v>0</v>
      </c>
      <c r="CB63" s="63">
        <f>IFERROR(Finansēšana!CB331,"")</f>
        <v>0</v>
      </c>
      <c r="CC63" s="63">
        <f>IFERROR(Finansēšana!CC331,"")</f>
        <v>0</v>
      </c>
      <c r="CD63" s="63">
        <f>IFERROR(Finansēšana!CD331,"")</f>
        <v>0</v>
      </c>
      <c r="CE63" s="63">
        <f>IFERROR(Finansēšana!CE331,"")</f>
        <v>0</v>
      </c>
      <c r="CF63" s="63">
        <f>IFERROR(Finansēšana!CF331,"")</f>
        <v>0</v>
      </c>
      <c r="CG63" s="63">
        <f>IFERROR(Finansēšana!CG331,"")</f>
        <v>0</v>
      </c>
      <c r="CH63" s="63">
        <f>IFERROR(Finansēšana!CH331,"")</f>
        <v>0</v>
      </c>
      <c r="CI63" s="63">
        <f>IFERROR(Finansēšana!CI331,"")</f>
        <v>0</v>
      </c>
      <c r="CJ63" s="63">
        <f>IFERROR(Finansēšana!CJ331,"")</f>
        <v>0</v>
      </c>
      <c r="CK63" s="63">
        <f>IFERROR(Finansēšana!CK331,"")</f>
        <v>0</v>
      </c>
      <c r="CL63" s="63">
        <f>IFERROR(Finansēšana!CL331,"")</f>
        <v>0</v>
      </c>
      <c r="CM63" s="63">
        <f>IFERROR(Finansēšana!CM331,"")</f>
        <v>0</v>
      </c>
      <c r="CN63" s="63">
        <f>IFERROR(Finansēšana!CN331,"")</f>
        <v>0</v>
      </c>
      <c r="CO63" s="63">
        <f>IFERROR(Finansēšana!CO331,"")</f>
        <v>0</v>
      </c>
      <c r="CP63" s="63">
        <f>IFERROR(Finansēšana!CP331,"")</f>
        <v>0</v>
      </c>
      <c r="CQ63" s="63">
        <f>IFERROR(Finansēšana!CQ331,"")</f>
        <v>0</v>
      </c>
      <c r="CR63" s="63">
        <f>IFERROR(Finansēšana!CR331,"")</f>
        <v>0</v>
      </c>
      <c r="CS63" s="63">
        <f>IFERROR(Finansēšana!CS331,"")</f>
        <v>0</v>
      </c>
      <c r="CT63" s="63">
        <f>IFERROR(Finansēšana!CT331,"")</f>
        <v>0</v>
      </c>
      <c r="CU63" s="63">
        <f>IFERROR(Finansēšana!CU331,"")</f>
        <v>0</v>
      </c>
      <c r="CV63" s="63">
        <f>IFERROR(Finansēšana!CV331,"")</f>
        <v>0</v>
      </c>
      <c r="CW63" s="63">
        <f>IFERROR(Finansēšana!CW331,"")</f>
        <v>0</v>
      </c>
      <c r="CX63" s="63">
        <f>IFERROR(Finansēšana!CX331,"")</f>
        <v>0</v>
      </c>
      <c r="CY63" s="63">
        <f>IFERROR(Finansēšana!CY331,"")</f>
        <v>0</v>
      </c>
      <c r="CZ63" s="63">
        <f>IFERROR(Finansēšana!CZ331,"")</f>
        <v>0</v>
      </c>
      <c r="DA63" s="63">
        <f>IFERROR(Finansēšana!DA331,"")</f>
        <v>0</v>
      </c>
      <c r="DB63" s="63">
        <f>IFERROR(Finansēšana!DB331,"")</f>
        <v>0</v>
      </c>
      <c r="DC63" s="63">
        <f>IFERROR(Finansēšana!DC331,"")</f>
        <v>0</v>
      </c>
      <c r="DD63" s="63">
        <f>IFERROR(Finansēšana!DD331,"")</f>
        <v>0</v>
      </c>
      <c r="DE63" s="63">
        <f>IFERROR(Finansēšana!DE331,"")</f>
        <v>0</v>
      </c>
      <c r="DF63" s="63">
        <f>IFERROR(Finansēšana!DF331,"")</f>
        <v>0</v>
      </c>
      <c r="DG63" s="63">
        <f>IFERROR(Finansēšana!DG331,"")</f>
        <v>0</v>
      </c>
      <c r="DH63" s="63">
        <f>IFERROR(Finansēšana!DH331,"")</f>
        <v>0</v>
      </c>
      <c r="DI63" s="63">
        <f>IFERROR(Finansēšana!DI331,"")</f>
        <v>0</v>
      </c>
      <c r="DJ63" s="63">
        <f>IFERROR(Finansēšana!DJ331,"")</f>
        <v>0</v>
      </c>
      <c r="DK63" s="63">
        <f>IFERROR(Finansēšana!DK331,"")</f>
        <v>0</v>
      </c>
      <c r="DL63" s="63">
        <f>IFERROR(Finansēšana!DL331,"")</f>
        <v>0</v>
      </c>
      <c r="DM63" s="63">
        <f>IFERROR(Finansēšana!DM331,"")</f>
        <v>0</v>
      </c>
      <c r="DN63" s="63">
        <f>IFERROR(Finansēšana!DN331,"")</f>
        <v>0</v>
      </c>
      <c r="DO63" s="63">
        <f>IFERROR(Finansēšana!DO331,"")</f>
        <v>0</v>
      </c>
      <c r="DP63" s="63">
        <f>IFERROR(Finansēšana!DP331,"")</f>
        <v>0</v>
      </c>
      <c r="DQ63" s="63">
        <f>IFERROR(Finansēšana!DQ331,"")</f>
        <v>0</v>
      </c>
      <c r="DR63" s="63">
        <f>IFERROR(Finansēšana!DR331,"")</f>
        <v>0</v>
      </c>
      <c r="DS63" s="63">
        <f>IFERROR(Finansēšana!DS331,"")</f>
        <v>0</v>
      </c>
      <c r="DT63" s="63">
        <f>IFERROR(Finansēšana!DT331,"")</f>
        <v>0</v>
      </c>
      <c r="DU63" s="63">
        <f>IFERROR(Finansēšana!DU331,"")</f>
        <v>0</v>
      </c>
    </row>
    <row r="64" spans="1:125"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x14ac:dyDescent="0.35">
      <c r="A65" s="25" t="s">
        <v>488</v>
      </c>
      <c r="B65" s="166"/>
      <c r="C65" s="166"/>
      <c r="D65" s="166">
        <f ca="1">IFERROR(SUM(E65:DU65),"")</f>
        <v>0</v>
      </c>
      <c r="E65" s="166">
        <f t="shared" ref="E65:BP65" si="17">IFERROR((SUM(E46,E51,E56,E61)-E63)*E27-E9,"")</f>
        <v>0</v>
      </c>
      <c r="F65" s="166">
        <f t="shared" ca="1" si="17"/>
        <v>0</v>
      </c>
      <c r="G65" s="166">
        <f t="shared" ca="1" si="17"/>
        <v>0</v>
      </c>
      <c r="H65" s="166">
        <f t="shared" ca="1" si="17"/>
        <v>0</v>
      </c>
      <c r="I65" s="166">
        <f t="shared" ca="1" si="17"/>
        <v>0</v>
      </c>
      <c r="J65" s="166">
        <f t="shared" ca="1" si="17"/>
        <v>0</v>
      </c>
      <c r="K65" s="166">
        <f t="shared" ca="1" si="17"/>
        <v>0</v>
      </c>
      <c r="L65" s="166">
        <f t="shared" ca="1" si="17"/>
        <v>0</v>
      </c>
      <c r="M65" s="166">
        <f t="shared" ca="1" si="17"/>
        <v>0</v>
      </c>
      <c r="N65" s="166">
        <f t="shared" ca="1" si="17"/>
        <v>0</v>
      </c>
      <c r="O65" s="166">
        <f t="shared" ca="1" si="17"/>
        <v>0</v>
      </c>
      <c r="P65" s="166">
        <f t="shared" ca="1" si="17"/>
        <v>0</v>
      </c>
      <c r="Q65" s="166">
        <f t="shared" ca="1" si="17"/>
        <v>0</v>
      </c>
      <c r="R65" s="166">
        <f t="shared" ca="1" si="17"/>
        <v>0</v>
      </c>
      <c r="S65" s="166">
        <f t="shared" ca="1" si="17"/>
        <v>0</v>
      </c>
      <c r="T65" s="166">
        <f t="shared" ca="1" si="17"/>
        <v>0</v>
      </c>
      <c r="U65" s="166">
        <f t="shared" ca="1" si="17"/>
        <v>0</v>
      </c>
      <c r="V65" s="166">
        <f t="shared" ca="1" si="17"/>
        <v>0</v>
      </c>
      <c r="W65" s="166">
        <f t="shared" ca="1" si="17"/>
        <v>0</v>
      </c>
      <c r="X65" s="166">
        <f t="shared" ca="1" si="17"/>
        <v>0</v>
      </c>
      <c r="Y65" s="166">
        <f t="shared" ca="1" si="17"/>
        <v>0</v>
      </c>
      <c r="Z65" s="166">
        <f t="shared" ca="1" si="17"/>
        <v>0</v>
      </c>
      <c r="AA65" s="166">
        <f t="shared" ca="1" si="17"/>
        <v>0</v>
      </c>
      <c r="AB65" s="166">
        <f t="shared" ca="1" si="17"/>
        <v>0</v>
      </c>
      <c r="AC65" s="166">
        <f t="shared" ca="1" si="17"/>
        <v>0</v>
      </c>
      <c r="AD65" s="166">
        <f t="shared" ca="1" si="17"/>
        <v>0</v>
      </c>
      <c r="AE65" s="166">
        <f t="shared" ca="1" si="17"/>
        <v>0</v>
      </c>
      <c r="AF65" s="166">
        <f t="shared" ca="1" si="17"/>
        <v>0</v>
      </c>
      <c r="AG65" s="166">
        <f t="shared" ca="1" si="17"/>
        <v>0</v>
      </c>
      <c r="AH65" s="166">
        <f t="shared" ca="1" si="17"/>
        <v>0</v>
      </c>
      <c r="AI65" s="166">
        <f t="shared" ca="1" si="17"/>
        <v>0</v>
      </c>
      <c r="AJ65" s="166">
        <f t="shared" ca="1" si="17"/>
        <v>0</v>
      </c>
      <c r="AK65" s="166">
        <f t="shared" ca="1" si="17"/>
        <v>0</v>
      </c>
      <c r="AL65" s="166">
        <f t="shared" ca="1" si="17"/>
        <v>0</v>
      </c>
      <c r="AM65" s="166">
        <f t="shared" ca="1" si="17"/>
        <v>0</v>
      </c>
      <c r="AN65" s="166">
        <f t="shared" ca="1" si="17"/>
        <v>0</v>
      </c>
      <c r="AO65" s="166">
        <f t="shared" ca="1" si="17"/>
        <v>0</v>
      </c>
      <c r="AP65" s="166">
        <f t="shared" ca="1" si="17"/>
        <v>0</v>
      </c>
      <c r="AQ65" s="166">
        <f t="shared" ca="1" si="17"/>
        <v>0</v>
      </c>
      <c r="AR65" s="166">
        <f t="shared" ca="1" si="17"/>
        <v>0</v>
      </c>
      <c r="AS65" s="166">
        <f t="shared" ca="1" si="17"/>
        <v>0</v>
      </c>
      <c r="AT65" s="166">
        <f t="shared" ca="1" si="17"/>
        <v>0</v>
      </c>
      <c r="AU65" s="166">
        <f t="shared" ca="1" si="17"/>
        <v>0</v>
      </c>
      <c r="AV65" s="166">
        <f t="shared" ca="1" si="17"/>
        <v>0</v>
      </c>
      <c r="AW65" s="166">
        <f t="shared" ca="1" si="17"/>
        <v>0</v>
      </c>
      <c r="AX65" s="166">
        <f t="shared" ca="1" si="17"/>
        <v>0</v>
      </c>
      <c r="AY65" s="166">
        <f t="shared" ca="1" si="17"/>
        <v>0</v>
      </c>
      <c r="AZ65" s="166">
        <f t="shared" ca="1" si="17"/>
        <v>0</v>
      </c>
      <c r="BA65" s="166">
        <f t="shared" ca="1" si="17"/>
        <v>0</v>
      </c>
      <c r="BB65" s="166">
        <f t="shared" ca="1" si="17"/>
        <v>0</v>
      </c>
      <c r="BC65" s="166">
        <f t="shared" ca="1" si="17"/>
        <v>0</v>
      </c>
      <c r="BD65" s="166">
        <f t="shared" ca="1" si="17"/>
        <v>0</v>
      </c>
      <c r="BE65" s="166">
        <f t="shared" ca="1" si="17"/>
        <v>0</v>
      </c>
      <c r="BF65" s="166">
        <f t="shared" ca="1" si="17"/>
        <v>0</v>
      </c>
      <c r="BG65" s="166">
        <f t="shared" ca="1" si="17"/>
        <v>0</v>
      </c>
      <c r="BH65" s="166">
        <f t="shared" ca="1" si="17"/>
        <v>0</v>
      </c>
      <c r="BI65" s="166">
        <f t="shared" ca="1" si="17"/>
        <v>0</v>
      </c>
      <c r="BJ65" s="166">
        <f t="shared" ca="1" si="17"/>
        <v>0</v>
      </c>
      <c r="BK65" s="166">
        <f t="shared" ca="1" si="17"/>
        <v>0</v>
      </c>
      <c r="BL65" s="166">
        <f t="shared" ca="1" si="17"/>
        <v>0</v>
      </c>
      <c r="BM65" s="166">
        <f t="shared" ca="1" si="17"/>
        <v>0</v>
      </c>
      <c r="BN65" s="166">
        <f t="shared" ca="1" si="17"/>
        <v>0</v>
      </c>
      <c r="BO65" s="166">
        <f t="shared" ca="1" si="17"/>
        <v>0</v>
      </c>
      <c r="BP65" s="166">
        <f t="shared" ca="1" si="17"/>
        <v>0</v>
      </c>
      <c r="BQ65" s="166">
        <f t="shared" ref="BQ65:DU65" ca="1" si="18">IFERROR((SUM(BQ46,BQ51,BQ56,BQ61)-BQ63)*BQ27-BQ9,"")</f>
        <v>0</v>
      </c>
      <c r="BR65" s="166">
        <f t="shared" ca="1" si="18"/>
        <v>0</v>
      </c>
      <c r="BS65" s="166">
        <f t="shared" ca="1" si="18"/>
        <v>0</v>
      </c>
      <c r="BT65" s="166">
        <f t="shared" ca="1" si="18"/>
        <v>0</v>
      </c>
      <c r="BU65" s="166">
        <f t="shared" ca="1" si="18"/>
        <v>0</v>
      </c>
      <c r="BV65" s="166">
        <f t="shared" ca="1" si="18"/>
        <v>0</v>
      </c>
      <c r="BW65" s="166">
        <f t="shared" ca="1" si="18"/>
        <v>0</v>
      </c>
      <c r="BX65" s="166">
        <f t="shared" ca="1" si="18"/>
        <v>0</v>
      </c>
      <c r="BY65" s="166">
        <f t="shared" ca="1" si="18"/>
        <v>0</v>
      </c>
      <c r="BZ65" s="166">
        <f t="shared" ca="1" si="18"/>
        <v>0</v>
      </c>
      <c r="CA65" s="166">
        <f t="shared" ca="1" si="18"/>
        <v>0</v>
      </c>
      <c r="CB65" s="166">
        <f t="shared" ca="1" si="18"/>
        <v>0</v>
      </c>
      <c r="CC65" s="166">
        <f t="shared" ca="1" si="18"/>
        <v>0</v>
      </c>
      <c r="CD65" s="166">
        <f t="shared" ca="1" si="18"/>
        <v>0</v>
      </c>
      <c r="CE65" s="166">
        <f t="shared" ca="1" si="18"/>
        <v>0</v>
      </c>
      <c r="CF65" s="166">
        <f t="shared" ca="1" si="18"/>
        <v>0</v>
      </c>
      <c r="CG65" s="166">
        <f t="shared" ca="1" si="18"/>
        <v>0</v>
      </c>
      <c r="CH65" s="166">
        <f t="shared" ca="1" si="18"/>
        <v>0</v>
      </c>
      <c r="CI65" s="166">
        <f t="shared" ca="1" si="18"/>
        <v>0</v>
      </c>
      <c r="CJ65" s="166">
        <f t="shared" ca="1" si="18"/>
        <v>0</v>
      </c>
      <c r="CK65" s="166">
        <f t="shared" ca="1" si="18"/>
        <v>0</v>
      </c>
      <c r="CL65" s="166">
        <f t="shared" ca="1" si="18"/>
        <v>0</v>
      </c>
      <c r="CM65" s="166">
        <f t="shared" ca="1" si="18"/>
        <v>0</v>
      </c>
      <c r="CN65" s="166">
        <f t="shared" ca="1" si="18"/>
        <v>0</v>
      </c>
      <c r="CO65" s="166">
        <f t="shared" ca="1" si="18"/>
        <v>0</v>
      </c>
      <c r="CP65" s="166">
        <f t="shared" ca="1" si="18"/>
        <v>0</v>
      </c>
      <c r="CQ65" s="166">
        <f t="shared" ca="1" si="18"/>
        <v>0</v>
      </c>
      <c r="CR65" s="166">
        <f t="shared" ca="1" si="18"/>
        <v>0</v>
      </c>
      <c r="CS65" s="166">
        <f t="shared" ca="1" si="18"/>
        <v>0</v>
      </c>
      <c r="CT65" s="166">
        <f t="shared" ca="1" si="18"/>
        <v>0</v>
      </c>
      <c r="CU65" s="166">
        <f t="shared" ca="1" si="18"/>
        <v>0</v>
      </c>
      <c r="CV65" s="166">
        <f t="shared" ca="1" si="18"/>
        <v>0</v>
      </c>
      <c r="CW65" s="166">
        <f t="shared" ca="1" si="18"/>
        <v>0</v>
      </c>
      <c r="CX65" s="166">
        <f t="shared" ca="1" si="18"/>
        <v>0</v>
      </c>
      <c r="CY65" s="166">
        <f t="shared" ca="1" si="18"/>
        <v>0</v>
      </c>
      <c r="CZ65" s="166">
        <f t="shared" ca="1" si="18"/>
        <v>0</v>
      </c>
      <c r="DA65" s="166">
        <f t="shared" ca="1" si="18"/>
        <v>0</v>
      </c>
      <c r="DB65" s="166">
        <f t="shared" ca="1" si="18"/>
        <v>0</v>
      </c>
      <c r="DC65" s="166">
        <f t="shared" ca="1" si="18"/>
        <v>0</v>
      </c>
      <c r="DD65" s="166">
        <f t="shared" ca="1" si="18"/>
        <v>0</v>
      </c>
      <c r="DE65" s="166">
        <f t="shared" ca="1" si="18"/>
        <v>0</v>
      </c>
      <c r="DF65" s="166">
        <f t="shared" ca="1" si="18"/>
        <v>0</v>
      </c>
      <c r="DG65" s="166">
        <f t="shared" ca="1" si="18"/>
        <v>0</v>
      </c>
      <c r="DH65" s="166">
        <f t="shared" ca="1" si="18"/>
        <v>0</v>
      </c>
      <c r="DI65" s="166">
        <f t="shared" ca="1" si="18"/>
        <v>0</v>
      </c>
      <c r="DJ65" s="166">
        <f t="shared" ca="1" si="18"/>
        <v>0</v>
      </c>
      <c r="DK65" s="166">
        <f t="shared" ca="1" si="18"/>
        <v>0</v>
      </c>
      <c r="DL65" s="166">
        <f t="shared" ca="1" si="18"/>
        <v>0</v>
      </c>
      <c r="DM65" s="166">
        <f t="shared" ca="1" si="18"/>
        <v>0</v>
      </c>
      <c r="DN65" s="166">
        <f t="shared" ca="1" si="18"/>
        <v>0</v>
      </c>
      <c r="DO65" s="166">
        <f t="shared" ca="1" si="18"/>
        <v>0</v>
      </c>
      <c r="DP65" s="166">
        <f t="shared" ca="1" si="18"/>
        <v>0</v>
      </c>
      <c r="DQ65" s="166">
        <f t="shared" ca="1" si="18"/>
        <v>0</v>
      </c>
      <c r="DR65" s="166">
        <f t="shared" ca="1" si="18"/>
        <v>0</v>
      </c>
      <c r="DS65" s="166">
        <f t="shared" ca="1" si="18"/>
        <v>0</v>
      </c>
      <c r="DT65" s="166">
        <f t="shared" ca="1" si="18"/>
        <v>0</v>
      </c>
      <c r="DU65" s="166">
        <f t="shared" ca="1" si="18"/>
        <v>0</v>
      </c>
    </row>
    <row r="66" spans="1:125"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ht="15" thickBot="1" x14ac:dyDescent="0.4">
      <c r="A67" s="133" t="s">
        <v>489</v>
      </c>
      <c r="B67" s="120" t="s">
        <v>200</v>
      </c>
      <c r="C67" s="133"/>
      <c r="D67" s="121">
        <f ca="1">IFERROR(SUM(E67:DU67),"")</f>
        <v>0</v>
      </c>
      <c r="E67" s="121">
        <f t="shared" ref="E67:BP67" ca="1" si="19">IFERROR(SUM(E39,E65),"")</f>
        <v>0</v>
      </c>
      <c r="F67" s="121">
        <f t="shared" ca="1" si="19"/>
        <v>0</v>
      </c>
      <c r="G67" s="121">
        <f t="shared" ca="1" si="19"/>
        <v>0</v>
      </c>
      <c r="H67" s="121">
        <f t="shared" ca="1" si="19"/>
        <v>0</v>
      </c>
      <c r="I67" s="121">
        <f t="shared" ca="1" si="19"/>
        <v>0</v>
      </c>
      <c r="J67" s="121">
        <f t="shared" ca="1" si="19"/>
        <v>0</v>
      </c>
      <c r="K67" s="121">
        <f t="shared" ca="1" si="19"/>
        <v>0</v>
      </c>
      <c r="L67" s="121">
        <f t="shared" ca="1" si="19"/>
        <v>0</v>
      </c>
      <c r="M67" s="121">
        <f t="shared" ca="1" si="19"/>
        <v>0</v>
      </c>
      <c r="N67" s="121">
        <f t="shared" ca="1" si="19"/>
        <v>0</v>
      </c>
      <c r="O67" s="121">
        <f t="shared" ca="1" si="19"/>
        <v>0</v>
      </c>
      <c r="P67" s="121">
        <f t="shared" ca="1" si="19"/>
        <v>0</v>
      </c>
      <c r="Q67" s="121">
        <f t="shared" ca="1" si="19"/>
        <v>0</v>
      </c>
      <c r="R67" s="121">
        <f t="shared" ca="1" si="19"/>
        <v>0</v>
      </c>
      <c r="S67" s="121">
        <f t="shared" ca="1" si="19"/>
        <v>0</v>
      </c>
      <c r="T67" s="121">
        <f t="shared" ca="1" si="19"/>
        <v>0</v>
      </c>
      <c r="U67" s="121">
        <f t="shared" ca="1" si="19"/>
        <v>0</v>
      </c>
      <c r="V67" s="121">
        <f t="shared" ca="1" si="19"/>
        <v>0</v>
      </c>
      <c r="W67" s="121">
        <f t="shared" ca="1" si="19"/>
        <v>0</v>
      </c>
      <c r="X67" s="121">
        <f t="shared" ca="1" si="19"/>
        <v>0</v>
      </c>
      <c r="Y67" s="121">
        <f t="shared" ca="1" si="19"/>
        <v>0</v>
      </c>
      <c r="Z67" s="121">
        <f t="shared" ca="1" si="19"/>
        <v>0</v>
      </c>
      <c r="AA67" s="121">
        <f t="shared" ca="1" si="19"/>
        <v>0</v>
      </c>
      <c r="AB67" s="121">
        <f t="shared" ca="1" si="19"/>
        <v>0</v>
      </c>
      <c r="AC67" s="121">
        <f t="shared" ca="1" si="19"/>
        <v>0</v>
      </c>
      <c r="AD67" s="121">
        <f t="shared" ca="1" si="19"/>
        <v>0</v>
      </c>
      <c r="AE67" s="121">
        <f t="shared" ca="1" si="19"/>
        <v>0</v>
      </c>
      <c r="AF67" s="121">
        <f t="shared" ca="1" si="19"/>
        <v>0</v>
      </c>
      <c r="AG67" s="121">
        <f t="shared" ca="1" si="19"/>
        <v>0</v>
      </c>
      <c r="AH67" s="121">
        <f t="shared" ca="1" si="19"/>
        <v>0</v>
      </c>
      <c r="AI67" s="121">
        <f t="shared" ca="1" si="19"/>
        <v>0</v>
      </c>
      <c r="AJ67" s="121">
        <f t="shared" ca="1" si="19"/>
        <v>0</v>
      </c>
      <c r="AK67" s="121">
        <f t="shared" ca="1" si="19"/>
        <v>0</v>
      </c>
      <c r="AL67" s="121">
        <f t="shared" ca="1" si="19"/>
        <v>0</v>
      </c>
      <c r="AM67" s="121">
        <f t="shared" ca="1" si="19"/>
        <v>0</v>
      </c>
      <c r="AN67" s="121">
        <f t="shared" ca="1" si="19"/>
        <v>0</v>
      </c>
      <c r="AO67" s="121">
        <f t="shared" ca="1" si="19"/>
        <v>0</v>
      </c>
      <c r="AP67" s="121">
        <f t="shared" ca="1" si="19"/>
        <v>0</v>
      </c>
      <c r="AQ67" s="121">
        <f t="shared" ca="1" si="19"/>
        <v>0</v>
      </c>
      <c r="AR67" s="121">
        <f t="shared" ca="1" si="19"/>
        <v>0</v>
      </c>
      <c r="AS67" s="121">
        <f t="shared" ca="1" si="19"/>
        <v>0</v>
      </c>
      <c r="AT67" s="121">
        <f t="shared" ca="1" si="19"/>
        <v>0</v>
      </c>
      <c r="AU67" s="121">
        <f t="shared" ca="1" si="19"/>
        <v>0</v>
      </c>
      <c r="AV67" s="121">
        <f t="shared" ca="1" si="19"/>
        <v>0</v>
      </c>
      <c r="AW67" s="121">
        <f t="shared" ca="1" si="19"/>
        <v>0</v>
      </c>
      <c r="AX67" s="121">
        <f t="shared" ca="1" si="19"/>
        <v>0</v>
      </c>
      <c r="AY67" s="121">
        <f t="shared" ca="1" si="19"/>
        <v>0</v>
      </c>
      <c r="AZ67" s="121">
        <f t="shared" ca="1" si="19"/>
        <v>0</v>
      </c>
      <c r="BA67" s="121">
        <f t="shared" ca="1" si="19"/>
        <v>0</v>
      </c>
      <c r="BB67" s="121">
        <f t="shared" ca="1" si="19"/>
        <v>0</v>
      </c>
      <c r="BC67" s="121">
        <f t="shared" ca="1" si="19"/>
        <v>0</v>
      </c>
      <c r="BD67" s="121">
        <f t="shared" ca="1" si="19"/>
        <v>0</v>
      </c>
      <c r="BE67" s="121">
        <f t="shared" ca="1" si="19"/>
        <v>0</v>
      </c>
      <c r="BF67" s="121">
        <f t="shared" ca="1" si="19"/>
        <v>0</v>
      </c>
      <c r="BG67" s="121">
        <f t="shared" ca="1" si="19"/>
        <v>0</v>
      </c>
      <c r="BH67" s="121">
        <f t="shared" ca="1" si="19"/>
        <v>0</v>
      </c>
      <c r="BI67" s="121">
        <f t="shared" ca="1" si="19"/>
        <v>0</v>
      </c>
      <c r="BJ67" s="121">
        <f t="shared" ca="1" si="19"/>
        <v>0</v>
      </c>
      <c r="BK67" s="121">
        <f t="shared" ca="1" si="19"/>
        <v>0</v>
      </c>
      <c r="BL67" s="121">
        <f t="shared" ca="1" si="19"/>
        <v>0</v>
      </c>
      <c r="BM67" s="121">
        <f t="shared" ca="1" si="19"/>
        <v>0</v>
      </c>
      <c r="BN67" s="121">
        <f t="shared" ca="1" si="19"/>
        <v>0</v>
      </c>
      <c r="BO67" s="121">
        <f t="shared" ca="1" si="19"/>
        <v>0</v>
      </c>
      <c r="BP67" s="121">
        <f t="shared" ca="1" si="19"/>
        <v>0</v>
      </c>
      <c r="BQ67" s="121">
        <f t="shared" ref="BQ67:DU67" ca="1" si="20">IFERROR(SUM(BQ39,BQ65),"")</f>
        <v>0</v>
      </c>
      <c r="BR67" s="121">
        <f t="shared" ca="1" si="20"/>
        <v>0</v>
      </c>
      <c r="BS67" s="121">
        <f t="shared" ca="1" si="20"/>
        <v>0</v>
      </c>
      <c r="BT67" s="121">
        <f t="shared" ca="1" si="20"/>
        <v>0</v>
      </c>
      <c r="BU67" s="121">
        <f t="shared" ca="1" si="20"/>
        <v>0</v>
      </c>
      <c r="BV67" s="121">
        <f t="shared" ca="1" si="20"/>
        <v>0</v>
      </c>
      <c r="BW67" s="121">
        <f t="shared" ca="1" si="20"/>
        <v>0</v>
      </c>
      <c r="BX67" s="121">
        <f t="shared" ca="1" si="20"/>
        <v>0</v>
      </c>
      <c r="BY67" s="121">
        <f t="shared" ca="1" si="20"/>
        <v>0</v>
      </c>
      <c r="BZ67" s="121">
        <f t="shared" ca="1" si="20"/>
        <v>0</v>
      </c>
      <c r="CA67" s="121">
        <f t="shared" ca="1" si="20"/>
        <v>0</v>
      </c>
      <c r="CB67" s="121">
        <f t="shared" ca="1" si="20"/>
        <v>0</v>
      </c>
      <c r="CC67" s="121">
        <f t="shared" ca="1" si="20"/>
        <v>0</v>
      </c>
      <c r="CD67" s="121">
        <f t="shared" ca="1" si="20"/>
        <v>0</v>
      </c>
      <c r="CE67" s="121">
        <f t="shared" ca="1" si="20"/>
        <v>0</v>
      </c>
      <c r="CF67" s="121">
        <f t="shared" ca="1" si="20"/>
        <v>0</v>
      </c>
      <c r="CG67" s="121">
        <f t="shared" ca="1" si="20"/>
        <v>0</v>
      </c>
      <c r="CH67" s="121">
        <f t="shared" ca="1" si="20"/>
        <v>0</v>
      </c>
      <c r="CI67" s="121">
        <f t="shared" ca="1" si="20"/>
        <v>0</v>
      </c>
      <c r="CJ67" s="121">
        <f t="shared" ca="1" si="20"/>
        <v>0</v>
      </c>
      <c r="CK67" s="121">
        <f t="shared" ca="1" si="20"/>
        <v>0</v>
      </c>
      <c r="CL67" s="121">
        <f t="shared" ca="1" si="20"/>
        <v>0</v>
      </c>
      <c r="CM67" s="121">
        <f t="shared" ca="1" si="20"/>
        <v>0</v>
      </c>
      <c r="CN67" s="121">
        <f t="shared" ca="1" si="20"/>
        <v>0</v>
      </c>
      <c r="CO67" s="121">
        <f t="shared" ca="1" si="20"/>
        <v>0</v>
      </c>
      <c r="CP67" s="121">
        <f t="shared" ca="1" si="20"/>
        <v>0</v>
      </c>
      <c r="CQ67" s="121">
        <f t="shared" ca="1" si="20"/>
        <v>0</v>
      </c>
      <c r="CR67" s="121">
        <f t="shared" ca="1" si="20"/>
        <v>0</v>
      </c>
      <c r="CS67" s="121">
        <f t="shared" ca="1" si="20"/>
        <v>0</v>
      </c>
      <c r="CT67" s="121">
        <f t="shared" ca="1" si="20"/>
        <v>0</v>
      </c>
      <c r="CU67" s="121">
        <f t="shared" ca="1" si="20"/>
        <v>0</v>
      </c>
      <c r="CV67" s="121">
        <f t="shared" ca="1" si="20"/>
        <v>0</v>
      </c>
      <c r="CW67" s="121">
        <f t="shared" ca="1" si="20"/>
        <v>0</v>
      </c>
      <c r="CX67" s="121">
        <f t="shared" ca="1" si="20"/>
        <v>0</v>
      </c>
      <c r="CY67" s="121">
        <f t="shared" ca="1" si="20"/>
        <v>0</v>
      </c>
      <c r="CZ67" s="121">
        <f t="shared" ca="1" si="20"/>
        <v>0</v>
      </c>
      <c r="DA67" s="121">
        <f t="shared" ca="1" si="20"/>
        <v>0</v>
      </c>
      <c r="DB67" s="121">
        <f t="shared" ca="1" si="20"/>
        <v>0</v>
      </c>
      <c r="DC67" s="121">
        <f t="shared" ca="1" si="20"/>
        <v>0</v>
      </c>
      <c r="DD67" s="121">
        <f t="shared" ca="1" si="20"/>
        <v>0</v>
      </c>
      <c r="DE67" s="121">
        <f t="shared" ca="1" si="20"/>
        <v>0</v>
      </c>
      <c r="DF67" s="121">
        <f t="shared" ca="1" si="20"/>
        <v>0</v>
      </c>
      <c r="DG67" s="121">
        <f t="shared" ca="1" si="20"/>
        <v>0</v>
      </c>
      <c r="DH67" s="121">
        <f t="shared" ca="1" si="20"/>
        <v>0</v>
      </c>
      <c r="DI67" s="121">
        <f t="shared" ca="1" si="20"/>
        <v>0</v>
      </c>
      <c r="DJ67" s="121">
        <f t="shared" ca="1" si="20"/>
        <v>0</v>
      </c>
      <c r="DK67" s="121">
        <f t="shared" ca="1" si="20"/>
        <v>0</v>
      </c>
      <c r="DL67" s="121">
        <f t="shared" ca="1" si="20"/>
        <v>0</v>
      </c>
      <c r="DM67" s="121">
        <f t="shared" ca="1" si="20"/>
        <v>0</v>
      </c>
      <c r="DN67" s="121">
        <f t="shared" ca="1" si="20"/>
        <v>0</v>
      </c>
      <c r="DO67" s="121">
        <f t="shared" ca="1" si="20"/>
        <v>0</v>
      </c>
      <c r="DP67" s="121">
        <f t="shared" ca="1" si="20"/>
        <v>0</v>
      </c>
      <c r="DQ67" s="121">
        <f t="shared" ca="1" si="20"/>
        <v>0</v>
      </c>
      <c r="DR67" s="121">
        <f t="shared" ca="1" si="20"/>
        <v>0</v>
      </c>
      <c r="DS67" s="121">
        <f t="shared" ca="1" si="20"/>
        <v>0</v>
      </c>
      <c r="DT67" s="121">
        <f t="shared" ca="1" si="20"/>
        <v>0</v>
      </c>
      <c r="DU67" s="121">
        <f t="shared" ca="1" si="20"/>
        <v>0</v>
      </c>
    </row>
    <row r="68" spans="1:125" x14ac:dyDescent="0.35">
      <c r="A68" s="3"/>
      <c r="B68" s="72"/>
      <c r="C68" s="3"/>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c r="CQ68" s="118"/>
      <c r="CR68" s="118"/>
      <c r="CS68" s="118"/>
      <c r="CT68" s="118"/>
      <c r="CU68" s="118"/>
      <c r="CV68" s="118"/>
      <c r="CW68" s="118"/>
      <c r="CX68" s="118"/>
      <c r="CY68" s="118"/>
      <c r="CZ68" s="118"/>
      <c r="DA68" s="118"/>
      <c r="DB68" s="118"/>
      <c r="DC68" s="118"/>
      <c r="DD68" s="118"/>
      <c r="DE68" s="118"/>
      <c r="DF68" s="118"/>
      <c r="DG68" s="118"/>
      <c r="DH68" s="118"/>
      <c r="DI68" s="118"/>
      <c r="DJ68" s="118"/>
      <c r="DK68" s="118"/>
      <c r="DL68" s="118"/>
      <c r="DM68" s="118"/>
      <c r="DN68" s="118"/>
      <c r="DO68" s="118"/>
      <c r="DP68" s="118"/>
      <c r="DQ68" s="118"/>
      <c r="DR68" s="118"/>
      <c r="DS68" s="118"/>
      <c r="DT68" s="118"/>
      <c r="DU68" s="118"/>
    </row>
    <row r="69" spans="1:125" x14ac:dyDescent="0.35">
      <c r="A69" s="160" t="s">
        <v>490</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x14ac:dyDescent="0.35">
      <c r="A71" s="38" t="str">
        <f>IFERROR(Pieņēmumi!B32,"")</f>
        <v>Minimālā privātā partnera nominālā pamatkapitāla IRR pēc nodokļiem</v>
      </c>
      <c r="B71" s="44" t="str">
        <f>IFERROR(Pieņēmumi!C32,"")</f>
        <v>%, gadā</v>
      </c>
      <c r="C71" s="2"/>
      <c r="D71" s="81">
        <f>IFERROR(Pieņēmumi!E32,"")</f>
        <v>0</v>
      </c>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x14ac:dyDescent="0.35">
      <c r="A72" s="55" t="str">
        <f>IFERROR(Pieņēmumi!B12,"")</f>
        <v>Patēriņa cenu indekss</v>
      </c>
      <c r="B72" s="56" t="str">
        <f>IFERROR(Pieņēmumi!C12,"")</f>
        <v>%, gadā</v>
      </c>
      <c r="C72" s="2"/>
      <c r="D72" s="56">
        <f>IFERROR(Pieņēmumi!E12,"")</f>
        <v>0</v>
      </c>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row>
    <row r="73" spans="1:125" x14ac:dyDescent="0.35">
      <c r="A73" s="161" t="s">
        <v>491</v>
      </c>
      <c r="B73" s="68"/>
      <c r="C73" s="2"/>
      <c r="D73" s="162">
        <f>IFERROR((1+D71)*(1+D72)-1,"")</f>
        <v>0</v>
      </c>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x14ac:dyDescent="0.35">
      <c r="A74" s="38" t="str">
        <f>IFERROR(Pieņēmumi!B25,"")</f>
        <v>Uzņēmuma ienākuma nodokļa likme (uz izmaksātām dividendēm)</v>
      </c>
      <c r="B74" s="44" t="str">
        <f>IFERROR(Pieņēmumi!C25,"")</f>
        <v>%</v>
      </c>
      <c r="C74" s="2"/>
      <c r="D74" s="81">
        <f>IFERROR(Pieņēmumi!E25,"")</f>
        <v>0</v>
      </c>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x14ac:dyDescent="0.35">
      <c r="A75" s="161" t="s">
        <v>492</v>
      </c>
      <c r="B75" s="161"/>
      <c r="C75" s="161"/>
      <c r="D75" s="163">
        <f>IFERROR(D73/(1-D74),"")</f>
        <v>0</v>
      </c>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x14ac:dyDescent="0.35">
      <c r="A76" s="161" t="s">
        <v>493</v>
      </c>
      <c r="B76" s="161"/>
      <c r="C76" s="161"/>
      <c r="D76" s="162">
        <f>IFERROR((1+D75)^0.25-1,"")</f>
        <v>0</v>
      </c>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x14ac:dyDescent="0.35">
      <c r="A77" s="161"/>
      <c r="B77" s="164"/>
      <c r="C77" s="2"/>
      <c r="D77" s="162"/>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row>
    <row r="78" spans="1:125" x14ac:dyDescent="0.35">
      <c r="A78" s="17" t="s">
        <v>494</v>
      </c>
      <c r="B78" s="69"/>
      <c r="C78" s="2"/>
      <c r="D78" s="159">
        <f>IFERROR(COUNTIF(E79:DU79,1),"")</f>
        <v>0</v>
      </c>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row>
    <row r="79" spans="1:125" x14ac:dyDescent="0.35">
      <c r="A79" s="55" t="str">
        <f>IFERROR('Laika grafiks'!A31,"")</f>
        <v>Regulāro uzturēšanas izmaksu marķieris</v>
      </c>
      <c r="B79" s="69"/>
      <c r="C79" s="2"/>
      <c r="D79" s="159"/>
      <c r="E79" s="63">
        <f>IFERROR('Laika grafiks'!E31,"")</f>
        <v>0</v>
      </c>
      <c r="F79" s="63">
        <f>IFERROR('Laika grafiks'!F31,"")</f>
        <v>0</v>
      </c>
      <c r="G79" s="63">
        <f>IFERROR('Laika grafiks'!G31,"")</f>
        <v>0</v>
      </c>
      <c r="H79" s="63">
        <f>IFERROR('Laika grafiks'!H31,"")</f>
        <v>0</v>
      </c>
      <c r="I79" s="63">
        <f>IFERROR('Laika grafiks'!I31,"")</f>
        <v>0</v>
      </c>
      <c r="J79" s="63">
        <f>IFERROR('Laika grafiks'!J31,"")</f>
        <v>0</v>
      </c>
      <c r="K79" s="63">
        <f>IFERROR('Laika grafiks'!K31,"")</f>
        <v>0</v>
      </c>
      <c r="L79" s="63">
        <f>IFERROR('Laika grafiks'!L31,"")</f>
        <v>0</v>
      </c>
      <c r="M79" s="63">
        <f>IFERROR('Laika grafiks'!M31,"")</f>
        <v>0</v>
      </c>
      <c r="N79" s="63">
        <f>IFERROR('Laika grafiks'!N31,"")</f>
        <v>0</v>
      </c>
      <c r="O79" s="63">
        <f>IFERROR('Laika grafiks'!O31,"")</f>
        <v>0</v>
      </c>
      <c r="P79" s="63">
        <f>IFERROR('Laika grafiks'!P31,"")</f>
        <v>0</v>
      </c>
      <c r="Q79" s="63">
        <f>IFERROR('Laika grafiks'!Q31,"")</f>
        <v>0</v>
      </c>
      <c r="R79" s="63">
        <f>IFERROR('Laika grafiks'!R31,"")</f>
        <v>0</v>
      </c>
      <c r="S79" s="63">
        <f>IFERROR('Laika grafiks'!S31,"")</f>
        <v>0</v>
      </c>
      <c r="T79" s="63">
        <f>IFERROR('Laika grafiks'!T31,"")</f>
        <v>0</v>
      </c>
      <c r="U79" s="63">
        <f>IFERROR('Laika grafiks'!U31,"")</f>
        <v>0</v>
      </c>
      <c r="V79" s="63">
        <f>IFERROR('Laika grafiks'!V31,"")</f>
        <v>0</v>
      </c>
      <c r="W79" s="63">
        <f>IFERROR('Laika grafiks'!W31,"")</f>
        <v>0</v>
      </c>
      <c r="X79" s="63">
        <f>IFERROR('Laika grafiks'!X31,"")</f>
        <v>0</v>
      </c>
      <c r="Y79" s="63">
        <f>IFERROR('Laika grafiks'!Y31,"")</f>
        <v>0</v>
      </c>
      <c r="Z79" s="63">
        <f>IFERROR('Laika grafiks'!Z31,"")</f>
        <v>0</v>
      </c>
      <c r="AA79" s="63">
        <f>IFERROR('Laika grafiks'!AA31,"")</f>
        <v>0</v>
      </c>
      <c r="AB79" s="63">
        <f>IFERROR('Laika grafiks'!AB31,"")</f>
        <v>0</v>
      </c>
      <c r="AC79" s="63">
        <f>IFERROR('Laika grafiks'!AC31,"")</f>
        <v>0</v>
      </c>
      <c r="AD79" s="63">
        <f>IFERROR('Laika grafiks'!AD31,"")</f>
        <v>0</v>
      </c>
      <c r="AE79" s="63">
        <f>IFERROR('Laika grafiks'!AE31,"")</f>
        <v>0</v>
      </c>
      <c r="AF79" s="63">
        <f>IFERROR('Laika grafiks'!AF31,"")</f>
        <v>0</v>
      </c>
      <c r="AG79" s="63">
        <f>IFERROR('Laika grafiks'!AG31,"")</f>
        <v>0</v>
      </c>
      <c r="AH79" s="63">
        <f>IFERROR('Laika grafiks'!AH31,"")</f>
        <v>0</v>
      </c>
      <c r="AI79" s="63">
        <f>IFERROR('Laika grafiks'!AI31,"")</f>
        <v>0</v>
      </c>
      <c r="AJ79" s="63">
        <f>IFERROR('Laika grafiks'!AJ31,"")</f>
        <v>0</v>
      </c>
      <c r="AK79" s="63">
        <f>IFERROR('Laika grafiks'!AK31,"")</f>
        <v>0</v>
      </c>
      <c r="AL79" s="63">
        <f>IFERROR('Laika grafiks'!AL31,"")</f>
        <v>0</v>
      </c>
      <c r="AM79" s="63">
        <f>IFERROR('Laika grafiks'!AM31,"")</f>
        <v>0</v>
      </c>
      <c r="AN79" s="63">
        <f>IFERROR('Laika grafiks'!AN31,"")</f>
        <v>0</v>
      </c>
      <c r="AO79" s="63">
        <f>IFERROR('Laika grafiks'!AO31,"")</f>
        <v>0</v>
      </c>
      <c r="AP79" s="63">
        <f>IFERROR('Laika grafiks'!AP31,"")</f>
        <v>0</v>
      </c>
      <c r="AQ79" s="63">
        <f>IFERROR('Laika grafiks'!AQ31,"")</f>
        <v>0</v>
      </c>
      <c r="AR79" s="63">
        <f>IFERROR('Laika grafiks'!AR31,"")</f>
        <v>0</v>
      </c>
      <c r="AS79" s="63">
        <f>IFERROR('Laika grafiks'!AS31,"")</f>
        <v>0</v>
      </c>
      <c r="AT79" s="63">
        <f>IFERROR('Laika grafiks'!AT31,"")</f>
        <v>0</v>
      </c>
      <c r="AU79" s="63">
        <f>IFERROR('Laika grafiks'!AU31,"")</f>
        <v>0</v>
      </c>
      <c r="AV79" s="63">
        <f>IFERROR('Laika grafiks'!AV31,"")</f>
        <v>0</v>
      </c>
      <c r="AW79" s="63">
        <f>IFERROR('Laika grafiks'!AW31,"")</f>
        <v>0</v>
      </c>
      <c r="AX79" s="63">
        <f>IFERROR('Laika grafiks'!AX31,"")</f>
        <v>0</v>
      </c>
      <c r="AY79" s="63">
        <f>IFERROR('Laika grafiks'!AY31,"")</f>
        <v>0</v>
      </c>
      <c r="AZ79" s="63">
        <f>IFERROR('Laika grafiks'!AZ31,"")</f>
        <v>0</v>
      </c>
      <c r="BA79" s="63">
        <f>IFERROR('Laika grafiks'!BA31,"")</f>
        <v>0</v>
      </c>
      <c r="BB79" s="63">
        <f>IFERROR('Laika grafiks'!BB31,"")</f>
        <v>0</v>
      </c>
      <c r="BC79" s="63">
        <f>IFERROR('Laika grafiks'!BC31,"")</f>
        <v>0</v>
      </c>
      <c r="BD79" s="63">
        <f>IFERROR('Laika grafiks'!BD31,"")</f>
        <v>0</v>
      </c>
      <c r="BE79" s="63">
        <f>IFERROR('Laika grafiks'!BE31,"")</f>
        <v>0</v>
      </c>
      <c r="BF79" s="63">
        <f>IFERROR('Laika grafiks'!BF31,"")</f>
        <v>0</v>
      </c>
      <c r="BG79" s="63">
        <f>IFERROR('Laika grafiks'!BG31,"")</f>
        <v>0</v>
      </c>
      <c r="BH79" s="63">
        <f>IFERROR('Laika grafiks'!BH31,"")</f>
        <v>0</v>
      </c>
      <c r="BI79" s="63">
        <f>IFERROR('Laika grafiks'!BI31,"")</f>
        <v>0</v>
      </c>
      <c r="BJ79" s="63">
        <f>IFERROR('Laika grafiks'!BJ31,"")</f>
        <v>0</v>
      </c>
      <c r="BK79" s="63">
        <f>IFERROR('Laika grafiks'!BK31,"")</f>
        <v>0</v>
      </c>
      <c r="BL79" s="63">
        <f>IFERROR('Laika grafiks'!BL31,"")</f>
        <v>0</v>
      </c>
      <c r="BM79" s="63">
        <f>IFERROR('Laika grafiks'!BM31,"")</f>
        <v>0</v>
      </c>
      <c r="BN79" s="63">
        <f>IFERROR('Laika grafiks'!BN31,"")</f>
        <v>0</v>
      </c>
      <c r="BO79" s="63">
        <f>IFERROR('Laika grafiks'!BO31,"")</f>
        <v>0</v>
      </c>
      <c r="BP79" s="63">
        <f>IFERROR('Laika grafiks'!BP31,"")</f>
        <v>0</v>
      </c>
      <c r="BQ79" s="63">
        <f>IFERROR('Laika grafiks'!BQ31,"")</f>
        <v>0</v>
      </c>
      <c r="BR79" s="63">
        <f>IFERROR('Laika grafiks'!BR31,"")</f>
        <v>0</v>
      </c>
      <c r="BS79" s="63">
        <f>IFERROR('Laika grafiks'!BS31,"")</f>
        <v>0</v>
      </c>
      <c r="BT79" s="63">
        <f>IFERROR('Laika grafiks'!BT31,"")</f>
        <v>0</v>
      </c>
      <c r="BU79" s="63">
        <f>IFERROR('Laika grafiks'!BU31,"")</f>
        <v>0</v>
      </c>
      <c r="BV79" s="63">
        <f>IFERROR('Laika grafiks'!BV31,"")</f>
        <v>0</v>
      </c>
      <c r="BW79" s="63">
        <f>IFERROR('Laika grafiks'!BW31,"")</f>
        <v>0</v>
      </c>
      <c r="BX79" s="63">
        <f>IFERROR('Laika grafiks'!BX31,"")</f>
        <v>0</v>
      </c>
      <c r="BY79" s="63">
        <f>IFERROR('Laika grafiks'!BY31,"")</f>
        <v>0</v>
      </c>
      <c r="BZ79" s="63">
        <f>IFERROR('Laika grafiks'!BZ31,"")</f>
        <v>0</v>
      </c>
      <c r="CA79" s="63">
        <f>IFERROR('Laika grafiks'!CA31,"")</f>
        <v>0</v>
      </c>
      <c r="CB79" s="63">
        <f>IFERROR('Laika grafiks'!CB31,"")</f>
        <v>0</v>
      </c>
      <c r="CC79" s="63">
        <f>IFERROR('Laika grafiks'!CC31,"")</f>
        <v>0</v>
      </c>
      <c r="CD79" s="63">
        <f>IFERROR('Laika grafiks'!CD31,"")</f>
        <v>0</v>
      </c>
      <c r="CE79" s="63">
        <f>IFERROR('Laika grafiks'!CE31,"")</f>
        <v>0</v>
      </c>
      <c r="CF79" s="63">
        <f>IFERROR('Laika grafiks'!CF31,"")</f>
        <v>0</v>
      </c>
      <c r="CG79" s="63">
        <f>IFERROR('Laika grafiks'!CG31,"")</f>
        <v>0</v>
      </c>
      <c r="CH79" s="63">
        <f>IFERROR('Laika grafiks'!CH31,"")</f>
        <v>0</v>
      </c>
      <c r="CI79" s="63">
        <f>IFERROR('Laika grafiks'!CI31,"")</f>
        <v>0</v>
      </c>
      <c r="CJ79" s="63">
        <f>IFERROR('Laika grafiks'!CJ31,"")</f>
        <v>0</v>
      </c>
      <c r="CK79" s="63">
        <f>IFERROR('Laika grafiks'!CK31,"")</f>
        <v>0</v>
      </c>
      <c r="CL79" s="63">
        <f>IFERROR('Laika grafiks'!CL31,"")</f>
        <v>0</v>
      </c>
      <c r="CM79" s="63">
        <f>IFERROR('Laika grafiks'!CM31,"")</f>
        <v>0</v>
      </c>
      <c r="CN79" s="63">
        <f>IFERROR('Laika grafiks'!CN31,"")</f>
        <v>0</v>
      </c>
      <c r="CO79" s="63">
        <f>IFERROR('Laika grafiks'!CO31,"")</f>
        <v>0</v>
      </c>
      <c r="CP79" s="63">
        <f>IFERROR('Laika grafiks'!CP31,"")</f>
        <v>0</v>
      </c>
      <c r="CQ79" s="63">
        <f>IFERROR('Laika grafiks'!CQ31,"")</f>
        <v>0</v>
      </c>
      <c r="CR79" s="63">
        <f>IFERROR('Laika grafiks'!CR31,"")</f>
        <v>0</v>
      </c>
      <c r="CS79" s="63">
        <f>IFERROR('Laika grafiks'!CS31,"")</f>
        <v>0</v>
      </c>
      <c r="CT79" s="63">
        <f>IFERROR('Laika grafiks'!CT31,"")</f>
        <v>0</v>
      </c>
      <c r="CU79" s="63">
        <f>IFERROR('Laika grafiks'!CU31,"")</f>
        <v>0</v>
      </c>
      <c r="CV79" s="63">
        <f>IFERROR('Laika grafiks'!CV31,"")</f>
        <v>0</v>
      </c>
      <c r="CW79" s="63">
        <f>IFERROR('Laika grafiks'!CW31,"")</f>
        <v>0</v>
      </c>
      <c r="CX79" s="63">
        <f>IFERROR('Laika grafiks'!CX31,"")</f>
        <v>0</v>
      </c>
      <c r="CY79" s="63">
        <f>IFERROR('Laika grafiks'!CY31,"")</f>
        <v>0</v>
      </c>
      <c r="CZ79" s="63">
        <f>IFERROR('Laika grafiks'!CZ31,"")</f>
        <v>0</v>
      </c>
      <c r="DA79" s="63">
        <f>IFERROR('Laika grafiks'!DA31,"")</f>
        <v>0</v>
      </c>
      <c r="DB79" s="63">
        <f>IFERROR('Laika grafiks'!DB31,"")</f>
        <v>0</v>
      </c>
      <c r="DC79" s="63">
        <f>IFERROR('Laika grafiks'!DC31,"")</f>
        <v>0</v>
      </c>
      <c r="DD79" s="63">
        <f>IFERROR('Laika grafiks'!DD31,"")</f>
        <v>0</v>
      </c>
      <c r="DE79" s="63">
        <f>IFERROR('Laika grafiks'!DE31,"")</f>
        <v>0</v>
      </c>
      <c r="DF79" s="63">
        <f>IFERROR('Laika grafiks'!DF31,"")</f>
        <v>0</v>
      </c>
      <c r="DG79" s="63">
        <f>IFERROR('Laika grafiks'!DG31,"")</f>
        <v>0</v>
      </c>
      <c r="DH79" s="63">
        <f>IFERROR('Laika grafiks'!DH31,"")</f>
        <v>0</v>
      </c>
      <c r="DI79" s="63">
        <f>IFERROR('Laika grafiks'!DI31,"")</f>
        <v>0</v>
      </c>
      <c r="DJ79" s="63">
        <f>IFERROR('Laika grafiks'!DJ31,"")</f>
        <v>0</v>
      </c>
      <c r="DK79" s="63">
        <f>IFERROR('Laika grafiks'!DK31,"")</f>
        <v>0</v>
      </c>
      <c r="DL79" s="63">
        <f>IFERROR('Laika grafiks'!DL31,"")</f>
        <v>0</v>
      </c>
      <c r="DM79" s="63">
        <f>IFERROR('Laika grafiks'!DM31,"")</f>
        <v>0</v>
      </c>
      <c r="DN79" s="63">
        <f>IFERROR('Laika grafiks'!DN31,"")</f>
        <v>0</v>
      </c>
      <c r="DO79" s="63">
        <f>IFERROR('Laika grafiks'!DO31,"")</f>
        <v>0</v>
      </c>
      <c r="DP79" s="63">
        <f>IFERROR('Laika grafiks'!DP31,"")</f>
        <v>0</v>
      </c>
      <c r="DQ79" s="63">
        <f>IFERROR('Laika grafiks'!DQ31,"")</f>
        <v>0</v>
      </c>
      <c r="DR79" s="63">
        <f>IFERROR('Laika grafiks'!DR31,"")</f>
        <v>0</v>
      </c>
      <c r="DS79" s="63">
        <f>IFERROR('Laika grafiks'!DS31,"")</f>
        <v>0</v>
      </c>
      <c r="DT79" s="63">
        <f>IFERROR('Laika grafiks'!DT31,"")</f>
        <v>0</v>
      </c>
      <c r="DU79" s="63">
        <f>IFERROR('Laika grafiks'!DU31,"")</f>
        <v>0</v>
      </c>
    </row>
    <row r="80" spans="1:125" x14ac:dyDescent="0.35">
      <c r="A80" s="2" t="s">
        <v>495</v>
      </c>
      <c r="B80" s="69"/>
      <c r="C80" s="2"/>
      <c r="D80" s="159"/>
      <c r="E80" s="159">
        <f t="shared" ref="E80:BP80" si="21">IFERROR(IF(E79&lt;&gt;0,D80+E79,0),"")</f>
        <v>0</v>
      </c>
      <c r="F80" s="159">
        <f t="shared" si="21"/>
        <v>0</v>
      </c>
      <c r="G80" s="159">
        <f t="shared" si="21"/>
        <v>0</v>
      </c>
      <c r="H80" s="159">
        <f t="shared" si="21"/>
        <v>0</v>
      </c>
      <c r="I80" s="159">
        <f t="shared" si="21"/>
        <v>0</v>
      </c>
      <c r="J80" s="159">
        <f t="shared" si="21"/>
        <v>0</v>
      </c>
      <c r="K80" s="159">
        <f t="shared" si="21"/>
        <v>0</v>
      </c>
      <c r="L80" s="159">
        <f t="shared" si="21"/>
        <v>0</v>
      </c>
      <c r="M80" s="159">
        <f t="shared" si="21"/>
        <v>0</v>
      </c>
      <c r="N80" s="159">
        <f t="shared" si="21"/>
        <v>0</v>
      </c>
      <c r="O80" s="159">
        <f t="shared" si="21"/>
        <v>0</v>
      </c>
      <c r="P80" s="159">
        <f t="shared" si="21"/>
        <v>0</v>
      </c>
      <c r="Q80" s="159">
        <f t="shared" si="21"/>
        <v>0</v>
      </c>
      <c r="R80" s="159">
        <f t="shared" si="21"/>
        <v>0</v>
      </c>
      <c r="S80" s="159">
        <f t="shared" si="21"/>
        <v>0</v>
      </c>
      <c r="T80" s="159">
        <f t="shared" si="21"/>
        <v>0</v>
      </c>
      <c r="U80" s="159">
        <f t="shared" si="21"/>
        <v>0</v>
      </c>
      <c r="V80" s="159">
        <f t="shared" si="21"/>
        <v>0</v>
      </c>
      <c r="W80" s="159">
        <f t="shared" si="21"/>
        <v>0</v>
      </c>
      <c r="X80" s="159">
        <f t="shared" si="21"/>
        <v>0</v>
      </c>
      <c r="Y80" s="159">
        <f t="shared" si="21"/>
        <v>0</v>
      </c>
      <c r="Z80" s="159">
        <f t="shared" si="21"/>
        <v>0</v>
      </c>
      <c r="AA80" s="159">
        <f t="shared" si="21"/>
        <v>0</v>
      </c>
      <c r="AB80" s="159">
        <f t="shared" si="21"/>
        <v>0</v>
      </c>
      <c r="AC80" s="159">
        <f t="shared" si="21"/>
        <v>0</v>
      </c>
      <c r="AD80" s="159">
        <f t="shared" si="21"/>
        <v>0</v>
      </c>
      <c r="AE80" s="159">
        <f t="shared" si="21"/>
        <v>0</v>
      </c>
      <c r="AF80" s="159">
        <f t="shared" si="21"/>
        <v>0</v>
      </c>
      <c r="AG80" s="159">
        <f t="shared" si="21"/>
        <v>0</v>
      </c>
      <c r="AH80" s="159">
        <f t="shared" si="21"/>
        <v>0</v>
      </c>
      <c r="AI80" s="159">
        <f t="shared" si="21"/>
        <v>0</v>
      </c>
      <c r="AJ80" s="159">
        <f t="shared" si="21"/>
        <v>0</v>
      </c>
      <c r="AK80" s="159">
        <f t="shared" si="21"/>
        <v>0</v>
      </c>
      <c r="AL80" s="159">
        <f t="shared" si="21"/>
        <v>0</v>
      </c>
      <c r="AM80" s="159">
        <f t="shared" si="21"/>
        <v>0</v>
      </c>
      <c r="AN80" s="159">
        <f t="shared" si="21"/>
        <v>0</v>
      </c>
      <c r="AO80" s="159">
        <f t="shared" si="21"/>
        <v>0</v>
      </c>
      <c r="AP80" s="159">
        <f t="shared" si="21"/>
        <v>0</v>
      </c>
      <c r="AQ80" s="159">
        <f t="shared" si="21"/>
        <v>0</v>
      </c>
      <c r="AR80" s="159">
        <f t="shared" si="21"/>
        <v>0</v>
      </c>
      <c r="AS80" s="159">
        <f t="shared" si="21"/>
        <v>0</v>
      </c>
      <c r="AT80" s="159">
        <f t="shared" si="21"/>
        <v>0</v>
      </c>
      <c r="AU80" s="159">
        <f t="shared" si="21"/>
        <v>0</v>
      </c>
      <c r="AV80" s="159">
        <f t="shared" si="21"/>
        <v>0</v>
      </c>
      <c r="AW80" s="159">
        <f t="shared" si="21"/>
        <v>0</v>
      </c>
      <c r="AX80" s="159">
        <f t="shared" si="21"/>
        <v>0</v>
      </c>
      <c r="AY80" s="159">
        <f t="shared" si="21"/>
        <v>0</v>
      </c>
      <c r="AZ80" s="159">
        <f t="shared" si="21"/>
        <v>0</v>
      </c>
      <c r="BA80" s="159">
        <f t="shared" si="21"/>
        <v>0</v>
      </c>
      <c r="BB80" s="159">
        <f t="shared" si="21"/>
        <v>0</v>
      </c>
      <c r="BC80" s="159">
        <f t="shared" si="21"/>
        <v>0</v>
      </c>
      <c r="BD80" s="159">
        <f t="shared" si="21"/>
        <v>0</v>
      </c>
      <c r="BE80" s="159">
        <f t="shared" si="21"/>
        <v>0</v>
      </c>
      <c r="BF80" s="159">
        <f t="shared" si="21"/>
        <v>0</v>
      </c>
      <c r="BG80" s="159">
        <f t="shared" si="21"/>
        <v>0</v>
      </c>
      <c r="BH80" s="159">
        <f t="shared" si="21"/>
        <v>0</v>
      </c>
      <c r="BI80" s="159">
        <f t="shared" si="21"/>
        <v>0</v>
      </c>
      <c r="BJ80" s="159">
        <f t="shared" si="21"/>
        <v>0</v>
      </c>
      <c r="BK80" s="159">
        <f t="shared" si="21"/>
        <v>0</v>
      </c>
      <c r="BL80" s="159">
        <f t="shared" si="21"/>
        <v>0</v>
      </c>
      <c r="BM80" s="159">
        <f t="shared" si="21"/>
        <v>0</v>
      </c>
      <c r="BN80" s="159">
        <f t="shared" si="21"/>
        <v>0</v>
      </c>
      <c r="BO80" s="159">
        <f t="shared" si="21"/>
        <v>0</v>
      </c>
      <c r="BP80" s="159">
        <f t="shared" si="21"/>
        <v>0</v>
      </c>
      <c r="BQ80" s="159">
        <f t="shared" ref="BQ80:DU80" si="22">IFERROR(IF(BQ79&lt;&gt;0,BP80+BQ79,0),"")</f>
        <v>0</v>
      </c>
      <c r="BR80" s="159">
        <f t="shared" si="22"/>
        <v>0</v>
      </c>
      <c r="BS80" s="159">
        <f t="shared" si="22"/>
        <v>0</v>
      </c>
      <c r="BT80" s="159">
        <f t="shared" si="22"/>
        <v>0</v>
      </c>
      <c r="BU80" s="159">
        <f t="shared" si="22"/>
        <v>0</v>
      </c>
      <c r="BV80" s="159">
        <f t="shared" si="22"/>
        <v>0</v>
      </c>
      <c r="BW80" s="159">
        <f t="shared" si="22"/>
        <v>0</v>
      </c>
      <c r="BX80" s="159">
        <f t="shared" si="22"/>
        <v>0</v>
      </c>
      <c r="BY80" s="159">
        <f t="shared" si="22"/>
        <v>0</v>
      </c>
      <c r="BZ80" s="159">
        <f t="shared" si="22"/>
        <v>0</v>
      </c>
      <c r="CA80" s="159">
        <f t="shared" si="22"/>
        <v>0</v>
      </c>
      <c r="CB80" s="159">
        <f t="shared" si="22"/>
        <v>0</v>
      </c>
      <c r="CC80" s="159">
        <f t="shared" si="22"/>
        <v>0</v>
      </c>
      <c r="CD80" s="159">
        <f t="shared" si="22"/>
        <v>0</v>
      </c>
      <c r="CE80" s="159">
        <f t="shared" si="22"/>
        <v>0</v>
      </c>
      <c r="CF80" s="159">
        <f t="shared" si="22"/>
        <v>0</v>
      </c>
      <c r="CG80" s="159">
        <f t="shared" si="22"/>
        <v>0</v>
      </c>
      <c r="CH80" s="159">
        <f t="shared" si="22"/>
        <v>0</v>
      </c>
      <c r="CI80" s="159">
        <f t="shared" si="22"/>
        <v>0</v>
      </c>
      <c r="CJ80" s="159">
        <f t="shared" si="22"/>
        <v>0</v>
      </c>
      <c r="CK80" s="159">
        <f t="shared" si="22"/>
        <v>0</v>
      </c>
      <c r="CL80" s="159">
        <f t="shared" si="22"/>
        <v>0</v>
      </c>
      <c r="CM80" s="159">
        <f t="shared" si="22"/>
        <v>0</v>
      </c>
      <c r="CN80" s="159">
        <f t="shared" si="22"/>
        <v>0</v>
      </c>
      <c r="CO80" s="159">
        <f t="shared" si="22"/>
        <v>0</v>
      </c>
      <c r="CP80" s="159">
        <f t="shared" si="22"/>
        <v>0</v>
      </c>
      <c r="CQ80" s="159">
        <f t="shared" si="22"/>
        <v>0</v>
      </c>
      <c r="CR80" s="159">
        <f t="shared" si="22"/>
        <v>0</v>
      </c>
      <c r="CS80" s="159">
        <f t="shared" si="22"/>
        <v>0</v>
      </c>
      <c r="CT80" s="159">
        <f t="shared" si="22"/>
        <v>0</v>
      </c>
      <c r="CU80" s="159">
        <f t="shared" si="22"/>
        <v>0</v>
      </c>
      <c r="CV80" s="159">
        <f t="shared" si="22"/>
        <v>0</v>
      </c>
      <c r="CW80" s="159">
        <f t="shared" si="22"/>
        <v>0</v>
      </c>
      <c r="CX80" s="159">
        <f t="shared" si="22"/>
        <v>0</v>
      </c>
      <c r="CY80" s="159">
        <f t="shared" si="22"/>
        <v>0</v>
      </c>
      <c r="CZ80" s="159">
        <f t="shared" si="22"/>
        <v>0</v>
      </c>
      <c r="DA80" s="159">
        <f t="shared" si="22"/>
        <v>0</v>
      </c>
      <c r="DB80" s="159">
        <f t="shared" si="22"/>
        <v>0</v>
      </c>
      <c r="DC80" s="159">
        <f t="shared" si="22"/>
        <v>0</v>
      </c>
      <c r="DD80" s="159">
        <f t="shared" si="22"/>
        <v>0</v>
      </c>
      <c r="DE80" s="159">
        <f t="shared" si="22"/>
        <v>0</v>
      </c>
      <c r="DF80" s="159">
        <f t="shared" si="22"/>
        <v>0</v>
      </c>
      <c r="DG80" s="159">
        <f t="shared" si="22"/>
        <v>0</v>
      </c>
      <c r="DH80" s="159">
        <f t="shared" si="22"/>
        <v>0</v>
      </c>
      <c r="DI80" s="159">
        <f t="shared" si="22"/>
        <v>0</v>
      </c>
      <c r="DJ80" s="159">
        <f t="shared" si="22"/>
        <v>0</v>
      </c>
      <c r="DK80" s="159">
        <f t="shared" si="22"/>
        <v>0</v>
      </c>
      <c r="DL80" s="159">
        <f t="shared" si="22"/>
        <v>0</v>
      </c>
      <c r="DM80" s="159">
        <f t="shared" si="22"/>
        <v>0</v>
      </c>
      <c r="DN80" s="159">
        <f t="shared" si="22"/>
        <v>0</v>
      </c>
      <c r="DO80" s="159">
        <f t="shared" si="22"/>
        <v>0</v>
      </c>
      <c r="DP80" s="159">
        <f t="shared" si="22"/>
        <v>0</v>
      </c>
      <c r="DQ80" s="159">
        <f t="shared" si="22"/>
        <v>0</v>
      </c>
      <c r="DR80" s="159">
        <f t="shared" si="22"/>
        <v>0</v>
      </c>
      <c r="DS80" s="159">
        <f t="shared" si="22"/>
        <v>0</v>
      </c>
      <c r="DT80" s="159">
        <f t="shared" si="22"/>
        <v>0</v>
      </c>
      <c r="DU80" s="159">
        <f t="shared" si="22"/>
        <v>0</v>
      </c>
    </row>
    <row r="81" spans="1:125" x14ac:dyDescent="0.35">
      <c r="A81" s="2" t="s">
        <v>496</v>
      </c>
      <c r="B81" s="69"/>
      <c r="C81" s="2"/>
      <c r="D81" s="159" t="str">
        <f>IFERROR(INDEX(E4:DU4,MATCH(1,E80:DU80,0)),"")</f>
        <v/>
      </c>
      <c r="E81" s="159"/>
      <c r="F81" s="159"/>
      <c r="G81" s="159"/>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159"/>
      <c r="AN81" s="159"/>
      <c r="AO81" s="159"/>
      <c r="AP81" s="159"/>
      <c r="AQ81" s="159"/>
      <c r="AR81" s="159"/>
      <c r="AS81" s="159"/>
      <c r="AT81" s="159"/>
      <c r="AU81" s="159"/>
      <c r="AV81" s="159"/>
      <c r="AW81" s="159"/>
      <c r="AX81" s="159"/>
      <c r="AY81" s="159"/>
      <c r="AZ81" s="159"/>
      <c r="BA81" s="159"/>
      <c r="BB81" s="159"/>
      <c r="BC81" s="159"/>
      <c r="BD81" s="159"/>
      <c r="BE81" s="159"/>
      <c r="BF81" s="159"/>
      <c r="BG81" s="159"/>
      <c r="BH81" s="159"/>
      <c r="BI81" s="159"/>
      <c r="BJ81" s="159"/>
      <c r="BK81" s="159"/>
      <c r="BL81" s="159"/>
      <c r="BM81" s="159"/>
      <c r="BN81" s="159"/>
      <c r="BO81" s="159"/>
      <c r="BP81" s="159"/>
      <c r="BQ81" s="159"/>
      <c r="BR81" s="159"/>
      <c r="BS81" s="159"/>
      <c r="BT81" s="159"/>
      <c r="BU81" s="159"/>
      <c r="BV81" s="159"/>
      <c r="BW81" s="159"/>
      <c r="BX81" s="159"/>
      <c r="BY81" s="159"/>
      <c r="BZ81" s="159"/>
      <c r="CA81" s="159"/>
      <c r="CB81" s="159"/>
      <c r="CC81" s="159"/>
      <c r="CD81" s="159"/>
      <c r="CE81" s="159"/>
      <c r="CF81" s="159"/>
      <c r="CG81" s="159"/>
      <c r="CH81" s="159"/>
      <c r="CI81" s="159"/>
      <c r="CJ81" s="159"/>
      <c r="CK81" s="159"/>
      <c r="CL81" s="159"/>
      <c r="CM81" s="159"/>
      <c r="CN81" s="159"/>
      <c r="CO81" s="159"/>
      <c r="CP81" s="159"/>
      <c r="CQ81" s="159"/>
      <c r="CR81" s="159"/>
      <c r="CS81" s="159"/>
      <c r="CT81" s="159"/>
      <c r="CU81" s="159"/>
      <c r="CV81" s="159"/>
      <c r="CW81" s="159"/>
      <c r="CX81" s="159"/>
      <c r="CY81" s="159"/>
      <c r="CZ81" s="159"/>
      <c r="DA81" s="159"/>
      <c r="DB81" s="159"/>
      <c r="DC81" s="159"/>
      <c r="DD81" s="159"/>
      <c r="DE81" s="159"/>
      <c r="DF81" s="159"/>
      <c r="DG81" s="159"/>
      <c r="DH81" s="159"/>
      <c r="DI81" s="159"/>
      <c r="DJ81" s="159"/>
      <c r="DK81" s="159"/>
      <c r="DL81" s="159"/>
      <c r="DM81" s="159"/>
      <c r="DN81" s="159"/>
      <c r="DO81" s="159"/>
      <c r="DP81" s="159"/>
      <c r="DQ81" s="159"/>
      <c r="DR81" s="159"/>
      <c r="DS81" s="159"/>
      <c r="DT81" s="159"/>
      <c r="DU81" s="159"/>
    </row>
    <row r="82" spans="1:125" x14ac:dyDescent="0.35">
      <c r="A82" s="69"/>
      <c r="B82" s="69"/>
      <c r="C82" s="2"/>
      <c r="D82" s="69"/>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row>
    <row r="83" spans="1:125" x14ac:dyDescent="0.35">
      <c r="A83" s="55" t="str">
        <f>IFERROR(Finansēšana!A25,"")</f>
        <v>Privātā partnera pamatkapitāla finansējums</v>
      </c>
      <c r="B83" s="56" t="str">
        <f>IFERROR(Finansēšana!B25,"")</f>
        <v>k €</v>
      </c>
      <c r="C83" s="2"/>
      <c r="D83" s="63">
        <f>IFERROR(Finansēšana!D25,"")</f>
        <v>0</v>
      </c>
      <c r="E83" s="63" t="str">
        <f>IFERROR(Finansēšana!E25,"")</f>
        <v/>
      </c>
      <c r="F83" s="63" t="str">
        <f>IFERROR(Finansēšana!F25,"")</f>
        <v/>
      </c>
      <c r="G83" s="63" t="str">
        <f>IFERROR(Finansēšana!G25,"")</f>
        <v/>
      </c>
      <c r="H83" s="63" t="str">
        <f>IFERROR(Finansēšana!H25,"")</f>
        <v/>
      </c>
      <c r="I83" s="63" t="str">
        <f>IFERROR(Finansēšana!I25,"")</f>
        <v/>
      </c>
      <c r="J83" s="63" t="str">
        <f>IFERROR(Finansēšana!J25,"")</f>
        <v/>
      </c>
      <c r="K83" s="63" t="str">
        <f>IFERROR(Finansēšana!K25,"")</f>
        <v/>
      </c>
      <c r="L83" s="63" t="str">
        <f>IFERROR(Finansēšana!L25,"")</f>
        <v/>
      </c>
      <c r="M83" s="63" t="str">
        <f>IFERROR(Finansēšana!M25,"")</f>
        <v/>
      </c>
      <c r="N83" s="63" t="str">
        <f>IFERROR(Finansēšana!N25,"")</f>
        <v/>
      </c>
      <c r="O83" s="63" t="str">
        <f>IFERROR(Finansēšana!O25,"")</f>
        <v/>
      </c>
      <c r="P83" s="63" t="str">
        <f>IFERROR(Finansēšana!P25,"")</f>
        <v/>
      </c>
      <c r="Q83" s="63" t="str">
        <f>IFERROR(Finansēšana!Q25,"")</f>
        <v/>
      </c>
      <c r="R83" s="63" t="str">
        <f>IFERROR(Finansēšana!R25,"")</f>
        <v/>
      </c>
      <c r="S83" s="63" t="str">
        <f>IFERROR(Finansēšana!S25,"")</f>
        <v/>
      </c>
      <c r="T83" s="63" t="str">
        <f>IFERROR(Finansēšana!T25,"")</f>
        <v/>
      </c>
      <c r="U83" s="63" t="str">
        <f>IFERROR(Finansēšana!U25,"")</f>
        <v/>
      </c>
      <c r="V83" s="63" t="str">
        <f>IFERROR(Finansēšana!V25,"")</f>
        <v/>
      </c>
      <c r="W83" s="63" t="str">
        <f>IFERROR(Finansēšana!W25,"")</f>
        <v/>
      </c>
      <c r="X83" s="63" t="str">
        <f>IFERROR(Finansēšana!X25,"")</f>
        <v/>
      </c>
      <c r="Y83" s="63" t="str">
        <f>IFERROR(Finansēšana!Y25,"")</f>
        <v/>
      </c>
      <c r="Z83" s="63" t="str">
        <f>IFERROR(Finansēšana!Z25,"")</f>
        <v/>
      </c>
      <c r="AA83" s="63" t="str">
        <f>IFERROR(Finansēšana!AA25,"")</f>
        <v/>
      </c>
      <c r="AB83" s="63" t="str">
        <f>IFERROR(Finansēšana!AB25,"")</f>
        <v/>
      </c>
      <c r="AC83" s="63" t="str">
        <f>IFERROR(Finansēšana!AC25,"")</f>
        <v/>
      </c>
      <c r="AD83" s="63" t="str">
        <f>IFERROR(Finansēšana!AD25,"")</f>
        <v/>
      </c>
      <c r="AE83" s="63" t="str">
        <f>IFERROR(Finansēšana!AE25,"")</f>
        <v/>
      </c>
      <c r="AF83" s="63" t="str">
        <f>IFERROR(Finansēšana!AF25,"")</f>
        <v/>
      </c>
      <c r="AG83" s="63" t="str">
        <f>IFERROR(Finansēšana!AG25,"")</f>
        <v/>
      </c>
      <c r="AH83" s="63" t="str">
        <f>IFERROR(Finansēšana!AH25,"")</f>
        <v/>
      </c>
      <c r="AI83" s="63" t="str">
        <f>IFERROR(Finansēšana!AI25,"")</f>
        <v/>
      </c>
      <c r="AJ83" s="63" t="str">
        <f>IFERROR(Finansēšana!AJ25,"")</f>
        <v/>
      </c>
      <c r="AK83" s="63" t="str">
        <f>IFERROR(Finansēšana!AK25,"")</f>
        <v/>
      </c>
      <c r="AL83" s="63" t="str">
        <f>IFERROR(Finansēšana!AL25,"")</f>
        <v/>
      </c>
      <c r="AM83" s="63" t="str">
        <f>IFERROR(Finansēšana!AM25,"")</f>
        <v/>
      </c>
      <c r="AN83" s="63" t="str">
        <f>IFERROR(Finansēšana!AN25,"")</f>
        <v/>
      </c>
      <c r="AO83" s="63" t="str">
        <f>IFERROR(Finansēšana!AO25,"")</f>
        <v/>
      </c>
      <c r="AP83" s="63" t="str">
        <f>IFERROR(Finansēšana!AP25,"")</f>
        <v/>
      </c>
      <c r="AQ83" s="63" t="str">
        <f>IFERROR(Finansēšana!AQ25,"")</f>
        <v/>
      </c>
      <c r="AR83" s="63" t="str">
        <f>IFERROR(Finansēšana!AR25,"")</f>
        <v/>
      </c>
      <c r="AS83" s="63" t="str">
        <f>IFERROR(Finansēšana!AS25,"")</f>
        <v/>
      </c>
      <c r="AT83" s="63" t="str">
        <f>IFERROR(Finansēšana!AT25,"")</f>
        <v/>
      </c>
      <c r="AU83" s="63" t="str">
        <f>IFERROR(Finansēšana!AU25,"")</f>
        <v/>
      </c>
      <c r="AV83" s="63" t="str">
        <f>IFERROR(Finansēšana!AV25,"")</f>
        <v/>
      </c>
      <c r="AW83" s="63" t="str">
        <f>IFERROR(Finansēšana!AW25,"")</f>
        <v/>
      </c>
      <c r="AX83" s="63" t="str">
        <f>IFERROR(Finansēšana!AX25,"")</f>
        <v/>
      </c>
      <c r="AY83" s="63" t="str">
        <f>IFERROR(Finansēšana!AY25,"")</f>
        <v/>
      </c>
      <c r="AZ83" s="63" t="str">
        <f>IFERROR(Finansēšana!AZ25,"")</f>
        <v/>
      </c>
      <c r="BA83" s="63" t="str">
        <f>IFERROR(Finansēšana!BA25,"")</f>
        <v/>
      </c>
      <c r="BB83" s="63" t="str">
        <f>IFERROR(Finansēšana!BB25,"")</f>
        <v/>
      </c>
      <c r="BC83" s="63" t="str">
        <f>IFERROR(Finansēšana!BC25,"")</f>
        <v/>
      </c>
      <c r="BD83" s="63" t="str">
        <f>IFERROR(Finansēšana!BD25,"")</f>
        <v/>
      </c>
      <c r="BE83" s="63" t="str">
        <f>IFERROR(Finansēšana!BE25,"")</f>
        <v/>
      </c>
      <c r="BF83" s="63" t="str">
        <f>IFERROR(Finansēšana!BF25,"")</f>
        <v/>
      </c>
      <c r="BG83" s="63" t="str">
        <f>IFERROR(Finansēšana!BG25,"")</f>
        <v/>
      </c>
      <c r="BH83" s="63" t="str">
        <f>IFERROR(Finansēšana!BH25,"")</f>
        <v/>
      </c>
      <c r="BI83" s="63" t="str">
        <f>IFERROR(Finansēšana!BI25,"")</f>
        <v/>
      </c>
      <c r="BJ83" s="63" t="str">
        <f>IFERROR(Finansēšana!BJ25,"")</f>
        <v/>
      </c>
      <c r="BK83" s="63" t="str">
        <f>IFERROR(Finansēšana!BK25,"")</f>
        <v/>
      </c>
      <c r="BL83" s="63" t="str">
        <f>IFERROR(Finansēšana!BL25,"")</f>
        <v/>
      </c>
      <c r="BM83" s="63" t="str">
        <f>IFERROR(Finansēšana!BM25,"")</f>
        <v/>
      </c>
      <c r="BN83" s="63" t="str">
        <f>IFERROR(Finansēšana!BN25,"")</f>
        <v/>
      </c>
      <c r="BO83" s="63" t="str">
        <f>IFERROR(Finansēšana!BO25,"")</f>
        <v/>
      </c>
      <c r="BP83" s="63" t="str">
        <f>IFERROR(Finansēšana!BP25,"")</f>
        <v/>
      </c>
      <c r="BQ83" s="63" t="str">
        <f>IFERROR(Finansēšana!BQ25,"")</f>
        <v/>
      </c>
      <c r="BR83" s="63" t="str">
        <f>IFERROR(Finansēšana!BR25,"")</f>
        <v/>
      </c>
      <c r="BS83" s="63" t="str">
        <f>IFERROR(Finansēšana!BS25,"")</f>
        <v/>
      </c>
      <c r="BT83" s="63" t="str">
        <f>IFERROR(Finansēšana!BT25,"")</f>
        <v/>
      </c>
      <c r="BU83" s="63" t="str">
        <f>IFERROR(Finansēšana!BU25,"")</f>
        <v/>
      </c>
      <c r="BV83" s="63" t="str">
        <f>IFERROR(Finansēšana!BV25,"")</f>
        <v/>
      </c>
      <c r="BW83" s="63" t="str">
        <f>IFERROR(Finansēšana!BW25,"")</f>
        <v/>
      </c>
      <c r="BX83" s="63" t="str">
        <f>IFERROR(Finansēšana!BX25,"")</f>
        <v/>
      </c>
      <c r="BY83" s="63" t="str">
        <f>IFERROR(Finansēšana!BY25,"")</f>
        <v/>
      </c>
      <c r="BZ83" s="63" t="str">
        <f>IFERROR(Finansēšana!BZ25,"")</f>
        <v/>
      </c>
      <c r="CA83" s="63" t="str">
        <f>IFERROR(Finansēšana!CA25,"")</f>
        <v/>
      </c>
      <c r="CB83" s="63" t="str">
        <f>IFERROR(Finansēšana!CB25,"")</f>
        <v/>
      </c>
      <c r="CC83" s="63" t="str">
        <f>IFERROR(Finansēšana!CC25,"")</f>
        <v/>
      </c>
      <c r="CD83" s="63" t="str">
        <f>IFERROR(Finansēšana!CD25,"")</f>
        <v/>
      </c>
      <c r="CE83" s="63" t="str">
        <f>IFERROR(Finansēšana!CE25,"")</f>
        <v/>
      </c>
      <c r="CF83" s="63" t="str">
        <f>IFERROR(Finansēšana!CF25,"")</f>
        <v/>
      </c>
      <c r="CG83" s="63" t="str">
        <f>IFERROR(Finansēšana!CG25,"")</f>
        <v/>
      </c>
      <c r="CH83" s="63" t="str">
        <f>IFERROR(Finansēšana!CH25,"")</f>
        <v/>
      </c>
      <c r="CI83" s="63" t="str">
        <f>IFERROR(Finansēšana!CI25,"")</f>
        <v/>
      </c>
      <c r="CJ83" s="63" t="str">
        <f>IFERROR(Finansēšana!CJ25,"")</f>
        <v/>
      </c>
      <c r="CK83" s="63" t="str">
        <f>IFERROR(Finansēšana!CK25,"")</f>
        <v/>
      </c>
      <c r="CL83" s="63" t="str">
        <f>IFERROR(Finansēšana!CL25,"")</f>
        <v/>
      </c>
      <c r="CM83" s="63" t="str">
        <f>IFERROR(Finansēšana!CM25,"")</f>
        <v/>
      </c>
      <c r="CN83" s="63" t="str">
        <f>IFERROR(Finansēšana!CN25,"")</f>
        <v/>
      </c>
      <c r="CO83" s="63" t="str">
        <f>IFERROR(Finansēšana!CO25,"")</f>
        <v/>
      </c>
      <c r="CP83" s="63" t="str">
        <f>IFERROR(Finansēšana!CP25,"")</f>
        <v/>
      </c>
      <c r="CQ83" s="63" t="str">
        <f>IFERROR(Finansēšana!CQ25,"")</f>
        <v/>
      </c>
      <c r="CR83" s="63" t="str">
        <f>IFERROR(Finansēšana!CR25,"")</f>
        <v/>
      </c>
      <c r="CS83" s="63" t="str">
        <f>IFERROR(Finansēšana!CS25,"")</f>
        <v/>
      </c>
      <c r="CT83" s="63" t="str">
        <f>IFERROR(Finansēšana!CT25,"")</f>
        <v/>
      </c>
      <c r="CU83" s="63" t="str">
        <f>IFERROR(Finansēšana!CU25,"")</f>
        <v/>
      </c>
      <c r="CV83" s="63" t="str">
        <f>IFERROR(Finansēšana!CV25,"")</f>
        <v/>
      </c>
      <c r="CW83" s="63" t="str">
        <f>IFERROR(Finansēšana!CW25,"")</f>
        <v/>
      </c>
      <c r="CX83" s="63" t="str">
        <f>IFERROR(Finansēšana!CX25,"")</f>
        <v/>
      </c>
      <c r="CY83" s="63" t="str">
        <f>IFERROR(Finansēšana!CY25,"")</f>
        <v/>
      </c>
      <c r="CZ83" s="63" t="str">
        <f>IFERROR(Finansēšana!CZ25,"")</f>
        <v/>
      </c>
      <c r="DA83" s="63" t="str">
        <f>IFERROR(Finansēšana!DA25,"")</f>
        <v/>
      </c>
      <c r="DB83" s="63" t="str">
        <f>IFERROR(Finansēšana!DB25,"")</f>
        <v/>
      </c>
      <c r="DC83" s="63" t="str">
        <f>IFERROR(Finansēšana!DC25,"")</f>
        <v/>
      </c>
      <c r="DD83" s="63" t="str">
        <f>IFERROR(Finansēšana!DD25,"")</f>
        <v/>
      </c>
      <c r="DE83" s="63" t="str">
        <f>IFERROR(Finansēšana!DE25,"")</f>
        <v/>
      </c>
      <c r="DF83" s="63" t="str">
        <f>IFERROR(Finansēšana!DF25,"")</f>
        <v/>
      </c>
      <c r="DG83" s="63" t="str">
        <f>IFERROR(Finansēšana!DG25,"")</f>
        <v/>
      </c>
      <c r="DH83" s="63" t="str">
        <f>IFERROR(Finansēšana!DH25,"")</f>
        <v/>
      </c>
      <c r="DI83" s="63" t="str">
        <f>IFERROR(Finansēšana!DI25,"")</f>
        <v/>
      </c>
      <c r="DJ83" s="63" t="str">
        <f>IFERROR(Finansēšana!DJ25,"")</f>
        <v/>
      </c>
      <c r="DK83" s="63" t="str">
        <f>IFERROR(Finansēšana!DK25,"")</f>
        <v/>
      </c>
      <c r="DL83" s="63" t="str">
        <f>IFERROR(Finansēšana!DL25,"")</f>
        <v/>
      </c>
      <c r="DM83" s="63" t="str">
        <f>IFERROR(Finansēšana!DM25,"")</f>
        <v/>
      </c>
      <c r="DN83" s="63" t="str">
        <f>IFERROR(Finansēšana!DN25,"")</f>
        <v/>
      </c>
      <c r="DO83" s="63" t="str">
        <f>IFERROR(Finansēšana!DO25,"")</f>
        <v/>
      </c>
      <c r="DP83" s="63" t="str">
        <f>IFERROR(Finansēšana!DP25,"")</f>
        <v/>
      </c>
      <c r="DQ83" s="63" t="str">
        <f>IFERROR(Finansēšana!DQ25,"")</f>
        <v/>
      </c>
      <c r="DR83" s="63" t="str">
        <f>IFERROR(Finansēšana!DR25,"")</f>
        <v/>
      </c>
      <c r="DS83" s="63" t="str">
        <f>IFERROR(Finansēšana!DS25,"")</f>
        <v/>
      </c>
      <c r="DT83" s="63" t="str">
        <f>IFERROR(Finansēšana!DT25,"")</f>
        <v/>
      </c>
      <c r="DU83" s="63" t="str">
        <f>IFERROR(Finansēšana!DU25,"")</f>
        <v/>
      </c>
    </row>
    <row r="84" spans="1:125" x14ac:dyDescent="0.35">
      <c r="A84" s="55" t="str">
        <f>IFERROR(Finansēšana!A26,"")</f>
        <v>Publiskā partnera pamatkapitāla finansējums</v>
      </c>
      <c r="B84" s="56" t="str">
        <f>IFERROR(Finansēšana!B26,"")</f>
        <v>k €</v>
      </c>
      <c r="C84" s="2"/>
      <c r="D84" s="63">
        <f>IFERROR(Finansēšana!D26,"")</f>
        <v>0</v>
      </c>
      <c r="E84" s="63" t="str">
        <f>IFERROR(Finansēšana!E26,"")</f>
        <v/>
      </c>
      <c r="F84" s="63" t="str">
        <f>IFERROR(Finansēšana!F26,"")</f>
        <v/>
      </c>
      <c r="G84" s="63" t="str">
        <f>IFERROR(Finansēšana!G26,"")</f>
        <v/>
      </c>
      <c r="H84" s="63" t="str">
        <f>IFERROR(Finansēšana!H26,"")</f>
        <v/>
      </c>
      <c r="I84" s="63" t="str">
        <f>IFERROR(Finansēšana!I26,"")</f>
        <v/>
      </c>
      <c r="J84" s="63" t="str">
        <f>IFERROR(Finansēšana!J26,"")</f>
        <v/>
      </c>
      <c r="K84" s="63" t="str">
        <f>IFERROR(Finansēšana!K26,"")</f>
        <v/>
      </c>
      <c r="L84" s="63" t="str">
        <f>IFERROR(Finansēšana!L26,"")</f>
        <v/>
      </c>
      <c r="M84" s="63" t="str">
        <f>IFERROR(Finansēšana!M26,"")</f>
        <v/>
      </c>
      <c r="N84" s="63" t="str">
        <f>IFERROR(Finansēšana!N26,"")</f>
        <v/>
      </c>
      <c r="O84" s="63" t="str">
        <f>IFERROR(Finansēšana!O26,"")</f>
        <v/>
      </c>
      <c r="P84" s="63" t="str">
        <f>IFERROR(Finansēšana!P26,"")</f>
        <v/>
      </c>
      <c r="Q84" s="63" t="str">
        <f>IFERROR(Finansēšana!Q26,"")</f>
        <v/>
      </c>
      <c r="R84" s="63" t="str">
        <f>IFERROR(Finansēšana!R26,"")</f>
        <v/>
      </c>
      <c r="S84" s="63" t="str">
        <f>IFERROR(Finansēšana!S26,"")</f>
        <v/>
      </c>
      <c r="T84" s="63" t="str">
        <f>IFERROR(Finansēšana!T26,"")</f>
        <v/>
      </c>
      <c r="U84" s="63" t="str">
        <f>IFERROR(Finansēšana!U26,"")</f>
        <v/>
      </c>
      <c r="V84" s="63" t="str">
        <f>IFERROR(Finansēšana!V26,"")</f>
        <v/>
      </c>
      <c r="W84" s="63" t="str">
        <f>IFERROR(Finansēšana!W26,"")</f>
        <v/>
      </c>
      <c r="X84" s="63" t="str">
        <f>IFERROR(Finansēšana!X26,"")</f>
        <v/>
      </c>
      <c r="Y84" s="63" t="str">
        <f>IFERROR(Finansēšana!Y26,"")</f>
        <v/>
      </c>
      <c r="Z84" s="63" t="str">
        <f>IFERROR(Finansēšana!Z26,"")</f>
        <v/>
      </c>
      <c r="AA84" s="63" t="str">
        <f>IFERROR(Finansēšana!AA26,"")</f>
        <v/>
      </c>
      <c r="AB84" s="63" t="str">
        <f>IFERROR(Finansēšana!AB26,"")</f>
        <v/>
      </c>
      <c r="AC84" s="63" t="str">
        <f>IFERROR(Finansēšana!AC26,"")</f>
        <v/>
      </c>
      <c r="AD84" s="63" t="str">
        <f>IFERROR(Finansēšana!AD26,"")</f>
        <v/>
      </c>
      <c r="AE84" s="63" t="str">
        <f>IFERROR(Finansēšana!AE26,"")</f>
        <v/>
      </c>
      <c r="AF84" s="63" t="str">
        <f>IFERROR(Finansēšana!AF26,"")</f>
        <v/>
      </c>
      <c r="AG84" s="63" t="str">
        <f>IFERROR(Finansēšana!AG26,"")</f>
        <v/>
      </c>
      <c r="AH84" s="63" t="str">
        <f>IFERROR(Finansēšana!AH26,"")</f>
        <v/>
      </c>
      <c r="AI84" s="63" t="str">
        <f>IFERROR(Finansēšana!AI26,"")</f>
        <v/>
      </c>
      <c r="AJ84" s="63" t="str">
        <f>IFERROR(Finansēšana!AJ26,"")</f>
        <v/>
      </c>
      <c r="AK84" s="63" t="str">
        <f>IFERROR(Finansēšana!AK26,"")</f>
        <v/>
      </c>
      <c r="AL84" s="63" t="str">
        <f>IFERROR(Finansēšana!AL26,"")</f>
        <v/>
      </c>
      <c r="AM84" s="63" t="str">
        <f>IFERROR(Finansēšana!AM26,"")</f>
        <v/>
      </c>
      <c r="AN84" s="63" t="str">
        <f>IFERROR(Finansēšana!AN26,"")</f>
        <v/>
      </c>
      <c r="AO84" s="63" t="str">
        <f>IFERROR(Finansēšana!AO26,"")</f>
        <v/>
      </c>
      <c r="AP84" s="63" t="str">
        <f>IFERROR(Finansēšana!AP26,"")</f>
        <v/>
      </c>
      <c r="AQ84" s="63" t="str">
        <f>IFERROR(Finansēšana!AQ26,"")</f>
        <v/>
      </c>
      <c r="AR84" s="63" t="str">
        <f>IFERROR(Finansēšana!AR26,"")</f>
        <v/>
      </c>
      <c r="AS84" s="63" t="str">
        <f>IFERROR(Finansēšana!AS26,"")</f>
        <v/>
      </c>
      <c r="AT84" s="63" t="str">
        <f>IFERROR(Finansēšana!AT26,"")</f>
        <v/>
      </c>
      <c r="AU84" s="63" t="str">
        <f>IFERROR(Finansēšana!AU26,"")</f>
        <v/>
      </c>
      <c r="AV84" s="63" t="str">
        <f>IFERROR(Finansēšana!AV26,"")</f>
        <v/>
      </c>
      <c r="AW84" s="63" t="str">
        <f>IFERROR(Finansēšana!AW26,"")</f>
        <v/>
      </c>
      <c r="AX84" s="63" t="str">
        <f>IFERROR(Finansēšana!AX26,"")</f>
        <v/>
      </c>
      <c r="AY84" s="63" t="str">
        <f>IFERROR(Finansēšana!AY26,"")</f>
        <v/>
      </c>
      <c r="AZ84" s="63" t="str">
        <f>IFERROR(Finansēšana!AZ26,"")</f>
        <v/>
      </c>
      <c r="BA84" s="63" t="str">
        <f>IFERROR(Finansēšana!BA26,"")</f>
        <v/>
      </c>
      <c r="BB84" s="63" t="str">
        <f>IFERROR(Finansēšana!BB26,"")</f>
        <v/>
      </c>
      <c r="BC84" s="63" t="str">
        <f>IFERROR(Finansēšana!BC26,"")</f>
        <v/>
      </c>
      <c r="BD84" s="63" t="str">
        <f>IFERROR(Finansēšana!BD26,"")</f>
        <v/>
      </c>
      <c r="BE84" s="63" t="str">
        <f>IFERROR(Finansēšana!BE26,"")</f>
        <v/>
      </c>
      <c r="BF84" s="63" t="str">
        <f>IFERROR(Finansēšana!BF26,"")</f>
        <v/>
      </c>
      <c r="BG84" s="63" t="str">
        <f>IFERROR(Finansēšana!BG26,"")</f>
        <v/>
      </c>
      <c r="BH84" s="63" t="str">
        <f>IFERROR(Finansēšana!BH26,"")</f>
        <v/>
      </c>
      <c r="BI84" s="63" t="str">
        <f>IFERROR(Finansēšana!BI26,"")</f>
        <v/>
      </c>
      <c r="BJ84" s="63" t="str">
        <f>IFERROR(Finansēšana!BJ26,"")</f>
        <v/>
      </c>
      <c r="BK84" s="63" t="str">
        <f>IFERROR(Finansēšana!BK26,"")</f>
        <v/>
      </c>
      <c r="BL84" s="63" t="str">
        <f>IFERROR(Finansēšana!BL26,"")</f>
        <v/>
      </c>
      <c r="BM84" s="63" t="str">
        <f>IFERROR(Finansēšana!BM26,"")</f>
        <v/>
      </c>
      <c r="BN84" s="63" t="str">
        <f>IFERROR(Finansēšana!BN26,"")</f>
        <v/>
      </c>
      <c r="BO84" s="63" t="str">
        <f>IFERROR(Finansēšana!BO26,"")</f>
        <v/>
      </c>
      <c r="BP84" s="63" t="str">
        <f>IFERROR(Finansēšana!BP26,"")</f>
        <v/>
      </c>
      <c r="BQ84" s="63" t="str">
        <f>IFERROR(Finansēšana!BQ26,"")</f>
        <v/>
      </c>
      <c r="BR84" s="63" t="str">
        <f>IFERROR(Finansēšana!BR26,"")</f>
        <v/>
      </c>
      <c r="BS84" s="63" t="str">
        <f>IFERROR(Finansēšana!BS26,"")</f>
        <v/>
      </c>
      <c r="BT84" s="63" t="str">
        <f>IFERROR(Finansēšana!BT26,"")</f>
        <v/>
      </c>
      <c r="BU84" s="63" t="str">
        <f>IFERROR(Finansēšana!BU26,"")</f>
        <v/>
      </c>
      <c r="BV84" s="63" t="str">
        <f>IFERROR(Finansēšana!BV26,"")</f>
        <v/>
      </c>
      <c r="BW84" s="63" t="str">
        <f>IFERROR(Finansēšana!BW26,"")</f>
        <v/>
      </c>
      <c r="BX84" s="63" t="str">
        <f>IFERROR(Finansēšana!BX26,"")</f>
        <v/>
      </c>
      <c r="BY84" s="63" t="str">
        <f>IFERROR(Finansēšana!BY26,"")</f>
        <v/>
      </c>
      <c r="BZ84" s="63" t="str">
        <f>IFERROR(Finansēšana!BZ26,"")</f>
        <v/>
      </c>
      <c r="CA84" s="63" t="str">
        <f>IFERROR(Finansēšana!CA26,"")</f>
        <v/>
      </c>
      <c r="CB84" s="63" t="str">
        <f>IFERROR(Finansēšana!CB26,"")</f>
        <v/>
      </c>
      <c r="CC84" s="63" t="str">
        <f>IFERROR(Finansēšana!CC26,"")</f>
        <v/>
      </c>
      <c r="CD84" s="63" t="str">
        <f>IFERROR(Finansēšana!CD26,"")</f>
        <v/>
      </c>
      <c r="CE84" s="63" t="str">
        <f>IFERROR(Finansēšana!CE26,"")</f>
        <v/>
      </c>
      <c r="CF84" s="63" t="str">
        <f>IFERROR(Finansēšana!CF26,"")</f>
        <v/>
      </c>
      <c r="CG84" s="63" t="str">
        <f>IFERROR(Finansēšana!CG26,"")</f>
        <v/>
      </c>
      <c r="CH84" s="63" t="str">
        <f>IFERROR(Finansēšana!CH26,"")</f>
        <v/>
      </c>
      <c r="CI84" s="63" t="str">
        <f>IFERROR(Finansēšana!CI26,"")</f>
        <v/>
      </c>
      <c r="CJ84" s="63" t="str">
        <f>IFERROR(Finansēšana!CJ26,"")</f>
        <v/>
      </c>
      <c r="CK84" s="63" t="str">
        <f>IFERROR(Finansēšana!CK26,"")</f>
        <v/>
      </c>
      <c r="CL84" s="63" t="str">
        <f>IFERROR(Finansēšana!CL26,"")</f>
        <v/>
      </c>
      <c r="CM84" s="63" t="str">
        <f>IFERROR(Finansēšana!CM26,"")</f>
        <v/>
      </c>
      <c r="CN84" s="63" t="str">
        <f>IFERROR(Finansēšana!CN26,"")</f>
        <v/>
      </c>
      <c r="CO84" s="63" t="str">
        <f>IFERROR(Finansēšana!CO26,"")</f>
        <v/>
      </c>
      <c r="CP84" s="63" t="str">
        <f>IFERROR(Finansēšana!CP26,"")</f>
        <v/>
      </c>
      <c r="CQ84" s="63" t="str">
        <f>IFERROR(Finansēšana!CQ26,"")</f>
        <v/>
      </c>
      <c r="CR84" s="63" t="str">
        <f>IFERROR(Finansēšana!CR26,"")</f>
        <v/>
      </c>
      <c r="CS84" s="63" t="str">
        <f>IFERROR(Finansēšana!CS26,"")</f>
        <v/>
      </c>
      <c r="CT84" s="63" t="str">
        <f>IFERROR(Finansēšana!CT26,"")</f>
        <v/>
      </c>
      <c r="CU84" s="63" t="str">
        <f>IFERROR(Finansēšana!CU26,"")</f>
        <v/>
      </c>
      <c r="CV84" s="63" t="str">
        <f>IFERROR(Finansēšana!CV26,"")</f>
        <v/>
      </c>
      <c r="CW84" s="63" t="str">
        <f>IFERROR(Finansēšana!CW26,"")</f>
        <v/>
      </c>
      <c r="CX84" s="63" t="str">
        <f>IFERROR(Finansēšana!CX26,"")</f>
        <v/>
      </c>
      <c r="CY84" s="63" t="str">
        <f>IFERROR(Finansēšana!CY26,"")</f>
        <v/>
      </c>
      <c r="CZ84" s="63" t="str">
        <f>IFERROR(Finansēšana!CZ26,"")</f>
        <v/>
      </c>
      <c r="DA84" s="63" t="str">
        <f>IFERROR(Finansēšana!DA26,"")</f>
        <v/>
      </c>
      <c r="DB84" s="63" t="str">
        <f>IFERROR(Finansēšana!DB26,"")</f>
        <v/>
      </c>
      <c r="DC84" s="63" t="str">
        <f>IFERROR(Finansēšana!DC26,"")</f>
        <v/>
      </c>
      <c r="DD84" s="63" t="str">
        <f>IFERROR(Finansēšana!DD26,"")</f>
        <v/>
      </c>
      <c r="DE84" s="63" t="str">
        <f>IFERROR(Finansēšana!DE26,"")</f>
        <v/>
      </c>
      <c r="DF84" s="63" t="str">
        <f>IFERROR(Finansēšana!DF26,"")</f>
        <v/>
      </c>
      <c r="DG84" s="63" t="str">
        <f>IFERROR(Finansēšana!DG26,"")</f>
        <v/>
      </c>
      <c r="DH84" s="63" t="str">
        <f>IFERROR(Finansēšana!DH26,"")</f>
        <v/>
      </c>
      <c r="DI84" s="63" t="str">
        <f>IFERROR(Finansēšana!DI26,"")</f>
        <v/>
      </c>
      <c r="DJ84" s="63" t="str">
        <f>IFERROR(Finansēšana!DJ26,"")</f>
        <v/>
      </c>
      <c r="DK84" s="63" t="str">
        <f>IFERROR(Finansēšana!DK26,"")</f>
        <v/>
      </c>
      <c r="DL84" s="63" t="str">
        <f>IFERROR(Finansēšana!DL26,"")</f>
        <v/>
      </c>
      <c r="DM84" s="63" t="str">
        <f>IFERROR(Finansēšana!DM26,"")</f>
        <v/>
      </c>
      <c r="DN84" s="63" t="str">
        <f>IFERROR(Finansēšana!DN26,"")</f>
        <v/>
      </c>
      <c r="DO84" s="63" t="str">
        <f>IFERROR(Finansēšana!DO26,"")</f>
        <v/>
      </c>
      <c r="DP84" s="63" t="str">
        <f>IFERROR(Finansēšana!DP26,"")</f>
        <v/>
      </c>
      <c r="DQ84" s="63" t="str">
        <f>IFERROR(Finansēšana!DQ26,"")</f>
        <v/>
      </c>
      <c r="DR84" s="63" t="str">
        <f>IFERROR(Finansēšana!DR26,"")</f>
        <v/>
      </c>
      <c r="DS84" s="63" t="str">
        <f>IFERROR(Finansēšana!DS26,"")</f>
        <v/>
      </c>
      <c r="DT84" s="63" t="str">
        <f>IFERROR(Finansēšana!DT26,"")</f>
        <v/>
      </c>
      <c r="DU84" s="63" t="str">
        <f>IFERROR(Finansēšana!DU26,"")</f>
        <v/>
      </c>
    </row>
    <row r="85" spans="1:125" x14ac:dyDescent="0.35">
      <c r="A85" s="2" t="s">
        <v>497</v>
      </c>
      <c r="B85" s="69"/>
      <c r="C85" s="2"/>
      <c r="D85" s="69"/>
      <c r="E85" s="165">
        <f t="shared" ref="E85:BP85" ca="1" si="23">IFERROR(-E67,"")</f>
        <v>0</v>
      </c>
      <c r="F85" s="165">
        <f t="shared" ca="1" si="23"/>
        <v>0</v>
      </c>
      <c r="G85" s="165">
        <f t="shared" ca="1" si="23"/>
        <v>0</v>
      </c>
      <c r="H85" s="165">
        <f t="shared" ca="1" si="23"/>
        <v>0</v>
      </c>
      <c r="I85" s="165">
        <f t="shared" ca="1" si="23"/>
        <v>0</v>
      </c>
      <c r="J85" s="165">
        <f t="shared" ca="1" si="23"/>
        <v>0</v>
      </c>
      <c r="K85" s="165">
        <f t="shared" ca="1" si="23"/>
        <v>0</v>
      </c>
      <c r="L85" s="165">
        <f t="shared" ca="1" si="23"/>
        <v>0</v>
      </c>
      <c r="M85" s="165">
        <f t="shared" ca="1" si="23"/>
        <v>0</v>
      </c>
      <c r="N85" s="165">
        <f t="shared" ca="1" si="23"/>
        <v>0</v>
      </c>
      <c r="O85" s="165">
        <f t="shared" ca="1" si="23"/>
        <v>0</v>
      </c>
      <c r="P85" s="165">
        <f t="shared" ca="1" si="23"/>
        <v>0</v>
      </c>
      <c r="Q85" s="165">
        <f t="shared" ca="1" si="23"/>
        <v>0</v>
      </c>
      <c r="R85" s="165">
        <f t="shared" ca="1" si="23"/>
        <v>0</v>
      </c>
      <c r="S85" s="165">
        <f t="shared" ca="1" si="23"/>
        <v>0</v>
      </c>
      <c r="T85" s="165">
        <f t="shared" ca="1" si="23"/>
        <v>0</v>
      </c>
      <c r="U85" s="165">
        <f t="shared" ca="1" si="23"/>
        <v>0</v>
      </c>
      <c r="V85" s="165">
        <f t="shared" ca="1" si="23"/>
        <v>0</v>
      </c>
      <c r="W85" s="165">
        <f t="shared" ca="1" si="23"/>
        <v>0</v>
      </c>
      <c r="X85" s="165">
        <f t="shared" ca="1" si="23"/>
        <v>0</v>
      </c>
      <c r="Y85" s="165">
        <f t="shared" ca="1" si="23"/>
        <v>0</v>
      </c>
      <c r="Z85" s="165">
        <f t="shared" ca="1" si="23"/>
        <v>0</v>
      </c>
      <c r="AA85" s="165">
        <f t="shared" ca="1" si="23"/>
        <v>0</v>
      </c>
      <c r="AB85" s="165">
        <f t="shared" ca="1" si="23"/>
        <v>0</v>
      </c>
      <c r="AC85" s="165">
        <f t="shared" ca="1" si="23"/>
        <v>0</v>
      </c>
      <c r="AD85" s="165">
        <f t="shared" ca="1" si="23"/>
        <v>0</v>
      </c>
      <c r="AE85" s="165">
        <f t="shared" ca="1" si="23"/>
        <v>0</v>
      </c>
      <c r="AF85" s="165">
        <f t="shared" ca="1" si="23"/>
        <v>0</v>
      </c>
      <c r="AG85" s="165">
        <f t="shared" ca="1" si="23"/>
        <v>0</v>
      </c>
      <c r="AH85" s="165">
        <f t="shared" ca="1" si="23"/>
        <v>0</v>
      </c>
      <c r="AI85" s="165">
        <f t="shared" ca="1" si="23"/>
        <v>0</v>
      </c>
      <c r="AJ85" s="165">
        <f t="shared" ca="1" si="23"/>
        <v>0</v>
      </c>
      <c r="AK85" s="165">
        <f t="shared" ca="1" si="23"/>
        <v>0</v>
      </c>
      <c r="AL85" s="165">
        <f t="shared" ca="1" si="23"/>
        <v>0</v>
      </c>
      <c r="AM85" s="165">
        <f t="shared" ca="1" si="23"/>
        <v>0</v>
      </c>
      <c r="AN85" s="165">
        <f t="shared" ca="1" si="23"/>
        <v>0</v>
      </c>
      <c r="AO85" s="165">
        <f t="shared" ca="1" si="23"/>
        <v>0</v>
      </c>
      <c r="AP85" s="165">
        <f t="shared" ca="1" si="23"/>
        <v>0</v>
      </c>
      <c r="AQ85" s="165">
        <f t="shared" ca="1" si="23"/>
        <v>0</v>
      </c>
      <c r="AR85" s="165">
        <f t="shared" ca="1" si="23"/>
        <v>0</v>
      </c>
      <c r="AS85" s="165">
        <f t="shared" ca="1" si="23"/>
        <v>0</v>
      </c>
      <c r="AT85" s="165">
        <f t="shared" ca="1" si="23"/>
        <v>0</v>
      </c>
      <c r="AU85" s="165">
        <f t="shared" ca="1" si="23"/>
        <v>0</v>
      </c>
      <c r="AV85" s="165">
        <f t="shared" ca="1" si="23"/>
        <v>0</v>
      </c>
      <c r="AW85" s="165">
        <f t="shared" ca="1" si="23"/>
        <v>0</v>
      </c>
      <c r="AX85" s="165">
        <f t="shared" ca="1" si="23"/>
        <v>0</v>
      </c>
      <c r="AY85" s="165">
        <f t="shared" ca="1" si="23"/>
        <v>0</v>
      </c>
      <c r="AZ85" s="165">
        <f t="shared" ca="1" si="23"/>
        <v>0</v>
      </c>
      <c r="BA85" s="165">
        <f t="shared" ca="1" si="23"/>
        <v>0</v>
      </c>
      <c r="BB85" s="165">
        <f t="shared" ca="1" si="23"/>
        <v>0</v>
      </c>
      <c r="BC85" s="165">
        <f t="shared" ca="1" si="23"/>
        <v>0</v>
      </c>
      <c r="BD85" s="165">
        <f t="shared" ca="1" si="23"/>
        <v>0</v>
      </c>
      <c r="BE85" s="165">
        <f t="shared" ca="1" si="23"/>
        <v>0</v>
      </c>
      <c r="BF85" s="165">
        <f t="shared" ca="1" si="23"/>
        <v>0</v>
      </c>
      <c r="BG85" s="165">
        <f t="shared" ca="1" si="23"/>
        <v>0</v>
      </c>
      <c r="BH85" s="165">
        <f t="shared" ca="1" si="23"/>
        <v>0</v>
      </c>
      <c r="BI85" s="165">
        <f t="shared" ca="1" si="23"/>
        <v>0</v>
      </c>
      <c r="BJ85" s="165">
        <f t="shared" ca="1" si="23"/>
        <v>0</v>
      </c>
      <c r="BK85" s="165">
        <f t="shared" ca="1" si="23"/>
        <v>0</v>
      </c>
      <c r="BL85" s="165">
        <f t="shared" ca="1" si="23"/>
        <v>0</v>
      </c>
      <c r="BM85" s="165">
        <f t="shared" ca="1" si="23"/>
        <v>0</v>
      </c>
      <c r="BN85" s="165">
        <f t="shared" ca="1" si="23"/>
        <v>0</v>
      </c>
      <c r="BO85" s="165">
        <f t="shared" ca="1" si="23"/>
        <v>0</v>
      </c>
      <c r="BP85" s="165">
        <f t="shared" ca="1" si="23"/>
        <v>0</v>
      </c>
      <c r="BQ85" s="165">
        <f t="shared" ref="BQ85:DU85" ca="1" si="24">IFERROR(-BQ67,"")</f>
        <v>0</v>
      </c>
      <c r="BR85" s="165">
        <f t="shared" ca="1" si="24"/>
        <v>0</v>
      </c>
      <c r="BS85" s="165">
        <f t="shared" ca="1" si="24"/>
        <v>0</v>
      </c>
      <c r="BT85" s="165">
        <f t="shared" ca="1" si="24"/>
        <v>0</v>
      </c>
      <c r="BU85" s="165">
        <f t="shared" ca="1" si="24"/>
        <v>0</v>
      </c>
      <c r="BV85" s="165">
        <f t="shared" ca="1" si="24"/>
        <v>0</v>
      </c>
      <c r="BW85" s="165">
        <f t="shared" ca="1" si="24"/>
        <v>0</v>
      </c>
      <c r="BX85" s="165">
        <f t="shared" ca="1" si="24"/>
        <v>0</v>
      </c>
      <c r="BY85" s="165">
        <f t="shared" ca="1" si="24"/>
        <v>0</v>
      </c>
      <c r="BZ85" s="165">
        <f t="shared" ca="1" si="24"/>
        <v>0</v>
      </c>
      <c r="CA85" s="165">
        <f t="shared" ca="1" si="24"/>
        <v>0</v>
      </c>
      <c r="CB85" s="165">
        <f t="shared" ca="1" si="24"/>
        <v>0</v>
      </c>
      <c r="CC85" s="165">
        <f t="shared" ca="1" si="24"/>
        <v>0</v>
      </c>
      <c r="CD85" s="165">
        <f t="shared" ca="1" si="24"/>
        <v>0</v>
      </c>
      <c r="CE85" s="165">
        <f t="shared" ca="1" si="24"/>
        <v>0</v>
      </c>
      <c r="CF85" s="165">
        <f t="shared" ca="1" si="24"/>
        <v>0</v>
      </c>
      <c r="CG85" s="165">
        <f t="shared" ca="1" si="24"/>
        <v>0</v>
      </c>
      <c r="CH85" s="165">
        <f t="shared" ca="1" si="24"/>
        <v>0</v>
      </c>
      <c r="CI85" s="165">
        <f t="shared" ca="1" si="24"/>
        <v>0</v>
      </c>
      <c r="CJ85" s="165">
        <f t="shared" ca="1" si="24"/>
        <v>0</v>
      </c>
      <c r="CK85" s="165">
        <f t="shared" ca="1" si="24"/>
        <v>0</v>
      </c>
      <c r="CL85" s="165">
        <f t="shared" ca="1" si="24"/>
        <v>0</v>
      </c>
      <c r="CM85" s="165">
        <f t="shared" ca="1" si="24"/>
        <v>0</v>
      </c>
      <c r="CN85" s="165">
        <f t="shared" ca="1" si="24"/>
        <v>0</v>
      </c>
      <c r="CO85" s="165">
        <f t="shared" ca="1" si="24"/>
        <v>0</v>
      </c>
      <c r="CP85" s="165">
        <f t="shared" ca="1" si="24"/>
        <v>0</v>
      </c>
      <c r="CQ85" s="165">
        <f t="shared" ca="1" si="24"/>
        <v>0</v>
      </c>
      <c r="CR85" s="165">
        <f t="shared" ca="1" si="24"/>
        <v>0</v>
      </c>
      <c r="CS85" s="165">
        <f t="shared" ca="1" si="24"/>
        <v>0</v>
      </c>
      <c r="CT85" s="165">
        <f t="shared" ca="1" si="24"/>
        <v>0</v>
      </c>
      <c r="CU85" s="165">
        <f t="shared" ca="1" si="24"/>
        <v>0</v>
      </c>
      <c r="CV85" s="165">
        <f t="shared" ca="1" si="24"/>
        <v>0</v>
      </c>
      <c r="CW85" s="165">
        <f t="shared" ca="1" si="24"/>
        <v>0</v>
      </c>
      <c r="CX85" s="165">
        <f t="shared" ca="1" si="24"/>
        <v>0</v>
      </c>
      <c r="CY85" s="165">
        <f t="shared" ca="1" si="24"/>
        <v>0</v>
      </c>
      <c r="CZ85" s="165">
        <f t="shared" ca="1" si="24"/>
        <v>0</v>
      </c>
      <c r="DA85" s="165">
        <f t="shared" ca="1" si="24"/>
        <v>0</v>
      </c>
      <c r="DB85" s="165">
        <f t="shared" ca="1" si="24"/>
        <v>0</v>
      </c>
      <c r="DC85" s="165">
        <f t="shared" ca="1" si="24"/>
        <v>0</v>
      </c>
      <c r="DD85" s="165">
        <f t="shared" ca="1" si="24"/>
        <v>0</v>
      </c>
      <c r="DE85" s="165">
        <f t="shared" ca="1" si="24"/>
        <v>0</v>
      </c>
      <c r="DF85" s="165">
        <f t="shared" ca="1" si="24"/>
        <v>0</v>
      </c>
      <c r="DG85" s="165">
        <f t="shared" ca="1" si="24"/>
        <v>0</v>
      </c>
      <c r="DH85" s="165">
        <f t="shared" ca="1" si="24"/>
        <v>0</v>
      </c>
      <c r="DI85" s="165">
        <f t="shared" ca="1" si="24"/>
        <v>0</v>
      </c>
      <c r="DJ85" s="165">
        <f t="shared" ca="1" si="24"/>
        <v>0</v>
      </c>
      <c r="DK85" s="165">
        <f t="shared" ca="1" si="24"/>
        <v>0</v>
      </c>
      <c r="DL85" s="165">
        <f t="shared" ca="1" si="24"/>
        <v>0</v>
      </c>
      <c r="DM85" s="165">
        <f t="shared" ca="1" si="24"/>
        <v>0</v>
      </c>
      <c r="DN85" s="165">
        <f t="shared" ca="1" si="24"/>
        <v>0</v>
      </c>
      <c r="DO85" s="165">
        <f t="shared" ca="1" si="24"/>
        <v>0</v>
      </c>
      <c r="DP85" s="165">
        <f t="shared" ca="1" si="24"/>
        <v>0</v>
      </c>
      <c r="DQ85" s="165">
        <f t="shared" ca="1" si="24"/>
        <v>0</v>
      </c>
      <c r="DR85" s="165">
        <f t="shared" ca="1" si="24"/>
        <v>0</v>
      </c>
      <c r="DS85" s="165">
        <f t="shared" ca="1" si="24"/>
        <v>0</v>
      </c>
      <c r="DT85" s="165">
        <f t="shared" ca="1" si="24"/>
        <v>0</v>
      </c>
      <c r="DU85" s="165">
        <f t="shared" ca="1" si="24"/>
        <v>0</v>
      </c>
    </row>
    <row r="86" spans="1:125" x14ac:dyDescent="0.35">
      <c r="A86" s="161" t="s">
        <v>498</v>
      </c>
      <c r="B86" s="69"/>
      <c r="C86" s="2"/>
      <c r="D86" s="69"/>
      <c r="E86" s="165" t="str">
        <f t="shared" ref="E86:BP86" ca="1" si="25">IFERROR(-E83-E84+E85,"")</f>
        <v/>
      </c>
      <c r="F86" s="165" t="str">
        <f t="shared" ca="1" si="25"/>
        <v/>
      </c>
      <c r="G86" s="165" t="str">
        <f t="shared" ca="1" si="25"/>
        <v/>
      </c>
      <c r="H86" s="165" t="str">
        <f t="shared" ca="1" si="25"/>
        <v/>
      </c>
      <c r="I86" s="165" t="str">
        <f t="shared" ca="1" si="25"/>
        <v/>
      </c>
      <c r="J86" s="165" t="str">
        <f t="shared" ca="1" si="25"/>
        <v/>
      </c>
      <c r="K86" s="165" t="str">
        <f t="shared" ca="1" si="25"/>
        <v/>
      </c>
      <c r="L86" s="165" t="str">
        <f t="shared" ca="1" si="25"/>
        <v/>
      </c>
      <c r="M86" s="165" t="str">
        <f t="shared" ca="1" si="25"/>
        <v/>
      </c>
      <c r="N86" s="165" t="str">
        <f t="shared" ca="1" si="25"/>
        <v/>
      </c>
      <c r="O86" s="165" t="str">
        <f t="shared" ca="1" si="25"/>
        <v/>
      </c>
      <c r="P86" s="165" t="str">
        <f t="shared" ca="1" si="25"/>
        <v/>
      </c>
      <c r="Q86" s="165" t="str">
        <f t="shared" ca="1" si="25"/>
        <v/>
      </c>
      <c r="R86" s="165" t="str">
        <f t="shared" ca="1" si="25"/>
        <v/>
      </c>
      <c r="S86" s="165" t="str">
        <f t="shared" ca="1" si="25"/>
        <v/>
      </c>
      <c r="T86" s="165" t="str">
        <f t="shared" ca="1" si="25"/>
        <v/>
      </c>
      <c r="U86" s="165" t="str">
        <f t="shared" ca="1" si="25"/>
        <v/>
      </c>
      <c r="V86" s="165" t="str">
        <f t="shared" ca="1" si="25"/>
        <v/>
      </c>
      <c r="W86" s="165" t="str">
        <f t="shared" ca="1" si="25"/>
        <v/>
      </c>
      <c r="X86" s="165" t="str">
        <f t="shared" ca="1" si="25"/>
        <v/>
      </c>
      <c r="Y86" s="165" t="str">
        <f t="shared" ca="1" si="25"/>
        <v/>
      </c>
      <c r="Z86" s="165" t="str">
        <f t="shared" ca="1" si="25"/>
        <v/>
      </c>
      <c r="AA86" s="165" t="str">
        <f t="shared" ca="1" si="25"/>
        <v/>
      </c>
      <c r="AB86" s="165" t="str">
        <f t="shared" ca="1" si="25"/>
        <v/>
      </c>
      <c r="AC86" s="165" t="str">
        <f t="shared" ca="1" si="25"/>
        <v/>
      </c>
      <c r="AD86" s="165" t="str">
        <f t="shared" ca="1" si="25"/>
        <v/>
      </c>
      <c r="AE86" s="165" t="str">
        <f t="shared" ca="1" si="25"/>
        <v/>
      </c>
      <c r="AF86" s="165" t="str">
        <f t="shared" ca="1" si="25"/>
        <v/>
      </c>
      <c r="AG86" s="165" t="str">
        <f t="shared" ca="1" si="25"/>
        <v/>
      </c>
      <c r="AH86" s="165" t="str">
        <f t="shared" ca="1" si="25"/>
        <v/>
      </c>
      <c r="AI86" s="165" t="str">
        <f t="shared" ca="1" si="25"/>
        <v/>
      </c>
      <c r="AJ86" s="165" t="str">
        <f t="shared" ca="1" si="25"/>
        <v/>
      </c>
      <c r="AK86" s="165" t="str">
        <f t="shared" ca="1" si="25"/>
        <v/>
      </c>
      <c r="AL86" s="165" t="str">
        <f t="shared" ca="1" si="25"/>
        <v/>
      </c>
      <c r="AM86" s="165" t="str">
        <f t="shared" ca="1" si="25"/>
        <v/>
      </c>
      <c r="AN86" s="165" t="str">
        <f t="shared" ca="1" si="25"/>
        <v/>
      </c>
      <c r="AO86" s="165" t="str">
        <f t="shared" ca="1" si="25"/>
        <v/>
      </c>
      <c r="AP86" s="165" t="str">
        <f t="shared" ca="1" si="25"/>
        <v/>
      </c>
      <c r="AQ86" s="165" t="str">
        <f t="shared" ca="1" si="25"/>
        <v/>
      </c>
      <c r="AR86" s="165" t="str">
        <f t="shared" ca="1" si="25"/>
        <v/>
      </c>
      <c r="AS86" s="165" t="str">
        <f t="shared" ca="1" si="25"/>
        <v/>
      </c>
      <c r="AT86" s="165" t="str">
        <f t="shared" ca="1" si="25"/>
        <v/>
      </c>
      <c r="AU86" s="165" t="str">
        <f t="shared" ca="1" si="25"/>
        <v/>
      </c>
      <c r="AV86" s="165" t="str">
        <f t="shared" ca="1" si="25"/>
        <v/>
      </c>
      <c r="AW86" s="165" t="str">
        <f t="shared" ca="1" si="25"/>
        <v/>
      </c>
      <c r="AX86" s="165" t="str">
        <f t="shared" ca="1" si="25"/>
        <v/>
      </c>
      <c r="AY86" s="165" t="str">
        <f t="shared" ca="1" si="25"/>
        <v/>
      </c>
      <c r="AZ86" s="165" t="str">
        <f t="shared" ca="1" si="25"/>
        <v/>
      </c>
      <c r="BA86" s="165" t="str">
        <f t="shared" ca="1" si="25"/>
        <v/>
      </c>
      <c r="BB86" s="165" t="str">
        <f t="shared" ca="1" si="25"/>
        <v/>
      </c>
      <c r="BC86" s="165" t="str">
        <f t="shared" ca="1" si="25"/>
        <v/>
      </c>
      <c r="BD86" s="165" t="str">
        <f t="shared" ca="1" si="25"/>
        <v/>
      </c>
      <c r="BE86" s="165" t="str">
        <f t="shared" ca="1" si="25"/>
        <v/>
      </c>
      <c r="BF86" s="165" t="str">
        <f t="shared" ca="1" si="25"/>
        <v/>
      </c>
      <c r="BG86" s="165" t="str">
        <f t="shared" ca="1" si="25"/>
        <v/>
      </c>
      <c r="BH86" s="165" t="str">
        <f t="shared" ca="1" si="25"/>
        <v/>
      </c>
      <c r="BI86" s="165" t="str">
        <f t="shared" ca="1" si="25"/>
        <v/>
      </c>
      <c r="BJ86" s="165" t="str">
        <f t="shared" ca="1" si="25"/>
        <v/>
      </c>
      <c r="BK86" s="165" t="str">
        <f t="shared" ca="1" si="25"/>
        <v/>
      </c>
      <c r="BL86" s="165" t="str">
        <f t="shared" ca="1" si="25"/>
        <v/>
      </c>
      <c r="BM86" s="165" t="str">
        <f t="shared" ca="1" si="25"/>
        <v/>
      </c>
      <c r="BN86" s="165" t="str">
        <f t="shared" ca="1" si="25"/>
        <v/>
      </c>
      <c r="BO86" s="165" t="str">
        <f t="shared" ca="1" si="25"/>
        <v/>
      </c>
      <c r="BP86" s="165" t="str">
        <f t="shared" ca="1" si="25"/>
        <v/>
      </c>
      <c r="BQ86" s="165" t="str">
        <f t="shared" ref="BQ86:DU86" ca="1" si="26">IFERROR(-BQ83-BQ84+BQ85,"")</f>
        <v/>
      </c>
      <c r="BR86" s="165" t="str">
        <f t="shared" ca="1" si="26"/>
        <v/>
      </c>
      <c r="BS86" s="165" t="str">
        <f t="shared" ca="1" si="26"/>
        <v/>
      </c>
      <c r="BT86" s="165" t="str">
        <f t="shared" ca="1" si="26"/>
        <v/>
      </c>
      <c r="BU86" s="165" t="str">
        <f t="shared" ca="1" si="26"/>
        <v/>
      </c>
      <c r="BV86" s="165" t="str">
        <f t="shared" ca="1" si="26"/>
        <v/>
      </c>
      <c r="BW86" s="165" t="str">
        <f t="shared" ca="1" si="26"/>
        <v/>
      </c>
      <c r="BX86" s="165" t="str">
        <f t="shared" ca="1" si="26"/>
        <v/>
      </c>
      <c r="BY86" s="165" t="str">
        <f t="shared" ca="1" si="26"/>
        <v/>
      </c>
      <c r="BZ86" s="165" t="str">
        <f t="shared" ca="1" si="26"/>
        <v/>
      </c>
      <c r="CA86" s="165" t="str">
        <f t="shared" ca="1" si="26"/>
        <v/>
      </c>
      <c r="CB86" s="165" t="str">
        <f t="shared" ca="1" si="26"/>
        <v/>
      </c>
      <c r="CC86" s="165" t="str">
        <f t="shared" ca="1" si="26"/>
        <v/>
      </c>
      <c r="CD86" s="165" t="str">
        <f t="shared" ca="1" si="26"/>
        <v/>
      </c>
      <c r="CE86" s="165" t="str">
        <f t="shared" ca="1" si="26"/>
        <v/>
      </c>
      <c r="CF86" s="165" t="str">
        <f t="shared" ca="1" si="26"/>
        <v/>
      </c>
      <c r="CG86" s="165" t="str">
        <f t="shared" ca="1" si="26"/>
        <v/>
      </c>
      <c r="CH86" s="165" t="str">
        <f t="shared" ca="1" si="26"/>
        <v/>
      </c>
      <c r="CI86" s="165" t="str">
        <f t="shared" ca="1" si="26"/>
        <v/>
      </c>
      <c r="CJ86" s="165" t="str">
        <f t="shared" ca="1" si="26"/>
        <v/>
      </c>
      <c r="CK86" s="165" t="str">
        <f t="shared" ca="1" si="26"/>
        <v/>
      </c>
      <c r="CL86" s="165" t="str">
        <f t="shared" ca="1" si="26"/>
        <v/>
      </c>
      <c r="CM86" s="165" t="str">
        <f t="shared" ca="1" si="26"/>
        <v/>
      </c>
      <c r="CN86" s="165" t="str">
        <f t="shared" ca="1" si="26"/>
        <v/>
      </c>
      <c r="CO86" s="165" t="str">
        <f t="shared" ca="1" si="26"/>
        <v/>
      </c>
      <c r="CP86" s="165" t="str">
        <f t="shared" ca="1" si="26"/>
        <v/>
      </c>
      <c r="CQ86" s="165" t="str">
        <f t="shared" ca="1" si="26"/>
        <v/>
      </c>
      <c r="CR86" s="165" t="str">
        <f t="shared" ca="1" si="26"/>
        <v/>
      </c>
      <c r="CS86" s="165" t="str">
        <f t="shared" ca="1" si="26"/>
        <v/>
      </c>
      <c r="CT86" s="165" t="str">
        <f t="shared" ca="1" si="26"/>
        <v/>
      </c>
      <c r="CU86" s="165" t="str">
        <f t="shared" ca="1" si="26"/>
        <v/>
      </c>
      <c r="CV86" s="165" t="str">
        <f t="shared" ca="1" si="26"/>
        <v/>
      </c>
      <c r="CW86" s="165" t="str">
        <f t="shared" ca="1" si="26"/>
        <v/>
      </c>
      <c r="CX86" s="165" t="str">
        <f t="shared" ca="1" si="26"/>
        <v/>
      </c>
      <c r="CY86" s="165" t="str">
        <f t="shared" ca="1" si="26"/>
        <v/>
      </c>
      <c r="CZ86" s="165" t="str">
        <f t="shared" ca="1" si="26"/>
        <v/>
      </c>
      <c r="DA86" s="165" t="str">
        <f t="shared" ca="1" si="26"/>
        <v/>
      </c>
      <c r="DB86" s="165" t="str">
        <f t="shared" ca="1" si="26"/>
        <v/>
      </c>
      <c r="DC86" s="165" t="str">
        <f t="shared" ca="1" si="26"/>
        <v/>
      </c>
      <c r="DD86" s="165" t="str">
        <f t="shared" ca="1" si="26"/>
        <v/>
      </c>
      <c r="DE86" s="165" t="str">
        <f t="shared" ca="1" si="26"/>
        <v/>
      </c>
      <c r="DF86" s="165" t="str">
        <f t="shared" ca="1" si="26"/>
        <v/>
      </c>
      <c r="DG86" s="165" t="str">
        <f t="shared" ca="1" si="26"/>
        <v/>
      </c>
      <c r="DH86" s="165" t="str">
        <f t="shared" ca="1" si="26"/>
        <v/>
      </c>
      <c r="DI86" s="165" t="str">
        <f t="shared" ca="1" si="26"/>
        <v/>
      </c>
      <c r="DJ86" s="165" t="str">
        <f t="shared" ca="1" si="26"/>
        <v/>
      </c>
      <c r="DK86" s="165" t="str">
        <f t="shared" ca="1" si="26"/>
        <v/>
      </c>
      <c r="DL86" s="165" t="str">
        <f t="shared" ca="1" si="26"/>
        <v/>
      </c>
      <c r="DM86" s="165" t="str">
        <f t="shared" ca="1" si="26"/>
        <v/>
      </c>
      <c r="DN86" s="165" t="str">
        <f t="shared" ca="1" si="26"/>
        <v/>
      </c>
      <c r="DO86" s="165" t="str">
        <f t="shared" ca="1" si="26"/>
        <v/>
      </c>
      <c r="DP86" s="165" t="str">
        <f t="shared" ca="1" si="26"/>
        <v/>
      </c>
      <c r="DQ86" s="165" t="str">
        <f t="shared" ca="1" si="26"/>
        <v/>
      </c>
      <c r="DR86" s="165" t="str">
        <f t="shared" ca="1" si="26"/>
        <v/>
      </c>
      <c r="DS86" s="165" t="str">
        <f t="shared" ca="1" si="26"/>
        <v/>
      </c>
      <c r="DT86" s="165" t="str">
        <f t="shared" ca="1" si="26"/>
        <v/>
      </c>
      <c r="DU86" s="165" t="str">
        <f t="shared" ca="1" si="26"/>
        <v/>
      </c>
    </row>
    <row r="87" spans="1:125" x14ac:dyDescent="0.35">
      <c r="A87" s="161"/>
      <c r="B87" s="69"/>
      <c r="C87" s="2"/>
      <c r="D87" s="69"/>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5"/>
      <c r="BR87" s="165"/>
      <c r="BS87" s="165"/>
      <c r="BT87" s="165"/>
      <c r="BU87" s="165"/>
      <c r="BV87" s="165"/>
      <c r="BW87" s="165"/>
      <c r="BX87" s="165"/>
      <c r="BY87" s="165"/>
      <c r="BZ87" s="165"/>
      <c r="CA87" s="165"/>
      <c r="CB87" s="165"/>
      <c r="CC87" s="165"/>
      <c r="CD87" s="165"/>
      <c r="CE87" s="165"/>
      <c r="CF87" s="165"/>
      <c r="CG87" s="165"/>
      <c r="CH87" s="165"/>
      <c r="CI87" s="165"/>
      <c r="CJ87" s="165"/>
      <c r="CK87" s="165"/>
      <c r="CL87" s="165"/>
      <c r="CM87" s="165"/>
      <c r="CN87" s="165"/>
      <c r="CO87" s="165"/>
      <c r="CP87" s="165"/>
      <c r="CQ87" s="165"/>
      <c r="CR87" s="165"/>
      <c r="CS87" s="165"/>
      <c r="CT87" s="165"/>
      <c r="CU87" s="165"/>
      <c r="CV87" s="165"/>
      <c r="CW87" s="165"/>
      <c r="CX87" s="165"/>
      <c r="CY87" s="165"/>
      <c r="CZ87" s="165"/>
      <c r="DA87" s="165"/>
      <c r="DB87" s="165"/>
      <c r="DC87" s="165"/>
      <c r="DD87" s="165"/>
      <c r="DE87" s="165"/>
      <c r="DF87" s="165"/>
      <c r="DG87" s="165"/>
      <c r="DH87" s="165"/>
      <c r="DI87" s="165"/>
      <c r="DJ87" s="165"/>
      <c r="DK87" s="165"/>
      <c r="DL87" s="165"/>
      <c r="DM87" s="165"/>
      <c r="DN87" s="165"/>
      <c r="DO87" s="165"/>
      <c r="DP87" s="165"/>
      <c r="DQ87" s="165"/>
      <c r="DR87" s="165"/>
      <c r="DS87" s="165"/>
      <c r="DT87" s="165"/>
      <c r="DU87" s="165"/>
    </row>
    <row r="88" spans="1:125" ht="14.5" customHeight="1" x14ac:dyDescent="0.35">
      <c r="A88" s="306" t="s">
        <v>499</v>
      </c>
      <c r="B88" s="307"/>
      <c r="C88" s="25"/>
      <c r="D88" s="309"/>
      <c r="E88" s="309" t="str">
        <f t="shared" ref="E88:BP88" ca="1" si="27">IFERROR(E86+$D$93*E79,"")</f>
        <v/>
      </c>
      <c r="F88" s="309" t="str">
        <f t="shared" ca="1" si="27"/>
        <v/>
      </c>
      <c r="G88" s="309" t="str">
        <f t="shared" ca="1" si="27"/>
        <v/>
      </c>
      <c r="H88" s="309" t="str">
        <f t="shared" ca="1" si="27"/>
        <v/>
      </c>
      <c r="I88" s="309" t="str">
        <f t="shared" ca="1" si="27"/>
        <v/>
      </c>
      <c r="J88" s="309" t="str">
        <f t="shared" ca="1" si="27"/>
        <v/>
      </c>
      <c r="K88" s="309" t="str">
        <f t="shared" ca="1" si="27"/>
        <v/>
      </c>
      <c r="L88" s="309" t="str">
        <f t="shared" ca="1" si="27"/>
        <v/>
      </c>
      <c r="M88" s="309" t="str">
        <f t="shared" ca="1" si="27"/>
        <v/>
      </c>
      <c r="N88" s="309" t="str">
        <f t="shared" ca="1" si="27"/>
        <v/>
      </c>
      <c r="O88" s="309" t="str">
        <f t="shared" ca="1" si="27"/>
        <v/>
      </c>
      <c r="P88" s="309" t="str">
        <f t="shared" ca="1" si="27"/>
        <v/>
      </c>
      <c r="Q88" s="309" t="str">
        <f t="shared" ca="1" si="27"/>
        <v/>
      </c>
      <c r="R88" s="309" t="str">
        <f t="shared" ca="1" si="27"/>
        <v/>
      </c>
      <c r="S88" s="309" t="str">
        <f t="shared" ca="1" si="27"/>
        <v/>
      </c>
      <c r="T88" s="311" t="str">
        <f t="shared" ca="1" si="27"/>
        <v/>
      </c>
      <c r="U88" s="309" t="str">
        <f t="shared" ca="1" si="27"/>
        <v/>
      </c>
      <c r="V88" s="309" t="str">
        <f t="shared" ca="1" si="27"/>
        <v/>
      </c>
      <c r="W88" s="309" t="str">
        <f t="shared" ca="1" si="27"/>
        <v/>
      </c>
      <c r="X88" s="309" t="str">
        <f t="shared" ca="1" si="27"/>
        <v/>
      </c>
      <c r="Y88" s="309" t="str">
        <f t="shared" ca="1" si="27"/>
        <v/>
      </c>
      <c r="Z88" s="309" t="str">
        <f t="shared" ca="1" si="27"/>
        <v/>
      </c>
      <c r="AA88" s="309" t="str">
        <f t="shared" ca="1" si="27"/>
        <v/>
      </c>
      <c r="AB88" s="309" t="str">
        <f t="shared" ca="1" si="27"/>
        <v/>
      </c>
      <c r="AC88" s="309" t="str">
        <f t="shared" ca="1" si="27"/>
        <v/>
      </c>
      <c r="AD88" s="309" t="str">
        <f t="shared" ca="1" si="27"/>
        <v/>
      </c>
      <c r="AE88" s="309" t="str">
        <f t="shared" ca="1" si="27"/>
        <v/>
      </c>
      <c r="AF88" s="309" t="str">
        <f t="shared" ca="1" si="27"/>
        <v/>
      </c>
      <c r="AG88" s="309" t="str">
        <f t="shared" ca="1" si="27"/>
        <v/>
      </c>
      <c r="AH88" s="309" t="str">
        <f t="shared" ca="1" si="27"/>
        <v/>
      </c>
      <c r="AI88" s="309" t="str">
        <f t="shared" ca="1" si="27"/>
        <v/>
      </c>
      <c r="AJ88" s="309" t="str">
        <f t="shared" ca="1" si="27"/>
        <v/>
      </c>
      <c r="AK88" s="309" t="str">
        <f t="shared" ca="1" si="27"/>
        <v/>
      </c>
      <c r="AL88" s="309" t="str">
        <f t="shared" ca="1" si="27"/>
        <v/>
      </c>
      <c r="AM88" s="309" t="str">
        <f t="shared" ca="1" si="27"/>
        <v/>
      </c>
      <c r="AN88" s="309" t="str">
        <f t="shared" ca="1" si="27"/>
        <v/>
      </c>
      <c r="AO88" s="309" t="str">
        <f t="shared" ca="1" si="27"/>
        <v/>
      </c>
      <c r="AP88" s="309" t="str">
        <f t="shared" ca="1" si="27"/>
        <v/>
      </c>
      <c r="AQ88" s="309" t="str">
        <f t="shared" ca="1" si="27"/>
        <v/>
      </c>
      <c r="AR88" s="309" t="str">
        <f t="shared" ca="1" si="27"/>
        <v/>
      </c>
      <c r="AS88" s="309" t="str">
        <f t="shared" ca="1" si="27"/>
        <v/>
      </c>
      <c r="AT88" s="309" t="str">
        <f t="shared" ca="1" si="27"/>
        <v/>
      </c>
      <c r="AU88" s="309" t="str">
        <f t="shared" ca="1" si="27"/>
        <v/>
      </c>
      <c r="AV88" s="309" t="str">
        <f t="shared" ca="1" si="27"/>
        <v/>
      </c>
      <c r="AW88" s="309" t="str">
        <f t="shared" ca="1" si="27"/>
        <v/>
      </c>
      <c r="AX88" s="309" t="str">
        <f t="shared" ca="1" si="27"/>
        <v/>
      </c>
      <c r="AY88" s="309" t="str">
        <f t="shared" ca="1" si="27"/>
        <v/>
      </c>
      <c r="AZ88" s="309" t="str">
        <f t="shared" ca="1" si="27"/>
        <v/>
      </c>
      <c r="BA88" s="309" t="str">
        <f t="shared" ca="1" si="27"/>
        <v/>
      </c>
      <c r="BB88" s="309" t="str">
        <f t="shared" ca="1" si="27"/>
        <v/>
      </c>
      <c r="BC88" s="309" t="str">
        <f t="shared" ca="1" si="27"/>
        <v/>
      </c>
      <c r="BD88" s="309" t="str">
        <f t="shared" ca="1" si="27"/>
        <v/>
      </c>
      <c r="BE88" s="309" t="str">
        <f t="shared" ca="1" si="27"/>
        <v/>
      </c>
      <c r="BF88" s="309" t="str">
        <f t="shared" ca="1" si="27"/>
        <v/>
      </c>
      <c r="BG88" s="309" t="str">
        <f t="shared" ca="1" si="27"/>
        <v/>
      </c>
      <c r="BH88" s="309" t="str">
        <f t="shared" ca="1" si="27"/>
        <v/>
      </c>
      <c r="BI88" s="309" t="str">
        <f t="shared" ca="1" si="27"/>
        <v/>
      </c>
      <c r="BJ88" s="309" t="str">
        <f t="shared" ca="1" si="27"/>
        <v/>
      </c>
      <c r="BK88" s="309" t="str">
        <f t="shared" ca="1" si="27"/>
        <v/>
      </c>
      <c r="BL88" s="309" t="str">
        <f t="shared" ca="1" si="27"/>
        <v/>
      </c>
      <c r="BM88" s="309" t="str">
        <f t="shared" ca="1" si="27"/>
        <v/>
      </c>
      <c r="BN88" s="309" t="str">
        <f t="shared" ca="1" si="27"/>
        <v/>
      </c>
      <c r="BO88" s="309" t="str">
        <f t="shared" ca="1" si="27"/>
        <v/>
      </c>
      <c r="BP88" s="309" t="str">
        <f t="shared" ca="1" si="27"/>
        <v/>
      </c>
      <c r="BQ88" s="309" t="str">
        <f t="shared" ref="BQ88:DU88" ca="1" si="28">IFERROR(BQ86+$D$93*BQ79,"")</f>
        <v/>
      </c>
      <c r="BR88" s="309" t="str">
        <f t="shared" ca="1" si="28"/>
        <v/>
      </c>
      <c r="BS88" s="309" t="str">
        <f t="shared" ca="1" si="28"/>
        <v/>
      </c>
      <c r="BT88" s="309" t="str">
        <f t="shared" ca="1" si="28"/>
        <v/>
      </c>
      <c r="BU88" s="309" t="str">
        <f t="shared" ca="1" si="28"/>
        <v/>
      </c>
      <c r="BV88" s="309" t="str">
        <f t="shared" ca="1" si="28"/>
        <v/>
      </c>
      <c r="BW88" s="309" t="str">
        <f t="shared" ca="1" si="28"/>
        <v/>
      </c>
      <c r="BX88" s="309" t="str">
        <f t="shared" ca="1" si="28"/>
        <v/>
      </c>
      <c r="BY88" s="309" t="str">
        <f t="shared" ca="1" si="28"/>
        <v/>
      </c>
      <c r="BZ88" s="309" t="str">
        <f t="shared" ca="1" si="28"/>
        <v/>
      </c>
      <c r="CA88" s="309" t="str">
        <f t="shared" ca="1" si="28"/>
        <v/>
      </c>
      <c r="CB88" s="309" t="str">
        <f t="shared" ca="1" si="28"/>
        <v/>
      </c>
      <c r="CC88" s="309" t="str">
        <f t="shared" ca="1" si="28"/>
        <v/>
      </c>
      <c r="CD88" s="309" t="str">
        <f t="shared" ca="1" si="28"/>
        <v/>
      </c>
      <c r="CE88" s="309" t="str">
        <f t="shared" ca="1" si="28"/>
        <v/>
      </c>
      <c r="CF88" s="309" t="str">
        <f t="shared" ca="1" si="28"/>
        <v/>
      </c>
      <c r="CG88" s="309" t="str">
        <f t="shared" ca="1" si="28"/>
        <v/>
      </c>
      <c r="CH88" s="309" t="str">
        <f t="shared" ca="1" si="28"/>
        <v/>
      </c>
      <c r="CI88" s="309" t="str">
        <f t="shared" ca="1" si="28"/>
        <v/>
      </c>
      <c r="CJ88" s="309" t="str">
        <f t="shared" ca="1" si="28"/>
        <v/>
      </c>
      <c r="CK88" s="309" t="str">
        <f t="shared" ca="1" si="28"/>
        <v/>
      </c>
      <c r="CL88" s="309" t="str">
        <f t="shared" ca="1" si="28"/>
        <v/>
      </c>
      <c r="CM88" s="309" t="str">
        <f t="shared" ca="1" si="28"/>
        <v/>
      </c>
      <c r="CN88" s="309" t="str">
        <f t="shared" ca="1" si="28"/>
        <v/>
      </c>
      <c r="CO88" s="309" t="str">
        <f t="shared" ca="1" si="28"/>
        <v/>
      </c>
      <c r="CP88" s="309" t="str">
        <f t="shared" ca="1" si="28"/>
        <v/>
      </c>
      <c r="CQ88" s="309" t="str">
        <f t="shared" ca="1" si="28"/>
        <v/>
      </c>
      <c r="CR88" s="309" t="str">
        <f t="shared" ca="1" si="28"/>
        <v/>
      </c>
      <c r="CS88" s="309" t="str">
        <f t="shared" ca="1" si="28"/>
        <v/>
      </c>
      <c r="CT88" s="309" t="str">
        <f t="shared" ca="1" si="28"/>
        <v/>
      </c>
      <c r="CU88" s="309" t="str">
        <f t="shared" ca="1" si="28"/>
        <v/>
      </c>
      <c r="CV88" s="309" t="str">
        <f t="shared" ca="1" si="28"/>
        <v/>
      </c>
      <c r="CW88" s="309" t="str">
        <f t="shared" ca="1" si="28"/>
        <v/>
      </c>
      <c r="CX88" s="309" t="str">
        <f t="shared" ca="1" si="28"/>
        <v/>
      </c>
      <c r="CY88" s="309" t="str">
        <f t="shared" ca="1" si="28"/>
        <v/>
      </c>
      <c r="CZ88" s="309" t="str">
        <f t="shared" ca="1" si="28"/>
        <v/>
      </c>
      <c r="DA88" s="309" t="str">
        <f t="shared" ca="1" si="28"/>
        <v/>
      </c>
      <c r="DB88" s="309" t="str">
        <f t="shared" ca="1" si="28"/>
        <v/>
      </c>
      <c r="DC88" s="309" t="str">
        <f t="shared" ca="1" si="28"/>
        <v/>
      </c>
      <c r="DD88" s="309" t="str">
        <f t="shared" ca="1" si="28"/>
        <v/>
      </c>
      <c r="DE88" s="309" t="str">
        <f t="shared" ca="1" si="28"/>
        <v/>
      </c>
      <c r="DF88" s="309" t="str">
        <f t="shared" ca="1" si="28"/>
        <v/>
      </c>
      <c r="DG88" s="309" t="str">
        <f t="shared" ca="1" si="28"/>
        <v/>
      </c>
      <c r="DH88" s="309" t="str">
        <f t="shared" ca="1" si="28"/>
        <v/>
      </c>
      <c r="DI88" s="309" t="str">
        <f t="shared" ca="1" si="28"/>
        <v/>
      </c>
      <c r="DJ88" s="309" t="str">
        <f t="shared" ca="1" si="28"/>
        <v/>
      </c>
      <c r="DK88" s="309" t="str">
        <f t="shared" ca="1" si="28"/>
        <v/>
      </c>
      <c r="DL88" s="309" t="str">
        <f t="shared" ca="1" si="28"/>
        <v/>
      </c>
      <c r="DM88" s="309" t="str">
        <f t="shared" ca="1" si="28"/>
        <v/>
      </c>
      <c r="DN88" s="309" t="str">
        <f t="shared" ca="1" si="28"/>
        <v/>
      </c>
      <c r="DO88" s="309" t="str">
        <f t="shared" ca="1" si="28"/>
        <v/>
      </c>
      <c r="DP88" s="309" t="str">
        <f t="shared" ca="1" si="28"/>
        <v/>
      </c>
      <c r="DQ88" s="309" t="str">
        <f t="shared" ca="1" si="28"/>
        <v/>
      </c>
      <c r="DR88" s="309" t="str">
        <f t="shared" ca="1" si="28"/>
        <v/>
      </c>
      <c r="DS88" s="309" t="str">
        <f t="shared" ca="1" si="28"/>
        <v/>
      </c>
      <c r="DT88" s="309" t="str">
        <f t="shared" ca="1" si="28"/>
        <v/>
      </c>
      <c r="DU88" s="309" t="str">
        <f t="shared" ca="1" si="28"/>
        <v/>
      </c>
    </row>
    <row r="89" spans="1:125" x14ac:dyDescent="0.35">
      <c r="A89" s="58"/>
      <c r="B89" s="69"/>
      <c r="C89" s="2"/>
      <c r="D89" s="69"/>
      <c r="E89" s="165"/>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row>
    <row r="90" spans="1:125" x14ac:dyDescent="0.35">
      <c r="A90" s="161" t="s">
        <v>500</v>
      </c>
      <c r="B90" s="308"/>
      <c r="C90" s="14"/>
      <c r="D90" s="11" t="str">
        <f ca="1">IFERROR(IRR(E88:DU88),"")</f>
        <v/>
      </c>
      <c r="E90" s="165"/>
      <c r="F90" s="312"/>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row>
    <row r="91" spans="1:125" x14ac:dyDescent="0.35">
      <c r="A91" s="161" t="s">
        <v>501</v>
      </c>
      <c r="B91" s="308"/>
      <c r="C91" s="14"/>
      <c r="D91" s="59" t="str">
        <f ca="1">IFERROR((1+D90)^4-1,"")</f>
        <v/>
      </c>
      <c r="E91" s="165"/>
      <c r="F91" s="312"/>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row>
    <row r="92" spans="1:125" x14ac:dyDescent="0.35">
      <c r="A92" s="58"/>
      <c r="B92" s="69"/>
      <c r="C92" s="2"/>
      <c r="D92" s="69"/>
      <c r="E92" s="165"/>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row>
    <row r="93" spans="1:125" ht="14.5" customHeight="1" thickBot="1" x14ac:dyDescent="0.4">
      <c r="A93" s="133" t="s">
        <v>502</v>
      </c>
      <c r="B93" s="120" t="s">
        <v>200</v>
      </c>
      <c r="C93" s="133"/>
      <c r="D93" s="121"/>
      <c r="E93" s="165"/>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row>
    <row r="94" spans="1:125" x14ac:dyDescent="0.35">
      <c r="A94" s="58"/>
      <c r="B94" s="69"/>
      <c r="C94" s="2"/>
      <c r="D94" s="69"/>
      <c r="E94" s="165"/>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row>
    <row r="95" spans="1:125" ht="14.5" customHeight="1" thickBot="1" x14ac:dyDescent="0.4">
      <c r="A95" s="133" t="s">
        <v>503</v>
      </c>
      <c r="B95" s="120" t="s">
        <v>200</v>
      </c>
      <c r="C95" s="133"/>
      <c r="D95" s="121">
        <f>IFERROR(D93*D78,"")</f>
        <v>0</v>
      </c>
      <c r="E95" s="165"/>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row>
    <row r="96" spans="1:125" ht="14.5" customHeight="1" x14ac:dyDescent="0.35">
      <c r="A96" s="3"/>
      <c r="B96" s="305"/>
      <c r="C96" s="3"/>
      <c r="D96" s="3"/>
      <c r="E96" s="165"/>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row>
    <row r="97" spans="1:125" ht="15" thickBot="1" x14ac:dyDescent="0.4">
      <c r="A97" s="133" t="s">
        <v>504</v>
      </c>
      <c r="B97" s="120"/>
      <c r="C97" s="133"/>
      <c r="D97" s="121">
        <f>IFERROR(SUM(D23,D95),"")</f>
        <v>0</v>
      </c>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sheetData>
  <mergeCells count="2">
    <mergeCell ref="A3:D3"/>
    <mergeCell ref="A2:D2"/>
  </mergeCells>
  <pageMargins left="0.7" right="0.7" top="0.75" bottom="0.75" header="0.3" footer="0.3"/>
  <pageSetup paperSize="9" scale="70"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4" tint="0.59999389629810485"/>
  </sheetPr>
  <dimension ref="A1:DU135"/>
  <sheetViews>
    <sheetView showGridLines="0" zoomScaleNormal="100" zoomScaleSheetLayoutView="90" workbookViewId="0">
      <pane xSplit="4" ySplit="5" topLeftCell="E6" activePane="bottomRight" state="frozen"/>
      <selection pane="topRight" activeCell="J28" sqref="J27:J28"/>
      <selection pane="bottomLeft" activeCell="J28" sqref="J27:J28"/>
      <selection pane="bottomRight" activeCell="A2" sqref="A2:D2"/>
    </sheetView>
  </sheetViews>
  <sheetFormatPr defaultRowHeight="14.5" x14ac:dyDescent="0.35"/>
  <cols>
    <col min="1" max="1" width="72.26953125" customWidth="1"/>
    <col min="2" max="2" width="14" customWidth="1"/>
    <col min="3" max="3" width="11.81640625" customWidth="1"/>
    <col min="4" max="4" width="14"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59.25" customHeight="1" thickBot="1" x14ac:dyDescent="0.4">
      <c r="A2" s="399" t="s">
        <v>505</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2.75" customHeight="1" thickTop="1" x14ac:dyDescent="0.35">
      <c r="A3" s="377" t="s">
        <v>92</v>
      </c>
      <c r="B3" s="378"/>
      <c r="C3" s="378"/>
      <c r="D3" s="400"/>
      <c r="E3" s="37" t="str">
        <f>IFERROR('Laika grafiks'!E3,"")</f>
        <v/>
      </c>
      <c r="F3" s="37" t="str">
        <f>IFERROR('Laika grafiks'!F3,"")</f>
        <v/>
      </c>
      <c r="G3" s="37" t="str">
        <f>IFERROR('Laika grafiks'!G3,"")</f>
        <v/>
      </c>
      <c r="H3" s="37" t="str">
        <f>IFERROR('Laika grafiks'!H3,"")</f>
        <v/>
      </c>
      <c r="I3" s="37" t="str">
        <f>IFERROR('Laika grafiks'!I3,"")</f>
        <v/>
      </c>
      <c r="J3" s="37" t="str">
        <f>IFERROR('Laika grafiks'!J3,"")</f>
        <v/>
      </c>
      <c r="K3" s="37" t="str">
        <f>IFERROR('Laika grafiks'!K3,"")</f>
        <v/>
      </c>
      <c r="L3" s="37" t="str">
        <f>IFERROR('Laika grafiks'!L3,"")</f>
        <v/>
      </c>
      <c r="M3" s="37" t="str">
        <f>IFERROR('Laika grafiks'!M3,"")</f>
        <v/>
      </c>
      <c r="N3" s="37" t="str">
        <f>IFERROR('Laika grafiks'!N3,"")</f>
        <v/>
      </c>
      <c r="O3" s="37" t="str">
        <f>IFERROR('Laika grafiks'!O3,"")</f>
        <v/>
      </c>
      <c r="P3" s="37" t="str">
        <f>IFERROR('Laika grafiks'!P3,"")</f>
        <v/>
      </c>
      <c r="Q3" s="37" t="str">
        <f>IFERROR('Laika grafiks'!Q3,"")</f>
        <v/>
      </c>
      <c r="R3" s="37" t="str">
        <f>IFERROR('Laika grafiks'!R3,"")</f>
        <v/>
      </c>
      <c r="S3" s="37" t="str">
        <f>IFERROR('Laika grafiks'!S3,"")</f>
        <v/>
      </c>
      <c r="T3" s="37" t="str">
        <f>IFERROR('Laika grafiks'!T3,"")</f>
        <v/>
      </c>
      <c r="U3" s="37" t="str">
        <f>IFERROR('Laika grafiks'!U3,"")</f>
        <v/>
      </c>
      <c r="V3" s="37" t="str">
        <f>IFERROR('Laika grafiks'!V3,"")</f>
        <v/>
      </c>
      <c r="W3" s="37" t="str">
        <f>IFERROR('Laika grafiks'!W3,"")</f>
        <v/>
      </c>
      <c r="X3" s="37" t="str">
        <f>IFERROR('Laika grafiks'!X3,"")</f>
        <v/>
      </c>
      <c r="Y3" s="37" t="str">
        <f>IFERROR('Laika grafiks'!Y3,"")</f>
        <v/>
      </c>
      <c r="Z3" s="37" t="str">
        <f>IFERROR('Laika grafiks'!Z3,"")</f>
        <v/>
      </c>
      <c r="AA3" s="37" t="str">
        <f>IFERROR('Laika grafiks'!AA3,"")</f>
        <v/>
      </c>
      <c r="AB3" s="37" t="str">
        <f>IFERROR('Laika grafiks'!AB3,"")</f>
        <v/>
      </c>
      <c r="AC3" s="37" t="str">
        <f>IFERROR('Laika grafiks'!AC3,"")</f>
        <v/>
      </c>
      <c r="AD3" s="37" t="str">
        <f>IFERROR('Laika grafiks'!AD3,"")</f>
        <v/>
      </c>
      <c r="AE3" s="37" t="str">
        <f>IFERROR('Laika grafiks'!AE3,"")</f>
        <v/>
      </c>
      <c r="AF3" s="37" t="str">
        <f>IFERROR('Laika grafiks'!AF3,"")</f>
        <v/>
      </c>
      <c r="AG3" s="37" t="str">
        <f>IFERROR('Laika grafiks'!AG3,"")</f>
        <v/>
      </c>
      <c r="AH3" s="37" t="str">
        <f>IFERROR('Laika grafiks'!AH3,"")</f>
        <v/>
      </c>
      <c r="AI3" s="37" t="str">
        <f>IFERROR('Laika grafiks'!AI3,"")</f>
        <v/>
      </c>
      <c r="AJ3" s="37" t="str">
        <f>IFERROR('Laika grafiks'!AJ3,"")</f>
        <v/>
      </c>
      <c r="AK3" s="37" t="str">
        <f>IFERROR('Laika grafiks'!AK3,"")</f>
        <v/>
      </c>
      <c r="AL3" s="37" t="str">
        <f>IFERROR('Laika grafiks'!AL3,"")</f>
        <v/>
      </c>
      <c r="AM3" s="37" t="str">
        <f>IFERROR('Laika grafiks'!AM3,"")</f>
        <v/>
      </c>
      <c r="AN3" s="37" t="str">
        <f>IFERROR('Laika grafiks'!AN3,"")</f>
        <v/>
      </c>
      <c r="AO3" s="37" t="str">
        <f>IFERROR('Laika grafiks'!AO3,"")</f>
        <v/>
      </c>
      <c r="AP3" s="37" t="str">
        <f>IFERROR('Laika grafiks'!AP3,"")</f>
        <v/>
      </c>
      <c r="AQ3" s="37" t="str">
        <f>IFERROR('Laika grafiks'!AQ3,"")</f>
        <v/>
      </c>
      <c r="AR3" s="37" t="str">
        <f>IFERROR('Laika grafiks'!AR3,"")</f>
        <v/>
      </c>
      <c r="AS3" s="37" t="str">
        <f>IFERROR('Laika grafiks'!AS3,"")</f>
        <v/>
      </c>
      <c r="AT3" s="37" t="str">
        <f>IFERROR('Laika grafiks'!AT3,"")</f>
        <v/>
      </c>
      <c r="AU3" s="37" t="str">
        <f>IFERROR('Laika grafiks'!AU3,"")</f>
        <v/>
      </c>
      <c r="AV3" s="37" t="str">
        <f>IFERROR('Laika grafiks'!AV3,"")</f>
        <v/>
      </c>
      <c r="AW3" s="37" t="str">
        <f>IFERROR('Laika grafiks'!AW3,"")</f>
        <v/>
      </c>
      <c r="AX3" s="37" t="str">
        <f>IFERROR('Laika grafiks'!AX3,"")</f>
        <v/>
      </c>
      <c r="AY3" s="37" t="str">
        <f>IFERROR('Laika grafiks'!AY3,"")</f>
        <v/>
      </c>
      <c r="AZ3" s="37" t="str">
        <f>IFERROR('Laika grafiks'!AZ3,"")</f>
        <v/>
      </c>
      <c r="BA3" s="37" t="str">
        <f>IFERROR('Laika grafiks'!BA3,"")</f>
        <v/>
      </c>
      <c r="BB3" s="37" t="str">
        <f>IFERROR('Laika grafiks'!BB3,"")</f>
        <v/>
      </c>
      <c r="BC3" s="37" t="str">
        <f>IFERROR('Laika grafiks'!BC3,"")</f>
        <v/>
      </c>
      <c r="BD3" s="37" t="str">
        <f>IFERROR('Laika grafiks'!BD3,"")</f>
        <v/>
      </c>
      <c r="BE3" s="37" t="str">
        <f>IFERROR('Laika grafiks'!BE3,"")</f>
        <v/>
      </c>
      <c r="BF3" s="37" t="str">
        <f>IFERROR('Laika grafiks'!BF3,"")</f>
        <v/>
      </c>
      <c r="BG3" s="37" t="str">
        <f>IFERROR('Laika grafiks'!BG3,"")</f>
        <v/>
      </c>
      <c r="BH3" s="37" t="str">
        <f>IFERROR('Laika grafiks'!BH3,"")</f>
        <v/>
      </c>
      <c r="BI3" s="37" t="str">
        <f>IFERROR('Laika grafiks'!BI3,"")</f>
        <v/>
      </c>
      <c r="BJ3" s="37" t="str">
        <f>IFERROR('Laika grafiks'!BJ3,"")</f>
        <v/>
      </c>
      <c r="BK3" s="37" t="str">
        <f>IFERROR('Laika grafiks'!BK3,"")</f>
        <v/>
      </c>
      <c r="BL3" s="37" t="str">
        <f>IFERROR('Laika grafiks'!BL3,"")</f>
        <v/>
      </c>
      <c r="BM3" s="37" t="str">
        <f>IFERROR('Laika grafiks'!BM3,"")</f>
        <v/>
      </c>
      <c r="BN3" s="37" t="str">
        <f>IFERROR('Laika grafiks'!BN3,"")</f>
        <v/>
      </c>
      <c r="BO3" s="37" t="str">
        <f>IFERROR('Laika grafiks'!BO3,"")</f>
        <v/>
      </c>
      <c r="BP3" s="37" t="str">
        <f>IFERROR('Laika grafiks'!BP3,"")</f>
        <v/>
      </c>
      <c r="BQ3" s="37" t="str">
        <f>IFERROR('Laika grafiks'!BQ3,"")</f>
        <v/>
      </c>
      <c r="BR3" s="37" t="str">
        <f>IFERROR('Laika grafiks'!BR3,"")</f>
        <v/>
      </c>
      <c r="BS3" s="37" t="str">
        <f>IFERROR('Laika grafiks'!BS3,"")</f>
        <v/>
      </c>
      <c r="BT3" s="37" t="str">
        <f>IFERROR('Laika grafiks'!BT3,"")</f>
        <v/>
      </c>
      <c r="BU3" s="37" t="str">
        <f>IFERROR('Laika grafiks'!BU3,"")</f>
        <v/>
      </c>
      <c r="BV3" s="37" t="str">
        <f>IFERROR('Laika grafiks'!BV3,"")</f>
        <v/>
      </c>
      <c r="BW3" s="37" t="str">
        <f>IFERROR('Laika grafiks'!BW3,"")</f>
        <v/>
      </c>
      <c r="BX3" s="37" t="str">
        <f>IFERROR('Laika grafiks'!BX3,"")</f>
        <v/>
      </c>
      <c r="BY3" s="37" t="str">
        <f>IFERROR('Laika grafiks'!BY3,"")</f>
        <v/>
      </c>
      <c r="BZ3" s="37" t="str">
        <f>IFERROR('Laika grafiks'!BZ3,"")</f>
        <v/>
      </c>
      <c r="CA3" s="37" t="str">
        <f>IFERROR('Laika grafiks'!CA3,"")</f>
        <v/>
      </c>
      <c r="CB3" s="37" t="str">
        <f>IFERROR('Laika grafiks'!CB3,"")</f>
        <v/>
      </c>
      <c r="CC3" s="37" t="str">
        <f>IFERROR('Laika grafiks'!CC3,"")</f>
        <v/>
      </c>
      <c r="CD3" s="37" t="str">
        <f>IFERROR('Laika grafiks'!CD3,"")</f>
        <v/>
      </c>
      <c r="CE3" s="37" t="str">
        <f>IFERROR('Laika grafiks'!CE3,"")</f>
        <v/>
      </c>
      <c r="CF3" s="37" t="str">
        <f>IFERROR('Laika grafiks'!CF3,"")</f>
        <v/>
      </c>
      <c r="CG3" s="37" t="str">
        <f>IFERROR('Laika grafiks'!CG3,"")</f>
        <v/>
      </c>
      <c r="CH3" s="37" t="str">
        <f>IFERROR('Laika grafiks'!CH3,"")</f>
        <v/>
      </c>
      <c r="CI3" s="37" t="str">
        <f>IFERROR('Laika grafiks'!CI3,"")</f>
        <v/>
      </c>
      <c r="CJ3" s="37" t="str">
        <f>IFERROR('Laika grafiks'!CJ3,"")</f>
        <v/>
      </c>
      <c r="CK3" s="37" t="str">
        <f>IFERROR('Laika grafiks'!CK3,"")</f>
        <v/>
      </c>
      <c r="CL3" s="37" t="str">
        <f>IFERROR('Laika grafiks'!CL3,"")</f>
        <v/>
      </c>
      <c r="CM3" s="37" t="str">
        <f>IFERROR('Laika grafiks'!CM3,"")</f>
        <v/>
      </c>
      <c r="CN3" s="37" t="str">
        <f>IFERROR('Laika grafiks'!CN3,"")</f>
        <v/>
      </c>
      <c r="CO3" s="37" t="str">
        <f>IFERROR('Laika grafiks'!CO3,"")</f>
        <v/>
      </c>
      <c r="CP3" s="37" t="str">
        <f>IFERROR('Laika grafiks'!CP3,"")</f>
        <v/>
      </c>
      <c r="CQ3" s="37" t="str">
        <f>IFERROR('Laika grafiks'!CQ3,"")</f>
        <v/>
      </c>
      <c r="CR3" s="37" t="str">
        <f>IFERROR('Laika grafiks'!CR3,"")</f>
        <v/>
      </c>
      <c r="CS3" s="37" t="str">
        <f>IFERROR('Laika grafiks'!CS3,"")</f>
        <v/>
      </c>
      <c r="CT3" s="37" t="str">
        <f>IFERROR('Laika grafiks'!CT3,"")</f>
        <v/>
      </c>
      <c r="CU3" s="37" t="str">
        <f>IFERROR('Laika grafiks'!CU3,"")</f>
        <v/>
      </c>
      <c r="CV3" s="37" t="str">
        <f>IFERROR('Laika grafiks'!CV3,"")</f>
        <v/>
      </c>
      <c r="CW3" s="37" t="str">
        <f>IFERROR('Laika grafiks'!CW3,"")</f>
        <v/>
      </c>
      <c r="CX3" s="37" t="str">
        <f>IFERROR('Laika grafiks'!CX3,"")</f>
        <v/>
      </c>
      <c r="CY3" s="37" t="str">
        <f>IFERROR('Laika grafiks'!CY3,"")</f>
        <v/>
      </c>
      <c r="CZ3" s="37" t="str">
        <f>IFERROR('Laika grafiks'!CZ3,"")</f>
        <v/>
      </c>
      <c r="DA3" s="37" t="str">
        <f>IFERROR('Laika grafiks'!DA3,"")</f>
        <v/>
      </c>
      <c r="DB3" s="37" t="str">
        <f>IFERROR('Laika grafiks'!DB3,"")</f>
        <v/>
      </c>
      <c r="DC3" s="37" t="str">
        <f>IFERROR('Laika grafiks'!DC3,"")</f>
        <v/>
      </c>
      <c r="DD3" s="37" t="str">
        <f>IFERROR('Laika grafiks'!DD3,"")</f>
        <v/>
      </c>
      <c r="DE3" s="37" t="str">
        <f>IFERROR('Laika grafiks'!DE3,"")</f>
        <v/>
      </c>
      <c r="DF3" s="37" t="str">
        <f>IFERROR('Laika grafiks'!DF3,"")</f>
        <v/>
      </c>
      <c r="DG3" s="37" t="str">
        <f>IFERROR('Laika grafiks'!DG3,"")</f>
        <v/>
      </c>
      <c r="DH3" s="37" t="str">
        <f>IFERROR('Laika grafiks'!DH3,"")</f>
        <v/>
      </c>
      <c r="DI3" s="37" t="str">
        <f>IFERROR('Laika grafiks'!DI3,"")</f>
        <v/>
      </c>
      <c r="DJ3" s="37" t="str">
        <f>IFERROR('Laika grafiks'!DJ3,"")</f>
        <v/>
      </c>
      <c r="DK3" s="37" t="str">
        <f>IFERROR('Laika grafiks'!DK3,"")</f>
        <v/>
      </c>
      <c r="DL3" s="37" t="str">
        <f>IFERROR('Laika grafiks'!DL3,"")</f>
        <v/>
      </c>
      <c r="DM3" s="37" t="str">
        <f>IFERROR('Laika grafiks'!DM3,"")</f>
        <v/>
      </c>
      <c r="DN3" s="37" t="str">
        <f>IFERROR('Laika grafiks'!DN3,"")</f>
        <v/>
      </c>
      <c r="DO3" s="37" t="str">
        <f>IFERROR('Laika grafiks'!DO3,"")</f>
        <v/>
      </c>
      <c r="DP3" s="37" t="str">
        <f>IFERROR('Laika grafiks'!DP3,"")</f>
        <v/>
      </c>
      <c r="DQ3" s="37" t="str">
        <f>IFERROR('Laika grafiks'!DQ3,"")</f>
        <v/>
      </c>
      <c r="DR3" s="37" t="str">
        <f>IFERROR('Laika grafiks'!DR3,"")</f>
        <v/>
      </c>
      <c r="DS3" s="37" t="str">
        <f>IFERROR('Laika grafiks'!DS3,"")</f>
        <v/>
      </c>
      <c r="DT3" s="37" t="str">
        <f>IFERROR('Laika grafiks'!DT3,"")</f>
        <v/>
      </c>
      <c r="DU3" s="37" t="str">
        <f>IFERROR('Laika grafiks'!DU3,"")</f>
        <v/>
      </c>
    </row>
    <row r="4" spans="1:125" ht="14.25" customHeight="1" x14ac:dyDescent="0.35">
      <c r="A4" s="71"/>
      <c r="B4" s="71"/>
      <c r="C4" s="71"/>
      <c r="D4" s="71"/>
      <c r="E4" s="1">
        <f>IFERROR('Laika grafiks'!E23,"")</f>
        <v>0</v>
      </c>
      <c r="F4" s="1">
        <f>IFERROR('Laika grafiks'!F23,"")</f>
        <v>0</v>
      </c>
      <c r="G4" s="1">
        <f>IFERROR('Laika grafiks'!G23,"")</f>
        <v>0</v>
      </c>
      <c r="H4" s="1">
        <f>IFERROR('Laika grafiks'!H23,"")</f>
        <v>0</v>
      </c>
      <c r="I4" s="1">
        <f>IFERROR('Laika grafiks'!I23,"")</f>
        <v>0</v>
      </c>
      <c r="J4" s="1">
        <f>IFERROR('Laika grafiks'!J23,"")</f>
        <v>0</v>
      </c>
      <c r="K4" s="1">
        <f>IFERROR('Laika grafiks'!K23,"")</f>
        <v>0</v>
      </c>
      <c r="L4" s="1">
        <f>IFERROR('Laika grafiks'!L23,"")</f>
        <v>0</v>
      </c>
      <c r="M4" s="1">
        <f>IFERROR('Laika grafiks'!M23,"")</f>
        <v>0</v>
      </c>
      <c r="N4" s="1">
        <f>IFERROR('Laika grafiks'!N23,"")</f>
        <v>0</v>
      </c>
      <c r="O4" s="1">
        <f>IFERROR('Laika grafiks'!O23,"")</f>
        <v>0</v>
      </c>
      <c r="P4" s="1">
        <f>IFERROR('Laika grafiks'!P23,"")</f>
        <v>0</v>
      </c>
      <c r="Q4" s="1">
        <f>IFERROR('Laika grafiks'!Q23,"")</f>
        <v>0</v>
      </c>
      <c r="R4" s="1">
        <f>IFERROR('Laika grafiks'!R23,"")</f>
        <v>0</v>
      </c>
      <c r="S4" s="1">
        <f>IFERROR('Laika grafiks'!S23,"")</f>
        <v>0</v>
      </c>
      <c r="T4" s="1">
        <f>IFERROR('Laika grafiks'!T23,"")</f>
        <v>0</v>
      </c>
      <c r="U4" s="1">
        <f>IFERROR('Laika grafiks'!U23,"")</f>
        <v>0</v>
      </c>
      <c r="V4" s="1">
        <f>IFERROR('Laika grafiks'!V23,"")</f>
        <v>0</v>
      </c>
      <c r="W4" s="1">
        <f>IFERROR('Laika grafiks'!W23,"")</f>
        <v>0</v>
      </c>
      <c r="X4" s="1">
        <f>IFERROR('Laika grafiks'!X23,"")</f>
        <v>0</v>
      </c>
      <c r="Y4" s="1">
        <f>IFERROR('Laika grafiks'!Y23,"")</f>
        <v>0</v>
      </c>
      <c r="Z4" s="1">
        <f>IFERROR('Laika grafiks'!Z23,"")</f>
        <v>0</v>
      </c>
      <c r="AA4" s="1">
        <f>IFERROR('Laika grafiks'!AA23,"")</f>
        <v>0</v>
      </c>
      <c r="AB4" s="1">
        <f>IFERROR('Laika grafiks'!AB23,"")</f>
        <v>0</v>
      </c>
      <c r="AC4" s="1">
        <f>IFERROR('Laika grafiks'!AC23,"")</f>
        <v>0</v>
      </c>
      <c r="AD4" s="1">
        <f>IFERROR('Laika grafiks'!AD23,"")</f>
        <v>0</v>
      </c>
      <c r="AE4" s="1">
        <f>IFERROR('Laika grafiks'!AE23,"")</f>
        <v>0</v>
      </c>
      <c r="AF4" s="1">
        <f>IFERROR('Laika grafiks'!AF23,"")</f>
        <v>0</v>
      </c>
      <c r="AG4" s="1">
        <f>IFERROR('Laika grafiks'!AG23,"")</f>
        <v>0</v>
      </c>
      <c r="AH4" s="1">
        <f>IFERROR('Laika grafiks'!AH23,"")</f>
        <v>0</v>
      </c>
      <c r="AI4" s="1">
        <f>IFERROR('Laika grafiks'!AI23,"")</f>
        <v>0</v>
      </c>
      <c r="AJ4" s="1">
        <f>IFERROR('Laika grafiks'!AJ23,"")</f>
        <v>0</v>
      </c>
      <c r="AK4" s="1">
        <f>IFERROR('Laika grafiks'!AK23,"")</f>
        <v>0</v>
      </c>
      <c r="AL4" s="1">
        <f>IFERROR('Laika grafiks'!AL23,"")</f>
        <v>0</v>
      </c>
      <c r="AM4" s="1">
        <f>IFERROR('Laika grafiks'!AM23,"")</f>
        <v>0</v>
      </c>
      <c r="AN4" s="1">
        <f>IFERROR('Laika grafiks'!AN23,"")</f>
        <v>0</v>
      </c>
      <c r="AO4" s="1">
        <f>IFERROR('Laika grafiks'!AO23,"")</f>
        <v>0</v>
      </c>
      <c r="AP4" s="1">
        <f>IFERROR('Laika grafiks'!AP23,"")</f>
        <v>0</v>
      </c>
      <c r="AQ4" s="1">
        <f>IFERROR('Laika grafiks'!AQ23,"")</f>
        <v>0</v>
      </c>
      <c r="AR4" s="1">
        <f>IFERROR('Laika grafiks'!AR23,"")</f>
        <v>0</v>
      </c>
      <c r="AS4" s="1">
        <f>IFERROR('Laika grafiks'!AS23,"")</f>
        <v>0</v>
      </c>
      <c r="AT4" s="1">
        <f>IFERROR('Laika grafiks'!AT23,"")</f>
        <v>0</v>
      </c>
      <c r="AU4" s="1">
        <f>IFERROR('Laika grafiks'!AU23,"")</f>
        <v>0</v>
      </c>
      <c r="AV4" s="1">
        <f>IFERROR('Laika grafiks'!AV23,"")</f>
        <v>0</v>
      </c>
      <c r="AW4" s="1">
        <f>IFERROR('Laika grafiks'!AW23,"")</f>
        <v>0</v>
      </c>
      <c r="AX4" s="1">
        <f>IFERROR('Laika grafiks'!AX23,"")</f>
        <v>0</v>
      </c>
      <c r="AY4" s="1">
        <f>IFERROR('Laika grafiks'!AY23,"")</f>
        <v>0</v>
      </c>
      <c r="AZ4" s="1">
        <f>IFERROR('Laika grafiks'!AZ23,"")</f>
        <v>0</v>
      </c>
      <c r="BA4" s="1">
        <f>IFERROR('Laika grafiks'!BA23,"")</f>
        <v>0</v>
      </c>
      <c r="BB4" s="1">
        <f>IFERROR('Laika grafiks'!BB23,"")</f>
        <v>0</v>
      </c>
      <c r="BC4" s="1">
        <f>IFERROR('Laika grafiks'!BC23,"")</f>
        <v>0</v>
      </c>
      <c r="BD4" s="1">
        <f>IFERROR('Laika grafiks'!BD23,"")</f>
        <v>0</v>
      </c>
      <c r="BE4" s="1">
        <f>IFERROR('Laika grafiks'!BE23,"")</f>
        <v>0</v>
      </c>
      <c r="BF4" s="1">
        <f>IFERROR('Laika grafiks'!BF23,"")</f>
        <v>0</v>
      </c>
      <c r="BG4" s="1">
        <f>IFERROR('Laika grafiks'!BG23,"")</f>
        <v>0</v>
      </c>
      <c r="BH4" s="1">
        <f>IFERROR('Laika grafiks'!BH23,"")</f>
        <v>0</v>
      </c>
      <c r="BI4" s="1">
        <f>IFERROR('Laika grafiks'!BI23,"")</f>
        <v>0</v>
      </c>
      <c r="BJ4" s="1">
        <f>IFERROR('Laika grafiks'!BJ23,"")</f>
        <v>0</v>
      </c>
      <c r="BK4" s="1">
        <f>IFERROR('Laika grafiks'!BK23,"")</f>
        <v>0</v>
      </c>
      <c r="BL4" s="1">
        <f>IFERROR('Laika grafiks'!BL23,"")</f>
        <v>0</v>
      </c>
      <c r="BM4" s="1">
        <f>IFERROR('Laika grafiks'!BM23,"")</f>
        <v>0</v>
      </c>
      <c r="BN4" s="1">
        <f>IFERROR('Laika grafiks'!BN23,"")</f>
        <v>0</v>
      </c>
      <c r="BO4" s="1">
        <f>IFERROR('Laika grafiks'!BO23,"")</f>
        <v>0</v>
      </c>
      <c r="BP4" s="1">
        <f>IFERROR('Laika grafiks'!BP23,"")</f>
        <v>0</v>
      </c>
      <c r="BQ4" s="1">
        <f>IFERROR('Laika grafiks'!BQ23,"")</f>
        <v>0</v>
      </c>
      <c r="BR4" s="1">
        <f>IFERROR('Laika grafiks'!BR23,"")</f>
        <v>0</v>
      </c>
      <c r="BS4" s="1">
        <f>IFERROR('Laika grafiks'!BS23,"")</f>
        <v>0</v>
      </c>
      <c r="BT4" s="1">
        <f>IFERROR('Laika grafiks'!BT23,"")</f>
        <v>0</v>
      </c>
      <c r="BU4" s="1">
        <f>IFERROR('Laika grafiks'!BU23,"")</f>
        <v>0</v>
      </c>
      <c r="BV4" s="1">
        <f>IFERROR('Laika grafiks'!BV23,"")</f>
        <v>0</v>
      </c>
      <c r="BW4" s="1">
        <f>IFERROR('Laika grafiks'!BW23,"")</f>
        <v>0</v>
      </c>
      <c r="BX4" s="1">
        <f>IFERROR('Laika grafiks'!BX23,"")</f>
        <v>0</v>
      </c>
      <c r="BY4" s="1">
        <f>IFERROR('Laika grafiks'!BY23,"")</f>
        <v>0</v>
      </c>
      <c r="BZ4" s="1">
        <f>IFERROR('Laika grafiks'!BZ23,"")</f>
        <v>0</v>
      </c>
      <c r="CA4" s="1">
        <f>IFERROR('Laika grafiks'!CA23,"")</f>
        <v>0</v>
      </c>
      <c r="CB4" s="1">
        <f>IFERROR('Laika grafiks'!CB23,"")</f>
        <v>0</v>
      </c>
      <c r="CC4" s="1">
        <f>IFERROR('Laika grafiks'!CC23,"")</f>
        <v>0</v>
      </c>
      <c r="CD4" s="1">
        <f>IFERROR('Laika grafiks'!CD23,"")</f>
        <v>0</v>
      </c>
      <c r="CE4" s="1">
        <f>IFERROR('Laika grafiks'!CE23,"")</f>
        <v>0</v>
      </c>
      <c r="CF4" s="1">
        <f>IFERROR('Laika grafiks'!CF23,"")</f>
        <v>0</v>
      </c>
      <c r="CG4" s="1">
        <f>IFERROR('Laika grafiks'!CG23,"")</f>
        <v>0</v>
      </c>
      <c r="CH4" s="1">
        <f>IFERROR('Laika grafiks'!CH23,"")</f>
        <v>0</v>
      </c>
      <c r="CI4" s="1">
        <f>IFERROR('Laika grafiks'!CI23,"")</f>
        <v>0</v>
      </c>
      <c r="CJ4" s="1">
        <f>IFERROR('Laika grafiks'!CJ23,"")</f>
        <v>0</v>
      </c>
      <c r="CK4" s="1">
        <f>IFERROR('Laika grafiks'!CK23,"")</f>
        <v>0</v>
      </c>
      <c r="CL4" s="1">
        <f>IFERROR('Laika grafiks'!CL23,"")</f>
        <v>0</v>
      </c>
      <c r="CM4" s="1">
        <f>IFERROR('Laika grafiks'!CM23,"")</f>
        <v>0</v>
      </c>
      <c r="CN4" s="1">
        <f>IFERROR('Laika grafiks'!CN23,"")</f>
        <v>0</v>
      </c>
      <c r="CO4" s="1">
        <f>IFERROR('Laika grafiks'!CO23,"")</f>
        <v>0</v>
      </c>
      <c r="CP4" s="1">
        <f>IFERROR('Laika grafiks'!CP23,"")</f>
        <v>0</v>
      </c>
      <c r="CQ4" s="1">
        <f>IFERROR('Laika grafiks'!CQ23,"")</f>
        <v>0</v>
      </c>
      <c r="CR4" s="1">
        <f>IFERROR('Laika grafiks'!CR23,"")</f>
        <v>0</v>
      </c>
      <c r="CS4" s="1">
        <f>IFERROR('Laika grafiks'!CS23,"")</f>
        <v>0</v>
      </c>
      <c r="CT4" s="1">
        <f>IFERROR('Laika grafiks'!CT23,"")</f>
        <v>0</v>
      </c>
      <c r="CU4" s="1">
        <f>IFERROR('Laika grafiks'!CU23,"")</f>
        <v>0</v>
      </c>
      <c r="CV4" s="1">
        <f>IFERROR('Laika grafiks'!CV23,"")</f>
        <v>0</v>
      </c>
      <c r="CW4" s="1">
        <f>IFERROR('Laika grafiks'!CW23,"")</f>
        <v>0</v>
      </c>
      <c r="CX4" s="1">
        <f>IFERROR('Laika grafiks'!CX23,"")</f>
        <v>0</v>
      </c>
      <c r="CY4" s="1">
        <f>IFERROR('Laika grafiks'!CY23,"")</f>
        <v>0</v>
      </c>
      <c r="CZ4" s="1">
        <f>IFERROR('Laika grafiks'!CZ23,"")</f>
        <v>0</v>
      </c>
      <c r="DA4" s="1">
        <f>IFERROR('Laika grafiks'!DA23,"")</f>
        <v>0</v>
      </c>
      <c r="DB4" s="1">
        <f>IFERROR('Laika grafiks'!DB23,"")</f>
        <v>0</v>
      </c>
      <c r="DC4" s="1">
        <f>IFERROR('Laika grafiks'!DC23,"")</f>
        <v>0</v>
      </c>
      <c r="DD4" s="1">
        <f>IFERROR('Laika grafiks'!DD23,"")</f>
        <v>0</v>
      </c>
      <c r="DE4" s="1">
        <f>IFERROR('Laika grafiks'!DE23,"")</f>
        <v>0</v>
      </c>
      <c r="DF4" s="1">
        <f>IFERROR('Laika grafiks'!DF23,"")</f>
        <v>0</v>
      </c>
      <c r="DG4" s="1">
        <f>IFERROR('Laika grafiks'!DG23,"")</f>
        <v>0</v>
      </c>
      <c r="DH4" s="1">
        <f>IFERROR('Laika grafiks'!DH23,"")</f>
        <v>0</v>
      </c>
      <c r="DI4" s="1">
        <f>IFERROR('Laika grafiks'!DI23,"")</f>
        <v>0</v>
      </c>
      <c r="DJ4" s="1">
        <f>IFERROR('Laika grafiks'!DJ23,"")</f>
        <v>0</v>
      </c>
      <c r="DK4" s="1">
        <f>IFERROR('Laika grafiks'!DK23,"")</f>
        <v>0</v>
      </c>
      <c r="DL4" s="1">
        <f>IFERROR('Laika grafiks'!DL23,"")</f>
        <v>0</v>
      </c>
      <c r="DM4" s="1">
        <f>IFERROR('Laika grafiks'!DM23,"")</f>
        <v>0</v>
      </c>
      <c r="DN4" s="1">
        <f>IFERROR('Laika grafiks'!DN23,"")</f>
        <v>0</v>
      </c>
      <c r="DO4" s="1">
        <f>IFERROR('Laika grafiks'!DO23,"")</f>
        <v>0</v>
      </c>
      <c r="DP4" s="1">
        <f>IFERROR('Laika grafiks'!DP23,"")</f>
        <v>0</v>
      </c>
      <c r="DQ4" s="1">
        <f>IFERROR('Laika grafiks'!DQ23,"")</f>
        <v>0</v>
      </c>
      <c r="DR4" s="1">
        <f>IFERROR('Laika grafiks'!DR23,"")</f>
        <v>0</v>
      </c>
      <c r="DS4" s="1">
        <f>IFERROR('Laika grafiks'!DS23,"")</f>
        <v>0</v>
      </c>
      <c r="DT4" s="1">
        <f>IFERROR('Laika grafiks'!DT23,"")</f>
        <v>0</v>
      </c>
      <c r="DU4" s="1">
        <f>IFERROR('Laika grafiks'!DU23,"")</f>
        <v>0</v>
      </c>
    </row>
    <row r="5" spans="1:125" x14ac:dyDescent="0.35">
      <c r="A5" s="2"/>
      <c r="B5" s="3" t="s">
        <v>103</v>
      </c>
      <c r="C5" s="3"/>
      <c r="D5" s="72"/>
      <c r="E5" s="73" t="str">
        <f>IFERROR('Laika grafiks'!E27,"")</f>
        <v>-</v>
      </c>
      <c r="F5" s="73" t="str">
        <f>IFERROR('Laika grafiks'!F27,"")</f>
        <v>-</v>
      </c>
      <c r="G5" s="73" t="str">
        <f>IFERROR('Laika grafiks'!G27,"")</f>
        <v>-</v>
      </c>
      <c r="H5" s="73" t="str">
        <f>IFERROR('Laika grafiks'!H27,"")</f>
        <v>-</v>
      </c>
      <c r="I5" s="73" t="str">
        <f>IFERROR('Laika grafiks'!I27,"")</f>
        <v>-</v>
      </c>
      <c r="J5" s="73" t="str">
        <f>IFERROR('Laika grafiks'!J27,"")</f>
        <v>-</v>
      </c>
      <c r="K5" s="73" t="str">
        <f>IFERROR('Laika grafiks'!K27,"")</f>
        <v>-</v>
      </c>
      <c r="L5" s="73" t="str">
        <f>IFERROR('Laika grafiks'!L27,"")</f>
        <v>-</v>
      </c>
      <c r="M5" s="73" t="str">
        <f>IFERROR('Laika grafiks'!M27,"")</f>
        <v>-</v>
      </c>
      <c r="N5" s="73" t="str">
        <f>IFERROR('Laika grafiks'!N27,"")</f>
        <v>-</v>
      </c>
      <c r="O5" s="73" t="str">
        <f>IFERROR('Laika grafiks'!O27,"")</f>
        <v>-</v>
      </c>
      <c r="P5" s="73" t="str">
        <f>IFERROR('Laika grafiks'!P27,"")</f>
        <v>-</v>
      </c>
      <c r="Q5" s="73" t="str">
        <f>IFERROR('Laika grafiks'!Q27,"")</f>
        <v>-</v>
      </c>
      <c r="R5" s="73" t="str">
        <f>IFERROR('Laika grafiks'!R27,"")</f>
        <v>-</v>
      </c>
      <c r="S5" s="73" t="str">
        <f>IFERROR('Laika grafiks'!S27,"")</f>
        <v>-</v>
      </c>
      <c r="T5" s="73" t="str">
        <f>IFERROR('Laika grafiks'!T27,"")</f>
        <v>-</v>
      </c>
      <c r="U5" s="73" t="str">
        <f>IFERROR('Laika grafiks'!U27,"")</f>
        <v>-</v>
      </c>
      <c r="V5" s="73" t="str">
        <f>IFERROR('Laika grafiks'!V27,"")</f>
        <v>-</v>
      </c>
      <c r="W5" s="73" t="str">
        <f>IFERROR('Laika grafiks'!W27,"")</f>
        <v>-</v>
      </c>
      <c r="X5" s="73" t="str">
        <f>IFERROR('Laika grafiks'!X27,"")</f>
        <v>-</v>
      </c>
      <c r="Y5" s="73" t="str">
        <f>IFERROR('Laika grafiks'!Y27,"")</f>
        <v>-</v>
      </c>
      <c r="Z5" s="73" t="str">
        <f>IFERROR('Laika grafiks'!Z27,"")</f>
        <v>-</v>
      </c>
      <c r="AA5" s="73" t="str">
        <f>IFERROR('Laika grafiks'!AA27,"")</f>
        <v>-</v>
      </c>
      <c r="AB5" s="73" t="str">
        <f>IFERROR('Laika grafiks'!AB27,"")</f>
        <v>-</v>
      </c>
      <c r="AC5" s="73" t="str">
        <f>IFERROR('Laika grafiks'!AC27,"")</f>
        <v>-</v>
      </c>
      <c r="AD5" s="73" t="str">
        <f>IFERROR('Laika grafiks'!AD27,"")</f>
        <v>-</v>
      </c>
      <c r="AE5" s="73" t="str">
        <f>IFERROR('Laika grafiks'!AE27,"")</f>
        <v>-</v>
      </c>
      <c r="AF5" s="73" t="str">
        <f>IFERROR('Laika grafiks'!AF27,"")</f>
        <v>-</v>
      </c>
      <c r="AG5" s="73" t="str">
        <f>IFERROR('Laika grafiks'!AG27,"")</f>
        <v>-</v>
      </c>
      <c r="AH5" s="73" t="str">
        <f>IFERROR('Laika grafiks'!AH27,"")</f>
        <v>-</v>
      </c>
      <c r="AI5" s="73" t="str">
        <f>IFERROR('Laika grafiks'!AI27,"")</f>
        <v>-</v>
      </c>
      <c r="AJ5" s="73" t="str">
        <f>IFERROR('Laika grafiks'!AJ27,"")</f>
        <v>-</v>
      </c>
      <c r="AK5" s="73" t="str">
        <f>IFERROR('Laika grafiks'!AK27,"")</f>
        <v>-</v>
      </c>
      <c r="AL5" s="73" t="str">
        <f>IFERROR('Laika grafiks'!AL27,"")</f>
        <v>-</v>
      </c>
      <c r="AM5" s="73" t="str">
        <f>IFERROR('Laika grafiks'!AM27,"")</f>
        <v>-</v>
      </c>
      <c r="AN5" s="73" t="str">
        <f>IFERROR('Laika grafiks'!AN27,"")</f>
        <v>-</v>
      </c>
      <c r="AO5" s="73" t="str">
        <f>IFERROR('Laika grafiks'!AO27,"")</f>
        <v>-</v>
      </c>
      <c r="AP5" s="73" t="str">
        <f>IFERROR('Laika grafiks'!AP27,"")</f>
        <v>-</v>
      </c>
      <c r="AQ5" s="73" t="str">
        <f>IFERROR('Laika grafiks'!AQ27,"")</f>
        <v>-</v>
      </c>
      <c r="AR5" s="73" t="str">
        <f>IFERROR('Laika grafiks'!AR27,"")</f>
        <v>-</v>
      </c>
      <c r="AS5" s="73" t="str">
        <f>IFERROR('Laika grafiks'!AS27,"")</f>
        <v>-</v>
      </c>
      <c r="AT5" s="73" t="str">
        <f>IFERROR('Laika grafiks'!AT27,"")</f>
        <v>-</v>
      </c>
      <c r="AU5" s="73" t="str">
        <f>IFERROR('Laika grafiks'!AU27,"")</f>
        <v>-</v>
      </c>
      <c r="AV5" s="73" t="str">
        <f>IFERROR('Laika grafiks'!AV27,"")</f>
        <v>-</v>
      </c>
      <c r="AW5" s="73" t="str">
        <f>IFERROR('Laika grafiks'!AW27,"")</f>
        <v>-</v>
      </c>
      <c r="AX5" s="73" t="str">
        <f>IFERROR('Laika grafiks'!AX27,"")</f>
        <v>-</v>
      </c>
      <c r="AY5" s="73" t="str">
        <f>IFERROR('Laika grafiks'!AY27,"")</f>
        <v>-</v>
      </c>
      <c r="AZ5" s="73" t="str">
        <f>IFERROR('Laika grafiks'!AZ27,"")</f>
        <v>-</v>
      </c>
      <c r="BA5" s="73" t="str">
        <f>IFERROR('Laika grafiks'!BA27,"")</f>
        <v>-</v>
      </c>
      <c r="BB5" s="73" t="str">
        <f>IFERROR('Laika grafiks'!BB27,"")</f>
        <v>-</v>
      </c>
      <c r="BC5" s="73" t="str">
        <f>IFERROR('Laika grafiks'!BC27,"")</f>
        <v>-</v>
      </c>
      <c r="BD5" s="73" t="str">
        <f>IFERROR('Laika grafiks'!BD27,"")</f>
        <v>-</v>
      </c>
      <c r="BE5" s="73" t="str">
        <f>IFERROR('Laika grafiks'!BE27,"")</f>
        <v>-</v>
      </c>
      <c r="BF5" s="73" t="str">
        <f>IFERROR('Laika grafiks'!BF27,"")</f>
        <v>-</v>
      </c>
      <c r="BG5" s="73" t="str">
        <f>IFERROR('Laika grafiks'!BG27,"")</f>
        <v>-</v>
      </c>
      <c r="BH5" s="73" t="str">
        <f>IFERROR('Laika grafiks'!BH27,"")</f>
        <v>-</v>
      </c>
      <c r="BI5" s="73" t="str">
        <f>IFERROR('Laika grafiks'!BI27,"")</f>
        <v>-</v>
      </c>
      <c r="BJ5" s="73" t="str">
        <f>IFERROR('Laika grafiks'!BJ27,"")</f>
        <v>-</v>
      </c>
      <c r="BK5" s="73" t="str">
        <f>IFERROR('Laika grafiks'!BK27,"")</f>
        <v>-</v>
      </c>
      <c r="BL5" s="73" t="str">
        <f>IFERROR('Laika grafiks'!BL27,"")</f>
        <v>-</v>
      </c>
      <c r="BM5" s="73" t="str">
        <f>IFERROR('Laika grafiks'!BM27,"")</f>
        <v>-</v>
      </c>
      <c r="BN5" s="73" t="str">
        <f>IFERROR('Laika grafiks'!BN27,"")</f>
        <v>-</v>
      </c>
      <c r="BO5" s="73" t="str">
        <f>IFERROR('Laika grafiks'!BO27,"")</f>
        <v>-</v>
      </c>
      <c r="BP5" s="73" t="str">
        <f>IFERROR('Laika grafiks'!BP27,"")</f>
        <v>-</v>
      </c>
      <c r="BQ5" s="73" t="str">
        <f>IFERROR('Laika grafiks'!BQ27,"")</f>
        <v>-</v>
      </c>
      <c r="BR5" s="73" t="str">
        <f>IFERROR('Laika grafiks'!BR27,"")</f>
        <v>-</v>
      </c>
      <c r="BS5" s="73" t="str">
        <f>IFERROR('Laika grafiks'!BS27,"")</f>
        <v>-</v>
      </c>
      <c r="BT5" s="73" t="str">
        <f>IFERROR('Laika grafiks'!BT27,"")</f>
        <v>-</v>
      </c>
      <c r="BU5" s="73" t="str">
        <f>IFERROR('Laika grafiks'!BU27,"")</f>
        <v>-</v>
      </c>
      <c r="BV5" s="73" t="str">
        <f>IFERROR('Laika grafiks'!BV27,"")</f>
        <v>-</v>
      </c>
      <c r="BW5" s="73" t="str">
        <f>IFERROR('Laika grafiks'!BW27,"")</f>
        <v>-</v>
      </c>
      <c r="BX5" s="73" t="str">
        <f>IFERROR('Laika grafiks'!BX27,"")</f>
        <v>-</v>
      </c>
      <c r="BY5" s="73" t="str">
        <f>IFERROR('Laika grafiks'!BY27,"")</f>
        <v>-</v>
      </c>
      <c r="BZ5" s="73" t="str">
        <f>IFERROR('Laika grafiks'!BZ27,"")</f>
        <v>-</v>
      </c>
      <c r="CA5" s="73" t="str">
        <f>IFERROR('Laika grafiks'!CA27,"")</f>
        <v>-</v>
      </c>
      <c r="CB5" s="73" t="str">
        <f>IFERROR('Laika grafiks'!CB27,"")</f>
        <v>-</v>
      </c>
      <c r="CC5" s="73" t="str">
        <f>IFERROR('Laika grafiks'!CC27,"")</f>
        <v>-</v>
      </c>
      <c r="CD5" s="73" t="str">
        <f>IFERROR('Laika grafiks'!CD27,"")</f>
        <v>-</v>
      </c>
      <c r="CE5" s="73" t="str">
        <f>IFERROR('Laika grafiks'!CE27,"")</f>
        <v>-</v>
      </c>
      <c r="CF5" s="73" t="str">
        <f>IFERROR('Laika grafiks'!CF27,"")</f>
        <v>-</v>
      </c>
      <c r="CG5" s="73" t="str">
        <f>IFERROR('Laika grafiks'!CG27,"")</f>
        <v>-</v>
      </c>
      <c r="CH5" s="73" t="str">
        <f>IFERROR('Laika grafiks'!CH27,"")</f>
        <v>-</v>
      </c>
      <c r="CI5" s="73" t="str">
        <f>IFERROR('Laika grafiks'!CI27,"")</f>
        <v>-</v>
      </c>
      <c r="CJ5" s="73" t="str">
        <f>IFERROR('Laika grafiks'!CJ27,"")</f>
        <v>-</v>
      </c>
      <c r="CK5" s="73" t="str">
        <f>IFERROR('Laika grafiks'!CK27,"")</f>
        <v>-</v>
      </c>
      <c r="CL5" s="73" t="str">
        <f>IFERROR('Laika grafiks'!CL27,"")</f>
        <v>-</v>
      </c>
      <c r="CM5" s="73" t="str">
        <f>IFERROR('Laika grafiks'!CM27,"")</f>
        <v>-</v>
      </c>
      <c r="CN5" s="73" t="str">
        <f>IFERROR('Laika grafiks'!CN27,"")</f>
        <v>-</v>
      </c>
      <c r="CO5" s="73" t="str">
        <f>IFERROR('Laika grafiks'!CO27,"")</f>
        <v>-</v>
      </c>
      <c r="CP5" s="73" t="str">
        <f>IFERROR('Laika grafiks'!CP27,"")</f>
        <v>-</v>
      </c>
      <c r="CQ5" s="73" t="str">
        <f>IFERROR('Laika grafiks'!CQ27,"")</f>
        <v>-</v>
      </c>
      <c r="CR5" s="73" t="str">
        <f>IFERROR('Laika grafiks'!CR27,"")</f>
        <v>-</v>
      </c>
      <c r="CS5" s="73" t="str">
        <f>IFERROR('Laika grafiks'!CS27,"")</f>
        <v>-</v>
      </c>
      <c r="CT5" s="73" t="str">
        <f>IFERROR('Laika grafiks'!CT27,"")</f>
        <v>-</v>
      </c>
      <c r="CU5" s="73" t="str">
        <f>IFERROR('Laika grafiks'!CU27,"")</f>
        <v>-</v>
      </c>
      <c r="CV5" s="73" t="str">
        <f>IFERROR('Laika grafiks'!CV27,"")</f>
        <v>-</v>
      </c>
      <c r="CW5" s="73" t="str">
        <f>IFERROR('Laika grafiks'!CW27,"")</f>
        <v>-</v>
      </c>
      <c r="CX5" s="73" t="str">
        <f>IFERROR('Laika grafiks'!CX27,"")</f>
        <v>-</v>
      </c>
      <c r="CY5" s="73" t="str">
        <f>IFERROR('Laika grafiks'!CY27,"")</f>
        <v>-</v>
      </c>
      <c r="CZ5" s="73" t="str">
        <f>IFERROR('Laika grafiks'!CZ27,"")</f>
        <v>-</v>
      </c>
      <c r="DA5" s="73" t="str">
        <f>IFERROR('Laika grafiks'!DA27,"")</f>
        <v>-</v>
      </c>
      <c r="DB5" s="73" t="str">
        <f>IFERROR('Laika grafiks'!DB27,"")</f>
        <v>-</v>
      </c>
      <c r="DC5" s="73" t="str">
        <f>IFERROR('Laika grafiks'!DC27,"")</f>
        <v>-</v>
      </c>
      <c r="DD5" s="73" t="str">
        <f>IFERROR('Laika grafiks'!DD27,"")</f>
        <v>-</v>
      </c>
      <c r="DE5" s="73" t="str">
        <f>IFERROR('Laika grafiks'!DE27,"")</f>
        <v>-</v>
      </c>
      <c r="DF5" s="73" t="str">
        <f>IFERROR('Laika grafiks'!DF27,"")</f>
        <v>-</v>
      </c>
      <c r="DG5" s="73" t="str">
        <f>IFERROR('Laika grafiks'!DG27,"")</f>
        <v>-</v>
      </c>
      <c r="DH5" s="73" t="str">
        <f>IFERROR('Laika grafiks'!DH27,"")</f>
        <v>-</v>
      </c>
      <c r="DI5" s="73" t="str">
        <f>IFERROR('Laika grafiks'!DI27,"")</f>
        <v>-</v>
      </c>
      <c r="DJ5" s="73" t="str">
        <f>IFERROR('Laika grafiks'!DJ27,"")</f>
        <v>-</v>
      </c>
      <c r="DK5" s="73" t="str">
        <f>IFERROR('Laika grafiks'!DK27,"")</f>
        <v>-</v>
      </c>
      <c r="DL5" s="73" t="str">
        <f>IFERROR('Laika grafiks'!DL27,"")</f>
        <v>-</v>
      </c>
      <c r="DM5" s="73" t="str">
        <f>IFERROR('Laika grafiks'!DM27,"")</f>
        <v>-</v>
      </c>
      <c r="DN5" s="73" t="str">
        <f>IFERROR('Laika grafiks'!DN27,"")</f>
        <v>-</v>
      </c>
      <c r="DO5" s="73" t="str">
        <f>IFERROR('Laika grafiks'!DO27,"")</f>
        <v>-</v>
      </c>
      <c r="DP5" s="73" t="str">
        <f>IFERROR('Laika grafiks'!DP27,"")</f>
        <v>-</v>
      </c>
      <c r="DQ5" s="73" t="str">
        <f>IFERROR('Laika grafiks'!DQ27,"")</f>
        <v>-</v>
      </c>
      <c r="DR5" s="73" t="str">
        <f>IFERROR('Laika grafiks'!DR27,"")</f>
        <v>-</v>
      </c>
      <c r="DS5" s="73" t="str">
        <f>IFERROR('Laika grafiks'!DS27,"")</f>
        <v>-</v>
      </c>
      <c r="DT5" s="73" t="str">
        <f>IFERROR('Laika grafiks'!DT27,"")</f>
        <v>-</v>
      </c>
      <c r="DU5" s="73" t="str">
        <f>IFERROR('Laika grafiks'!DU27,"")</f>
        <v>-</v>
      </c>
    </row>
    <row r="6" spans="1:125" x14ac:dyDescent="0.3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x14ac:dyDescent="0.35">
      <c r="A8" s="16" t="s">
        <v>506</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row>
    <row r="9" spans="1:125"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x14ac:dyDescent="0.35">
      <c r="A10" s="55" t="str">
        <f>IFERROR(Ieņēmumi!A23,"")</f>
        <v>Lietotāju iemaksas</v>
      </c>
      <c r="B10" s="56" t="str">
        <f>IFERROR(Ieņēmumi!B23,"")</f>
        <v>k €</v>
      </c>
      <c r="C10" s="2"/>
      <c r="D10" s="79">
        <f t="shared" ref="D10:D20" si="0">IFERROR(SUM(E10:DU10),"")</f>
        <v>0</v>
      </c>
      <c r="E10" s="63">
        <f>IFERROR(Ieņēmumi!E23,"")</f>
        <v>0</v>
      </c>
      <c r="F10" s="63">
        <f>IFERROR(Ieņēmumi!F23,"")</f>
        <v>0</v>
      </c>
      <c r="G10" s="63">
        <f>IFERROR(Ieņēmumi!G23,"")</f>
        <v>0</v>
      </c>
      <c r="H10" s="63">
        <f>IFERROR(Ieņēmumi!H23,"")</f>
        <v>0</v>
      </c>
      <c r="I10" s="63">
        <f>IFERROR(Ieņēmumi!I23,"")</f>
        <v>0</v>
      </c>
      <c r="J10" s="63">
        <f>IFERROR(Ieņēmumi!J23,"")</f>
        <v>0</v>
      </c>
      <c r="K10" s="63">
        <f>IFERROR(Ieņēmumi!K23,"")</f>
        <v>0</v>
      </c>
      <c r="L10" s="63">
        <f>IFERROR(Ieņēmumi!L23,"")</f>
        <v>0</v>
      </c>
      <c r="M10" s="63">
        <f>IFERROR(Ieņēmumi!M23,"")</f>
        <v>0</v>
      </c>
      <c r="N10" s="63">
        <f>IFERROR(Ieņēmumi!N23,"")</f>
        <v>0</v>
      </c>
      <c r="O10" s="63">
        <f>IFERROR(Ieņēmumi!O23,"")</f>
        <v>0</v>
      </c>
      <c r="P10" s="63">
        <f>IFERROR(Ieņēmumi!P23,"")</f>
        <v>0</v>
      </c>
      <c r="Q10" s="63">
        <f>IFERROR(Ieņēmumi!Q23,"")</f>
        <v>0</v>
      </c>
      <c r="R10" s="63">
        <f>IFERROR(Ieņēmumi!R23,"")</f>
        <v>0</v>
      </c>
      <c r="S10" s="63">
        <f>IFERROR(Ieņēmumi!S23,"")</f>
        <v>0</v>
      </c>
      <c r="T10" s="63">
        <f>IFERROR(Ieņēmumi!T23,"")</f>
        <v>0</v>
      </c>
      <c r="U10" s="63">
        <f>IFERROR(Ieņēmumi!U23,"")</f>
        <v>0</v>
      </c>
      <c r="V10" s="63">
        <f>IFERROR(Ieņēmumi!V23,"")</f>
        <v>0</v>
      </c>
      <c r="W10" s="63">
        <f>IFERROR(Ieņēmumi!W23,"")</f>
        <v>0</v>
      </c>
      <c r="X10" s="63">
        <f>IFERROR(Ieņēmumi!X23,"")</f>
        <v>0</v>
      </c>
      <c r="Y10" s="63">
        <f>IFERROR(Ieņēmumi!Y23,"")</f>
        <v>0</v>
      </c>
      <c r="Z10" s="63">
        <f>IFERROR(Ieņēmumi!Z23,"")</f>
        <v>0</v>
      </c>
      <c r="AA10" s="63">
        <f>IFERROR(Ieņēmumi!AA23,"")</f>
        <v>0</v>
      </c>
      <c r="AB10" s="63">
        <f>IFERROR(Ieņēmumi!AB23,"")</f>
        <v>0</v>
      </c>
      <c r="AC10" s="63">
        <f>IFERROR(Ieņēmumi!AC23,"")</f>
        <v>0</v>
      </c>
      <c r="AD10" s="63">
        <f>IFERROR(Ieņēmumi!AD23,"")</f>
        <v>0</v>
      </c>
      <c r="AE10" s="63">
        <f>IFERROR(Ieņēmumi!AE23,"")</f>
        <v>0</v>
      </c>
      <c r="AF10" s="63">
        <f>IFERROR(Ieņēmumi!AF23,"")</f>
        <v>0</v>
      </c>
      <c r="AG10" s="63">
        <f>IFERROR(Ieņēmumi!AG23,"")</f>
        <v>0</v>
      </c>
      <c r="AH10" s="63">
        <f>IFERROR(Ieņēmumi!AH23,"")</f>
        <v>0</v>
      </c>
      <c r="AI10" s="63">
        <f>IFERROR(Ieņēmumi!AI23,"")</f>
        <v>0</v>
      </c>
      <c r="AJ10" s="63">
        <f>IFERROR(Ieņēmumi!AJ23,"")</f>
        <v>0</v>
      </c>
      <c r="AK10" s="63">
        <f>IFERROR(Ieņēmumi!AK23,"")</f>
        <v>0</v>
      </c>
      <c r="AL10" s="63">
        <f>IFERROR(Ieņēmumi!AL23,"")</f>
        <v>0</v>
      </c>
      <c r="AM10" s="63">
        <f>IFERROR(Ieņēmumi!AM23,"")</f>
        <v>0</v>
      </c>
      <c r="AN10" s="63">
        <f>IFERROR(Ieņēmumi!AN23,"")</f>
        <v>0</v>
      </c>
      <c r="AO10" s="63">
        <f>IFERROR(Ieņēmumi!AO23,"")</f>
        <v>0</v>
      </c>
      <c r="AP10" s="63">
        <f>IFERROR(Ieņēmumi!AP23,"")</f>
        <v>0</v>
      </c>
      <c r="AQ10" s="63">
        <f>IFERROR(Ieņēmumi!AQ23,"")</f>
        <v>0</v>
      </c>
      <c r="AR10" s="63">
        <f>IFERROR(Ieņēmumi!AR23,"")</f>
        <v>0</v>
      </c>
      <c r="AS10" s="63">
        <f>IFERROR(Ieņēmumi!AS23,"")</f>
        <v>0</v>
      </c>
      <c r="AT10" s="63">
        <f>IFERROR(Ieņēmumi!AT23,"")</f>
        <v>0</v>
      </c>
      <c r="AU10" s="63">
        <f>IFERROR(Ieņēmumi!AU23,"")</f>
        <v>0</v>
      </c>
      <c r="AV10" s="63">
        <f>IFERROR(Ieņēmumi!AV23,"")</f>
        <v>0</v>
      </c>
      <c r="AW10" s="63">
        <f>IFERROR(Ieņēmumi!AW23,"")</f>
        <v>0</v>
      </c>
      <c r="AX10" s="63">
        <f>IFERROR(Ieņēmumi!AX23,"")</f>
        <v>0</v>
      </c>
      <c r="AY10" s="63">
        <f>IFERROR(Ieņēmumi!AY23,"")</f>
        <v>0</v>
      </c>
      <c r="AZ10" s="63">
        <f>IFERROR(Ieņēmumi!AZ23,"")</f>
        <v>0</v>
      </c>
      <c r="BA10" s="63">
        <f>IFERROR(Ieņēmumi!BA23,"")</f>
        <v>0</v>
      </c>
      <c r="BB10" s="63">
        <f>IFERROR(Ieņēmumi!BB23,"")</f>
        <v>0</v>
      </c>
      <c r="BC10" s="63">
        <f>IFERROR(Ieņēmumi!BC23,"")</f>
        <v>0</v>
      </c>
      <c r="BD10" s="63">
        <f>IFERROR(Ieņēmumi!BD23,"")</f>
        <v>0</v>
      </c>
      <c r="BE10" s="63">
        <f>IFERROR(Ieņēmumi!BE23,"")</f>
        <v>0</v>
      </c>
      <c r="BF10" s="63">
        <f>IFERROR(Ieņēmumi!BF23,"")</f>
        <v>0</v>
      </c>
      <c r="BG10" s="63">
        <f>IFERROR(Ieņēmumi!BG23,"")</f>
        <v>0</v>
      </c>
      <c r="BH10" s="63">
        <f>IFERROR(Ieņēmumi!BH23,"")</f>
        <v>0</v>
      </c>
      <c r="BI10" s="63">
        <f>IFERROR(Ieņēmumi!BI23,"")</f>
        <v>0</v>
      </c>
      <c r="BJ10" s="63">
        <f>IFERROR(Ieņēmumi!BJ23,"")</f>
        <v>0</v>
      </c>
      <c r="BK10" s="63">
        <f>IFERROR(Ieņēmumi!BK23,"")</f>
        <v>0</v>
      </c>
      <c r="BL10" s="63">
        <f>IFERROR(Ieņēmumi!BL23,"")</f>
        <v>0</v>
      </c>
      <c r="BM10" s="63">
        <f>IFERROR(Ieņēmumi!BM23,"")</f>
        <v>0</v>
      </c>
      <c r="BN10" s="63">
        <f>IFERROR(Ieņēmumi!BN23,"")</f>
        <v>0</v>
      </c>
      <c r="BO10" s="63">
        <f>IFERROR(Ieņēmumi!BO23,"")</f>
        <v>0</v>
      </c>
      <c r="BP10" s="63">
        <f>IFERROR(Ieņēmumi!BP23,"")</f>
        <v>0</v>
      </c>
      <c r="BQ10" s="63">
        <f>IFERROR(Ieņēmumi!BQ23,"")</f>
        <v>0</v>
      </c>
      <c r="BR10" s="63">
        <f>IFERROR(Ieņēmumi!BR23,"")</f>
        <v>0</v>
      </c>
      <c r="BS10" s="63">
        <f>IFERROR(Ieņēmumi!BS23,"")</f>
        <v>0</v>
      </c>
      <c r="BT10" s="63">
        <f>IFERROR(Ieņēmumi!BT23,"")</f>
        <v>0</v>
      </c>
      <c r="BU10" s="63">
        <f>IFERROR(Ieņēmumi!BU23,"")</f>
        <v>0</v>
      </c>
      <c r="BV10" s="63">
        <f>IFERROR(Ieņēmumi!BV23,"")</f>
        <v>0</v>
      </c>
      <c r="BW10" s="63">
        <f>IFERROR(Ieņēmumi!BW23,"")</f>
        <v>0</v>
      </c>
      <c r="BX10" s="63">
        <f>IFERROR(Ieņēmumi!BX23,"")</f>
        <v>0</v>
      </c>
      <c r="BY10" s="63">
        <f>IFERROR(Ieņēmumi!BY23,"")</f>
        <v>0</v>
      </c>
      <c r="BZ10" s="63">
        <f>IFERROR(Ieņēmumi!BZ23,"")</f>
        <v>0</v>
      </c>
      <c r="CA10" s="63">
        <f>IFERROR(Ieņēmumi!CA23,"")</f>
        <v>0</v>
      </c>
      <c r="CB10" s="63">
        <f>IFERROR(Ieņēmumi!CB23,"")</f>
        <v>0</v>
      </c>
      <c r="CC10" s="63">
        <f>IFERROR(Ieņēmumi!CC23,"")</f>
        <v>0</v>
      </c>
      <c r="CD10" s="63">
        <f>IFERROR(Ieņēmumi!CD23,"")</f>
        <v>0</v>
      </c>
      <c r="CE10" s="63">
        <f>IFERROR(Ieņēmumi!CE23,"")</f>
        <v>0</v>
      </c>
      <c r="CF10" s="63">
        <f>IFERROR(Ieņēmumi!CF23,"")</f>
        <v>0</v>
      </c>
      <c r="CG10" s="63">
        <f>IFERROR(Ieņēmumi!CG23,"")</f>
        <v>0</v>
      </c>
      <c r="CH10" s="63">
        <f>IFERROR(Ieņēmumi!CH23,"")</f>
        <v>0</v>
      </c>
      <c r="CI10" s="63">
        <f>IFERROR(Ieņēmumi!CI23,"")</f>
        <v>0</v>
      </c>
      <c r="CJ10" s="63">
        <f>IFERROR(Ieņēmumi!CJ23,"")</f>
        <v>0</v>
      </c>
      <c r="CK10" s="63">
        <f>IFERROR(Ieņēmumi!CK23,"")</f>
        <v>0</v>
      </c>
      <c r="CL10" s="63">
        <f>IFERROR(Ieņēmumi!CL23,"")</f>
        <v>0</v>
      </c>
      <c r="CM10" s="63">
        <f>IFERROR(Ieņēmumi!CM23,"")</f>
        <v>0</v>
      </c>
      <c r="CN10" s="63">
        <f>IFERROR(Ieņēmumi!CN23,"")</f>
        <v>0</v>
      </c>
      <c r="CO10" s="63">
        <f>IFERROR(Ieņēmumi!CO23,"")</f>
        <v>0</v>
      </c>
      <c r="CP10" s="63">
        <f>IFERROR(Ieņēmumi!CP23,"")</f>
        <v>0</v>
      </c>
      <c r="CQ10" s="63">
        <f>IFERROR(Ieņēmumi!CQ23,"")</f>
        <v>0</v>
      </c>
      <c r="CR10" s="63">
        <f>IFERROR(Ieņēmumi!CR23,"")</f>
        <v>0</v>
      </c>
      <c r="CS10" s="63">
        <f>IFERROR(Ieņēmumi!CS23,"")</f>
        <v>0</v>
      </c>
      <c r="CT10" s="63">
        <f>IFERROR(Ieņēmumi!CT23,"")</f>
        <v>0</v>
      </c>
      <c r="CU10" s="63">
        <f>IFERROR(Ieņēmumi!CU23,"")</f>
        <v>0</v>
      </c>
      <c r="CV10" s="63">
        <f>IFERROR(Ieņēmumi!CV23,"")</f>
        <v>0</v>
      </c>
      <c r="CW10" s="63">
        <f>IFERROR(Ieņēmumi!CW23,"")</f>
        <v>0</v>
      </c>
      <c r="CX10" s="63">
        <f>IFERROR(Ieņēmumi!CX23,"")</f>
        <v>0</v>
      </c>
      <c r="CY10" s="63">
        <f>IFERROR(Ieņēmumi!CY23,"")</f>
        <v>0</v>
      </c>
      <c r="CZ10" s="63">
        <f>IFERROR(Ieņēmumi!CZ23,"")</f>
        <v>0</v>
      </c>
      <c r="DA10" s="63">
        <f>IFERROR(Ieņēmumi!DA23,"")</f>
        <v>0</v>
      </c>
      <c r="DB10" s="63">
        <f>IFERROR(Ieņēmumi!DB23,"")</f>
        <v>0</v>
      </c>
      <c r="DC10" s="63">
        <f>IFERROR(Ieņēmumi!DC23,"")</f>
        <v>0</v>
      </c>
      <c r="DD10" s="63">
        <f>IFERROR(Ieņēmumi!DD23,"")</f>
        <v>0</v>
      </c>
      <c r="DE10" s="63">
        <f>IFERROR(Ieņēmumi!DE23,"")</f>
        <v>0</v>
      </c>
      <c r="DF10" s="63">
        <f>IFERROR(Ieņēmumi!DF23,"")</f>
        <v>0</v>
      </c>
      <c r="DG10" s="63">
        <f>IFERROR(Ieņēmumi!DG23,"")</f>
        <v>0</v>
      </c>
      <c r="DH10" s="63">
        <f>IFERROR(Ieņēmumi!DH23,"")</f>
        <v>0</v>
      </c>
      <c r="DI10" s="63">
        <f>IFERROR(Ieņēmumi!DI23,"")</f>
        <v>0</v>
      </c>
      <c r="DJ10" s="63">
        <f>IFERROR(Ieņēmumi!DJ23,"")</f>
        <v>0</v>
      </c>
      <c r="DK10" s="63">
        <f>IFERROR(Ieņēmumi!DK23,"")</f>
        <v>0</v>
      </c>
      <c r="DL10" s="63">
        <f>IFERROR(Ieņēmumi!DL23,"")</f>
        <v>0</v>
      </c>
      <c r="DM10" s="63">
        <f>IFERROR(Ieņēmumi!DM23,"")</f>
        <v>0</v>
      </c>
      <c r="DN10" s="63">
        <f>IFERROR(Ieņēmumi!DN23,"")</f>
        <v>0</v>
      </c>
      <c r="DO10" s="63">
        <f>IFERROR(Ieņēmumi!DO23,"")</f>
        <v>0</v>
      </c>
      <c r="DP10" s="63">
        <f>IFERROR(Ieņēmumi!DP23,"")</f>
        <v>0</v>
      </c>
      <c r="DQ10" s="63">
        <f>IFERROR(Ieņēmumi!DQ23,"")</f>
        <v>0</v>
      </c>
      <c r="DR10" s="63">
        <f>IFERROR(Ieņēmumi!DR23,"")</f>
        <v>0</v>
      </c>
      <c r="DS10" s="63">
        <f>IFERROR(Ieņēmumi!DS23,"")</f>
        <v>0</v>
      </c>
      <c r="DT10" s="63">
        <f>IFERROR(Ieņēmumi!DT23,"")</f>
        <v>0</v>
      </c>
      <c r="DU10" s="63">
        <f>IFERROR(Ieņēmumi!DU23,"")</f>
        <v>0</v>
      </c>
    </row>
    <row r="11" spans="1:125" x14ac:dyDescent="0.35">
      <c r="A11" s="55" t="str">
        <f>IFERROR(Ieņēmumi!A93,"")</f>
        <v>Izlīdzinātais pieejamības maksājums ar peļņas uzcenojumu</v>
      </c>
      <c r="B11" s="56" t="str">
        <f>IFERROR(Ieņēmumi!B93,"")</f>
        <v>k €</v>
      </c>
      <c r="C11" s="2"/>
      <c r="D11" s="79">
        <f t="shared" si="0"/>
        <v>0</v>
      </c>
      <c r="E11" s="70">
        <f>IFERROR(IF(Ieņēmumi!E27=1,Ieņēmumi!$D$93,0),"")</f>
        <v>0</v>
      </c>
      <c r="F11" s="70">
        <f>IFERROR(IF(Ieņēmumi!F27=1,Ieņēmumi!$D$93,0),"")</f>
        <v>0</v>
      </c>
      <c r="G11" s="70">
        <f>IFERROR(IF(Ieņēmumi!G27=1,Ieņēmumi!$D$93,0),"")</f>
        <v>0</v>
      </c>
      <c r="H11" s="70">
        <f>IFERROR(IF(Ieņēmumi!H27=1,Ieņēmumi!$D$93,0),"")</f>
        <v>0</v>
      </c>
      <c r="I11" s="70">
        <f>IFERROR(IF(Ieņēmumi!I27=1,Ieņēmumi!$D$93,0),"")</f>
        <v>0</v>
      </c>
      <c r="J11" s="70">
        <f>IFERROR(IF(Ieņēmumi!J27=1,Ieņēmumi!$D$93,0),"")</f>
        <v>0</v>
      </c>
      <c r="K11" s="70">
        <f>IFERROR(IF(Ieņēmumi!K27=1,Ieņēmumi!$D$93,0),"")</f>
        <v>0</v>
      </c>
      <c r="L11" s="70">
        <f>IFERROR(IF(Ieņēmumi!L27=1,Ieņēmumi!$D$93,0),"")</f>
        <v>0</v>
      </c>
      <c r="M11" s="70">
        <f>IFERROR(IF(Ieņēmumi!M27=1,Ieņēmumi!$D$93,0),"")</f>
        <v>0</v>
      </c>
      <c r="N11" s="70">
        <f>IFERROR(IF(Ieņēmumi!N27=1,Ieņēmumi!$D$93,0),"")</f>
        <v>0</v>
      </c>
      <c r="O11" s="70">
        <f>IFERROR(IF(Ieņēmumi!O27=1,Ieņēmumi!$D$93,0),"")</f>
        <v>0</v>
      </c>
      <c r="P11" s="70">
        <f>IFERROR(IF(Ieņēmumi!P27=1,Ieņēmumi!$D$93,0),"")</f>
        <v>0</v>
      </c>
      <c r="Q11" s="70">
        <f>IFERROR(IF(Ieņēmumi!Q27=1,Ieņēmumi!$D$93,0),"")</f>
        <v>0</v>
      </c>
      <c r="R11" s="70">
        <f>IFERROR(IF(Ieņēmumi!R27=1,Ieņēmumi!$D$93,0),"")</f>
        <v>0</v>
      </c>
      <c r="S11" s="70">
        <f>IFERROR(IF(Ieņēmumi!S27=1,Ieņēmumi!$D$93,0),"")</f>
        <v>0</v>
      </c>
      <c r="T11" s="70">
        <f>IFERROR(IF(Ieņēmumi!T27=1,Ieņēmumi!$D$93,0),"")</f>
        <v>0</v>
      </c>
      <c r="U11" s="70">
        <f>IFERROR(IF(Ieņēmumi!U27=1,Ieņēmumi!$D$93,0),"")</f>
        <v>0</v>
      </c>
      <c r="V11" s="70">
        <f>IFERROR(IF(Ieņēmumi!V27=1,Ieņēmumi!$D$93,0),"")</f>
        <v>0</v>
      </c>
      <c r="W11" s="70">
        <f>IFERROR(IF(Ieņēmumi!W27=1,Ieņēmumi!$D$93,0),"")</f>
        <v>0</v>
      </c>
      <c r="X11" s="70">
        <f>IFERROR(IF(Ieņēmumi!X27=1,Ieņēmumi!$D$93,0),"")</f>
        <v>0</v>
      </c>
      <c r="Y11" s="70">
        <f>IFERROR(IF(Ieņēmumi!Y27=1,Ieņēmumi!$D$93,0),"")</f>
        <v>0</v>
      </c>
      <c r="Z11" s="70">
        <f>IFERROR(IF(Ieņēmumi!Z27=1,Ieņēmumi!$D$93,0),"")</f>
        <v>0</v>
      </c>
      <c r="AA11" s="70">
        <f>IFERROR(IF(Ieņēmumi!AA27=1,Ieņēmumi!$D$93,0),"")</f>
        <v>0</v>
      </c>
      <c r="AB11" s="70">
        <f>IFERROR(IF(Ieņēmumi!AB27=1,Ieņēmumi!$D$93,0),"")</f>
        <v>0</v>
      </c>
      <c r="AC11" s="70">
        <f>IFERROR(IF(Ieņēmumi!AC27=1,Ieņēmumi!$D$93,0),"")</f>
        <v>0</v>
      </c>
      <c r="AD11" s="70">
        <f>IFERROR(IF(Ieņēmumi!AD27=1,Ieņēmumi!$D$93,0),"")</f>
        <v>0</v>
      </c>
      <c r="AE11" s="70">
        <f>IFERROR(IF(Ieņēmumi!AE27=1,Ieņēmumi!$D$93,0),"")</f>
        <v>0</v>
      </c>
      <c r="AF11" s="70">
        <f>IFERROR(IF(Ieņēmumi!AF27=1,Ieņēmumi!$D$93,0),"")</f>
        <v>0</v>
      </c>
      <c r="AG11" s="70">
        <f>IFERROR(IF(Ieņēmumi!AG27=1,Ieņēmumi!$D$93,0),"")</f>
        <v>0</v>
      </c>
      <c r="AH11" s="70">
        <f>IFERROR(IF(Ieņēmumi!AH27=1,Ieņēmumi!$D$93,0),"")</f>
        <v>0</v>
      </c>
      <c r="AI11" s="70">
        <f>IFERROR(IF(Ieņēmumi!AI27=1,Ieņēmumi!$D$93,0),"")</f>
        <v>0</v>
      </c>
      <c r="AJ11" s="70">
        <f>IFERROR(IF(Ieņēmumi!AJ27=1,Ieņēmumi!$D$93,0),"")</f>
        <v>0</v>
      </c>
      <c r="AK11" s="70">
        <f>IFERROR(IF(Ieņēmumi!AK27=1,Ieņēmumi!$D$93,0),"")</f>
        <v>0</v>
      </c>
      <c r="AL11" s="70">
        <f>IFERROR(IF(Ieņēmumi!AL27=1,Ieņēmumi!$D$93,0),"")</f>
        <v>0</v>
      </c>
      <c r="AM11" s="70">
        <f>IFERROR(IF(Ieņēmumi!AM27=1,Ieņēmumi!$D$93,0),"")</f>
        <v>0</v>
      </c>
      <c r="AN11" s="70">
        <f>IFERROR(IF(Ieņēmumi!AN27=1,Ieņēmumi!$D$93,0),"")</f>
        <v>0</v>
      </c>
      <c r="AO11" s="70">
        <f>IFERROR(IF(Ieņēmumi!AO27=1,Ieņēmumi!$D$93,0),"")</f>
        <v>0</v>
      </c>
      <c r="AP11" s="70">
        <f>IFERROR(IF(Ieņēmumi!AP27=1,Ieņēmumi!$D$93,0),"")</f>
        <v>0</v>
      </c>
      <c r="AQ11" s="70">
        <f>IFERROR(IF(Ieņēmumi!AQ27=1,Ieņēmumi!$D$93,0),"")</f>
        <v>0</v>
      </c>
      <c r="AR11" s="70">
        <f>IFERROR(IF(Ieņēmumi!AR27=1,Ieņēmumi!$D$93,0),"")</f>
        <v>0</v>
      </c>
      <c r="AS11" s="70">
        <f>IFERROR(IF(Ieņēmumi!AS27=1,Ieņēmumi!$D$93,0),"")</f>
        <v>0</v>
      </c>
      <c r="AT11" s="70">
        <f>IFERROR(IF(Ieņēmumi!AT27=1,Ieņēmumi!$D$93,0),"")</f>
        <v>0</v>
      </c>
      <c r="AU11" s="70">
        <f>IFERROR(IF(Ieņēmumi!AU27=1,Ieņēmumi!$D$93,0),"")</f>
        <v>0</v>
      </c>
      <c r="AV11" s="70">
        <f>IFERROR(IF(Ieņēmumi!AV27=1,Ieņēmumi!$D$93,0),"")</f>
        <v>0</v>
      </c>
      <c r="AW11" s="70">
        <f>IFERROR(IF(Ieņēmumi!AW27=1,Ieņēmumi!$D$93,0),"")</f>
        <v>0</v>
      </c>
      <c r="AX11" s="70">
        <f>IFERROR(IF(Ieņēmumi!AX27=1,Ieņēmumi!$D$93,0),"")</f>
        <v>0</v>
      </c>
      <c r="AY11" s="70">
        <f>IFERROR(IF(Ieņēmumi!AY27=1,Ieņēmumi!$D$93,0),"")</f>
        <v>0</v>
      </c>
      <c r="AZ11" s="70">
        <f>IFERROR(IF(Ieņēmumi!AZ27=1,Ieņēmumi!$D$93,0),"")</f>
        <v>0</v>
      </c>
      <c r="BA11" s="70">
        <f>IFERROR(IF(Ieņēmumi!BA27=1,Ieņēmumi!$D$93,0),"")</f>
        <v>0</v>
      </c>
      <c r="BB11" s="70">
        <f>IFERROR(IF(Ieņēmumi!BB27=1,Ieņēmumi!$D$93,0),"")</f>
        <v>0</v>
      </c>
      <c r="BC11" s="70">
        <f>IFERROR(IF(Ieņēmumi!BC27=1,Ieņēmumi!$D$93,0),"")</f>
        <v>0</v>
      </c>
      <c r="BD11" s="70">
        <f>IFERROR(IF(Ieņēmumi!BD27=1,Ieņēmumi!$D$93,0),"")</f>
        <v>0</v>
      </c>
      <c r="BE11" s="70">
        <f>IFERROR(IF(Ieņēmumi!BE27=1,Ieņēmumi!$D$93,0),"")</f>
        <v>0</v>
      </c>
      <c r="BF11" s="70">
        <f>IFERROR(IF(Ieņēmumi!BF27=1,Ieņēmumi!$D$93,0),"")</f>
        <v>0</v>
      </c>
      <c r="BG11" s="70">
        <f>IFERROR(IF(Ieņēmumi!BG27=1,Ieņēmumi!$D$93,0),"")</f>
        <v>0</v>
      </c>
      <c r="BH11" s="70">
        <f>IFERROR(IF(Ieņēmumi!BH27=1,Ieņēmumi!$D$93,0),"")</f>
        <v>0</v>
      </c>
      <c r="BI11" s="70">
        <f>IFERROR(IF(Ieņēmumi!BI27=1,Ieņēmumi!$D$93,0),"")</f>
        <v>0</v>
      </c>
      <c r="BJ11" s="70">
        <f>IFERROR(IF(Ieņēmumi!BJ27=1,Ieņēmumi!$D$93,0),"")</f>
        <v>0</v>
      </c>
      <c r="BK11" s="70">
        <f>IFERROR(IF(Ieņēmumi!BK27=1,Ieņēmumi!$D$93,0),"")</f>
        <v>0</v>
      </c>
      <c r="BL11" s="70">
        <f>IFERROR(IF(Ieņēmumi!BL27=1,Ieņēmumi!$D$93,0),"")</f>
        <v>0</v>
      </c>
      <c r="BM11" s="70">
        <f>IFERROR(IF(Ieņēmumi!BM27=1,Ieņēmumi!$D$93,0),"")</f>
        <v>0</v>
      </c>
      <c r="BN11" s="70">
        <f>IFERROR(IF(Ieņēmumi!BN27=1,Ieņēmumi!$D$93,0),"")</f>
        <v>0</v>
      </c>
      <c r="BO11" s="70">
        <f>IFERROR(IF(Ieņēmumi!BO27=1,Ieņēmumi!$D$93,0),"")</f>
        <v>0</v>
      </c>
      <c r="BP11" s="70">
        <f>IFERROR(IF(Ieņēmumi!BP27=1,Ieņēmumi!$D$93,0),"")</f>
        <v>0</v>
      </c>
      <c r="BQ11" s="70">
        <f>IFERROR(IF(Ieņēmumi!BQ27=1,Ieņēmumi!$D$93,0),"")</f>
        <v>0</v>
      </c>
      <c r="BR11" s="70">
        <f>IFERROR(IF(Ieņēmumi!BR27=1,Ieņēmumi!$D$93,0),"")</f>
        <v>0</v>
      </c>
      <c r="BS11" s="70">
        <f>IFERROR(IF(Ieņēmumi!BS27=1,Ieņēmumi!$D$93,0),"")</f>
        <v>0</v>
      </c>
      <c r="BT11" s="70">
        <f>IFERROR(IF(Ieņēmumi!BT27=1,Ieņēmumi!$D$93,0),"")</f>
        <v>0</v>
      </c>
      <c r="BU11" s="70">
        <f>IFERROR(IF(Ieņēmumi!BU27=1,Ieņēmumi!$D$93,0),"")</f>
        <v>0</v>
      </c>
      <c r="BV11" s="70">
        <f>IFERROR(IF(Ieņēmumi!BV27=1,Ieņēmumi!$D$93,0),"")</f>
        <v>0</v>
      </c>
      <c r="BW11" s="70">
        <f>IFERROR(IF(Ieņēmumi!BW27=1,Ieņēmumi!$D$93,0),"")</f>
        <v>0</v>
      </c>
      <c r="BX11" s="70">
        <f>IFERROR(IF(Ieņēmumi!BX27=1,Ieņēmumi!$D$93,0),"")</f>
        <v>0</v>
      </c>
      <c r="BY11" s="70">
        <f>IFERROR(IF(Ieņēmumi!BY27=1,Ieņēmumi!$D$93,0),"")</f>
        <v>0</v>
      </c>
      <c r="BZ11" s="70">
        <f>IFERROR(IF(Ieņēmumi!BZ27=1,Ieņēmumi!$D$93,0),"")</f>
        <v>0</v>
      </c>
      <c r="CA11" s="70">
        <f>IFERROR(IF(Ieņēmumi!CA27=1,Ieņēmumi!$D$93,0),"")</f>
        <v>0</v>
      </c>
      <c r="CB11" s="70">
        <f>IFERROR(IF(Ieņēmumi!CB27=1,Ieņēmumi!$D$93,0),"")</f>
        <v>0</v>
      </c>
      <c r="CC11" s="70">
        <f>IFERROR(IF(Ieņēmumi!CC27=1,Ieņēmumi!$D$93,0),"")</f>
        <v>0</v>
      </c>
      <c r="CD11" s="70">
        <f>IFERROR(IF(Ieņēmumi!CD27=1,Ieņēmumi!$D$93,0),"")</f>
        <v>0</v>
      </c>
      <c r="CE11" s="70">
        <f>IFERROR(IF(Ieņēmumi!CE27=1,Ieņēmumi!$D$93,0),"")</f>
        <v>0</v>
      </c>
      <c r="CF11" s="70">
        <f>IFERROR(IF(Ieņēmumi!CF27=1,Ieņēmumi!$D$93,0),"")</f>
        <v>0</v>
      </c>
      <c r="CG11" s="70">
        <f>IFERROR(IF(Ieņēmumi!CG27=1,Ieņēmumi!$D$93,0),"")</f>
        <v>0</v>
      </c>
      <c r="CH11" s="70">
        <f>IFERROR(IF(Ieņēmumi!CH27=1,Ieņēmumi!$D$93,0),"")</f>
        <v>0</v>
      </c>
      <c r="CI11" s="70">
        <f>IFERROR(IF(Ieņēmumi!CI27=1,Ieņēmumi!$D$93,0),"")</f>
        <v>0</v>
      </c>
      <c r="CJ11" s="70">
        <f>IFERROR(IF(Ieņēmumi!CJ27=1,Ieņēmumi!$D$93,0),"")</f>
        <v>0</v>
      </c>
      <c r="CK11" s="70">
        <f>IFERROR(IF(Ieņēmumi!CK27=1,Ieņēmumi!$D$93,0),"")</f>
        <v>0</v>
      </c>
      <c r="CL11" s="70">
        <f>IFERROR(IF(Ieņēmumi!CL27=1,Ieņēmumi!$D$93,0),"")</f>
        <v>0</v>
      </c>
      <c r="CM11" s="70">
        <f>IFERROR(IF(Ieņēmumi!CM27=1,Ieņēmumi!$D$93,0),"")</f>
        <v>0</v>
      </c>
      <c r="CN11" s="70">
        <f>IFERROR(IF(Ieņēmumi!CN27=1,Ieņēmumi!$D$93,0),"")</f>
        <v>0</v>
      </c>
      <c r="CO11" s="70">
        <f>IFERROR(IF(Ieņēmumi!CO27=1,Ieņēmumi!$D$93,0),"")</f>
        <v>0</v>
      </c>
      <c r="CP11" s="70">
        <f>IFERROR(IF(Ieņēmumi!CP27=1,Ieņēmumi!$D$93,0),"")</f>
        <v>0</v>
      </c>
      <c r="CQ11" s="70">
        <f>IFERROR(IF(Ieņēmumi!CQ27=1,Ieņēmumi!$D$93,0),"")</f>
        <v>0</v>
      </c>
      <c r="CR11" s="70">
        <f>IFERROR(IF(Ieņēmumi!CR27=1,Ieņēmumi!$D$93,0),"")</f>
        <v>0</v>
      </c>
      <c r="CS11" s="70">
        <f>IFERROR(IF(Ieņēmumi!CS27=1,Ieņēmumi!$D$93,0),"")</f>
        <v>0</v>
      </c>
      <c r="CT11" s="70">
        <f>IFERROR(IF(Ieņēmumi!CT27=1,Ieņēmumi!$D$93,0),"")</f>
        <v>0</v>
      </c>
      <c r="CU11" s="70">
        <f>IFERROR(IF(Ieņēmumi!CU27=1,Ieņēmumi!$D$93,0),"")</f>
        <v>0</v>
      </c>
      <c r="CV11" s="70">
        <f>IFERROR(IF(Ieņēmumi!CV27=1,Ieņēmumi!$D$93,0),"")</f>
        <v>0</v>
      </c>
      <c r="CW11" s="70">
        <f>IFERROR(IF(Ieņēmumi!CW27=1,Ieņēmumi!$D$93,0),"")</f>
        <v>0</v>
      </c>
      <c r="CX11" s="70">
        <f>IFERROR(IF(Ieņēmumi!CX27=1,Ieņēmumi!$D$93,0),"")</f>
        <v>0</v>
      </c>
      <c r="CY11" s="70">
        <f>IFERROR(IF(Ieņēmumi!CY27=1,Ieņēmumi!$D$93,0),"")</f>
        <v>0</v>
      </c>
      <c r="CZ11" s="70">
        <f>IFERROR(IF(Ieņēmumi!CZ27=1,Ieņēmumi!$D$93,0),"")</f>
        <v>0</v>
      </c>
      <c r="DA11" s="70">
        <f>IFERROR(IF(Ieņēmumi!DA27=1,Ieņēmumi!$D$93,0),"")</f>
        <v>0</v>
      </c>
      <c r="DB11" s="70">
        <f>IFERROR(IF(Ieņēmumi!DB27=1,Ieņēmumi!$D$93,0),"")</f>
        <v>0</v>
      </c>
      <c r="DC11" s="70">
        <f>IFERROR(IF(Ieņēmumi!DC27=1,Ieņēmumi!$D$93,0),"")</f>
        <v>0</v>
      </c>
      <c r="DD11" s="70">
        <f>IFERROR(IF(Ieņēmumi!DD27=1,Ieņēmumi!$D$93,0),"")</f>
        <v>0</v>
      </c>
      <c r="DE11" s="70">
        <f>IFERROR(IF(Ieņēmumi!DE27=1,Ieņēmumi!$D$93,0),"")</f>
        <v>0</v>
      </c>
      <c r="DF11" s="70">
        <f>IFERROR(IF(Ieņēmumi!DF27=1,Ieņēmumi!$D$93,0),"")</f>
        <v>0</v>
      </c>
      <c r="DG11" s="70">
        <f>IFERROR(IF(Ieņēmumi!DG27=1,Ieņēmumi!$D$93,0),"")</f>
        <v>0</v>
      </c>
      <c r="DH11" s="70">
        <f>IFERROR(IF(Ieņēmumi!DH27=1,Ieņēmumi!$D$93,0),"")</f>
        <v>0</v>
      </c>
      <c r="DI11" s="70">
        <f>IFERROR(IF(Ieņēmumi!DI27=1,Ieņēmumi!$D$93,0),"")</f>
        <v>0</v>
      </c>
      <c r="DJ11" s="70">
        <f>IFERROR(IF(Ieņēmumi!DJ27=1,Ieņēmumi!$D$93,0),"")</f>
        <v>0</v>
      </c>
      <c r="DK11" s="70">
        <f>IFERROR(IF(Ieņēmumi!DK27=1,Ieņēmumi!$D$93,0),"")</f>
        <v>0</v>
      </c>
      <c r="DL11" s="70">
        <f>IFERROR(IF(Ieņēmumi!DL27=1,Ieņēmumi!$D$93,0),"")</f>
        <v>0</v>
      </c>
      <c r="DM11" s="70">
        <f>IFERROR(IF(Ieņēmumi!DM27=1,Ieņēmumi!$D$93,0),"")</f>
        <v>0</v>
      </c>
      <c r="DN11" s="70">
        <f>IFERROR(IF(Ieņēmumi!DN27=1,Ieņēmumi!$D$93,0),"")</f>
        <v>0</v>
      </c>
      <c r="DO11" s="70">
        <f>IFERROR(IF(Ieņēmumi!DO27=1,Ieņēmumi!$D$93,0),"")</f>
        <v>0</v>
      </c>
      <c r="DP11" s="70">
        <f>IFERROR(IF(Ieņēmumi!DP27=1,Ieņēmumi!$D$93,0),"")</f>
        <v>0</v>
      </c>
      <c r="DQ11" s="70">
        <f>IFERROR(IF(Ieņēmumi!DQ27=1,Ieņēmumi!$D$93,0),"")</f>
        <v>0</v>
      </c>
      <c r="DR11" s="70">
        <f>IFERROR(IF(Ieņēmumi!DR27=1,Ieņēmumi!$D$93,0),"")</f>
        <v>0</v>
      </c>
      <c r="DS11" s="70">
        <f>IFERROR(IF(Ieņēmumi!DS27=1,Ieņēmumi!$D$93,0),"")</f>
        <v>0</v>
      </c>
      <c r="DT11" s="70">
        <f>IFERROR(IF(Ieņēmumi!DT27=1,Ieņēmumi!$D$93,0),"")</f>
        <v>0</v>
      </c>
      <c r="DU11" s="70">
        <f>IFERROR(IF(Ieņēmumi!DU27=1,Ieņēmumi!$D$93,0),"")</f>
        <v>0</v>
      </c>
    </row>
    <row r="12" spans="1:125" x14ac:dyDescent="0.35">
      <c r="A12" s="55" t="str">
        <f>IFERROR(Izmaksas!A176,"")</f>
        <v>Nominālās privātā partnera regulārās uzturēšanas izmaksas, kopā</v>
      </c>
      <c r="B12" s="56" t="str">
        <f>IFERROR(Izmaksas!B176,"")</f>
        <v>k €</v>
      </c>
      <c r="C12" s="2"/>
      <c r="D12" s="79">
        <f t="shared" si="0"/>
        <v>0</v>
      </c>
      <c r="E12" s="63" t="str">
        <f>IFERROR(-Izmaksas!E176,"")</f>
        <v/>
      </c>
      <c r="F12" s="63" t="str">
        <f>IFERROR(-Izmaksas!F176,"")</f>
        <v/>
      </c>
      <c r="G12" s="63" t="str">
        <f>IFERROR(-Izmaksas!G176,"")</f>
        <v/>
      </c>
      <c r="H12" s="63" t="str">
        <f>IFERROR(-Izmaksas!H176,"")</f>
        <v/>
      </c>
      <c r="I12" s="63" t="str">
        <f>IFERROR(-Izmaksas!I176,"")</f>
        <v/>
      </c>
      <c r="J12" s="63" t="str">
        <f>IFERROR(-Izmaksas!J176,"")</f>
        <v/>
      </c>
      <c r="K12" s="63" t="str">
        <f>IFERROR(-Izmaksas!K176,"")</f>
        <v/>
      </c>
      <c r="L12" s="63" t="str">
        <f>IFERROR(-Izmaksas!L176,"")</f>
        <v/>
      </c>
      <c r="M12" s="63" t="str">
        <f>IFERROR(-Izmaksas!M176,"")</f>
        <v/>
      </c>
      <c r="N12" s="63" t="str">
        <f>IFERROR(-Izmaksas!N176,"")</f>
        <v/>
      </c>
      <c r="O12" s="63" t="str">
        <f>IFERROR(-Izmaksas!O176,"")</f>
        <v/>
      </c>
      <c r="P12" s="63" t="str">
        <f>IFERROR(-Izmaksas!P176,"")</f>
        <v/>
      </c>
      <c r="Q12" s="63" t="str">
        <f>IFERROR(-Izmaksas!Q176,"")</f>
        <v/>
      </c>
      <c r="R12" s="63" t="str">
        <f>IFERROR(-Izmaksas!R176,"")</f>
        <v/>
      </c>
      <c r="S12" s="63" t="str">
        <f>IFERROR(-Izmaksas!S176,"")</f>
        <v/>
      </c>
      <c r="T12" s="63" t="str">
        <f>IFERROR(-Izmaksas!T176,"")</f>
        <v/>
      </c>
      <c r="U12" s="63" t="str">
        <f>IFERROR(-Izmaksas!U176,"")</f>
        <v/>
      </c>
      <c r="V12" s="63" t="str">
        <f>IFERROR(-Izmaksas!V176,"")</f>
        <v/>
      </c>
      <c r="W12" s="63" t="str">
        <f>IFERROR(-Izmaksas!W176,"")</f>
        <v/>
      </c>
      <c r="X12" s="63" t="str">
        <f>IFERROR(-Izmaksas!X176,"")</f>
        <v/>
      </c>
      <c r="Y12" s="63" t="str">
        <f>IFERROR(-Izmaksas!Y176,"")</f>
        <v/>
      </c>
      <c r="Z12" s="63" t="str">
        <f>IFERROR(-Izmaksas!Z176,"")</f>
        <v/>
      </c>
      <c r="AA12" s="63" t="str">
        <f>IFERROR(-Izmaksas!AA176,"")</f>
        <v/>
      </c>
      <c r="AB12" s="63" t="str">
        <f>IFERROR(-Izmaksas!AB176,"")</f>
        <v/>
      </c>
      <c r="AC12" s="63" t="str">
        <f>IFERROR(-Izmaksas!AC176,"")</f>
        <v/>
      </c>
      <c r="AD12" s="63" t="str">
        <f>IFERROR(-Izmaksas!AD176,"")</f>
        <v/>
      </c>
      <c r="AE12" s="63" t="str">
        <f>IFERROR(-Izmaksas!AE176,"")</f>
        <v/>
      </c>
      <c r="AF12" s="63" t="str">
        <f>IFERROR(-Izmaksas!AF176,"")</f>
        <v/>
      </c>
      <c r="AG12" s="63" t="str">
        <f>IFERROR(-Izmaksas!AG176,"")</f>
        <v/>
      </c>
      <c r="AH12" s="63" t="str">
        <f>IFERROR(-Izmaksas!AH176,"")</f>
        <v/>
      </c>
      <c r="AI12" s="63" t="str">
        <f>IFERROR(-Izmaksas!AI176,"")</f>
        <v/>
      </c>
      <c r="AJ12" s="63" t="str">
        <f>IFERROR(-Izmaksas!AJ176,"")</f>
        <v/>
      </c>
      <c r="AK12" s="63" t="str">
        <f>IFERROR(-Izmaksas!AK176,"")</f>
        <v/>
      </c>
      <c r="AL12" s="63" t="str">
        <f>IFERROR(-Izmaksas!AL176,"")</f>
        <v/>
      </c>
      <c r="AM12" s="63" t="str">
        <f>IFERROR(-Izmaksas!AM176,"")</f>
        <v/>
      </c>
      <c r="AN12" s="63" t="str">
        <f>IFERROR(-Izmaksas!AN176,"")</f>
        <v/>
      </c>
      <c r="AO12" s="63" t="str">
        <f>IFERROR(-Izmaksas!AO176,"")</f>
        <v/>
      </c>
      <c r="AP12" s="63" t="str">
        <f>IFERROR(-Izmaksas!AP176,"")</f>
        <v/>
      </c>
      <c r="AQ12" s="63" t="str">
        <f>IFERROR(-Izmaksas!AQ176,"")</f>
        <v/>
      </c>
      <c r="AR12" s="63" t="str">
        <f>IFERROR(-Izmaksas!AR176,"")</f>
        <v/>
      </c>
      <c r="AS12" s="63" t="str">
        <f>IFERROR(-Izmaksas!AS176,"")</f>
        <v/>
      </c>
      <c r="AT12" s="63" t="str">
        <f>IFERROR(-Izmaksas!AT176,"")</f>
        <v/>
      </c>
      <c r="AU12" s="63" t="str">
        <f>IFERROR(-Izmaksas!AU176,"")</f>
        <v/>
      </c>
      <c r="AV12" s="63" t="str">
        <f>IFERROR(-Izmaksas!AV176,"")</f>
        <v/>
      </c>
      <c r="AW12" s="63" t="str">
        <f>IFERROR(-Izmaksas!AW176,"")</f>
        <v/>
      </c>
      <c r="AX12" s="63" t="str">
        <f>IFERROR(-Izmaksas!AX176,"")</f>
        <v/>
      </c>
      <c r="AY12" s="63" t="str">
        <f>IFERROR(-Izmaksas!AY176,"")</f>
        <v/>
      </c>
      <c r="AZ12" s="63" t="str">
        <f>IFERROR(-Izmaksas!AZ176,"")</f>
        <v/>
      </c>
      <c r="BA12" s="63" t="str">
        <f>IFERROR(-Izmaksas!BA176,"")</f>
        <v/>
      </c>
      <c r="BB12" s="63" t="str">
        <f>IFERROR(-Izmaksas!BB176,"")</f>
        <v/>
      </c>
      <c r="BC12" s="63" t="str">
        <f>IFERROR(-Izmaksas!BC176,"")</f>
        <v/>
      </c>
      <c r="BD12" s="63" t="str">
        <f>IFERROR(-Izmaksas!BD176,"")</f>
        <v/>
      </c>
      <c r="BE12" s="63" t="str">
        <f>IFERROR(-Izmaksas!BE176,"")</f>
        <v/>
      </c>
      <c r="BF12" s="63" t="str">
        <f>IFERROR(-Izmaksas!BF176,"")</f>
        <v/>
      </c>
      <c r="BG12" s="63" t="str">
        <f>IFERROR(-Izmaksas!BG176,"")</f>
        <v/>
      </c>
      <c r="BH12" s="63" t="str">
        <f>IFERROR(-Izmaksas!BH176,"")</f>
        <v/>
      </c>
      <c r="BI12" s="63" t="str">
        <f>IFERROR(-Izmaksas!BI176,"")</f>
        <v/>
      </c>
      <c r="BJ12" s="63" t="str">
        <f>IFERROR(-Izmaksas!BJ176,"")</f>
        <v/>
      </c>
      <c r="BK12" s="63" t="str">
        <f>IFERROR(-Izmaksas!BK176,"")</f>
        <v/>
      </c>
      <c r="BL12" s="63" t="str">
        <f>IFERROR(-Izmaksas!BL176,"")</f>
        <v/>
      </c>
      <c r="BM12" s="63" t="str">
        <f>IFERROR(-Izmaksas!BM176,"")</f>
        <v/>
      </c>
      <c r="BN12" s="63" t="str">
        <f>IFERROR(-Izmaksas!BN176,"")</f>
        <v/>
      </c>
      <c r="BO12" s="63" t="str">
        <f>IFERROR(-Izmaksas!BO176,"")</f>
        <v/>
      </c>
      <c r="BP12" s="63" t="str">
        <f>IFERROR(-Izmaksas!BP176,"")</f>
        <v/>
      </c>
      <c r="BQ12" s="63" t="str">
        <f>IFERROR(-Izmaksas!BQ176,"")</f>
        <v/>
      </c>
      <c r="BR12" s="63" t="str">
        <f>IFERROR(-Izmaksas!BR176,"")</f>
        <v/>
      </c>
      <c r="BS12" s="63" t="str">
        <f>IFERROR(-Izmaksas!BS176,"")</f>
        <v/>
      </c>
      <c r="BT12" s="63" t="str">
        <f>IFERROR(-Izmaksas!BT176,"")</f>
        <v/>
      </c>
      <c r="BU12" s="63" t="str">
        <f>IFERROR(-Izmaksas!BU176,"")</f>
        <v/>
      </c>
      <c r="BV12" s="63" t="str">
        <f>IFERROR(-Izmaksas!BV176,"")</f>
        <v/>
      </c>
      <c r="BW12" s="63" t="str">
        <f>IFERROR(-Izmaksas!BW176,"")</f>
        <v/>
      </c>
      <c r="BX12" s="63" t="str">
        <f>IFERROR(-Izmaksas!BX176,"")</f>
        <v/>
      </c>
      <c r="BY12" s="63" t="str">
        <f>IFERROR(-Izmaksas!BY176,"")</f>
        <v/>
      </c>
      <c r="BZ12" s="63" t="str">
        <f>IFERROR(-Izmaksas!BZ176,"")</f>
        <v/>
      </c>
      <c r="CA12" s="63" t="str">
        <f>IFERROR(-Izmaksas!CA176,"")</f>
        <v/>
      </c>
      <c r="CB12" s="63" t="str">
        <f>IFERROR(-Izmaksas!CB176,"")</f>
        <v/>
      </c>
      <c r="CC12" s="63" t="str">
        <f>IFERROR(-Izmaksas!CC176,"")</f>
        <v/>
      </c>
      <c r="CD12" s="63" t="str">
        <f>IFERROR(-Izmaksas!CD176,"")</f>
        <v/>
      </c>
      <c r="CE12" s="63" t="str">
        <f>IFERROR(-Izmaksas!CE176,"")</f>
        <v/>
      </c>
      <c r="CF12" s="63" t="str">
        <f>IFERROR(-Izmaksas!CF176,"")</f>
        <v/>
      </c>
      <c r="CG12" s="63" t="str">
        <f>IFERROR(-Izmaksas!CG176,"")</f>
        <v/>
      </c>
      <c r="CH12" s="63" t="str">
        <f>IFERROR(-Izmaksas!CH176,"")</f>
        <v/>
      </c>
      <c r="CI12" s="63" t="str">
        <f>IFERROR(-Izmaksas!CI176,"")</f>
        <v/>
      </c>
      <c r="CJ12" s="63" t="str">
        <f>IFERROR(-Izmaksas!CJ176,"")</f>
        <v/>
      </c>
      <c r="CK12" s="63" t="str">
        <f>IFERROR(-Izmaksas!CK176,"")</f>
        <v/>
      </c>
      <c r="CL12" s="63" t="str">
        <f>IFERROR(-Izmaksas!CL176,"")</f>
        <v/>
      </c>
      <c r="CM12" s="63" t="str">
        <f>IFERROR(-Izmaksas!CM176,"")</f>
        <v/>
      </c>
      <c r="CN12" s="63" t="str">
        <f>IFERROR(-Izmaksas!CN176,"")</f>
        <v/>
      </c>
      <c r="CO12" s="63" t="str">
        <f>IFERROR(-Izmaksas!CO176,"")</f>
        <v/>
      </c>
      <c r="CP12" s="63" t="str">
        <f>IFERROR(-Izmaksas!CP176,"")</f>
        <v/>
      </c>
      <c r="CQ12" s="63" t="str">
        <f>IFERROR(-Izmaksas!CQ176,"")</f>
        <v/>
      </c>
      <c r="CR12" s="63" t="str">
        <f>IFERROR(-Izmaksas!CR176,"")</f>
        <v/>
      </c>
      <c r="CS12" s="63" t="str">
        <f>IFERROR(-Izmaksas!CS176,"")</f>
        <v/>
      </c>
      <c r="CT12" s="63" t="str">
        <f>IFERROR(-Izmaksas!CT176,"")</f>
        <v/>
      </c>
      <c r="CU12" s="63" t="str">
        <f>IFERROR(-Izmaksas!CU176,"")</f>
        <v/>
      </c>
      <c r="CV12" s="63" t="str">
        <f>IFERROR(-Izmaksas!CV176,"")</f>
        <v/>
      </c>
      <c r="CW12" s="63" t="str">
        <f>IFERROR(-Izmaksas!CW176,"")</f>
        <v/>
      </c>
      <c r="CX12" s="63" t="str">
        <f>IFERROR(-Izmaksas!CX176,"")</f>
        <v/>
      </c>
      <c r="CY12" s="63" t="str">
        <f>IFERROR(-Izmaksas!CY176,"")</f>
        <v/>
      </c>
      <c r="CZ12" s="63" t="str">
        <f>IFERROR(-Izmaksas!CZ176,"")</f>
        <v/>
      </c>
      <c r="DA12" s="63" t="str">
        <f>IFERROR(-Izmaksas!DA176,"")</f>
        <v/>
      </c>
      <c r="DB12" s="63" t="str">
        <f>IFERROR(-Izmaksas!DB176,"")</f>
        <v/>
      </c>
      <c r="DC12" s="63" t="str">
        <f>IFERROR(-Izmaksas!DC176,"")</f>
        <v/>
      </c>
      <c r="DD12" s="63" t="str">
        <f>IFERROR(-Izmaksas!DD176,"")</f>
        <v/>
      </c>
      <c r="DE12" s="63" t="str">
        <f>IFERROR(-Izmaksas!DE176,"")</f>
        <v/>
      </c>
      <c r="DF12" s="63" t="str">
        <f>IFERROR(-Izmaksas!DF176,"")</f>
        <v/>
      </c>
      <c r="DG12" s="63" t="str">
        <f>IFERROR(-Izmaksas!DG176,"")</f>
        <v/>
      </c>
      <c r="DH12" s="63" t="str">
        <f>IFERROR(-Izmaksas!DH176,"")</f>
        <v/>
      </c>
      <c r="DI12" s="63" t="str">
        <f>IFERROR(-Izmaksas!DI176,"")</f>
        <v/>
      </c>
      <c r="DJ12" s="63" t="str">
        <f>IFERROR(-Izmaksas!DJ176,"")</f>
        <v/>
      </c>
      <c r="DK12" s="63" t="str">
        <f>IFERROR(-Izmaksas!DK176,"")</f>
        <v/>
      </c>
      <c r="DL12" s="63" t="str">
        <f>IFERROR(-Izmaksas!DL176,"")</f>
        <v/>
      </c>
      <c r="DM12" s="63" t="str">
        <f>IFERROR(-Izmaksas!DM176,"")</f>
        <v/>
      </c>
      <c r="DN12" s="63" t="str">
        <f>IFERROR(-Izmaksas!DN176,"")</f>
        <v/>
      </c>
      <c r="DO12" s="63" t="str">
        <f>IFERROR(-Izmaksas!DO176,"")</f>
        <v/>
      </c>
      <c r="DP12" s="63" t="str">
        <f>IFERROR(-Izmaksas!DP176,"")</f>
        <v/>
      </c>
      <c r="DQ12" s="63" t="str">
        <f>IFERROR(-Izmaksas!DQ176,"")</f>
        <v/>
      </c>
      <c r="DR12" s="63" t="str">
        <f>IFERROR(-Izmaksas!DR176,"")</f>
        <v/>
      </c>
      <c r="DS12" s="63" t="str">
        <f>IFERROR(-Izmaksas!DS176,"")</f>
        <v/>
      </c>
      <c r="DT12" s="63" t="str">
        <f>IFERROR(-Izmaksas!DT176,"")</f>
        <v/>
      </c>
      <c r="DU12" s="63" t="str">
        <f>IFERROR(-Izmaksas!DU176,"")</f>
        <v/>
      </c>
    </row>
    <row r="13" spans="1:125" x14ac:dyDescent="0.35">
      <c r="A13" s="55" t="str">
        <f>IFERROR(Ieņēmumi!A32,"")</f>
        <v>PERIODISKO UZTURĒŠANAS IZMAKSU REZERVES KONTA (MMRA) papildināšana</v>
      </c>
      <c r="B13" s="56" t="str">
        <f>IFERROR(Izmaksas!B177,"")</f>
        <v>k €</v>
      </c>
      <c r="C13" s="2"/>
      <c r="D13" s="79">
        <f t="shared" ca="1" si="0"/>
        <v>0</v>
      </c>
      <c r="E13" s="63" t="str">
        <f ca="1">IFERROR(-Ieņēmumi!E32,"")</f>
        <v/>
      </c>
      <c r="F13" s="63" t="str">
        <f ca="1">IFERROR(-Ieņēmumi!F32,"")</f>
        <v/>
      </c>
      <c r="G13" s="63" t="str">
        <f ca="1">IFERROR(-Ieņēmumi!G32,"")</f>
        <v/>
      </c>
      <c r="H13" s="63" t="str">
        <f ca="1">IFERROR(-Ieņēmumi!H32,"")</f>
        <v/>
      </c>
      <c r="I13" s="63" t="str">
        <f ca="1">IFERROR(-Ieņēmumi!I32,"")</f>
        <v/>
      </c>
      <c r="J13" s="63" t="str">
        <f ca="1">IFERROR(-Ieņēmumi!J32,"")</f>
        <v/>
      </c>
      <c r="K13" s="63" t="str">
        <f ca="1">IFERROR(-Ieņēmumi!K32,"")</f>
        <v/>
      </c>
      <c r="L13" s="63" t="str">
        <f ca="1">IFERROR(-Ieņēmumi!L32,"")</f>
        <v/>
      </c>
      <c r="M13" s="63" t="str">
        <f ca="1">IFERROR(-Ieņēmumi!M32,"")</f>
        <v/>
      </c>
      <c r="N13" s="63" t="str">
        <f ca="1">IFERROR(-Ieņēmumi!N32,"")</f>
        <v/>
      </c>
      <c r="O13" s="63" t="str">
        <f ca="1">IFERROR(-Ieņēmumi!O32,"")</f>
        <v/>
      </c>
      <c r="P13" s="63" t="str">
        <f ca="1">IFERROR(-Ieņēmumi!P32,"")</f>
        <v/>
      </c>
      <c r="Q13" s="63" t="str">
        <f ca="1">IFERROR(-Ieņēmumi!Q32,"")</f>
        <v/>
      </c>
      <c r="R13" s="63" t="str">
        <f ca="1">IFERROR(-Ieņēmumi!R32,"")</f>
        <v/>
      </c>
      <c r="S13" s="63" t="str">
        <f ca="1">IFERROR(-Ieņēmumi!S32,"")</f>
        <v/>
      </c>
      <c r="T13" s="63" t="str">
        <f ca="1">IFERROR(-Ieņēmumi!T32,"")</f>
        <v/>
      </c>
      <c r="U13" s="63" t="str">
        <f ca="1">IFERROR(-Ieņēmumi!U32,"")</f>
        <v/>
      </c>
      <c r="V13" s="63" t="str">
        <f ca="1">IFERROR(-Ieņēmumi!V32,"")</f>
        <v/>
      </c>
      <c r="W13" s="63" t="str">
        <f ca="1">IFERROR(-Ieņēmumi!W32,"")</f>
        <v/>
      </c>
      <c r="X13" s="63" t="str">
        <f ca="1">IFERROR(-Ieņēmumi!X32,"")</f>
        <v/>
      </c>
      <c r="Y13" s="63" t="str">
        <f ca="1">IFERROR(-Ieņēmumi!Y32,"")</f>
        <v/>
      </c>
      <c r="Z13" s="63" t="str">
        <f ca="1">IFERROR(-Ieņēmumi!Z32,"")</f>
        <v/>
      </c>
      <c r="AA13" s="63" t="str">
        <f ca="1">IFERROR(-Ieņēmumi!AA32,"")</f>
        <v/>
      </c>
      <c r="AB13" s="63" t="str">
        <f ca="1">IFERROR(-Ieņēmumi!AB32,"")</f>
        <v/>
      </c>
      <c r="AC13" s="63" t="str">
        <f ca="1">IFERROR(-Ieņēmumi!AC32,"")</f>
        <v/>
      </c>
      <c r="AD13" s="63" t="str">
        <f ca="1">IFERROR(-Ieņēmumi!AD32,"")</f>
        <v/>
      </c>
      <c r="AE13" s="63" t="str">
        <f ca="1">IFERROR(-Ieņēmumi!AE32,"")</f>
        <v/>
      </c>
      <c r="AF13" s="63" t="str">
        <f ca="1">IFERROR(-Ieņēmumi!AF32,"")</f>
        <v/>
      </c>
      <c r="AG13" s="63" t="str">
        <f ca="1">IFERROR(-Ieņēmumi!AG32,"")</f>
        <v/>
      </c>
      <c r="AH13" s="63" t="str">
        <f ca="1">IFERROR(-Ieņēmumi!AH32,"")</f>
        <v/>
      </c>
      <c r="AI13" s="63" t="str">
        <f ca="1">IFERROR(-Ieņēmumi!AI32,"")</f>
        <v/>
      </c>
      <c r="AJ13" s="63" t="str">
        <f ca="1">IFERROR(-Ieņēmumi!AJ32,"")</f>
        <v/>
      </c>
      <c r="AK13" s="63" t="str">
        <f ca="1">IFERROR(-Ieņēmumi!AK32,"")</f>
        <v/>
      </c>
      <c r="AL13" s="63" t="str">
        <f ca="1">IFERROR(-Ieņēmumi!AL32,"")</f>
        <v/>
      </c>
      <c r="AM13" s="63" t="str">
        <f ca="1">IFERROR(-Ieņēmumi!AM32,"")</f>
        <v/>
      </c>
      <c r="AN13" s="63" t="str">
        <f ca="1">IFERROR(-Ieņēmumi!AN32,"")</f>
        <v/>
      </c>
      <c r="AO13" s="63" t="str">
        <f ca="1">IFERROR(-Ieņēmumi!AO32,"")</f>
        <v/>
      </c>
      <c r="AP13" s="63" t="str">
        <f ca="1">IFERROR(-Ieņēmumi!AP32,"")</f>
        <v/>
      </c>
      <c r="AQ13" s="63" t="str">
        <f ca="1">IFERROR(-Ieņēmumi!AQ32,"")</f>
        <v/>
      </c>
      <c r="AR13" s="63" t="str">
        <f ca="1">IFERROR(-Ieņēmumi!AR32,"")</f>
        <v/>
      </c>
      <c r="AS13" s="63" t="str">
        <f ca="1">IFERROR(-Ieņēmumi!AS32,"")</f>
        <v/>
      </c>
      <c r="AT13" s="63" t="str">
        <f ca="1">IFERROR(-Ieņēmumi!AT32,"")</f>
        <v/>
      </c>
      <c r="AU13" s="63" t="str">
        <f ca="1">IFERROR(-Ieņēmumi!AU32,"")</f>
        <v/>
      </c>
      <c r="AV13" s="63" t="str">
        <f ca="1">IFERROR(-Ieņēmumi!AV32,"")</f>
        <v/>
      </c>
      <c r="AW13" s="63" t="str">
        <f ca="1">IFERROR(-Ieņēmumi!AW32,"")</f>
        <v/>
      </c>
      <c r="AX13" s="63" t="str">
        <f ca="1">IFERROR(-Ieņēmumi!AX32,"")</f>
        <v/>
      </c>
      <c r="AY13" s="63" t="str">
        <f ca="1">IFERROR(-Ieņēmumi!AY32,"")</f>
        <v/>
      </c>
      <c r="AZ13" s="63" t="str">
        <f ca="1">IFERROR(-Ieņēmumi!AZ32,"")</f>
        <v/>
      </c>
      <c r="BA13" s="63" t="str">
        <f ca="1">IFERROR(-Ieņēmumi!BA32,"")</f>
        <v/>
      </c>
      <c r="BB13" s="63" t="str">
        <f ca="1">IFERROR(-Ieņēmumi!BB32,"")</f>
        <v/>
      </c>
      <c r="BC13" s="63" t="str">
        <f ca="1">IFERROR(-Ieņēmumi!BC32,"")</f>
        <v/>
      </c>
      <c r="BD13" s="63" t="str">
        <f ca="1">IFERROR(-Ieņēmumi!BD32,"")</f>
        <v/>
      </c>
      <c r="BE13" s="63" t="str">
        <f ca="1">IFERROR(-Ieņēmumi!BE32,"")</f>
        <v/>
      </c>
      <c r="BF13" s="63" t="str">
        <f ca="1">IFERROR(-Ieņēmumi!BF32,"")</f>
        <v/>
      </c>
      <c r="BG13" s="63" t="str">
        <f ca="1">IFERROR(-Ieņēmumi!BG32,"")</f>
        <v/>
      </c>
      <c r="BH13" s="63" t="str">
        <f ca="1">IFERROR(-Ieņēmumi!BH32,"")</f>
        <v/>
      </c>
      <c r="BI13" s="63" t="str">
        <f ca="1">IFERROR(-Ieņēmumi!BI32,"")</f>
        <v/>
      </c>
      <c r="BJ13" s="63" t="str">
        <f ca="1">IFERROR(-Ieņēmumi!BJ32,"")</f>
        <v/>
      </c>
      <c r="BK13" s="63" t="str">
        <f ca="1">IFERROR(-Ieņēmumi!BK32,"")</f>
        <v/>
      </c>
      <c r="BL13" s="63" t="str">
        <f ca="1">IFERROR(-Ieņēmumi!BL32,"")</f>
        <v/>
      </c>
      <c r="BM13" s="63" t="str">
        <f ca="1">IFERROR(-Ieņēmumi!BM32,"")</f>
        <v/>
      </c>
      <c r="BN13" s="63" t="str">
        <f ca="1">IFERROR(-Ieņēmumi!BN32,"")</f>
        <v/>
      </c>
      <c r="BO13" s="63" t="str">
        <f ca="1">IFERROR(-Ieņēmumi!BO32,"")</f>
        <v/>
      </c>
      <c r="BP13" s="63" t="str">
        <f ca="1">IFERROR(-Ieņēmumi!BP32,"")</f>
        <v/>
      </c>
      <c r="BQ13" s="63" t="str">
        <f ca="1">IFERROR(-Ieņēmumi!BQ32,"")</f>
        <v/>
      </c>
      <c r="BR13" s="63" t="str">
        <f ca="1">IFERROR(-Ieņēmumi!BR32,"")</f>
        <v/>
      </c>
      <c r="BS13" s="63" t="str">
        <f ca="1">IFERROR(-Ieņēmumi!BS32,"")</f>
        <v/>
      </c>
      <c r="BT13" s="63" t="str">
        <f ca="1">IFERROR(-Ieņēmumi!BT32,"")</f>
        <v/>
      </c>
      <c r="BU13" s="63" t="str">
        <f ca="1">IFERROR(-Ieņēmumi!BU32,"")</f>
        <v/>
      </c>
      <c r="BV13" s="63" t="str">
        <f ca="1">IFERROR(-Ieņēmumi!BV32,"")</f>
        <v/>
      </c>
      <c r="BW13" s="63" t="str">
        <f ca="1">IFERROR(-Ieņēmumi!BW32,"")</f>
        <v/>
      </c>
      <c r="BX13" s="63" t="str">
        <f ca="1">IFERROR(-Ieņēmumi!BX32,"")</f>
        <v/>
      </c>
      <c r="BY13" s="63" t="str">
        <f ca="1">IFERROR(-Ieņēmumi!BY32,"")</f>
        <v/>
      </c>
      <c r="BZ13" s="63" t="str">
        <f ca="1">IFERROR(-Ieņēmumi!BZ32,"")</f>
        <v/>
      </c>
      <c r="CA13" s="63" t="str">
        <f ca="1">IFERROR(-Ieņēmumi!CA32,"")</f>
        <v/>
      </c>
      <c r="CB13" s="63" t="str">
        <f ca="1">IFERROR(-Ieņēmumi!CB32,"")</f>
        <v/>
      </c>
      <c r="CC13" s="63" t="str">
        <f ca="1">IFERROR(-Ieņēmumi!CC32,"")</f>
        <v/>
      </c>
      <c r="CD13" s="63" t="str">
        <f ca="1">IFERROR(-Ieņēmumi!CD32,"")</f>
        <v/>
      </c>
      <c r="CE13" s="63" t="str">
        <f ca="1">IFERROR(-Ieņēmumi!CE32,"")</f>
        <v/>
      </c>
      <c r="CF13" s="63" t="str">
        <f ca="1">IFERROR(-Ieņēmumi!CF32,"")</f>
        <v/>
      </c>
      <c r="CG13" s="63" t="str">
        <f ca="1">IFERROR(-Ieņēmumi!CG32,"")</f>
        <v/>
      </c>
      <c r="CH13" s="63" t="str">
        <f ca="1">IFERROR(-Ieņēmumi!CH32,"")</f>
        <v/>
      </c>
      <c r="CI13" s="63" t="str">
        <f ca="1">IFERROR(-Ieņēmumi!CI32,"")</f>
        <v/>
      </c>
      <c r="CJ13" s="63" t="str">
        <f ca="1">IFERROR(-Ieņēmumi!CJ32,"")</f>
        <v/>
      </c>
      <c r="CK13" s="63" t="str">
        <f ca="1">IFERROR(-Ieņēmumi!CK32,"")</f>
        <v/>
      </c>
      <c r="CL13" s="63" t="str">
        <f ca="1">IFERROR(-Ieņēmumi!CL32,"")</f>
        <v/>
      </c>
      <c r="CM13" s="63" t="str">
        <f ca="1">IFERROR(-Ieņēmumi!CM32,"")</f>
        <v/>
      </c>
      <c r="CN13" s="63" t="str">
        <f ca="1">IFERROR(-Ieņēmumi!CN32,"")</f>
        <v/>
      </c>
      <c r="CO13" s="63" t="str">
        <f ca="1">IFERROR(-Ieņēmumi!CO32,"")</f>
        <v/>
      </c>
      <c r="CP13" s="63" t="str">
        <f ca="1">IFERROR(-Ieņēmumi!CP32,"")</f>
        <v/>
      </c>
      <c r="CQ13" s="63" t="str">
        <f ca="1">IFERROR(-Ieņēmumi!CQ32,"")</f>
        <v/>
      </c>
      <c r="CR13" s="63" t="str">
        <f ca="1">IFERROR(-Ieņēmumi!CR32,"")</f>
        <v/>
      </c>
      <c r="CS13" s="63" t="str">
        <f ca="1">IFERROR(-Ieņēmumi!CS32,"")</f>
        <v/>
      </c>
      <c r="CT13" s="63" t="str">
        <f ca="1">IFERROR(-Ieņēmumi!CT32,"")</f>
        <v/>
      </c>
      <c r="CU13" s="63" t="str">
        <f ca="1">IFERROR(-Ieņēmumi!CU32,"")</f>
        <v/>
      </c>
      <c r="CV13" s="63" t="str">
        <f ca="1">IFERROR(-Ieņēmumi!CV32,"")</f>
        <v/>
      </c>
      <c r="CW13" s="63" t="str">
        <f ca="1">IFERROR(-Ieņēmumi!CW32,"")</f>
        <v/>
      </c>
      <c r="CX13" s="63" t="str">
        <f ca="1">IFERROR(-Ieņēmumi!CX32,"")</f>
        <v/>
      </c>
      <c r="CY13" s="63" t="str">
        <f ca="1">IFERROR(-Ieņēmumi!CY32,"")</f>
        <v/>
      </c>
      <c r="CZ13" s="63" t="str">
        <f ca="1">IFERROR(-Ieņēmumi!CZ32,"")</f>
        <v/>
      </c>
      <c r="DA13" s="63" t="str">
        <f ca="1">IFERROR(-Ieņēmumi!DA32,"")</f>
        <v/>
      </c>
      <c r="DB13" s="63" t="str">
        <f ca="1">IFERROR(-Ieņēmumi!DB32,"")</f>
        <v/>
      </c>
      <c r="DC13" s="63" t="str">
        <f ca="1">IFERROR(-Ieņēmumi!DC32,"")</f>
        <v/>
      </c>
      <c r="DD13" s="63" t="str">
        <f ca="1">IFERROR(-Ieņēmumi!DD32,"")</f>
        <v/>
      </c>
      <c r="DE13" s="63" t="str">
        <f ca="1">IFERROR(-Ieņēmumi!DE32,"")</f>
        <v/>
      </c>
      <c r="DF13" s="63" t="str">
        <f ca="1">IFERROR(-Ieņēmumi!DF32,"")</f>
        <v/>
      </c>
      <c r="DG13" s="63" t="str">
        <f ca="1">IFERROR(-Ieņēmumi!DG32,"")</f>
        <v/>
      </c>
      <c r="DH13" s="63" t="str">
        <f ca="1">IFERROR(-Ieņēmumi!DH32,"")</f>
        <v/>
      </c>
      <c r="DI13" s="63" t="str">
        <f ca="1">IFERROR(-Ieņēmumi!DI32,"")</f>
        <v/>
      </c>
      <c r="DJ13" s="63" t="str">
        <f ca="1">IFERROR(-Ieņēmumi!DJ32,"")</f>
        <v/>
      </c>
      <c r="DK13" s="63" t="str">
        <f ca="1">IFERROR(-Ieņēmumi!DK32,"")</f>
        <v/>
      </c>
      <c r="DL13" s="63" t="str">
        <f ca="1">IFERROR(-Ieņēmumi!DL32,"")</f>
        <v/>
      </c>
      <c r="DM13" s="63" t="str">
        <f ca="1">IFERROR(-Ieņēmumi!DM32,"")</f>
        <v/>
      </c>
      <c r="DN13" s="63" t="str">
        <f ca="1">IFERROR(-Ieņēmumi!DN32,"")</f>
        <v/>
      </c>
      <c r="DO13" s="63" t="str">
        <f ca="1">IFERROR(-Ieņēmumi!DO32,"")</f>
        <v/>
      </c>
      <c r="DP13" s="63" t="str">
        <f ca="1">IFERROR(-Ieņēmumi!DP32,"")</f>
        <v/>
      </c>
      <c r="DQ13" s="63" t="str">
        <f ca="1">IFERROR(-Ieņēmumi!DQ32,"")</f>
        <v/>
      </c>
      <c r="DR13" s="63" t="str">
        <f ca="1">IFERROR(-Ieņēmumi!DR32,"")</f>
        <v/>
      </c>
      <c r="DS13" s="63" t="str">
        <f ca="1">IFERROR(-Ieņēmumi!DS32,"")</f>
        <v/>
      </c>
      <c r="DT13" s="63" t="str">
        <f ca="1">IFERROR(-Ieņēmumi!DT32,"")</f>
        <v/>
      </c>
      <c r="DU13" s="63" t="str">
        <f ca="1">IFERROR(-Ieņēmumi!DU32,"")</f>
        <v/>
      </c>
    </row>
    <row r="14" spans="1:125" x14ac:dyDescent="0.35">
      <c r="A14" s="55" t="str">
        <f>IFERROR(Izmaksas!A178,"")</f>
        <v>Nominālās privātā partnera  administratīvās izmaksas, kopā</v>
      </c>
      <c r="B14" s="56" t="str">
        <f>IFERROR(Izmaksas!B178,"")</f>
        <v>k €</v>
      </c>
      <c r="C14" s="2"/>
      <c r="D14" s="79">
        <f t="shared" si="0"/>
        <v>0</v>
      </c>
      <c r="E14" s="63" t="str">
        <f>IFERROR(-Izmaksas!E178,"")</f>
        <v/>
      </c>
      <c r="F14" s="63" t="str">
        <f>IFERROR(-Izmaksas!F178,"")</f>
        <v/>
      </c>
      <c r="G14" s="63" t="str">
        <f>IFERROR(-Izmaksas!G178,"")</f>
        <v/>
      </c>
      <c r="H14" s="63" t="str">
        <f>IFERROR(-Izmaksas!H178,"")</f>
        <v/>
      </c>
      <c r="I14" s="63" t="str">
        <f>IFERROR(-Izmaksas!I178,"")</f>
        <v/>
      </c>
      <c r="J14" s="63" t="str">
        <f>IFERROR(-Izmaksas!J178,"")</f>
        <v/>
      </c>
      <c r="K14" s="63" t="str">
        <f>IFERROR(-Izmaksas!K178,"")</f>
        <v/>
      </c>
      <c r="L14" s="63" t="str">
        <f>IFERROR(-Izmaksas!L178,"")</f>
        <v/>
      </c>
      <c r="M14" s="63" t="str">
        <f>IFERROR(-Izmaksas!M178,"")</f>
        <v/>
      </c>
      <c r="N14" s="63" t="str">
        <f>IFERROR(-Izmaksas!N178,"")</f>
        <v/>
      </c>
      <c r="O14" s="63" t="str">
        <f>IFERROR(-Izmaksas!O178,"")</f>
        <v/>
      </c>
      <c r="P14" s="63" t="str">
        <f>IFERROR(-Izmaksas!P178,"")</f>
        <v/>
      </c>
      <c r="Q14" s="63" t="str">
        <f>IFERROR(-Izmaksas!Q178,"")</f>
        <v/>
      </c>
      <c r="R14" s="63" t="str">
        <f>IFERROR(-Izmaksas!R178,"")</f>
        <v/>
      </c>
      <c r="S14" s="63" t="str">
        <f>IFERROR(-Izmaksas!S178,"")</f>
        <v/>
      </c>
      <c r="T14" s="63" t="str">
        <f>IFERROR(-Izmaksas!T178,"")</f>
        <v/>
      </c>
      <c r="U14" s="63" t="str">
        <f>IFERROR(-Izmaksas!U178,"")</f>
        <v/>
      </c>
      <c r="V14" s="63" t="str">
        <f>IFERROR(-Izmaksas!V178,"")</f>
        <v/>
      </c>
      <c r="W14" s="63" t="str">
        <f>IFERROR(-Izmaksas!W178,"")</f>
        <v/>
      </c>
      <c r="X14" s="63" t="str">
        <f>IFERROR(-Izmaksas!X178,"")</f>
        <v/>
      </c>
      <c r="Y14" s="63" t="str">
        <f>IFERROR(-Izmaksas!Y178,"")</f>
        <v/>
      </c>
      <c r="Z14" s="63" t="str">
        <f>IFERROR(-Izmaksas!Z178,"")</f>
        <v/>
      </c>
      <c r="AA14" s="63" t="str">
        <f>IFERROR(-Izmaksas!AA178,"")</f>
        <v/>
      </c>
      <c r="AB14" s="63" t="str">
        <f>IFERROR(-Izmaksas!AB178,"")</f>
        <v/>
      </c>
      <c r="AC14" s="63" t="str">
        <f>IFERROR(-Izmaksas!AC178,"")</f>
        <v/>
      </c>
      <c r="AD14" s="63" t="str">
        <f>IFERROR(-Izmaksas!AD178,"")</f>
        <v/>
      </c>
      <c r="AE14" s="63" t="str">
        <f>IFERROR(-Izmaksas!AE178,"")</f>
        <v/>
      </c>
      <c r="AF14" s="63" t="str">
        <f>IFERROR(-Izmaksas!AF178,"")</f>
        <v/>
      </c>
      <c r="AG14" s="63" t="str">
        <f>IFERROR(-Izmaksas!AG178,"")</f>
        <v/>
      </c>
      <c r="AH14" s="63" t="str">
        <f>IFERROR(-Izmaksas!AH178,"")</f>
        <v/>
      </c>
      <c r="AI14" s="63" t="str">
        <f>IFERROR(-Izmaksas!AI178,"")</f>
        <v/>
      </c>
      <c r="AJ14" s="63" t="str">
        <f>IFERROR(-Izmaksas!AJ178,"")</f>
        <v/>
      </c>
      <c r="AK14" s="63" t="str">
        <f>IFERROR(-Izmaksas!AK178,"")</f>
        <v/>
      </c>
      <c r="AL14" s="63" t="str">
        <f>IFERROR(-Izmaksas!AL178,"")</f>
        <v/>
      </c>
      <c r="AM14" s="63" t="str">
        <f>IFERROR(-Izmaksas!AM178,"")</f>
        <v/>
      </c>
      <c r="AN14" s="63" t="str">
        <f>IFERROR(-Izmaksas!AN178,"")</f>
        <v/>
      </c>
      <c r="AO14" s="63" t="str">
        <f>IFERROR(-Izmaksas!AO178,"")</f>
        <v/>
      </c>
      <c r="AP14" s="63" t="str">
        <f>IFERROR(-Izmaksas!AP178,"")</f>
        <v/>
      </c>
      <c r="AQ14" s="63" t="str">
        <f>IFERROR(-Izmaksas!AQ178,"")</f>
        <v/>
      </c>
      <c r="AR14" s="63" t="str">
        <f>IFERROR(-Izmaksas!AR178,"")</f>
        <v/>
      </c>
      <c r="AS14" s="63" t="str">
        <f>IFERROR(-Izmaksas!AS178,"")</f>
        <v/>
      </c>
      <c r="AT14" s="63" t="str">
        <f>IFERROR(-Izmaksas!AT178,"")</f>
        <v/>
      </c>
      <c r="AU14" s="63" t="str">
        <f>IFERROR(-Izmaksas!AU178,"")</f>
        <v/>
      </c>
      <c r="AV14" s="63" t="str">
        <f>IFERROR(-Izmaksas!AV178,"")</f>
        <v/>
      </c>
      <c r="AW14" s="63" t="str">
        <f>IFERROR(-Izmaksas!AW178,"")</f>
        <v/>
      </c>
      <c r="AX14" s="63" t="str">
        <f>IFERROR(-Izmaksas!AX178,"")</f>
        <v/>
      </c>
      <c r="AY14" s="63" t="str">
        <f>IFERROR(-Izmaksas!AY178,"")</f>
        <v/>
      </c>
      <c r="AZ14" s="63" t="str">
        <f>IFERROR(-Izmaksas!AZ178,"")</f>
        <v/>
      </c>
      <c r="BA14" s="63" t="str">
        <f>IFERROR(-Izmaksas!BA178,"")</f>
        <v/>
      </c>
      <c r="BB14" s="63" t="str">
        <f>IFERROR(-Izmaksas!BB178,"")</f>
        <v/>
      </c>
      <c r="BC14" s="63" t="str">
        <f>IFERROR(-Izmaksas!BC178,"")</f>
        <v/>
      </c>
      <c r="BD14" s="63" t="str">
        <f>IFERROR(-Izmaksas!BD178,"")</f>
        <v/>
      </c>
      <c r="BE14" s="63" t="str">
        <f>IFERROR(-Izmaksas!BE178,"")</f>
        <v/>
      </c>
      <c r="BF14" s="63" t="str">
        <f>IFERROR(-Izmaksas!BF178,"")</f>
        <v/>
      </c>
      <c r="BG14" s="63" t="str">
        <f>IFERROR(-Izmaksas!BG178,"")</f>
        <v/>
      </c>
      <c r="BH14" s="63" t="str">
        <f>IFERROR(-Izmaksas!BH178,"")</f>
        <v/>
      </c>
      <c r="BI14" s="63" t="str">
        <f>IFERROR(-Izmaksas!BI178,"")</f>
        <v/>
      </c>
      <c r="BJ14" s="63" t="str">
        <f>IFERROR(-Izmaksas!BJ178,"")</f>
        <v/>
      </c>
      <c r="BK14" s="63" t="str">
        <f>IFERROR(-Izmaksas!BK178,"")</f>
        <v/>
      </c>
      <c r="BL14" s="63" t="str">
        <f>IFERROR(-Izmaksas!BL178,"")</f>
        <v/>
      </c>
      <c r="BM14" s="63" t="str">
        <f>IFERROR(-Izmaksas!BM178,"")</f>
        <v/>
      </c>
      <c r="BN14" s="63" t="str">
        <f>IFERROR(-Izmaksas!BN178,"")</f>
        <v/>
      </c>
      <c r="BO14" s="63" t="str">
        <f>IFERROR(-Izmaksas!BO178,"")</f>
        <v/>
      </c>
      <c r="BP14" s="63" t="str">
        <f>IFERROR(-Izmaksas!BP178,"")</f>
        <v/>
      </c>
      <c r="BQ14" s="63" t="str">
        <f>IFERROR(-Izmaksas!BQ178,"")</f>
        <v/>
      </c>
      <c r="BR14" s="63" t="str">
        <f>IFERROR(-Izmaksas!BR178,"")</f>
        <v/>
      </c>
      <c r="BS14" s="63" t="str">
        <f>IFERROR(-Izmaksas!BS178,"")</f>
        <v/>
      </c>
      <c r="BT14" s="63" t="str">
        <f>IFERROR(-Izmaksas!BT178,"")</f>
        <v/>
      </c>
      <c r="BU14" s="63" t="str">
        <f>IFERROR(-Izmaksas!BU178,"")</f>
        <v/>
      </c>
      <c r="BV14" s="63" t="str">
        <f>IFERROR(-Izmaksas!BV178,"")</f>
        <v/>
      </c>
      <c r="BW14" s="63" t="str">
        <f>IFERROR(-Izmaksas!BW178,"")</f>
        <v/>
      </c>
      <c r="BX14" s="63" t="str">
        <f>IFERROR(-Izmaksas!BX178,"")</f>
        <v/>
      </c>
      <c r="BY14" s="63" t="str">
        <f>IFERROR(-Izmaksas!BY178,"")</f>
        <v/>
      </c>
      <c r="BZ14" s="63" t="str">
        <f>IFERROR(-Izmaksas!BZ178,"")</f>
        <v/>
      </c>
      <c r="CA14" s="63" t="str">
        <f>IFERROR(-Izmaksas!CA178,"")</f>
        <v/>
      </c>
      <c r="CB14" s="63" t="str">
        <f>IFERROR(-Izmaksas!CB178,"")</f>
        <v/>
      </c>
      <c r="CC14" s="63" t="str">
        <f>IFERROR(-Izmaksas!CC178,"")</f>
        <v/>
      </c>
      <c r="CD14" s="63" t="str">
        <f>IFERROR(-Izmaksas!CD178,"")</f>
        <v/>
      </c>
      <c r="CE14" s="63" t="str">
        <f>IFERROR(-Izmaksas!CE178,"")</f>
        <v/>
      </c>
      <c r="CF14" s="63" t="str">
        <f>IFERROR(-Izmaksas!CF178,"")</f>
        <v/>
      </c>
      <c r="CG14" s="63" t="str">
        <f>IFERROR(-Izmaksas!CG178,"")</f>
        <v/>
      </c>
      <c r="CH14" s="63" t="str">
        <f>IFERROR(-Izmaksas!CH178,"")</f>
        <v/>
      </c>
      <c r="CI14" s="63" t="str">
        <f>IFERROR(-Izmaksas!CI178,"")</f>
        <v/>
      </c>
      <c r="CJ14" s="63" t="str">
        <f>IFERROR(-Izmaksas!CJ178,"")</f>
        <v/>
      </c>
      <c r="CK14" s="63" t="str">
        <f>IFERROR(-Izmaksas!CK178,"")</f>
        <v/>
      </c>
      <c r="CL14" s="63" t="str">
        <f>IFERROR(-Izmaksas!CL178,"")</f>
        <v/>
      </c>
      <c r="CM14" s="63" t="str">
        <f>IFERROR(-Izmaksas!CM178,"")</f>
        <v/>
      </c>
      <c r="CN14" s="63" t="str">
        <f>IFERROR(-Izmaksas!CN178,"")</f>
        <v/>
      </c>
      <c r="CO14" s="63" t="str">
        <f>IFERROR(-Izmaksas!CO178,"")</f>
        <v/>
      </c>
      <c r="CP14" s="63" t="str">
        <f>IFERROR(-Izmaksas!CP178,"")</f>
        <v/>
      </c>
      <c r="CQ14" s="63" t="str">
        <f>IFERROR(-Izmaksas!CQ178,"")</f>
        <v/>
      </c>
      <c r="CR14" s="63" t="str">
        <f>IFERROR(-Izmaksas!CR178,"")</f>
        <v/>
      </c>
      <c r="CS14" s="63" t="str">
        <f>IFERROR(-Izmaksas!CS178,"")</f>
        <v/>
      </c>
      <c r="CT14" s="63" t="str">
        <f>IFERROR(-Izmaksas!CT178,"")</f>
        <v/>
      </c>
      <c r="CU14" s="63" t="str">
        <f>IFERROR(-Izmaksas!CU178,"")</f>
        <v/>
      </c>
      <c r="CV14" s="63" t="str">
        <f>IFERROR(-Izmaksas!CV178,"")</f>
        <v/>
      </c>
      <c r="CW14" s="63" t="str">
        <f>IFERROR(-Izmaksas!CW178,"")</f>
        <v/>
      </c>
      <c r="CX14" s="63" t="str">
        <f>IFERROR(-Izmaksas!CX178,"")</f>
        <v/>
      </c>
      <c r="CY14" s="63" t="str">
        <f>IFERROR(-Izmaksas!CY178,"")</f>
        <v/>
      </c>
      <c r="CZ14" s="63" t="str">
        <f>IFERROR(-Izmaksas!CZ178,"")</f>
        <v/>
      </c>
      <c r="DA14" s="63" t="str">
        <f>IFERROR(-Izmaksas!DA178,"")</f>
        <v/>
      </c>
      <c r="DB14" s="63" t="str">
        <f>IFERROR(-Izmaksas!DB178,"")</f>
        <v/>
      </c>
      <c r="DC14" s="63" t="str">
        <f>IFERROR(-Izmaksas!DC178,"")</f>
        <v/>
      </c>
      <c r="DD14" s="63" t="str">
        <f>IFERROR(-Izmaksas!DD178,"")</f>
        <v/>
      </c>
      <c r="DE14" s="63" t="str">
        <f>IFERROR(-Izmaksas!DE178,"")</f>
        <v/>
      </c>
      <c r="DF14" s="63" t="str">
        <f>IFERROR(-Izmaksas!DF178,"")</f>
        <v/>
      </c>
      <c r="DG14" s="63" t="str">
        <f>IFERROR(-Izmaksas!DG178,"")</f>
        <v/>
      </c>
      <c r="DH14" s="63" t="str">
        <f>IFERROR(-Izmaksas!DH178,"")</f>
        <v/>
      </c>
      <c r="DI14" s="63" t="str">
        <f>IFERROR(-Izmaksas!DI178,"")</f>
        <v/>
      </c>
      <c r="DJ14" s="63" t="str">
        <f>IFERROR(-Izmaksas!DJ178,"")</f>
        <v/>
      </c>
      <c r="DK14" s="63" t="str">
        <f>IFERROR(-Izmaksas!DK178,"")</f>
        <v/>
      </c>
      <c r="DL14" s="63" t="str">
        <f>IFERROR(-Izmaksas!DL178,"")</f>
        <v/>
      </c>
      <c r="DM14" s="63" t="str">
        <f>IFERROR(-Izmaksas!DM178,"")</f>
        <v/>
      </c>
      <c r="DN14" s="63" t="str">
        <f>IFERROR(-Izmaksas!DN178,"")</f>
        <v/>
      </c>
      <c r="DO14" s="63" t="str">
        <f>IFERROR(-Izmaksas!DO178,"")</f>
        <v/>
      </c>
      <c r="DP14" s="63" t="str">
        <f>IFERROR(-Izmaksas!DP178,"")</f>
        <v/>
      </c>
      <c r="DQ14" s="63" t="str">
        <f>IFERROR(-Izmaksas!DQ178,"")</f>
        <v/>
      </c>
      <c r="DR14" s="63" t="str">
        <f>IFERROR(-Izmaksas!DR178,"")</f>
        <v/>
      </c>
      <c r="DS14" s="63" t="str">
        <f>IFERROR(-Izmaksas!DS178,"")</f>
        <v/>
      </c>
      <c r="DT14" s="63" t="str">
        <f>IFERROR(-Izmaksas!DT178,"")</f>
        <v/>
      </c>
      <c r="DU14" s="63" t="str">
        <f>IFERROR(-Izmaksas!DU178,"")</f>
        <v/>
      </c>
    </row>
    <row r="15" spans="1:125" x14ac:dyDescent="0.35">
      <c r="A15" s="55" t="str">
        <f>IFERROR(Izmaksas!A179,"")</f>
        <v>Nominālās privātā partnera apdrošināšanas izmaksas, kopā</v>
      </c>
      <c r="B15" s="56" t="str">
        <f>IFERROR(Izmaksas!B179,"")</f>
        <v>k €</v>
      </c>
      <c r="C15" s="2"/>
      <c r="D15" s="79">
        <f t="shared" si="0"/>
        <v>0</v>
      </c>
      <c r="E15" s="63" t="str">
        <f>IFERROR(-Izmaksas!E179,"")</f>
        <v/>
      </c>
      <c r="F15" s="63" t="str">
        <f>IFERROR(-Izmaksas!F179,"")</f>
        <v/>
      </c>
      <c r="G15" s="63" t="str">
        <f>IFERROR(-Izmaksas!G179,"")</f>
        <v/>
      </c>
      <c r="H15" s="63" t="str">
        <f>IFERROR(-Izmaksas!H179,"")</f>
        <v/>
      </c>
      <c r="I15" s="63" t="str">
        <f>IFERROR(-Izmaksas!I179,"")</f>
        <v/>
      </c>
      <c r="J15" s="63" t="str">
        <f>IFERROR(-Izmaksas!J179,"")</f>
        <v/>
      </c>
      <c r="K15" s="63" t="str">
        <f>IFERROR(-Izmaksas!K179,"")</f>
        <v/>
      </c>
      <c r="L15" s="63" t="str">
        <f>IFERROR(-Izmaksas!L179,"")</f>
        <v/>
      </c>
      <c r="M15" s="63" t="str">
        <f>IFERROR(-Izmaksas!M179,"")</f>
        <v/>
      </c>
      <c r="N15" s="63" t="str">
        <f>IFERROR(-Izmaksas!N179,"")</f>
        <v/>
      </c>
      <c r="O15" s="63" t="str">
        <f>IFERROR(-Izmaksas!O179,"")</f>
        <v/>
      </c>
      <c r="P15" s="63" t="str">
        <f>IFERROR(-Izmaksas!P179,"")</f>
        <v/>
      </c>
      <c r="Q15" s="63" t="str">
        <f>IFERROR(-Izmaksas!Q179,"")</f>
        <v/>
      </c>
      <c r="R15" s="63" t="str">
        <f>IFERROR(-Izmaksas!R179,"")</f>
        <v/>
      </c>
      <c r="S15" s="63" t="str">
        <f>IFERROR(-Izmaksas!S179,"")</f>
        <v/>
      </c>
      <c r="T15" s="63" t="str">
        <f>IFERROR(-Izmaksas!T179,"")</f>
        <v/>
      </c>
      <c r="U15" s="63" t="str">
        <f>IFERROR(-Izmaksas!U179,"")</f>
        <v/>
      </c>
      <c r="V15" s="63" t="str">
        <f>IFERROR(-Izmaksas!V179,"")</f>
        <v/>
      </c>
      <c r="W15" s="63" t="str">
        <f>IFERROR(-Izmaksas!W179,"")</f>
        <v/>
      </c>
      <c r="X15" s="63" t="str">
        <f>IFERROR(-Izmaksas!X179,"")</f>
        <v/>
      </c>
      <c r="Y15" s="63" t="str">
        <f>IFERROR(-Izmaksas!Y179,"")</f>
        <v/>
      </c>
      <c r="Z15" s="63" t="str">
        <f>IFERROR(-Izmaksas!Z179,"")</f>
        <v/>
      </c>
      <c r="AA15" s="63" t="str">
        <f>IFERROR(-Izmaksas!AA179,"")</f>
        <v/>
      </c>
      <c r="AB15" s="63" t="str">
        <f>IFERROR(-Izmaksas!AB179,"")</f>
        <v/>
      </c>
      <c r="AC15" s="63" t="str">
        <f>IFERROR(-Izmaksas!AC179,"")</f>
        <v/>
      </c>
      <c r="AD15" s="63" t="str">
        <f>IFERROR(-Izmaksas!AD179,"")</f>
        <v/>
      </c>
      <c r="AE15" s="63" t="str">
        <f>IFERROR(-Izmaksas!AE179,"")</f>
        <v/>
      </c>
      <c r="AF15" s="63" t="str">
        <f>IFERROR(-Izmaksas!AF179,"")</f>
        <v/>
      </c>
      <c r="AG15" s="63" t="str">
        <f>IFERROR(-Izmaksas!AG179,"")</f>
        <v/>
      </c>
      <c r="AH15" s="63" t="str">
        <f>IFERROR(-Izmaksas!AH179,"")</f>
        <v/>
      </c>
      <c r="AI15" s="63" t="str">
        <f>IFERROR(-Izmaksas!AI179,"")</f>
        <v/>
      </c>
      <c r="AJ15" s="63" t="str">
        <f>IFERROR(-Izmaksas!AJ179,"")</f>
        <v/>
      </c>
      <c r="AK15" s="63" t="str">
        <f>IFERROR(-Izmaksas!AK179,"")</f>
        <v/>
      </c>
      <c r="AL15" s="63" t="str">
        <f>IFERROR(-Izmaksas!AL179,"")</f>
        <v/>
      </c>
      <c r="AM15" s="63" t="str">
        <f>IFERROR(-Izmaksas!AM179,"")</f>
        <v/>
      </c>
      <c r="AN15" s="63" t="str">
        <f>IFERROR(-Izmaksas!AN179,"")</f>
        <v/>
      </c>
      <c r="AO15" s="63" t="str">
        <f>IFERROR(-Izmaksas!AO179,"")</f>
        <v/>
      </c>
      <c r="AP15" s="63" t="str">
        <f>IFERROR(-Izmaksas!AP179,"")</f>
        <v/>
      </c>
      <c r="AQ15" s="63" t="str">
        <f>IFERROR(-Izmaksas!AQ179,"")</f>
        <v/>
      </c>
      <c r="AR15" s="63" t="str">
        <f>IFERROR(-Izmaksas!AR179,"")</f>
        <v/>
      </c>
      <c r="AS15" s="63" t="str">
        <f>IFERROR(-Izmaksas!AS179,"")</f>
        <v/>
      </c>
      <c r="AT15" s="63" t="str">
        <f>IFERROR(-Izmaksas!AT179,"")</f>
        <v/>
      </c>
      <c r="AU15" s="63" t="str">
        <f>IFERROR(-Izmaksas!AU179,"")</f>
        <v/>
      </c>
      <c r="AV15" s="63" t="str">
        <f>IFERROR(-Izmaksas!AV179,"")</f>
        <v/>
      </c>
      <c r="AW15" s="63" t="str">
        <f>IFERROR(-Izmaksas!AW179,"")</f>
        <v/>
      </c>
      <c r="AX15" s="63" t="str">
        <f>IFERROR(-Izmaksas!AX179,"")</f>
        <v/>
      </c>
      <c r="AY15" s="63" t="str">
        <f>IFERROR(-Izmaksas!AY179,"")</f>
        <v/>
      </c>
      <c r="AZ15" s="63" t="str">
        <f>IFERROR(-Izmaksas!AZ179,"")</f>
        <v/>
      </c>
      <c r="BA15" s="63" t="str">
        <f>IFERROR(-Izmaksas!BA179,"")</f>
        <v/>
      </c>
      <c r="BB15" s="63" t="str">
        <f>IFERROR(-Izmaksas!BB179,"")</f>
        <v/>
      </c>
      <c r="BC15" s="63" t="str">
        <f>IFERROR(-Izmaksas!BC179,"")</f>
        <v/>
      </c>
      <c r="BD15" s="63" t="str">
        <f>IFERROR(-Izmaksas!BD179,"")</f>
        <v/>
      </c>
      <c r="BE15" s="63" t="str">
        <f>IFERROR(-Izmaksas!BE179,"")</f>
        <v/>
      </c>
      <c r="BF15" s="63" t="str">
        <f>IFERROR(-Izmaksas!BF179,"")</f>
        <v/>
      </c>
      <c r="BG15" s="63" t="str">
        <f>IFERROR(-Izmaksas!BG179,"")</f>
        <v/>
      </c>
      <c r="BH15" s="63" t="str">
        <f>IFERROR(-Izmaksas!BH179,"")</f>
        <v/>
      </c>
      <c r="BI15" s="63" t="str">
        <f>IFERROR(-Izmaksas!BI179,"")</f>
        <v/>
      </c>
      <c r="BJ15" s="63" t="str">
        <f>IFERROR(-Izmaksas!BJ179,"")</f>
        <v/>
      </c>
      <c r="BK15" s="63" t="str">
        <f>IFERROR(-Izmaksas!BK179,"")</f>
        <v/>
      </c>
      <c r="BL15" s="63" t="str">
        <f>IFERROR(-Izmaksas!BL179,"")</f>
        <v/>
      </c>
      <c r="BM15" s="63" t="str">
        <f>IFERROR(-Izmaksas!BM179,"")</f>
        <v/>
      </c>
      <c r="BN15" s="63" t="str">
        <f>IFERROR(-Izmaksas!BN179,"")</f>
        <v/>
      </c>
      <c r="BO15" s="63" t="str">
        <f>IFERROR(-Izmaksas!BO179,"")</f>
        <v/>
      </c>
      <c r="BP15" s="63" t="str">
        <f>IFERROR(-Izmaksas!BP179,"")</f>
        <v/>
      </c>
      <c r="BQ15" s="63" t="str">
        <f>IFERROR(-Izmaksas!BQ179,"")</f>
        <v/>
      </c>
      <c r="BR15" s="63" t="str">
        <f>IFERROR(-Izmaksas!BR179,"")</f>
        <v/>
      </c>
      <c r="BS15" s="63" t="str">
        <f>IFERROR(-Izmaksas!BS179,"")</f>
        <v/>
      </c>
      <c r="BT15" s="63" t="str">
        <f>IFERROR(-Izmaksas!BT179,"")</f>
        <v/>
      </c>
      <c r="BU15" s="63" t="str">
        <f>IFERROR(-Izmaksas!BU179,"")</f>
        <v/>
      </c>
      <c r="BV15" s="63" t="str">
        <f>IFERROR(-Izmaksas!BV179,"")</f>
        <v/>
      </c>
      <c r="BW15" s="63" t="str">
        <f>IFERROR(-Izmaksas!BW179,"")</f>
        <v/>
      </c>
      <c r="BX15" s="63" t="str">
        <f>IFERROR(-Izmaksas!BX179,"")</f>
        <v/>
      </c>
      <c r="BY15" s="63" t="str">
        <f>IFERROR(-Izmaksas!BY179,"")</f>
        <v/>
      </c>
      <c r="BZ15" s="63" t="str">
        <f>IFERROR(-Izmaksas!BZ179,"")</f>
        <v/>
      </c>
      <c r="CA15" s="63" t="str">
        <f>IFERROR(-Izmaksas!CA179,"")</f>
        <v/>
      </c>
      <c r="CB15" s="63" t="str">
        <f>IFERROR(-Izmaksas!CB179,"")</f>
        <v/>
      </c>
      <c r="CC15" s="63" t="str">
        <f>IFERROR(-Izmaksas!CC179,"")</f>
        <v/>
      </c>
      <c r="CD15" s="63" t="str">
        <f>IFERROR(-Izmaksas!CD179,"")</f>
        <v/>
      </c>
      <c r="CE15" s="63" t="str">
        <f>IFERROR(-Izmaksas!CE179,"")</f>
        <v/>
      </c>
      <c r="CF15" s="63" t="str">
        <f>IFERROR(-Izmaksas!CF179,"")</f>
        <v/>
      </c>
      <c r="CG15" s="63" t="str">
        <f>IFERROR(-Izmaksas!CG179,"")</f>
        <v/>
      </c>
      <c r="CH15" s="63" t="str">
        <f>IFERROR(-Izmaksas!CH179,"")</f>
        <v/>
      </c>
      <c r="CI15" s="63" t="str">
        <f>IFERROR(-Izmaksas!CI179,"")</f>
        <v/>
      </c>
      <c r="CJ15" s="63" t="str">
        <f>IFERROR(-Izmaksas!CJ179,"")</f>
        <v/>
      </c>
      <c r="CK15" s="63" t="str">
        <f>IFERROR(-Izmaksas!CK179,"")</f>
        <v/>
      </c>
      <c r="CL15" s="63" t="str">
        <f>IFERROR(-Izmaksas!CL179,"")</f>
        <v/>
      </c>
      <c r="CM15" s="63" t="str">
        <f>IFERROR(-Izmaksas!CM179,"")</f>
        <v/>
      </c>
      <c r="CN15" s="63" t="str">
        <f>IFERROR(-Izmaksas!CN179,"")</f>
        <v/>
      </c>
      <c r="CO15" s="63" t="str">
        <f>IFERROR(-Izmaksas!CO179,"")</f>
        <v/>
      </c>
      <c r="CP15" s="63" t="str">
        <f>IFERROR(-Izmaksas!CP179,"")</f>
        <v/>
      </c>
      <c r="CQ15" s="63" t="str">
        <f>IFERROR(-Izmaksas!CQ179,"")</f>
        <v/>
      </c>
      <c r="CR15" s="63" t="str">
        <f>IFERROR(-Izmaksas!CR179,"")</f>
        <v/>
      </c>
      <c r="CS15" s="63" t="str">
        <f>IFERROR(-Izmaksas!CS179,"")</f>
        <v/>
      </c>
      <c r="CT15" s="63" t="str">
        <f>IFERROR(-Izmaksas!CT179,"")</f>
        <v/>
      </c>
      <c r="CU15" s="63" t="str">
        <f>IFERROR(-Izmaksas!CU179,"")</f>
        <v/>
      </c>
      <c r="CV15" s="63" t="str">
        <f>IFERROR(-Izmaksas!CV179,"")</f>
        <v/>
      </c>
      <c r="CW15" s="63" t="str">
        <f>IFERROR(-Izmaksas!CW179,"")</f>
        <v/>
      </c>
      <c r="CX15" s="63" t="str">
        <f>IFERROR(-Izmaksas!CX179,"")</f>
        <v/>
      </c>
      <c r="CY15" s="63" t="str">
        <f>IFERROR(-Izmaksas!CY179,"")</f>
        <v/>
      </c>
      <c r="CZ15" s="63" t="str">
        <f>IFERROR(-Izmaksas!CZ179,"")</f>
        <v/>
      </c>
      <c r="DA15" s="63" t="str">
        <f>IFERROR(-Izmaksas!DA179,"")</f>
        <v/>
      </c>
      <c r="DB15" s="63" t="str">
        <f>IFERROR(-Izmaksas!DB179,"")</f>
        <v/>
      </c>
      <c r="DC15" s="63" t="str">
        <f>IFERROR(-Izmaksas!DC179,"")</f>
        <v/>
      </c>
      <c r="DD15" s="63" t="str">
        <f>IFERROR(-Izmaksas!DD179,"")</f>
        <v/>
      </c>
      <c r="DE15" s="63" t="str">
        <f>IFERROR(-Izmaksas!DE179,"")</f>
        <v/>
      </c>
      <c r="DF15" s="63" t="str">
        <f>IFERROR(-Izmaksas!DF179,"")</f>
        <v/>
      </c>
      <c r="DG15" s="63" t="str">
        <f>IFERROR(-Izmaksas!DG179,"")</f>
        <v/>
      </c>
      <c r="DH15" s="63" t="str">
        <f>IFERROR(-Izmaksas!DH179,"")</f>
        <v/>
      </c>
      <c r="DI15" s="63" t="str">
        <f>IFERROR(-Izmaksas!DI179,"")</f>
        <v/>
      </c>
      <c r="DJ15" s="63" t="str">
        <f>IFERROR(-Izmaksas!DJ179,"")</f>
        <v/>
      </c>
      <c r="DK15" s="63" t="str">
        <f>IFERROR(-Izmaksas!DK179,"")</f>
        <v/>
      </c>
      <c r="DL15" s="63" t="str">
        <f>IFERROR(-Izmaksas!DL179,"")</f>
        <v/>
      </c>
      <c r="DM15" s="63" t="str">
        <f>IFERROR(-Izmaksas!DM179,"")</f>
        <v/>
      </c>
      <c r="DN15" s="63" t="str">
        <f>IFERROR(-Izmaksas!DN179,"")</f>
        <v/>
      </c>
      <c r="DO15" s="63" t="str">
        <f>IFERROR(-Izmaksas!DO179,"")</f>
        <v/>
      </c>
      <c r="DP15" s="63" t="str">
        <f>IFERROR(-Izmaksas!DP179,"")</f>
        <v/>
      </c>
      <c r="DQ15" s="63" t="str">
        <f>IFERROR(-Izmaksas!DQ179,"")</f>
        <v/>
      </c>
      <c r="DR15" s="63" t="str">
        <f>IFERROR(-Izmaksas!DR179,"")</f>
        <v/>
      </c>
      <c r="DS15" s="63" t="str">
        <f>IFERROR(-Izmaksas!DS179,"")</f>
        <v/>
      </c>
      <c r="DT15" s="63" t="str">
        <f>IFERROR(-Izmaksas!DT179,"")</f>
        <v/>
      </c>
      <c r="DU15" s="63" t="str">
        <f>IFERROR(-Izmaksas!DU179,"")</f>
        <v/>
      </c>
    </row>
    <row r="16" spans="1:125" x14ac:dyDescent="0.35">
      <c r="A16" s="55" t="str">
        <f>IFERROR(Izmaksas!A180,"")</f>
        <v>Nominālās privātā partnera riska izmaksas būvniecības fāzē</v>
      </c>
      <c r="B16" s="56" t="str">
        <f>IFERROR(Izmaksas!B180,"")</f>
        <v>k €</v>
      </c>
      <c r="C16" s="2"/>
      <c r="D16" s="79">
        <f t="shared" si="0"/>
        <v>0</v>
      </c>
      <c r="E16" s="63" t="str">
        <f>IFERROR(-Izmaksas!E180,"")</f>
        <v/>
      </c>
      <c r="F16" s="63" t="str">
        <f>IFERROR(-Izmaksas!F180,"")</f>
        <v/>
      </c>
      <c r="G16" s="63" t="str">
        <f>IFERROR(-Izmaksas!G180,"")</f>
        <v/>
      </c>
      <c r="H16" s="63" t="str">
        <f>IFERROR(-Izmaksas!H180,"")</f>
        <v/>
      </c>
      <c r="I16" s="63" t="str">
        <f>IFERROR(-Izmaksas!I180,"")</f>
        <v/>
      </c>
      <c r="J16" s="63" t="str">
        <f>IFERROR(-Izmaksas!J180,"")</f>
        <v/>
      </c>
      <c r="K16" s="63" t="str">
        <f>IFERROR(-Izmaksas!K180,"")</f>
        <v/>
      </c>
      <c r="L16" s="63" t="str">
        <f>IFERROR(-Izmaksas!L180,"")</f>
        <v/>
      </c>
      <c r="M16" s="63" t="str">
        <f>IFERROR(-Izmaksas!M180,"")</f>
        <v/>
      </c>
      <c r="N16" s="63" t="str">
        <f>IFERROR(-Izmaksas!N180,"")</f>
        <v/>
      </c>
      <c r="O16" s="63" t="str">
        <f>IFERROR(-Izmaksas!O180,"")</f>
        <v/>
      </c>
      <c r="P16" s="63" t="str">
        <f>IFERROR(-Izmaksas!P180,"")</f>
        <v/>
      </c>
      <c r="Q16" s="63" t="str">
        <f>IFERROR(-Izmaksas!Q180,"")</f>
        <v/>
      </c>
      <c r="R16" s="63" t="str">
        <f>IFERROR(-Izmaksas!R180,"")</f>
        <v/>
      </c>
      <c r="S16" s="63" t="str">
        <f>IFERROR(-Izmaksas!S180,"")</f>
        <v/>
      </c>
      <c r="T16" s="63" t="str">
        <f>IFERROR(-Izmaksas!T180,"")</f>
        <v/>
      </c>
      <c r="U16" s="63" t="str">
        <f>IFERROR(-Izmaksas!U180,"")</f>
        <v/>
      </c>
      <c r="V16" s="63" t="str">
        <f>IFERROR(-Izmaksas!V180,"")</f>
        <v/>
      </c>
      <c r="W16" s="63" t="str">
        <f>IFERROR(-Izmaksas!W180,"")</f>
        <v/>
      </c>
      <c r="X16" s="63" t="str">
        <f>IFERROR(-Izmaksas!X180,"")</f>
        <v/>
      </c>
      <c r="Y16" s="63" t="str">
        <f>IFERROR(-Izmaksas!Y180,"")</f>
        <v/>
      </c>
      <c r="Z16" s="63" t="str">
        <f>IFERROR(-Izmaksas!Z180,"")</f>
        <v/>
      </c>
      <c r="AA16" s="63" t="str">
        <f>IFERROR(-Izmaksas!AA180,"")</f>
        <v/>
      </c>
      <c r="AB16" s="63" t="str">
        <f>IFERROR(-Izmaksas!AB180,"")</f>
        <v/>
      </c>
      <c r="AC16" s="63" t="str">
        <f>IFERROR(-Izmaksas!AC180,"")</f>
        <v/>
      </c>
      <c r="AD16" s="63" t="str">
        <f>IFERROR(-Izmaksas!AD180,"")</f>
        <v/>
      </c>
      <c r="AE16" s="63" t="str">
        <f>IFERROR(-Izmaksas!AE180,"")</f>
        <v/>
      </c>
      <c r="AF16" s="63" t="str">
        <f>IFERROR(-Izmaksas!AF180,"")</f>
        <v/>
      </c>
      <c r="AG16" s="63" t="str">
        <f>IFERROR(-Izmaksas!AG180,"")</f>
        <v/>
      </c>
      <c r="AH16" s="63" t="str">
        <f>IFERROR(-Izmaksas!AH180,"")</f>
        <v/>
      </c>
      <c r="AI16" s="63" t="str">
        <f>IFERROR(-Izmaksas!AI180,"")</f>
        <v/>
      </c>
      <c r="AJ16" s="63" t="str">
        <f>IFERROR(-Izmaksas!AJ180,"")</f>
        <v/>
      </c>
      <c r="AK16" s="63" t="str">
        <f>IFERROR(-Izmaksas!AK180,"")</f>
        <v/>
      </c>
      <c r="AL16" s="63" t="str">
        <f>IFERROR(-Izmaksas!AL180,"")</f>
        <v/>
      </c>
      <c r="AM16" s="63" t="str">
        <f>IFERROR(-Izmaksas!AM180,"")</f>
        <v/>
      </c>
      <c r="AN16" s="63" t="str">
        <f>IFERROR(-Izmaksas!AN180,"")</f>
        <v/>
      </c>
      <c r="AO16" s="63" t="str">
        <f>IFERROR(-Izmaksas!AO180,"")</f>
        <v/>
      </c>
      <c r="AP16" s="63" t="str">
        <f>IFERROR(-Izmaksas!AP180,"")</f>
        <v/>
      </c>
      <c r="AQ16" s="63" t="str">
        <f>IFERROR(-Izmaksas!AQ180,"")</f>
        <v/>
      </c>
      <c r="AR16" s="63" t="str">
        <f>IFERROR(-Izmaksas!AR180,"")</f>
        <v/>
      </c>
      <c r="AS16" s="63" t="str">
        <f>IFERROR(-Izmaksas!AS180,"")</f>
        <v/>
      </c>
      <c r="AT16" s="63" t="str">
        <f>IFERROR(-Izmaksas!AT180,"")</f>
        <v/>
      </c>
      <c r="AU16" s="63" t="str">
        <f>IFERROR(-Izmaksas!AU180,"")</f>
        <v/>
      </c>
      <c r="AV16" s="63" t="str">
        <f>IFERROR(-Izmaksas!AV180,"")</f>
        <v/>
      </c>
      <c r="AW16" s="63" t="str">
        <f>IFERROR(-Izmaksas!AW180,"")</f>
        <v/>
      </c>
      <c r="AX16" s="63" t="str">
        <f>IFERROR(-Izmaksas!AX180,"")</f>
        <v/>
      </c>
      <c r="AY16" s="63" t="str">
        <f>IFERROR(-Izmaksas!AY180,"")</f>
        <v/>
      </c>
      <c r="AZ16" s="63" t="str">
        <f>IFERROR(-Izmaksas!AZ180,"")</f>
        <v/>
      </c>
      <c r="BA16" s="63" t="str">
        <f>IFERROR(-Izmaksas!BA180,"")</f>
        <v/>
      </c>
      <c r="BB16" s="63" t="str">
        <f>IFERROR(-Izmaksas!BB180,"")</f>
        <v/>
      </c>
      <c r="BC16" s="63" t="str">
        <f>IFERROR(-Izmaksas!BC180,"")</f>
        <v/>
      </c>
      <c r="BD16" s="63" t="str">
        <f>IFERROR(-Izmaksas!BD180,"")</f>
        <v/>
      </c>
      <c r="BE16" s="63" t="str">
        <f>IFERROR(-Izmaksas!BE180,"")</f>
        <v/>
      </c>
      <c r="BF16" s="63" t="str">
        <f>IFERROR(-Izmaksas!BF180,"")</f>
        <v/>
      </c>
      <c r="BG16" s="63" t="str">
        <f>IFERROR(-Izmaksas!BG180,"")</f>
        <v/>
      </c>
      <c r="BH16" s="63" t="str">
        <f>IFERROR(-Izmaksas!BH180,"")</f>
        <v/>
      </c>
      <c r="BI16" s="63" t="str">
        <f>IFERROR(-Izmaksas!BI180,"")</f>
        <v/>
      </c>
      <c r="BJ16" s="63" t="str">
        <f>IFERROR(-Izmaksas!BJ180,"")</f>
        <v/>
      </c>
      <c r="BK16" s="63" t="str">
        <f>IFERROR(-Izmaksas!BK180,"")</f>
        <v/>
      </c>
      <c r="BL16" s="63" t="str">
        <f>IFERROR(-Izmaksas!BL180,"")</f>
        <v/>
      </c>
      <c r="BM16" s="63" t="str">
        <f>IFERROR(-Izmaksas!BM180,"")</f>
        <v/>
      </c>
      <c r="BN16" s="63" t="str">
        <f>IFERROR(-Izmaksas!BN180,"")</f>
        <v/>
      </c>
      <c r="BO16" s="63" t="str">
        <f>IFERROR(-Izmaksas!BO180,"")</f>
        <v/>
      </c>
      <c r="BP16" s="63" t="str">
        <f>IFERROR(-Izmaksas!BP180,"")</f>
        <v/>
      </c>
      <c r="BQ16" s="63" t="str">
        <f>IFERROR(-Izmaksas!BQ180,"")</f>
        <v/>
      </c>
      <c r="BR16" s="63" t="str">
        <f>IFERROR(-Izmaksas!BR180,"")</f>
        <v/>
      </c>
      <c r="BS16" s="63" t="str">
        <f>IFERROR(-Izmaksas!BS180,"")</f>
        <v/>
      </c>
      <c r="BT16" s="63" t="str">
        <f>IFERROR(-Izmaksas!BT180,"")</f>
        <v/>
      </c>
      <c r="BU16" s="63" t="str">
        <f>IFERROR(-Izmaksas!BU180,"")</f>
        <v/>
      </c>
      <c r="BV16" s="63" t="str">
        <f>IFERROR(-Izmaksas!BV180,"")</f>
        <v/>
      </c>
      <c r="BW16" s="63" t="str">
        <f>IFERROR(-Izmaksas!BW180,"")</f>
        <v/>
      </c>
      <c r="BX16" s="63" t="str">
        <f>IFERROR(-Izmaksas!BX180,"")</f>
        <v/>
      </c>
      <c r="BY16" s="63" t="str">
        <f>IFERROR(-Izmaksas!BY180,"")</f>
        <v/>
      </c>
      <c r="BZ16" s="63" t="str">
        <f>IFERROR(-Izmaksas!BZ180,"")</f>
        <v/>
      </c>
      <c r="CA16" s="63" t="str">
        <f>IFERROR(-Izmaksas!CA180,"")</f>
        <v/>
      </c>
      <c r="CB16" s="63" t="str">
        <f>IFERROR(-Izmaksas!CB180,"")</f>
        <v/>
      </c>
      <c r="CC16" s="63" t="str">
        <f>IFERROR(-Izmaksas!CC180,"")</f>
        <v/>
      </c>
      <c r="CD16" s="63" t="str">
        <f>IFERROR(-Izmaksas!CD180,"")</f>
        <v/>
      </c>
      <c r="CE16" s="63" t="str">
        <f>IFERROR(-Izmaksas!CE180,"")</f>
        <v/>
      </c>
      <c r="CF16" s="63" t="str">
        <f>IFERROR(-Izmaksas!CF180,"")</f>
        <v/>
      </c>
      <c r="CG16" s="63" t="str">
        <f>IFERROR(-Izmaksas!CG180,"")</f>
        <v/>
      </c>
      <c r="CH16" s="63" t="str">
        <f>IFERROR(-Izmaksas!CH180,"")</f>
        <v/>
      </c>
      <c r="CI16" s="63" t="str">
        <f>IFERROR(-Izmaksas!CI180,"")</f>
        <v/>
      </c>
      <c r="CJ16" s="63" t="str">
        <f>IFERROR(-Izmaksas!CJ180,"")</f>
        <v/>
      </c>
      <c r="CK16" s="63" t="str">
        <f>IFERROR(-Izmaksas!CK180,"")</f>
        <v/>
      </c>
      <c r="CL16" s="63" t="str">
        <f>IFERROR(-Izmaksas!CL180,"")</f>
        <v/>
      </c>
      <c r="CM16" s="63" t="str">
        <f>IFERROR(-Izmaksas!CM180,"")</f>
        <v/>
      </c>
      <c r="CN16" s="63" t="str">
        <f>IFERROR(-Izmaksas!CN180,"")</f>
        <v/>
      </c>
      <c r="CO16" s="63" t="str">
        <f>IFERROR(-Izmaksas!CO180,"")</f>
        <v/>
      </c>
      <c r="CP16" s="63" t="str">
        <f>IFERROR(-Izmaksas!CP180,"")</f>
        <v/>
      </c>
      <c r="CQ16" s="63" t="str">
        <f>IFERROR(-Izmaksas!CQ180,"")</f>
        <v/>
      </c>
      <c r="CR16" s="63" t="str">
        <f>IFERROR(-Izmaksas!CR180,"")</f>
        <v/>
      </c>
      <c r="CS16" s="63" t="str">
        <f>IFERROR(-Izmaksas!CS180,"")</f>
        <v/>
      </c>
      <c r="CT16" s="63" t="str">
        <f>IFERROR(-Izmaksas!CT180,"")</f>
        <v/>
      </c>
      <c r="CU16" s="63" t="str">
        <f>IFERROR(-Izmaksas!CU180,"")</f>
        <v/>
      </c>
      <c r="CV16" s="63" t="str">
        <f>IFERROR(-Izmaksas!CV180,"")</f>
        <v/>
      </c>
      <c r="CW16" s="63" t="str">
        <f>IFERROR(-Izmaksas!CW180,"")</f>
        <v/>
      </c>
      <c r="CX16" s="63" t="str">
        <f>IFERROR(-Izmaksas!CX180,"")</f>
        <v/>
      </c>
      <c r="CY16" s="63" t="str">
        <f>IFERROR(-Izmaksas!CY180,"")</f>
        <v/>
      </c>
      <c r="CZ16" s="63" t="str">
        <f>IFERROR(-Izmaksas!CZ180,"")</f>
        <v/>
      </c>
      <c r="DA16" s="63" t="str">
        <f>IFERROR(-Izmaksas!DA180,"")</f>
        <v/>
      </c>
      <c r="DB16" s="63" t="str">
        <f>IFERROR(-Izmaksas!DB180,"")</f>
        <v/>
      </c>
      <c r="DC16" s="63" t="str">
        <f>IFERROR(-Izmaksas!DC180,"")</f>
        <v/>
      </c>
      <c r="DD16" s="63" t="str">
        <f>IFERROR(-Izmaksas!DD180,"")</f>
        <v/>
      </c>
      <c r="DE16" s="63" t="str">
        <f>IFERROR(-Izmaksas!DE180,"")</f>
        <v/>
      </c>
      <c r="DF16" s="63" t="str">
        <f>IFERROR(-Izmaksas!DF180,"")</f>
        <v/>
      </c>
      <c r="DG16" s="63" t="str">
        <f>IFERROR(-Izmaksas!DG180,"")</f>
        <v/>
      </c>
      <c r="DH16" s="63" t="str">
        <f>IFERROR(-Izmaksas!DH180,"")</f>
        <v/>
      </c>
      <c r="DI16" s="63" t="str">
        <f>IFERROR(-Izmaksas!DI180,"")</f>
        <v/>
      </c>
      <c r="DJ16" s="63" t="str">
        <f>IFERROR(-Izmaksas!DJ180,"")</f>
        <v/>
      </c>
      <c r="DK16" s="63" t="str">
        <f>IFERROR(-Izmaksas!DK180,"")</f>
        <v/>
      </c>
      <c r="DL16" s="63" t="str">
        <f>IFERROR(-Izmaksas!DL180,"")</f>
        <v/>
      </c>
      <c r="DM16" s="63" t="str">
        <f>IFERROR(-Izmaksas!DM180,"")</f>
        <v/>
      </c>
      <c r="DN16" s="63" t="str">
        <f>IFERROR(-Izmaksas!DN180,"")</f>
        <v/>
      </c>
      <c r="DO16" s="63" t="str">
        <f>IFERROR(-Izmaksas!DO180,"")</f>
        <v/>
      </c>
      <c r="DP16" s="63" t="str">
        <f>IFERROR(-Izmaksas!DP180,"")</f>
        <v/>
      </c>
      <c r="DQ16" s="63" t="str">
        <f>IFERROR(-Izmaksas!DQ180,"")</f>
        <v/>
      </c>
      <c r="DR16" s="63" t="str">
        <f>IFERROR(-Izmaksas!DR180,"")</f>
        <v/>
      </c>
      <c r="DS16" s="63" t="str">
        <f>IFERROR(-Izmaksas!DS180,"")</f>
        <v/>
      </c>
      <c r="DT16" s="63" t="str">
        <f>IFERROR(-Izmaksas!DT180,"")</f>
        <v/>
      </c>
      <c r="DU16" s="63" t="str">
        <f>IFERROR(-Izmaksas!DU180,"")</f>
        <v/>
      </c>
    </row>
    <row r="17" spans="1:125" x14ac:dyDescent="0.35">
      <c r="A17" s="55" t="str">
        <f>IFERROR(Izmaksas!A181,"")</f>
        <v>Nominālās privātā partnera riska izmaksas uzturēšanas fāzē</v>
      </c>
      <c r="B17" s="56" t="str">
        <f>IFERROR(Izmaksas!B181,"")</f>
        <v>k €</v>
      </c>
      <c r="C17" s="2"/>
      <c r="D17" s="79">
        <f t="shared" si="0"/>
        <v>0</v>
      </c>
      <c r="E17" s="63" t="str">
        <f>IFERROR(-Izmaksas!E181,"")</f>
        <v/>
      </c>
      <c r="F17" s="63" t="str">
        <f>IFERROR(-Izmaksas!F181,"")</f>
        <v/>
      </c>
      <c r="G17" s="63" t="str">
        <f>IFERROR(-Izmaksas!G181,"")</f>
        <v/>
      </c>
      <c r="H17" s="63" t="str">
        <f>IFERROR(-Izmaksas!H181,"")</f>
        <v/>
      </c>
      <c r="I17" s="63" t="str">
        <f>IFERROR(-Izmaksas!I181,"")</f>
        <v/>
      </c>
      <c r="J17" s="63" t="str">
        <f>IFERROR(-Izmaksas!J181,"")</f>
        <v/>
      </c>
      <c r="K17" s="63" t="str">
        <f>IFERROR(-Izmaksas!K181,"")</f>
        <v/>
      </c>
      <c r="L17" s="63" t="str">
        <f>IFERROR(-Izmaksas!L181,"")</f>
        <v/>
      </c>
      <c r="M17" s="63" t="str">
        <f>IFERROR(-Izmaksas!M181,"")</f>
        <v/>
      </c>
      <c r="N17" s="63" t="str">
        <f>IFERROR(-Izmaksas!N181,"")</f>
        <v/>
      </c>
      <c r="O17" s="63" t="str">
        <f>IFERROR(-Izmaksas!O181,"")</f>
        <v/>
      </c>
      <c r="P17" s="63" t="str">
        <f>IFERROR(-Izmaksas!P181,"")</f>
        <v/>
      </c>
      <c r="Q17" s="63" t="str">
        <f>IFERROR(-Izmaksas!Q181,"")</f>
        <v/>
      </c>
      <c r="R17" s="63" t="str">
        <f>IFERROR(-Izmaksas!R181,"")</f>
        <v/>
      </c>
      <c r="S17" s="63" t="str">
        <f>IFERROR(-Izmaksas!S181,"")</f>
        <v/>
      </c>
      <c r="T17" s="63" t="str">
        <f>IFERROR(-Izmaksas!T181,"")</f>
        <v/>
      </c>
      <c r="U17" s="63" t="str">
        <f>IFERROR(-Izmaksas!U181,"")</f>
        <v/>
      </c>
      <c r="V17" s="63" t="str">
        <f>IFERROR(-Izmaksas!V181,"")</f>
        <v/>
      </c>
      <c r="W17" s="63" t="str">
        <f>IFERROR(-Izmaksas!W181,"")</f>
        <v/>
      </c>
      <c r="X17" s="63" t="str">
        <f>IFERROR(-Izmaksas!X181,"")</f>
        <v/>
      </c>
      <c r="Y17" s="63" t="str">
        <f>IFERROR(-Izmaksas!Y181,"")</f>
        <v/>
      </c>
      <c r="Z17" s="63" t="str">
        <f>IFERROR(-Izmaksas!Z181,"")</f>
        <v/>
      </c>
      <c r="AA17" s="63" t="str">
        <f>IFERROR(-Izmaksas!AA181,"")</f>
        <v/>
      </c>
      <c r="AB17" s="63" t="str">
        <f>IFERROR(-Izmaksas!AB181,"")</f>
        <v/>
      </c>
      <c r="AC17" s="63" t="str">
        <f>IFERROR(-Izmaksas!AC181,"")</f>
        <v/>
      </c>
      <c r="AD17" s="63" t="str">
        <f>IFERROR(-Izmaksas!AD181,"")</f>
        <v/>
      </c>
      <c r="AE17" s="63" t="str">
        <f>IFERROR(-Izmaksas!AE181,"")</f>
        <v/>
      </c>
      <c r="AF17" s="63" t="str">
        <f>IFERROR(-Izmaksas!AF181,"")</f>
        <v/>
      </c>
      <c r="AG17" s="63" t="str">
        <f>IFERROR(-Izmaksas!AG181,"")</f>
        <v/>
      </c>
      <c r="AH17" s="63" t="str">
        <f>IFERROR(-Izmaksas!AH181,"")</f>
        <v/>
      </c>
      <c r="AI17" s="63" t="str">
        <f>IFERROR(-Izmaksas!AI181,"")</f>
        <v/>
      </c>
      <c r="AJ17" s="63" t="str">
        <f>IFERROR(-Izmaksas!AJ181,"")</f>
        <v/>
      </c>
      <c r="AK17" s="63" t="str">
        <f>IFERROR(-Izmaksas!AK181,"")</f>
        <v/>
      </c>
      <c r="AL17" s="63" t="str">
        <f>IFERROR(-Izmaksas!AL181,"")</f>
        <v/>
      </c>
      <c r="AM17" s="63" t="str">
        <f>IFERROR(-Izmaksas!AM181,"")</f>
        <v/>
      </c>
      <c r="AN17" s="63" t="str">
        <f>IFERROR(-Izmaksas!AN181,"")</f>
        <v/>
      </c>
      <c r="AO17" s="63" t="str">
        <f>IFERROR(-Izmaksas!AO181,"")</f>
        <v/>
      </c>
      <c r="AP17" s="63" t="str">
        <f>IFERROR(-Izmaksas!AP181,"")</f>
        <v/>
      </c>
      <c r="AQ17" s="63" t="str">
        <f>IFERROR(-Izmaksas!AQ181,"")</f>
        <v/>
      </c>
      <c r="AR17" s="63" t="str">
        <f>IFERROR(-Izmaksas!AR181,"")</f>
        <v/>
      </c>
      <c r="AS17" s="63" t="str">
        <f>IFERROR(-Izmaksas!AS181,"")</f>
        <v/>
      </c>
      <c r="AT17" s="63" t="str">
        <f>IFERROR(-Izmaksas!AT181,"")</f>
        <v/>
      </c>
      <c r="AU17" s="63" t="str">
        <f>IFERROR(-Izmaksas!AU181,"")</f>
        <v/>
      </c>
      <c r="AV17" s="63" t="str">
        <f>IFERROR(-Izmaksas!AV181,"")</f>
        <v/>
      </c>
      <c r="AW17" s="63" t="str">
        <f>IFERROR(-Izmaksas!AW181,"")</f>
        <v/>
      </c>
      <c r="AX17" s="63" t="str">
        <f>IFERROR(-Izmaksas!AX181,"")</f>
        <v/>
      </c>
      <c r="AY17" s="63" t="str">
        <f>IFERROR(-Izmaksas!AY181,"")</f>
        <v/>
      </c>
      <c r="AZ17" s="63" t="str">
        <f>IFERROR(-Izmaksas!AZ181,"")</f>
        <v/>
      </c>
      <c r="BA17" s="63" t="str">
        <f>IFERROR(-Izmaksas!BA181,"")</f>
        <v/>
      </c>
      <c r="BB17" s="63" t="str">
        <f>IFERROR(-Izmaksas!BB181,"")</f>
        <v/>
      </c>
      <c r="BC17" s="63" t="str">
        <f>IFERROR(-Izmaksas!BC181,"")</f>
        <v/>
      </c>
      <c r="BD17" s="63" t="str">
        <f>IFERROR(-Izmaksas!BD181,"")</f>
        <v/>
      </c>
      <c r="BE17" s="63" t="str">
        <f>IFERROR(-Izmaksas!BE181,"")</f>
        <v/>
      </c>
      <c r="BF17" s="63" t="str">
        <f>IFERROR(-Izmaksas!BF181,"")</f>
        <v/>
      </c>
      <c r="BG17" s="63" t="str">
        <f>IFERROR(-Izmaksas!BG181,"")</f>
        <v/>
      </c>
      <c r="BH17" s="63" t="str">
        <f>IFERROR(-Izmaksas!BH181,"")</f>
        <v/>
      </c>
      <c r="BI17" s="63" t="str">
        <f>IFERROR(-Izmaksas!BI181,"")</f>
        <v/>
      </c>
      <c r="BJ17" s="63" t="str">
        <f>IFERROR(-Izmaksas!BJ181,"")</f>
        <v/>
      </c>
      <c r="BK17" s="63" t="str">
        <f>IFERROR(-Izmaksas!BK181,"")</f>
        <v/>
      </c>
      <c r="BL17" s="63" t="str">
        <f>IFERROR(-Izmaksas!BL181,"")</f>
        <v/>
      </c>
      <c r="BM17" s="63" t="str">
        <f>IFERROR(-Izmaksas!BM181,"")</f>
        <v/>
      </c>
      <c r="BN17" s="63" t="str">
        <f>IFERROR(-Izmaksas!BN181,"")</f>
        <v/>
      </c>
      <c r="BO17" s="63" t="str">
        <f>IFERROR(-Izmaksas!BO181,"")</f>
        <v/>
      </c>
      <c r="BP17" s="63" t="str">
        <f>IFERROR(-Izmaksas!BP181,"")</f>
        <v/>
      </c>
      <c r="BQ17" s="63" t="str">
        <f>IFERROR(-Izmaksas!BQ181,"")</f>
        <v/>
      </c>
      <c r="BR17" s="63" t="str">
        <f>IFERROR(-Izmaksas!BR181,"")</f>
        <v/>
      </c>
      <c r="BS17" s="63" t="str">
        <f>IFERROR(-Izmaksas!BS181,"")</f>
        <v/>
      </c>
      <c r="BT17" s="63" t="str">
        <f>IFERROR(-Izmaksas!BT181,"")</f>
        <v/>
      </c>
      <c r="BU17" s="63" t="str">
        <f>IFERROR(-Izmaksas!BU181,"")</f>
        <v/>
      </c>
      <c r="BV17" s="63" t="str">
        <f>IFERROR(-Izmaksas!BV181,"")</f>
        <v/>
      </c>
      <c r="BW17" s="63" t="str">
        <f>IFERROR(-Izmaksas!BW181,"")</f>
        <v/>
      </c>
      <c r="BX17" s="63" t="str">
        <f>IFERROR(-Izmaksas!BX181,"")</f>
        <v/>
      </c>
      <c r="BY17" s="63" t="str">
        <f>IFERROR(-Izmaksas!BY181,"")</f>
        <v/>
      </c>
      <c r="BZ17" s="63" t="str">
        <f>IFERROR(-Izmaksas!BZ181,"")</f>
        <v/>
      </c>
      <c r="CA17" s="63" t="str">
        <f>IFERROR(-Izmaksas!CA181,"")</f>
        <v/>
      </c>
      <c r="CB17" s="63" t="str">
        <f>IFERROR(-Izmaksas!CB181,"")</f>
        <v/>
      </c>
      <c r="CC17" s="63" t="str">
        <f>IFERROR(-Izmaksas!CC181,"")</f>
        <v/>
      </c>
      <c r="CD17" s="63" t="str">
        <f>IFERROR(-Izmaksas!CD181,"")</f>
        <v/>
      </c>
      <c r="CE17" s="63" t="str">
        <f>IFERROR(-Izmaksas!CE181,"")</f>
        <v/>
      </c>
      <c r="CF17" s="63" t="str">
        <f>IFERROR(-Izmaksas!CF181,"")</f>
        <v/>
      </c>
      <c r="CG17" s="63" t="str">
        <f>IFERROR(-Izmaksas!CG181,"")</f>
        <v/>
      </c>
      <c r="CH17" s="63" t="str">
        <f>IFERROR(-Izmaksas!CH181,"")</f>
        <v/>
      </c>
      <c r="CI17" s="63" t="str">
        <f>IFERROR(-Izmaksas!CI181,"")</f>
        <v/>
      </c>
      <c r="CJ17" s="63" t="str">
        <f>IFERROR(-Izmaksas!CJ181,"")</f>
        <v/>
      </c>
      <c r="CK17" s="63" t="str">
        <f>IFERROR(-Izmaksas!CK181,"")</f>
        <v/>
      </c>
      <c r="CL17" s="63" t="str">
        <f>IFERROR(-Izmaksas!CL181,"")</f>
        <v/>
      </c>
      <c r="CM17" s="63" t="str">
        <f>IFERROR(-Izmaksas!CM181,"")</f>
        <v/>
      </c>
      <c r="CN17" s="63" t="str">
        <f>IFERROR(-Izmaksas!CN181,"")</f>
        <v/>
      </c>
      <c r="CO17" s="63" t="str">
        <f>IFERROR(-Izmaksas!CO181,"")</f>
        <v/>
      </c>
      <c r="CP17" s="63" t="str">
        <f>IFERROR(-Izmaksas!CP181,"")</f>
        <v/>
      </c>
      <c r="CQ17" s="63" t="str">
        <f>IFERROR(-Izmaksas!CQ181,"")</f>
        <v/>
      </c>
      <c r="CR17" s="63" t="str">
        <f>IFERROR(-Izmaksas!CR181,"")</f>
        <v/>
      </c>
      <c r="CS17" s="63" t="str">
        <f>IFERROR(-Izmaksas!CS181,"")</f>
        <v/>
      </c>
      <c r="CT17" s="63" t="str">
        <f>IFERROR(-Izmaksas!CT181,"")</f>
        <v/>
      </c>
      <c r="CU17" s="63" t="str">
        <f>IFERROR(-Izmaksas!CU181,"")</f>
        <v/>
      </c>
      <c r="CV17" s="63" t="str">
        <f>IFERROR(-Izmaksas!CV181,"")</f>
        <v/>
      </c>
      <c r="CW17" s="63" t="str">
        <f>IFERROR(-Izmaksas!CW181,"")</f>
        <v/>
      </c>
      <c r="CX17" s="63" t="str">
        <f>IFERROR(-Izmaksas!CX181,"")</f>
        <v/>
      </c>
      <c r="CY17" s="63" t="str">
        <f>IFERROR(-Izmaksas!CY181,"")</f>
        <v/>
      </c>
      <c r="CZ17" s="63" t="str">
        <f>IFERROR(-Izmaksas!CZ181,"")</f>
        <v/>
      </c>
      <c r="DA17" s="63" t="str">
        <f>IFERROR(-Izmaksas!DA181,"")</f>
        <v/>
      </c>
      <c r="DB17" s="63" t="str">
        <f>IFERROR(-Izmaksas!DB181,"")</f>
        <v/>
      </c>
      <c r="DC17" s="63" t="str">
        <f>IFERROR(-Izmaksas!DC181,"")</f>
        <v/>
      </c>
      <c r="DD17" s="63" t="str">
        <f>IFERROR(-Izmaksas!DD181,"")</f>
        <v/>
      </c>
      <c r="DE17" s="63" t="str">
        <f>IFERROR(-Izmaksas!DE181,"")</f>
        <v/>
      </c>
      <c r="DF17" s="63" t="str">
        <f>IFERROR(-Izmaksas!DF181,"")</f>
        <v/>
      </c>
      <c r="DG17" s="63" t="str">
        <f>IFERROR(-Izmaksas!DG181,"")</f>
        <v/>
      </c>
      <c r="DH17" s="63" t="str">
        <f>IFERROR(-Izmaksas!DH181,"")</f>
        <v/>
      </c>
      <c r="DI17" s="63" t="str">
        <f>IFERROR(-Izmaksas!DI181,"")</f>
        <v/>
      </c>
      <c r="DJ17" s="63" t="str">
        <f>IFERROR(-Izmaksas!DJ181,"")</f>
        <v/>
      </c>
      <c r="DK17" s="63" t="str">
        <f>IFERROR(-Izmaksas!DK181,"")</f>
        <v/>
      </c>
      <c r="DL17" s="63" t="str">
        <f>IFERROR(-Izmaksas!DL181,"")</f>
        <v/>
      </c>
      <c r="DM17" s="63" t="str">
        <f>IFERROR(-Izmaksas!DM181,"")</f>
        <v/>
      </c>
      <c r="DN17" s="63" t="str">
        <f>IFERROR(-Izmaksas!DN181,"")</f>
        <v/>
      </c>
      <c r="DO17" s="63" t="str">
        <f>IFERROR(-Izmaksas!DO181,"")</f>
        <v/>
      </c>
      <c r="DP17" s="63" t="str">
        <f>IFERROR(-Izmaksas!DP181,"")</f>
        <v/>
      </c>
      <c r="DQ17" s="63" t="str">
        <f>IFERROR(-Izmaksas!DQ181,"")</f>
        <v/>
      </c>
      <c r="DR17" s="63" t="str">
        <f>IFERROR(-Izmaksas!DR181,"")</f>
        <v/>
      </c>
      <c r="DS17" s="63" t="str">
        <f>IFERROR(-Izmaksas!DS181,"")</f>
        <v/>
      </c>
      <c r="DT17" s="63" t="str">
        <f>IFERROR(-Izmaksas!DT181,"")</f>
        <v/>
      </c>
      <c r="DU17" s="63" t="str">
        <f>IFERROR(-Izmaksas!DU181,"")</f>
        <v/>
      </c>
    </row>
    <row r="18" spans="1:125" x14ac:dyDescent="0.35">
      <c r="A18" s="55" t="str">
        <f>IFERROR(Izmaksas!A182,"")</f>
        <v>Pievienotās vērtības nodoklis</v>
      </c>
      <c r="B18" s="56" t="str">
        <f>IFERROR(Ieņēmumi!B35,"")</f>
        <v>k €</v>
      </c>
      <c r="C18" s="2"/>
      <c r="D18" s="79">
        <f t="shared" si="0"/>
        <v>0</v>
      </c>
      <c r="E18" s="63">
        <f>IFERROR(-Izmaksas!E182,"")</f>
        <v>0</v>
      </c>
      <c r="F18" s="63">
        <f>IFERROR(-Izmaksas!F182,"")</f>
        <v>0</v>
      </c>
      <c r="G18" s="63">
        <f>IFERROR(-Izmaksas!G182,"")</f>
        <v>0</v>
      </c>
      <c r="H18" s="63">
        <f>IFERROR(-Izmaksas!H182,"")</f>
        <v>0</v>
      </c>
      <c r="I18" s="63">
        <f>IFERROR(-Izmaksas!I182,"")</f>
        <v>0</v>
      </c>
      <c r="J18" s="63">
        <f>IFERROR(-Izmaksas!J182,"")</f>
        <v>0</v>
      </c>
      <c r="K18" s="63">
        <f>IFERROR(-Izmaksas!K182,"")</f>
        <v>0</v>
      </c>
      <c r="L18" s="63">
        <f>IFERROR(-Izmaksas!L182,"")</f>
        <v>0</v>
      </c>
      <c r="M18" s="63">
        <f>IFERROR(-Izmaksas!M182,"")</f>
        <v>0</v>
      </c>
      <c r="N18" s="63">
        <f>IFERROR(-Izmaksas!N182,"")</f>
        <v>0</v>
      </c>
      <c r="O18" s="63">
        <f>IFERROR(-Izmaksas!O182,"")</f>
        <v>0</v>
      </c>
      <c r="P18" s="63">
        <f>IFERROR(-Izmaksas!P182,"")</f>
        <v>0</v>
      </c>
      <c r="Q18" s="63">
        <f>IFERROR(-Izmaksas!Q182,"")</f>
        <v>0</v>
      </c>
      <c r="R18" s="63">
        <f>IFERROR(-Izmaksas!R182,"")</f>
        <v>0</v>
      </c>
      <c r="S18" s="63">
        <f>IFERROR(-Izmaksas!S182,"")</f>
        <v>0</v>
      </c>
      <c r="T18" s="63">
        <f>IFERROR(-Izmaksas!T182,"")</f>
        <v>0</v>
      </c>
      <c r="U18" s="63">
        <f>IFERROR(-Izmaksas!U182,"")</f>
        <v>0</v>
      </c>
      <c r="V18" s="63">
        <f>IFERROR(-Izmaksas!V182,"")</f>
        <v>0</v>
      </c>
      <c r="W18" s="63">
        <f>IFERROR(-Izmaksas!W182,"")</f>
        <v>0</v>
      </c>
      <c r="X18" s="63">
        <f>IFERROR(-Izmaksas!X182,"")</f>
        <v>0</v>
      </c>
      <c r="Y18" s="63">
        <f>IFERROR(-Izmaksas!Y182,"")</f>
        <v>0</v>
      </c>
      <c r="Z18" s="63">
        <f>IFERROR(-Izmaksas!Z182,"")</f>
        <v>0</v>
      </c>
      <c r="AA18" s="63">
        <f>IFERROR(-Izmaksas!AA182,"")</f>
        <v>0</v>
      </c>
      <c r="AB18" s="63">
        <f>IFERROR(-Izmaksas!AB182,"")</f>
        <v>0</v>
      </c>
      <c r="AC18" s="63">
        <f>IFERROR(-Izmaksas!AC182,"")</f>
        <v>0</v>
      </c>
      <c r="AD18" s="63">
        <f>IFERROR(-Izmaksas!AD182,"")</f>
        <v>0</v>
      </c>
      <c r="AE18" s="63">
        <f>IFERROR(-Izmaksas!AE182,"")</f>
        <v>0</v>
      </c>
      <c r="AF18" s="63">
        <f>IFERROR(-Izmaksas!AF182,"")</f>
        <v>0</v>
      </c>
      <c r="AG18" s="63">
        <f>IFERROR(-Izmaksas!AG182,"")</f>
        <v>0</v>
      </c>
      <c r="AH18" s="63">
        <f>IFERROR(-Izmaksas!AH182,"")</f>
        <v>0</v>
      </c>
      <c r="AI18" s="63">
        <f>IFERROR(-Izmaksas!AI182,"")</f>
        <v>0</v>
      </c>
      <c r="AJ18" s="63">
        <f>IFERROR(-Izmaksas!AJ182,"")</f>
        <v>0</v>
      </c>
      <c r="AK18" s="63">
        <f>IFERROR(-Izmaksas!AK182,"")</f>
        <v>0</v>
      </c>
      <c r="AL18" s="63">
        <f>IFERROR(-Izmaksas!AL182,"")</f>
        <v>0</v>
      </c>
      <c r="AM18" s="63">
        <f>IFERROR(-Izmaksas!AM182,"")</f>
        <v>0</v>
      </c>
      <c r="AN18" s="63">
        <f>IFERROR(-Izmaksas!AN182,"")</f>
        <v>0</v>
      </c>
      <c r="AO18" s="63">
        <f>IFERROR(-Izmaksas!AO182,"")</f>
        <v>0</v>
      </c>
      <c r="AP18" s="63">
        <f>IFERROR(-Izmaksas!AP182,"")</f>
        <v>0</v>
      </c>
      <c r="AQ18" s="63">
        <f>IFERROR(-Izmaksas!AQ182,"")</f>
        <v>0</v>
      </c>
      <c r="AR18" s="63">
        <f>IFERROR(-Izmaksas!AR182,"")</f>
        <v>0</v>
      </c>
      <c r="AS18" s="63">
        <f>IFERROR(-Izmaksas!AS182,"")</f>
        <v>0</v>
      </c>
      <c r="AT18" s="63">
        <f>IFERROR(-Izmaksas!AT182,"")</f>
        <v>0</v>
      </c>
      <c r="AU18" s="63">
        <f>IFERROR(-Izmaksas!AU182,"")</f>
        <v>0</v>
      </c>
      <c r="AV18" s="63">
        <f>IFERROR(-Izmaksas!AV182,"")</f>
        <v>0</v>
      </c>
      <c r="AW18" s="63">
        <f>IFERROR(-Izmaksas!AW182,"")</f>
        <v>0</v>
      </c>
      <c r="AX18" s="63">
        <f>IFERROR(-Izmaksas!AX182,"")</f>
        <v>0</v>
      </c>
      <c r="AY18" s="63">
        <f>IFERROR(-Izmaksas!AY182,"")</f>
        <v>0</v>
      </c>
      <c r="AZ18" s="63">
        <f>IFERROR(-Izmaksas!AZ182,"")</f>
        <v>0</v>
      </c>
      <c r="BA18" s="63">
        <f>IFERROR(-Izmaksas!BA182,"")</f>
        <v>0</v>
      </c>
      <c r="BB18" s="63">
        <f>IFERROR(-Izmaksas!BB182,"")</f>
        <v>0</v>
      </c>
      <c r="BC18" s="63">
        <f>IFERROR(-Izmaksas!BC182,"")</f>
        <v>0</v>
      </c>
      <c r="BD18" s="63">
        <f>IFERROR(-Izmaksas!BD182,"")</f>
        <v>0</v>
      </c>
      <c r="BE18" s="63">
        <f>IFERROR(-Izmaksas!BE182,"")</f>
        <v>0</v>
      </c>
      <c r="BF18" s="63">
        <f>IFERROR(-Izmaksas!BF182,"")</f>
        <v>0</v>
      </c>
      <c r="BG18" s="63">
        <f>IFERROR(-Izmaksas!BG182,"")</f>
        <v>0</v>
      </c>
      <c r="BH18" s="63">
        <f>IFERROR(-Izmaksas!BH182,"")</f>
        <v>0</v>
      </c>
      <c r="BI18" s="63">
        <f>IFERROR(-Izmaksas!BI182,"")</f>
        <v>0</v>
      </c>
      <c r="BJ18" s="63">
        <f>IFERROR(-Izmaksas!BJ182,"")</f>
        <v>0</v>
      </c>
      <c r="BK18" s="63">
        <f>IFERROR(-Izmaksas!BK182,"")</f>
        <v>0</v>
      </c>
      <c r="BL18" s="63">
        <f>IFERROR(-Izmaksas!BL182,"")</f>
        <v>0</v>
      </c>
      <c r="BM18" s="63">
        <f>IFERROR(-Izmaksas!BM182,"")</f>
        <v>0</v>
      </c>
      <c r="BN18" s="63">
        <f>IFERROR(-Izmaksas!BN182,"")</f>
        <v>0</v>
      </c>
      <c r="BO18" s="63">
        <f>IFERROR(-Izmaksas!BO182,"")</f>
        <v>0</v>
      </c>
      <c r="BP18" s="63">
        <f>IFERROR(-Izmaksas!BP182,"")</f>
        <v>0</v>
      </c>
      <c r="BQ18" s="63">
        <f>IFERROR(-Izmaksas!BQ182,"")</f>
        <v>0</v>
      </c>
      <c r="BR18" s="63">
        <f>IFERROR(-Izmaksas!BR182,"")</f>
        <v>0</v>
      </c>
      <c r="BS18" s="63">
        <f>IFERROR(-Izmaksas!BS182,"")</f>
        <v>0</v>
      </c>
      <c r="BT18" s="63">
        <f>IFERROR(-Izmaksas!BT182,"")</f>
        <v>0</v>
      </c>
      <c r="BU18" s="63">
        <f>IFERROR(-Izmaksas!BU182,"")</f>
        <v>0</v>
      </c>
      <c r="BV18" s="63">
        <f>IFERROR(-Izmaksas!BV182,"")</f>
        <v>0</v>
      </c>
      <c r="BW18" s="63">
        <f>IFERROR(-Izmaksas!BW182,"")</f>
        <v>0</v>
      </c>
      <c r="BX18" s="63">
        <f>IFERROR(-Izmaksas!BX182,"")</f>
        <v>0</v>
      </c>
      <c r="BY18" s="63">
        <f>IFERROR(-Izmaksas!BY182,"")</f>
        <v>0</v>
      </c>
      <c r="BZ18" s="63">
        <f>IFERROR(-Izmaksas!BZ182,"")</f>
        <v>0</v>
      </c>
      <c r="CA18" s="63">
        <f>IFERROR(-Izmaksas!CA182,"")</f>
        <v>0</v>
      </c>
      <c r="CB18" s="63">
        <f>IFERROR(-Izmaksas!CB182,"")</f>
        <v>0</v>
      </c>
      <c r="CC18" s="63">
        <f>IFERROR(-Izmaksas!CC182,"")</f>
        <v>0</v>
      </c>
      <c r="CD18" s="63">
        <f>IFERROR(-Izmaksas!CD182,"")</f>
        <v>0</v>
      </c>
      <c r="CE18" s="63">
        <f>IFERROR(-Izmaksas!CE182,"")</f>
        <v>0</v>
      </c>
      <c r="CF18" s="63">
        <f>IFERROR(-Izmaksas!CF182,"")</f>
        <v>0</v>
      </c>
      <c r="CG18" s="63">
        <f>IFERROR(-Izmaksas!CG182,"")</f>
        <v>0</v>
      </c>
      <c r="CH18" s="63">
        <f>IFERROR(-Izmaksas!CH182,"")</f>
        <v>0</v>
      </c>
      <c r="CI18" s="63">
        <f>IFERROR(-Izmaksas!CI182,"")</f>
        <v>0</v>
      </c>
      <c r="CJ18" s="63">
        <f>IFERROR(-Izmaksas!CJ182,"")</f>
        <v>0</v>
      </c>
      <c r="CK18" s="63">
        <f>IFERROR(-Izmaksas!CK182,"")</f>
        <v>0</v>
      </c>
      <c r="CL18" s="63">
        <f>IFERROR(-Izmaksas!CL182,"")</f>
        <v>0</v>
      </c>
      <c r="CM18" s="63">
        <f>IFERROR(-Izmaksas!CM182,"")</f>
        <v>0</v>
      </c>
      <c r="CN18" s="63">
        <f>IFERROR(-Izmaksas!CN182,"")</f>
        <v>0</v>
      </c>
      <c r="CO18" s="63">
        <f>IFERROR(-Izmaksas!CO182,"")</f>
        <v>0</v>
      </c>
      <c r="CP18" s="63">
        <f>IFERROR(-Izmaksas!CP182,"")</f>
        <v>0</v>
      </c>
      <c r="CQ18" s="63">
        <f>IFERROR(-Izmaksas!CQ182,"")</f>
        <v>0</v>
      </c>
      <c r="CR18" s="63">
        <f>IFERROR(-Izmaksas!CR182,"")</f>
        <v>0</v>
      </c>
      <c r="CS18" s="63">
        <f>IFERROR(-Izmaksas!CS182,"")</f>
        <v>0</v>
      </c>
      <c r="CT18" s="63">
        <f>IFERROR(-Izmaksas!CT182,"")</f>
        <v>0</v>
      </c>
      <c r="CU18" s="63">
        <f>IFERROR(-Izmaksas!CU182,"")</f>
        <v>0</v>
      </c>
      <c r="CV18" s="63">
        <f>IFERROR(-Izmaksas!CV182,"")</f>
        <v>0</v>
      </c>
      <c r="CW18" s="63">
        <f>IFERROR(-Izmaksas!CW182,"")</f>
        <v>0</v>
      </c>
      <c r="CX18" s="63">
        <f>IFERROR(-Izmaksas!CX182,"")</f>
        <v>0</v>
      </c>
      <c r="CY18" s="63">
        <f>IFERROR(-Izmaksas!CY182,"")</f>
        <v>0</v>
      </c>
      <c r="CZ18" s="63">
        <f>IFERROR(-Izmaksas!CZ182,"")</f>
        <v>0</v>
      </c>
      <c r="DA18" s="63">
        <f>IFERROR(-Izmaksas!DA182,"")</f>
        <v>0</v>
      </c>
      <c r="DB18" s="63">
        <f>IFERROR(-Izmaksas!DB182,"")</f>
        <v>0</v>
      </c>
      <c r="DC18" s="63">
        <f>IFERROR(-Izmaksas!DC182,"")</f>
        <v>0</v>
      </c>
      <c r="DD18" s="63">
        <f>IFERROR(-Izmaksas!DD182,"")</f>
        <v>0</v>
      </c>
      <c r="DE18" s="63">
        <f>IFERROR(-Izmaksas!DE182,"")</f>
        <v>0</v>
      </c>
      <c r="DF18" s="63">
        <f>IFERROR(-Izmaksas!DF182,"")</f>
        <v>0</v>
      </c>
      <c r="DG18" s="63">
        <f>IFERROR(-Izmaksas!DG182,"")</f>
        <v>0</v>
      </c>
      <c r="DH18" s="63">
        <f>IFERROR(-Izmaksas!DH182,"")</f>
        <v>0</v>
      </c>
      <c r="DI18" s="63">
        <f>IFERROR(-Izmaksas!DI182,"")</f>
        <v>0</v>
      </c>
      <c r="DJ18" s="63">
        <f>IFERROR(-Izmaksas!DJ182,"")</f>
        <v>0</v>
      </c>
      <c r="DK18" s="63">
        <f>IFERROR(-Izmaksas!DK182,"")</f>
        <v>0</v>
      </c>
      <c r="DL18" s="63">
        <f>IFERROR(-Izmaksas!DL182,"")</f>
        <v>0</v>
      </c>
      <c r="DM18" s="63">
        <f>IFERROR(-Izmaksas!DM182,"")</f>
        <v>0</v>
      </c>
      <c r="DN18" s="63">
        <f>IFERROR(-Izmaksas!DN182,"")</f>
        <v>0</v>
      </c>
      <c r="DO18" s="63">
        <f>IFERROR(-Izmaksas!DO182,"")</f>
        <v>0</v>
      </c>
      <c r="DP18" s="63">
        <f>IFERROR(-Izmaksas!DP182,"")</f>
        <v>0</v>
      </c>
      <c r="DQ18" s="63">
        <f>IFERROR(-Izmaksas!DQ182,"")</f>
        <v>0</v>
      </c>
      <c r="DR18" s="63">
        <f>IFERROR(-Izmaksas!DR182,"")</f>
        <v>0</v>
      </c>
      <c r="DS18" s="63">
        <f>IFERROR(-Izmaksas!DS182,"")</f>
        <v>0</v>
      </c>
      <c r="DT18" s="63">
        <f>IFERROR(-Izmaksas!DT182,"")</f>
        <v>0</v>
      </c>
      <c r="DU18" s="63">
        <f>IFERROR(-Izmaksas!DU182,"")</f>
        <v>0</v>
      </c>
    </row>
    <row r="19" spans="1:125" x14ac:dyDescent="0.35">
      <c r="A19" s="55" t="str">
        <f>IFERROR(Finansēšana!A350,"")</f>
        <v>Kopā procentieņēmumi</v>
      </c>
      <c r="B19" s="56" t="str">
        <f>IFERROR(Finansēšana!B350,"")</f>
        <v>k €</v>
      </c>
      <c r="C19" s="2"/>
      <c r="D19" s="79">
        <f t="shared" ca="1" si="0"/>
        <v>0</v>
      </c>
      <c r="E19" s="63">
        <f>IFERROR(Finansēšana!E350,"")</f>
        <v>0</v>
      </c>
      <c r="F19" s="63">
        <f ca="1">IFERROR(Finansēšana!F350,"")</f>
        <v>0</v>
      </c>
      <c r="G19" s="63">
        <f ca="1">IFERROR(Finansēšana!G350,"")</f>
        <v>0</v>
      </c>
      <c r="H19" s="63">
        <f ca="1">IFERROR(Finansēšana!H350,"")</f>
        <v>0</v>
      </c>
      <c r="I19" s="63">
        <f ca="1">IFERROR(Finansēšana!I350,"")</f>
        <v>0</v>
      </c>
      <c r="J19" s="63">
        <f ca="1">IFERROR(Finansēšana!J350,"")</f>
        <v>0</v>
      </c>
      <c r="K19" s="63">
        <f ca="1">IFERROR(Finansēšana!K350,"")</f>
        <v>0</v>
      </c>
      <c r="L19" s="63">
        <f ca="1">IFERROR(Finansēšana!L350,"")</f>
        <v>0</v>
      </c>
      <c r="M19" s="63">
        <f ca="1">IFERROR(Finansēšana!M350,"")</f>
        <v>0</v>
      </c>
      <c r="N19" s="63">
        <f ca="1">IFERROR(Finansēšana!N350,"")</f>
        <v>0</v>
      </c>
      <c r="O19" s="63">
        <f ca="1">IFERROR(Finansēšana!O350,"")</f>
        <v>0</v>
      </c>
      <c r="P19" s="63">
        <f ca="1">IFERROR(Finansēšana!P350,"")</f>
        <v>0</v>
      </c>
      <c r="Q19" s="63">
        <f ca="1">IFERROR(Finansēšana!Q350,"")</f>
        <v>0</v>
      </c>
      <c r="R19" s="63">
        <f ca="1">IFERROR(Finansēšana!R350,"")</f>
        <v>0</v>
      </c>
      <c r="S19" s="63">
        <f ca="1">IFERROR(Finansēšana!S350,"")</f>
        <v>0</v>
      </c>
      <c r="T19" s="63">
        <f ca="1">IFERROR(Finansēšana!T350,"")</f>
        <v>0</v>
      </c>
      <c r="U19" s="63">
        <f ca="1">IFERROR(Finansēšana!U350,"")</f>
        <v>0</v>
      </c>
      <c r="V19" s="63">
        <f ca="1">IFERROR(Finansēšana!V350,"")</f>
        <v>0</v>
      </c>
      <c r="W19" s="63">
        <f ca="1">IFERROR(Finansēšana!W350,"")</f>
        <v>0</v>
      </c>
      <c r="X19" s="63">
        <f ca="1">IFERROR(Finansēšana!X350,"")</f>
        <v>0</v>
      </c>
      <c r="Y19" s="63">
        <f ca="1">IFERROR(Finansēšana!Y350,"")</f>
        <v>0</v>
      </c>
      <c r="Z19" s="63">
        <f ca="1">IFERROR(Finansēšana!Z350,"")</f>
        <v>0</v>
      </c>
      <c r="AA19" s="63">
        <f ca="1">IFERROR(Finansēšana!AA350,"")</f>
        <v>0</v>
      </c>
      <c r="AB19" s="63">
        <f ca="1">IFERROR(Finansēšana!AB350,"")</f>
        <v>0</v>
      </c>
      <c r="AC19" s="63">
        <f ca="1">IFERROR(Finansēšana!AC350,"")</f>
        <v>0</v>
      </c>
      <c r="AD19" s="63">
        <f ca="1">IFERROR(Finansēšana!AD350,"")</f>
        <v>0</v>
      </c>
      <c r="AE19" s="63">
        <f ca="1">IFERROR(Finansēšana!AE350,"")</f>
        <v>0</v>
      </c>
      <c r="AF19" s="63">
        <f ca="1">IFERROR(Finansēšana!AF350,"")</f>
        <v>0</v>
      </c>
      <c r="AG19" s="63">
        <f ca="1">IFERROR(Finansēšana!AG350,"")</f>
        <v>0</v>
      </c>
      <c r="AH19" s="63">
        <f ca="1">IFERROR(Finansēšana!AH350,"")</f>
        <v>0</v>
      </c>
      <c r="AI19" s="63">
        <f ca="1">IFERROR(Finansēšana!AI350,"")</f>
        <v>0</v>
      </c>
      <c r="AJ19" s="63">
        <f ca="1">IFERROR(Finansēšana!AJ350,"")</f>
        <v>0</v>
      </c>
      <c r="AK19" s="63">
        <f ca="1">IFERROR(Finansēšana!AK350,"")</f>
        <v>0</v>
      </c>
      <c r="AL19" s="63">
        <f ca="1">IFERROR(Finansēšana!AL350,"")</f>
        <v>0</v>
      </c>
      <c r="AM19" s="63">
        <f ca="1">IFERROR(Finansēšana!AM350,"")</f>
        <v>0</v>
      </c>
      <c r="AN19" s="63">
        <f ca="1">IFERROR(Finansēšana!AN350,"")</f>
        <v>0</v>
      </c>
      <c r="AO19" s="63">
        <f ca="1">IFERROR(Finansēšana!AO350,"")</f>
        <v>0</v>
      </c>
      <c r="AP19" s="63">
        <f ca="1">IFERROR(Finansēšana!AP350,"")</f>
        <v>0</v>
      </c>
      <c r="AQ19" s="63">
        <f ca="1">IFERROR(Finansēšana!AQ350,"")</f>
        <v>0</v>
      </c>
      <c r="AR19" s="63">
        <f ca="1">IFERROR(Finansēšana!AR350,"")</f>
        <v>0</v>
      </c>
      <c r="AS19" s="63">
        <f ca="1">IFERROR(Finansēšana!AS350,"")</f>
        <v>0</v>
      </c>
      <c r="AT19" s="63">
        <f ca="1">IFERROR(Finansēšana!AT350,"")</f>
        <v>0</v>
      </c>
      <c r="AU19" s="63">
        <f ca="1">IFERROR(Finansēšana!AU350,"")</f>
        <v>0</v>
      </c>
      <c r="AV19" s="63">
        <f ca="1">IFERROR(Finansēšana!AV350,"")</f>
        <v>0</v>
      </c>
      <c r="AW19" s="63">
        <f ca="1">IFERROR(Finansēšana!AW350,"")</f>
        <v>0</v>
      </c>
      <c r="AX19" s="63">
        <f ca="1">IFERROR(Finansēšana!AX350,"")</f>
        <v>0</v>
      </c>
      <c r="AY19" s="63">
        <f ca="1">IFERROR(Finansēšana!AY350,"")</f>
        <v>0</v>
      </c>
      <c r="AZ19" s="63">
        <f ca="1">IFERROR(Finansēšana!AZ350,"")</f>
        <v>0</v>
      </c>
      <c r="BA19" s="63">
        <f ca="1">IFERROR(Finansēšana!BA350,"")</f>
        <v>0</v>
      </c>
      <c r="BB19" s="63">
        <f ca="1">IFERROR(Finansēšana!BB350,"")</f>
        <v>0</v>
      </c>
      <c r="BC19" s="63">
        <f ca="1">IFERROR(Finansēšana!BC350,"")</f>
        <v>0</v>
      </c>
      <c r="BD19" s="63">
        <f ca="1">IFERROR(Finansēšana!BD350,"")</f>
        <v>0</v>
      </c>
      <c r="BE19" s="63">
        <f ca="1">IFERROR(Finansēšana!BE350,"")</f>
        <v>0</v>
      </c>
      <c r="BF19" s="63">
        <f ca="1">IFERROR(Finansēšana!BF350,"")</f>
        <v>0</v>
      </c>
      <c r="BG19" s="63">
        <f ca="1">IFERROR(Finansēšana!BG350,"")</f>
        <v>0</v>
      </c>
      <c r="BH19" s="63">
        <f ca="1">IFERROR(Finansēšana!BH350,"")</f>
        <v>0</v>
      </c>
      <c r="BI19" s="63">
        <f ca="1">IFERROR(Finansēšana!BI350,"")</f>
        <v>0</v>
      </c>
      <c r="BJ19" s="63">
        <f ca="1">IFERROR(Finansēšana!BJ350,"")</f>
        <v>0</v>
      </c>
      <c r="BK19" s="63">
        <f ca="1">IFERROR(Finansēšana!BK350,"")</f>
        <v>0</v>
      </c>
      <c r="BL19" s="63">
        <f ca="1">IFERROR(Finansēšana!BL350,"")</f>
        <v>0</v>
      </c>
      <c r="BM19" s="63">
        <f ca="1">IFERROR(Finansēšana!BM350,"")</f>
        <v>0</v>
      </c>
      <c r="BN19" s="63">
        <f ca="1">IFERROR(Finansēšana!BN350,"")</f>
        <v>0</v>
      </c>
      <c r="BO19" s="63">
        <f ca="1">IFERROR(Finansēšana!BO350,"")</f>
        <v>0</v>
      </c>
      <c r="BP19" s="63">
        <f ca="1">IFERROR(Finansēšana!BP350,"")</f>
        <v>0</v>
      </c>
      <c r="BQ19" s="63">
        <f ca="1">IFERROR(Finansēšana!BQ350,"")</f>
        <v>0</v>
      </c>
      <c r="BR19" s="63">
        <f ca="1">IFERROR(Finansēšana!BR350,"")</f>
        <v>0</v>
      </c>
      <c r="BS19" s="63">
        <f ca="1">IFERROR(Finansēšana!BS350,"")</f>
        <v>0</v>
      </c>
      <c r="BT19" s="63">
        <f ca="1">IFERROR(Finansēšana!BT350,"")</f>
        <v>0</v>
      </c>
      <c r="BU19" s="63">
        <f ca="1">IFERROR(Finansēšana!BU350,"")</f>
        <v>0</v>
      </c>
      <c r="BV19" s="63">
        <f ca="1">IFERROR(Finansēšana!BV350,"")</f>
        <v>0</v>
      </c>
      <c r="BW19" s="63">
        <f ca="1">IFERROR(Finansēšana!BW350,"")</f>
        <v>0</v>
      </c>
      <c r="BX19" s="63">
        <f ca="1">IFERROR(Finansēšana!BX350,"")</f>
        <v>0</v>
      </c>
      <c r="BY19" s="63">
        <f ca="1">IFERROR(Finansēšana!BY350,"")</f>
        <v>0</v>
      </c>
      <c r="BZ19" s="63">
        <f ca="1">IFERROR(Finansēšana!BZ350,"")</f>
        <v>0</v>
      </c>
      <c r="CA19" s="63">
        <f ca="1">IFERROR(Finansēšana!CA350,"")</f>
        <v>0</v>
      </c>
      <c r="CB19" s="63">
        <f ca="1">IFERROR(Finansēšana!CB350,"")</f>
        <v>0</v>
      </c>
      <c r="CC19" s="63">
        <f ca="1">IFERROR(Finansēšana!CC350,"")</f>
        <v>0</v>
      </c>
      <c r="CD19" s="63">
        <f ca="1">IFERROR(Finansēšana!CD350,"")</f>
        <v>0</v>
      </c>
      <c r="CE19" s="63">
        <f ca="1">IFERROR(Finansēšana!CE350,"")</f>
        <v>0</v>
      </c>
      <c r="CF19" s="63">
        <f ca="1">IFERROR(Finansēšana!CF350,"")</f>
        <v>0</v>
      </c>
      <c r="CG19" s="63">
        <f ca="1">IFERROR(Finansēšana!CG350,"")</f>
        <v>0</v>
      </c>
      <c r="CH19" s="63">
        <f ca="1">IFERROR(Finansēšana!CH350,"")</f>
        <v>0</v>
      </c>
      <c r="CI19" s="63">
        <f ca="1">IFERROR(Finansēšana!CI350,"")</f>
        <v>0</v>
      </c>
      <c r="CJ19" s="63">
        <f ca="1">IFERROR(Finansēšana!CJ350,"")</f>
        <v>0</v>
      </c>
      <c r="CK19" s="63">
        <f ca="1">IFERROR(Finansēšana!CK350,"")</f>
        <v>0</v>
      </c>
      <c r="CL19" s="63">
        <f ca="1">IFERROR(Finansēšana!CL350,"")</f>
        <v>0</v>
      </c>
      <c r="CM19" s="63">
        <f ca="1">IFERROR(Finansēšana!CM350,"")</f>
        <v>0</v>
      </c>
      <c r="CN19" s="63">
        <f ca="1">IFERROR(Finansēšana!CN350,"")</f>
        <v>0</v>
      </c>
      <c r="CO19" s="63">
        <f ca="1">IFERROR(Finansēšana!CO350,"")</f>
        <v>0</v>
      </c>
      <c r="CP19" s="63">
        <f ca="1">IFERROR(Finansēšana!CP350,"")</f>
        <v>0</v>
      </c>
      <c r="CQ19" s="63">
        <f ca="1">IFERROR(Finansēšana!CQ350,"")</f>
        <v>0</v>
      </c>
      <c r="CR19" s="63">
        <f ca="1">IFERROR(Finansēšana!CR350,"")</f>
        <v>0</v>
      </c>
      <c r="CS19" s="63">
        <f ca="1">IFERROR(Finansēšana!CS350,"")</f>
        <v>0</v>
      </c>
      <c r="CT19" s="63">
        <f ca="1">IFERROR(Finansēšana!CT350,"")</f>
        <v>0</v>
      </c>
      <c r="CU19" s="63">
        <f ca="1">IFERROR(Finansēšana!CU350,"")</f>
        <v>0</v>
      </c>
      <c r="CV19" s="63">
        <f ca="1">IFERROR(Finansēšana!CV350,"")</f>
        <v>0</v>
      </c>
      <c r="CW19" s="63">
        <f ca="1">IFERROR(Finansēšana!CW350,"")</f>
        <v>0</v>
      </c>
      <c r="CX19" s="63">
        <f ca="1">IFERROR(Finansēšana!CX350,"")</f>
        <v>0</v>
      </c>
      <c r="CY19" s="63">
        <f ca="1">IFERROR(Finansēšana!CY350,"")</f>
        <v>0</v>
      </c>
      <c r="CZ19" s="63">
        <f ca="1">IFERROR(Finansēšana!CZ350,"")</f>
        <v>0</v>
      </c>
      <c r="DA19" s="63">
        <f ca="1">IFERROR(Finansēšana!DA350,"")</f>
        <v>0</v>
      </c>
      <c r="DB19" s="63">
        <f ca="1">IFERROR(Finansēšana!DB350,"")</f>
        <v>0</v>
      </c>
      <c r="DC19" s="63">
        <f ca="1">IFERROR(Finansēšana!DC350,"")</f>
        <v>0</v>
      </c>
      <c r="DD19" s="63">
        <f ca="1">IFERROR(Finansēšana!DD350,"")</f>
        <v>0</v>
      </c>
      <c r="DE19" s="63">
        <f ca="1">IFERROR(Finansēšana!DE350,"")</f>
        <v>0</v>
      </c>
      <c r="DF19" s="63">
        <f ca="1">IFERROR(Finansēšana!DF350,"")</f>
        <v>0</v>
      </c>
      <c r="DG19" s="63">
        <f ca="1">IFERROR(Finansēšana!DG350,"")</f>
        <v>0</v>
      </c>
      <c r="DH19" s="63">
        <f ca="1">IFERROR(Finansēšana!DH350,"")</f>
        <v>0</v>
      </c>
      <c r="DI19" s="63">
        <f ca="1">IFERROR(Finansēšana!DI350,"")</f>
        <v>0</v>
      </c>
      <c r="DJ19" s="63">
        <f ca="1">IFERROR(Finansēšana!DJ350,"")</f>
        <v>0</v>
      </c>
      <c r="DK19" s="63">
        <f ca="1">IFERROR(Finansēšana!DK350,"")</f>
        <v>0</v>
      </c>
      <c r="DL19" s="63">
        <f ca="1">IFERROR(Finansēšana!DL350,"")</f>
        <v>0</v>
      </c>
      <c r="DM19" s="63">
        <f ca="1">IFERROR(Finansēšana!DM350,"")</f>
        <v>0</v>
      </c>
      <c r="DN19" s="63">
        <f ca="1">IFERROR(Finansēšana!DN350,"")</f>
        <v>0</v>
      </c>
      <c r="DO19" s="63">
        <f ca="1">IFERROR(Finansēšana!DO350,"")</f>
        <v>0</v>
      </c>
      <c r="DP19" s="63">
        <f ca="1">IFERROR(Finansēšana!DP350,"")</f>
        <v>0</v>
      </c>
      <c r="DQ19" s="63">
        <f ca="1">IFERROR(Finansēšana!DQ350,"")</f>
        <v>0</v>
      </c>
      <c r="DR19" s="63">
        <f ca="1">IFERROR(Finansēšana!DR350,"")</f>
        <v>0</v>
      </c>
      <c r="DS19" s="63">
        <f ca="1">IFERROR(Finansēšana!DS350,"")</f>
        <v>0</v>
      </c>
      <c r="DT19" s="63">
        <f ca="1">IFERROR(Finansēšana!DT350,"")</f>
        <v>0</v>
      </c>
      <c r="DU19" s="63">
        <f ca="1">IFERROR(Finansēšana!DU350,"")</f>
        <v>0</v>
      </c>
    </row>
    <row r="20" spans="1:125" x14ac:dyDescent="0.35">
      <c r="A20" s="55" t="str">
        <f>IFERROR(Finansēšana!A261,"")</f>
        <v>Kopā procentmaksājumi</v>
      </c>
      <c r="B20" s="56" t="str">
        <f>IFERROR(Finansēšana!B261,"")</f>
        <v>k €</v>
      </c>
      <c r="C20" s="2"/>
      <c r="D20" s="79">
        <f t="shared" si="0"/>
        <v>0</v>
      </c>
      <c r="E20" s="63">
        <f>IFERROR(-Finansēšana!E261,"")</f>
        <v>0</v>
      </c>
      <c r="F20" s="63">
        <f>IFERROR(-Finansēšana!F261,"")</f>
        <v>0</v>
      </c>
      <c r="G20" s="63">
        <f>IFERROR(-Finansēšana!G261,"")</f>
        <v>0</v>
      </c>
      <c r="H20" s="63">
        <f>IFERROR(-Finansēšana!H261,"")</f>
        <v>0</v>
      </c>
      <c r="I20" s="63">
        <f>IFERROR(-Finansēšana!I261,"")</f>
        <v>0</v>
      </c>
      <c r="J20" s="63">
        <f>IFERROR(-Finansēšana!J261,"")</f>
        <v>0</v>
      </c>
      <c r="K20" s="63">
        <f>IFERROR(-Finansēšana!K261,"")</f>
        <v>0</v>
      </c>
      <c r="L20" s="63">
        <f>IFERROR(-Finansēšana!L261,"")</f>
        <v>0</v>
      </c>
      <c r="M20" s="63">
        <f>IFERROR(-Finansēšana!M261,"")</f>
        <v>0</v>
      </c>
      <c r="N20" s="63">
        <f>IFERROR(-Finansēšana!N261,"")</f>
        <v>0</v>
      </c>
      <c r="O20" s="63">
        <f>IFERROR(-Finansēšana!O261,"")</f>
        <v>0</v>
      </c>
      <c r="P20" s="63">
        <f>IFERROR(-Finansēšana!P261,"")</f>
        <v>0</v>
      </c>
      <c r="Q20" s="63">
        <f>IFERROR(-Finansēšana!Q261,"")</f>
        <v>0</v>
      </c>
      <c r="R20" s="63">
        <f>IFERROR(-Finansēšana!R261,"")</f>
        <v>0</v>
      </c>
      <c r="S20" s="63">
        <f>IFERROR(-Finansēšana!S261,"")</f>
        <v>0</v>
      </c>
      <c r="T20" s="63">
        <f>IFERROR(-Finansēšana!T261,"")</f>
        <v>0</v>
      </c>
      <c r="U20" s="63">
        <f>IFERROR(-Finansēšana!U261,"")</f>
        <v>0</v>
      </c>
      <c r="V20" s="63">
        <f>IFERROR(-Finansēšana!V261,"")</f>
        <v>0</v>
      </c>
      <c r="W20" s="63">
        <f>IFERROR(-Finansēšana!W261,"")</f>
        <v>0</v>
      </c>
      <c r="X20" s="63">
        <f>IFERROR(-Finansēšana!X261,"")</f>
        <v>0</v>
      </c>
      <c r="Y20" s="63">
        <f>IFERROR(-Finansēšana!Y261,"")</f>
        <v>0</v>
      </c>
      <c r="Z20" s="63">
        <f>IFERROR(-Finansēšana!Z261,"")</f>
        <v>0</v>
      </c>
      <c r="AA20" s="63">
        <f>IFERROR(-Finansēšana!AA261,"")</f>
        <v>0</v>
      </c>
      <c r="AB20" s="63">
        <f>IFERROR(-Finansēšana!AB261,"")</f>
        <v>0</v>
      </c>
      <c r="AC20" s="63">
        <f>IFERROR(-Finansēšana!AC261,"")</f>
        <v>0</v>
      </c>
      <c r="AD20" s="63">
        <f>IFERROR(-Finansēšana!AD261,"")</f>
        <v>0</v>
      </c>
      <c r="AE20" s="63">
        <f>IFERROR(-Finansēšana!AE261,"")</f>
        <v>0</v>
      </c>
      <c r="AF20" s="63">
        <f>IFERROR(-Finansēšana!AF261,"")</f>
        <v>0</v>
      </c>
      <c r="AG20" s="63">
        <f>IFERROR(-Finansēšana!AG261,"")</f>
        <v>0</v>
      </c>
      <c r="AH20" s="63">
        <f>IFERROR(-Finansēšana!AH261,"")</f>
        <v>0</v>
      </c>
      <c r="AI20" s="63">
        <f>IFERROR(-Finansēšana!AI261,"")</f>
        <v>0</v>
      </c>
      <c r="AJ20" s="63">
        <f>IFERROR(-Finansēšana!AJ261,"")</f>
        <v>0</v>
      </c>
      <c r="AK20" s="63">
        <f>IFERROR(-Finansēšana!AK261,"")</f>
        <v>0</v>
      </c>
      <c r="AL20" s="63">
        <f>IFERROR(-Finansēšana!AL261,"")</f>
        <v>0</v>
      </c>
      <c r="AM20" s="63">
        <f>IFERROR(-Finansēšana!AM261,"")</f>
        <v>0</v>
      </c>
      <c r="AN20" s="63">
        <f>IFERROR(-Finansēšana!AN261,"")</f>
        <v>0</v>
      </c>
      <c r="AO20" s="63">
        <f>IFERROR(-Finansēšana!AO261,"")</f>
        <v>0</v>
      </c>
      <c r="AP20" s="63">
        <f>IFERROR(-Finansēšana!AP261,"")</f>
        <v>0</v>
      </c>
      <c r="AQ20" s="63">
        <f>IFERROR(-Finansēšana!AQ261,"")</f>
        <v>0</v>
      </c>
      <c r="AR20" s="63">
        <f>IFERROR(-Finansēšana!AR261,"")</f>
        <v>0</v>
      </c>
      <c r="AS20" s="63">
        <f>IFERROR(-Finansēšana!AS261,"")</f>
        <v>0</v>
      </c>
      <c r="AT20" s="63">
        <f>IFERROR(-Finansēšana!AT261,"")</f>
        <v>0</v>
      </c>
      <c r="AU20" s="63">
        <f>IFERROR(-Finansēšana!AU261,"")</f>
        <v>0</v>
      </c>
      <c r="AV20" s="63">
        <f>IFERROR(-Finansēšana!AV261,"")</f>
        <v>0</v>
      </c>
      <c r="AW20" s="63">
        <f>IFERROR(-Finansēšana!AW261,"")</f>
        <v>0</v>
      </c>
      <c r="AX20" s="63">
        <f>IFERROR(-Finansēšana!AX261,"")</f>
        <v>0</v>
      </c>
      <c r="AY20" s="63">
        <f>IFERROR(-Finansēšana!AY261,"")</f>
        <v>0</v>
      </c>
      <c r="AZ20" s="63">
        <f>IFERROR(-Finansēšana!AZ261,"")</f>
        <v>0</v>
      </c>
      <c r="BA20" s="63">
        <f>IFERROR(-Finansēšana!BA261,"")</f>
        <v>0</v>
      </c>
      <c r="BB20" s="63">
        <f>IFERROR(-Finansēšana!BB261,"")</f>
        <v>0</v>
      </c>
      <c r="BC20" s="63">
        <f>IFERROR(-Finansēšana!BC261,"")</f>
        <v>0</v>
      </c>
      <c r="BD20" s="63">
        <f>IFERROR(-Finansēšana!BD261,"")</f>
        <v>0</v>
      </c>
      <c r="BE20" s="63">
        <f>IFERROR(-Finansēšana!BE261,"")</f>
        <v>0</v>
      </c>
      <c r="BF20" s="63">
        <f>IFERROR(-Finansēšana!BF261,"")</f>
        <v>0</v>
      </c>
      <c r="BG20" s="63">
        <f>IFERROR(-Finansēšana!BG261,"")</f>
        <v>0</v>
      </c>
      <c r="BH20" s="63">
        <f>IFERROR(-Finansēšana!BH261,"")</f>
        <v>0</v>
      </c>
      <c r="BI20" s="63">
        <f>IFERROR(-Finansēšana!BI261,"")</f>
        <v>0</v>
      </c>
      <c r="BJ20" s="63">
        <f>IFERROR(-Finansēšana!BJ261,"")</f>
        <v>0</v>
      </c>
      <c r="BK20" s="63">
        <f>IFERROR(-Finansēšana!BK261,"")</f>
        <v>0</v>
      </c>
      <c r="BL20" s="63">
        <f>IFERROR(-Finansēšana!BL261,"")</f>
        <v>0</v>
      </c>
      <c r="BM20" s="63">
        <f>IFERROR(-Finansēšana!BM261,"")</f>
        <v>0</v>
      </c>
      <c r="BN20" s="63">
        <f>IFERROR(-Finansēšana!BN261,"")</f>
        <v>0</v>
      </c>
      <c r="BO20" s="63">
        <f>IFERROR(-Finansēšana!BO261,"")</f>
        <v>0</v>
      </c>
      <c r="BP20" s="63">
        <f>IFERROR(-Finansēšana!BP261,"")</f>
        <v>0</v>
      </c>
      <c r="BQ20" s="63">
        <f>IFERROR(-Finansēšana!BQ261,"")</f>
        <v>0</v>
      </c>
      <c r="BR20" s="63">
        <f>IFERROR(-Finansēšana!BR261,"")</f>
        <v>0</v>
      </c>
      <c r="BS20" s="63">
        <f>IFERROR(-Finansēšana!BS261,"")</f>
        <v>0</v>
      </c>
      <c r="BT20" s="63">
        <f>IFERROR(-Finansēšana!BT261,"")</f>
        <v>0</v>
      </c>
      <c r="BU20" s="63">
        <f>IFERROR(-Finansēšana!BU261,"")</f>
        <v>0</v>
      </c>
      <c r="BV20" s="63">
        <f>IFERROR(-Finansēšana!BV261,"")</f>
        <v>0</v>
      </c>
      <c r="BW20" s="63">
        <f>IFERROR(-Finansēšana!BW261,"")</f>
        <v>0</v>
      </c>
      <c r="BX20" s="63">
        <f>IFERROR(-Finansēšana!BX261,"")</f>
        <v>0</v>
      </c>
      <c r="BY20" s="63">
        <f>IFERROR(-Finansēšana!BY261,"")</f>
        <v>0</v>
      </c>
      <c r="BZ20" s="63">
        <f>IFERROR(-Finansēšana!BZ261,"")</f>
        <v>0</v>
      </c>
      <c r="CA20" s="63">
        <f>IFERROR(-Finansēšana!CA261,"")</f>
        <v>0</v>
      </c>
      <c r="CB20" s="63">
        <f>IFERROR(-Finansēšana!CB261,"")</f>
        <v>0</v>
      </c>
      <c r="CC20" s="63">
        <f>IFERROR(-Finansēšana!CC261,"")</f>
        <v>0</v>
      </c>
      <c r="CD20" s="63">
        <f>IFERROR(-Finansēšana!CD261,"")</f>
        <v>0</v>
      </c>
      <c r="CE20" s="63">
        <f>IFERROR(-Finansēšana!CE261,"")</f>
        <v>0</v>
      </c>
      <c r="CF20" s="63">
        <f>IFERROR(-Finansēšana!CF261,"")</f>
        <v>0</v>
      </c>
      <c r="CG20" s="63">
        <f>IFERROR(-Finansēšana!CG261,"")</f>
        <v>0</v>
      </c>
      <c r="CH20" s="63">
        <f>IFERROR(-Finansēšana!CH261,"")</f>
        <v>0</v>
      </c>
      <c r="CI20" s="63">
        <f>IFERROR(-Finansēšana!CI261,"")</f>
        <v>0</v>
      </c>
      <c r="CJ20" s="63">
        <f>IFERROR(-Finansēšana!CJ261,"")</f>
        <v>0</v>
      </c>
      <c r="CK20" s="63">
        <f>IFERROR(-Finansēšana!CK261,"")</f>
        <v>0</v>
      </c>
      <c r="CL20" s="63">
        <f>IFERROR(-Finansēšana!CL261,"")</f>
        <v>0</v>
      </c>
      <c r="CM20" s="63">
        <f>IFERROR(-Finansēšana!CM261,"")</f>
        <v>0</v>
      </c>
      <c r="CN20" s="63">
        <f>IFERROR(-Finansēšana!CN261,"")</f>
        <v>0</v>
      </c>
      <c r="CO20" s="63">
        <f>IFERROR(-Finansēšana!CO261,"")</f>
        <v>0</v>
      </c>
      <c r="CP20" s="63">
        <f>IFERROR(-Finansēšana!CP261,"")</f>
        <v>0</v>
      </c>
      <c r="CQ20" s="63">
        <f>IFERROR(-Finansēšana!CQ261,"")</f>
        <v>0</v>
      </c>
      <c r="CR20" s="63">
        <f>IFERROR(-Finansēšana!CR261,"")</f>
        <v>0</v>
      </c>
      <c r="CS20" s="63">
        <f>IFERROR(-Finansēšana!CS261,"")</f>
        <v>0</v>
      </c>
      <c r="CT20" s="63">
        <f>IFERROR(-Finansēšana!CT261,"")</f>
        <v>0</v>
      </c>
      <c r="CU20" s="63">
        <f>IFERROR(-Finansēšana!CU261,"")</f>
        <v>0</v>
      </c>
      <c r="CV20" s="63">
        <f>IFERROR(-Finansēšana!CV261,"")</f>
        <v>0</v>
      </c>
      <c r="CW20" s="63">
        <f>IFERROR(-Finansēšana!CW261,"")</f>
        <v>0</v>
      </c>
      <c r="CX20" s="63">
        <f>IFERROR(-Finansēšana!CX261,"")</f>
        <v>0</v>
      </c>
      <c r="CY20" s="63">
        <f>IFERROR(-Finansēšana!CY261,"")</f>
        <v>0</v>
      </c>
      <c r="CZ20" s="63">
        <f>IFERROR(-Finansēšana!CZ261,"")</f>
        <v>0</v>
      </c>
      <c r="DA20" s="63">
        <f>IFERROR(-Finansēšana!DA261,"")</f>
        <v>0</v>
      </c>
      <c r="DB20" s="63">
        <f>IFERROR(-Finansēšana!DB261,"")</f>
        <v>0</v>
      </c>
      <c r="DC20" s="63">
        <f>IFERROR(-Finansēšana!DC261,"")</f>
        <v>0</v>
      </c>
      <c r="DD20" s="63">
        <f>IFERROR(-Finansēšana!DD261,"")</f>
        <v>0</v>
      </c>
      <c r="DE20" s="63">
        <f>IFERROR(-Finansēšana!DE261,"")</f>
        <v>0</v>
      </c>
      <c r="DF20" s="63">
        <f>IFERROR(-Finansēšana!DF261,"")</f>
        <v>0</v>
      </c>
      <c r="DG20" s="63">
        <f>IFERROR(-Finansēšana!DG261,"")</f>
        <v>0</v>
      </c>
      <c r="DH20" s="63">
        <f>IFERROR(-Finansēšana!DH261,"")</f>
        <v>0</v>
      </c>
      <c r="DI20" s="63">
        <f>IFERROR(-Finansēšana!DI261,"")</f>
        <v>0</v>
      </c>
      <c r="DJ20" s="63">
        <f>IFERROR(-Finansēšana!DJ261,"")</f>
        <v>0</v>
      </c>
      <c r="DK20" s="63">
        <f>IFERROR(-Finansēšana!DK261,"")</f>
        <v>0</v>
      </c>
      <c r="DL20" s="63">
        <f>IFERROR(-Finansēšana!DL261,"")</f>
        <v>0</v>
      </c>
      <c r="DM20" s="63">
        <f>IFERROR(-Finansēšana!DM261,"")</f>
        <v>0</v>
      </c>
      <c r="DN20" s="63">
        <f>IFERROR(-Finansēšana!DN261,"")</f>
        <v>0</v>
      </c>
      <c r="DO20" s="63">
        <f>IFERROR(-Finansēšana!DO261,"")</f>
        <v>0</v>
      </c>
      <c r="DP20" s="63">
        <f>IFERROR(-Finansēšana!DP261,"")</f>
        <v>0</v>
      </c>
      <c r="DQ20" s="63">
        <f>IFERROR(-Finansēšana!DQ261,"")</f>
        <v>0</v>
      </c>
      <c r="DR20" s="63">
        <f>IFERROR(-Finansēšana!DR261,"")</f>
        <v>0</v>
      </c>
      <c r="DS20" s="63">
        <f>IFERROR(-Finansēšana!DS261,"")</f>
        <v>0</v>
      </c>
      <c r="DT20" s="63">
        <f>IFERROR(-Finansēšana!DT261,"")</f>
        <v>0</v>
      </c>
      <c r="DU20" s="63">
        <f>IFERROR(-Finansēšana!DU261,"")</f>
        <v>0</v>
      </c>
    </row>
    <row r="21" spans="1:125" x14ac:dyDescent="0.3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x14ac:dyDescent="0.35">
      <c r="A22" s="25" t="s">
        <v>507</v>
      </c>
      <c r="B22" s="25"/>
      <c r="C22" s="25"/>
      <c r="D22" s="104">
        <f ca="1">IFERROR(SUM(E22:DU22),"")</f>
        <v>0</v>
      </c>
      <c r="E22" s="104">
        <f t="shared" ref="E22:BP22" ca="1" si="1">IFERROR(SUM(E10:E20),"")</f>
        <v>0</v>
      </c>
      <c r="F22" s="104">
        <f t="shared" ca="1" si="1"/>
        <v>0</v>
      </c>
      <c r="G22" s="104">
        <f t="shared" ca="1" si="1"/>
        <v>0</v>
      </c>
      <c r="H22" s="104">
        <f t="shared" ca="1" si="1"/>
        <v>0</v>
      </c>
      <c r="I22" s="104">
        <f t="shared" ca="1" si="1"/>
        <v>0</v>
      </c>
      <c r="J22" s="104">
        <f t="shared" ca="1" si="1"/>
        <v>0</v>
      </c>
      <c r="K22" s="104">
        <f t="shared" ca="1" si="1"/>
        <v>0</v>
      </c>
      <c r="L22" s="104">
        <f t="shared" ca="1" si="1"/>
        <v>0</v>
      </c>
      <c r="M22" s="104">
        <f t="shared" ca="1" si="1"/>
        <v>0</v>
      </c>
      <c r="N22" s="104">
        <f t="shared" ca="1" si="1"/>
        <v>0</v>
      </c>
      <c r="O22" s="104">
        <f t="shared" ca="1" si="1"/>
        <v>0</v>
      </c>
      <c r="P22" s="104">
        <f t="shared" ca="1" si="1"/>
        <v>0</v>
      </c>
      <c r="Q22" s="104">
        <f t="shared" ca="1" si="1"/>
        <v>0</v>
      </c>
      <c r="R22" s="104">
        <f t="shared" ca="1" si="1"/>
        <v>0</v>
      </c>
      <c r="S22" s="104">
        <f t="shared" ca="1" si="1"/>
        <v>0</v>
      </c>
      <c r="T22" s="104">
        <f t="shared" ca="1" si="1"/>
        <v>0</v>
      </c>
      <c r="U22" s="104">
        <f t="shared" ca="1" si="1"/>
        <v>0</v>
      </c>
      <c r="V22" s="104">
        <f t="shared" ca="1" si="1"/>
        <v>0</v>
      </c>
      <c r="W22" s="104">
        <f t="shared" ca="1" si="1"/>
        <v>0</v>
      </c>
      <c r="X22" s="104">
        <f t="shared" ca="1" si="1"/>
        <v>0</v>
      </c>
      <c r="Y22" s="104">
        <f t="shared" ca="1" si="1"/>
        <v>0</v>
      </c>
      <c r="Z22" s="104">
        <f t="shared" ca="1" si="1"/>
        <v>0</v>
      </c>
      <c r="AA22" s="104">
        <f t="shared" ca="1" si="1"/>
        <v>0</v>
      </c>
      <c r="AB22" s="104">
        <f t="shared" ca="1" si="1"/>
        <v>0</v>
      </c>
      <c r="AC22" s="104">
        <f t="shared" ca="1" si="1"/>
        <v>0</v>
      </c>
      <c r="AD22" s="104">
        <f t="shared" ca="1" si="1"/>
        <v>0</v>
      </c>
      <c r="AE22" s="104">
        <f t="shared" ca="1" si="1"/>
        <v>0</v>
      </c>
      <c r="AF22" s="104">
        <f t="shared" ca="1" si="1"/>
        <v>0</v>
      </c>
      <c r="AG22" s="104">
        <f t="shared" ca="1" si="1"/>
        <v>0</v>
      </c>
      <c r="AH22" s="104">
        <f t="shared" ca="1" si="1"/>
        <v>0</v>
      </c>
      <c r="AI22" s="104">
        <f t="shared" ca="1" si="1"/>
        <v>0</v>
      </c>
      <c r="AJ22" s="104">
        <f t="shared" ca="1" si="1"/>
        <v>0</v>
      </c>
      <c r="AK22" s="104">
        <f t="shared" ca="1" si="1"/>
        <v>0</v>
      </c>
      <c r="AL22" s="104">
        <f t="shared" ca="1" si="1"/>
        <v>0</v>
      </c>
      <c r="AM22" s="104">
        <f t="shared" ca="1" si="1"/>
        <v>0</v>
      </c>
      <c r="AN22" s="104">
        <f t="shared" ca="1" si="1"/>
        <v>0</v>
      </c>
      <c r="AO22" s="104">
        <f t="shared" ca="1" si="1"/>
        <v>0</v>
      </c>
      <c r="AP22" s="104">
        <f t="shared" ca="1" si="1"/>
        <v>0</v>
      </c>
      <c r="AQ22" s="104">
        <f t="shared" ca="1" si="1"/>
        <v>0</v>
      </c>
      <c r="AR22" s="104">
        <f t="shared" ca="1" si="1"/>
        <v>0</v>
      </c>
      <c r="AS22" s="104">
        <f t="shared" ca="1" si="1"/>
        <v>0</v>
      </c>
      <c r="AT22" s="104">
        <f t="shared" ca="1" si="1"/>
        <v>0</v>
      </c>
      <c r="AU22" s="104">
        <f t="shared" ca="1" si="1"/>
        <v>0</v>
      </c>
      <c r="AV22" s="104">
        <f t="shared" ca="1" si="1"/>
        <v>0</v>
      </c>
      <c r="AW22" s="104">
        <f t="shared" ca="1" si="1"/>
        <v>0</v>
      </c>
      <c r="AX22" s="104">
        <f t="shared" ca="1" si="1"/>
        <v>0</v>
      </c>
      <c r="AY22" s="104">
        <f t="shared" ca="1" si="1"/>
        <v>0</v>
      </c>
      <c r="AZ22" s="104">
        <f t="shared" ca="1" si="1"/>
        <v>0</v>
      </c>
      <c r="BA22" s="104">
        <f t="shared" ca="1" si="1"/>
        <v>0</v>
      </c>
      <c r="BB22" s="104">
        <f t="shared" ca="1" si="1"/>
        <v>0</v>
      </c>
      <c r="BC22" s="104">
        <f t="shared" ca="1" si="1"/>
        <v>0</v>
      </c>
      <c r="BD22" s="104">
        <f t="shared" ca="1" si="1"/>
        <v>0</v>
      </c>
      <c r="BE22" s="104">
        <f t="shared" ca="1" si="1"/>
        <v>0</v>
      </c>
      <c r="BF22" s="104">
        <f t="shared" ca="1" si="1"/>
        <v>0</v>
      </c>
      <c r="BG22" s="104">
        <f t="shared" ca="1" si="1"/>
        <v>0</v>
      </c>
      <c r="BH22" s="104">
        <f t="shared" ca="1" si="1"/>
        <v>0</v>
      </c>
      <c r="BI22" s="104">
        <f t="shared" ca="1" si="1"/>
        <v>0</v>
      </c>
      <c r="BJ22" s="104">
        <f t="shared" ca="1" si="1"/>
        <v>0</v>
      </c>
      <c r="BK22" s="104">
        <f t="shared" ca="1" si="1"/>
        <v>0</v>
      </c>
      <c r="BL22" s="104">
        <f t="shared" ca="1" si="1"/>
        <v>0</v>
      </c>
      <c r="BM22" s="104">
        <f t="shared" ca="1" si="1"/>
        <v>0</v>
      </c>
      <c r="BN22" s="104">
        <f t="shared" ca="1" si="1"/>
        <v>0</v>
      </c>
      <c r="BO22" s="104">
        <f t="shared" ca="1" si="1"/>
        <v>0</v>
      </c>
      <c r="BP22" s="104">
        <f t="shared" ca="1" si="1"/>
        <v>0</v>
      </c>
      <c r="BQ22" s="104">
        <f t="shared" ref="BQ22:DU22" ca="1" si="2">IFERROR(SUM(BQ10:BQ20),"")</f>
        <v>0</v>
      </c>
      <c r="BR22" s="104">
        <f t="shared" ca="1" si="2"/>
        <v>0</v>
      </c>
      <c r="BS22" s="104">
        <f t="shared" ca="1" si="2"/>
        <v>0</v>
      </c>
      <c r="BT22" s="104">
        <f t="shared" ca="1" si="2"/>
        <v>0</v>
      </c>
      <c r="BU22" s="104">
        <f t="shared" ca="1" si="2"/>
        <v>0</v>
      </c>
      <c r="BV22" s="104">
        <f t="shared" ca="1" si="2"/>
        <v>0</v>
      </c>
      <c r="BW22" s="104">
        <f t="shared" ca="1" si="2"/>
        <v>0</v>
      </c>
      <c r="BX22" s="104">
        <f t="shared" ca="1" si="2"/>
        <v>0</v>
      </c>
      <c r="BY22" s="104">
        <f t="shared" ca="1" si="2"/>
        <v>0</v>
      </c>
      <c r="BZ22" s="104">
        <f t="shared" ca="1" si="2"/>
        <v>0</v>
      </c>
      <c r="CA22" s="104">
        <f t="shared" ca="1" si="2"/>
        <v>0</v>
      </c>
      <c r="CB22" s="104">
        <f t="shared" ca="1" si="2"/>
        <v>0</v>
      </c>
      <c r="CC22" s="104">
        <f t="shared" ca="1" si="2"/>
        <v>0</v>
      </c>
      <c r="CD22" s="104">
        <f t="shared" ca="1" si="2"/>
        <v>0</v>
      </c>
      <c r="CE22" s="104">
        <f t="shared" ca="1" si="2"/>
        <v>0</v>
      </c>
      <c r="CF22" s="104">
        <f t="shared" ca="1" si="2"/>
        <v>0</v>
      </c>
      <c r="CG22" s="104">
        <f t="shared" ca="1" si="2"/>
        <v>0</v>
      </c>
      <c r="CH22" s="104">
        <f t="shared" ca="1" si="2"/>
        <v>0</v>
      </c>
      <c r="CI22" s="104">
        <f t="shared" ca="1" si="2"/>
        <v>0</v>
      </c>
      <c r="CJ22" s="104">
        <f t="shared" ca="1" si="2"/>
        <v>0</v>
      </c>
      <c r="CK22" s="104">
        <f t="shared" ca="1" si="2"/>
        <v>0</v>
      </c>
      <c r="CL22" s="104">
        <f t="shared" ca="1" si="2"/>
        <v>0</v>
      </c>
      <c r="CM22" s="104">
        <f t="shared" ca="1" si="2"/>
        <v>0</v>
      </c>
      <c r="CN22" s="104">
        <f t="shared" ca="1" si="2"/>
        <v>0</v>
      </c>
      <c r="CO22" s="104">
        <f t="shared" ca="1" si="2"/>
        <v>0</v>
      </c>
      <c r="CP22" s="104">
        <f t="shared" ca="1" si="2"/>
        <v>0</v>
      </c>
      <c r="CQ22" s="104">
        <f t="shared" ca="1" si="2"/>
        <v>0</v>
      </c>
      <c r="CR22" s="104">
        <f t="shared" ca="1" si="2"/>
        <v>0</v>
      </c>
      <c r="CS22" s="104">
        <f t="shared" ca="1" si="2"/>
        <v>0</v>
      </c>
      <c r="CT22" s="104">
        <f t="shared" ca="1" si="2"/>
        <v>0</v>
      </c>
      <c r="CU22" s="104">
        <f t="shared" ca="1" si="2"/>
        <v>0</v>
      </c>
      <c r="CV22" s="104">
        <f t="shared" ca="1" si="2"/>
        <v>0</v>
      </c>
      <c r="CW22" s="104">
        <f t="shared" ca="1" si="2"/>
        <v>0</v>
      </c>
      <c r="CX22" s="104">
        <f t="shared" ca="1" si="2"/>
        <v>0</v>
      </c>
      <c r="CY22" s="104">
        <f t="shared" ca="1" si="2"/>
        <v>0</v>
      </c>
      <c r="CZ22" s="104">
        <f t="shared" ca="1" si="2"/>
        <v>0</v>
      </c>
      <c r="DA22" s="104">
        <f t="shared" ca="1" si="2"/>
        <v>0</v>
      </c>
      <c r="DB22" s="104">
        <f t="shared" ca="1" si="2"/>
        <v>0</v>
      </c>
      <c r="DC22" s="104">
        <f t="shared" ca="1" si="2"/>
        <v>0</v>
      </c>
      <c r="DD22" s="104">
        <f t="shared" ca="1" si="2"/>
        <v>0</v>
      </c>
      <c r="DE22" s="104">
        <f t="shared" ca="1" si="2"/>
        <v>0</v>
      </c>
      <c r="DF22" s="104">
        <f t="shared" ca="1" si="2"/>
        <v>0</v>
      </c>
      <c r="DG22" s="104">
        <f t="shared" ca="1" si="2"/>
        <v>0</v>
      </c>
      <c r="DH22" s="104">
        <f t="shared" ca="1" si="2"/>
        <v>0</v>
      </c>
      <c r="DI22" s="104">
        <f t="shared" ca="1" si="2"/>
        <v>0</v>
      </c>
      <c r="DJ22" s="104">
        <f t="shared" ca="1" si="2"/>
        <v>0</v>
      </c>
      <c r="DK22" s="104">
        <f t="shared" ca="1" si="2"/>
        <v>0</v>
      </c>
      <c r="DL22" s="104">
        <f t="shared" ca="1" si="2"/>
        <v>0</v>
      </c>
      <c r="DM22" s="104">
        <f t="shared" ca="1" si="2"/>
        <v>0</v>
      </c>
      <c r="DN22" s="104">
        <f t="shared" ca="1" si="2"/>
        <v>0</v>
      </c>
      <c r="DO22" s="104">
        <f t="shared" ca="1" si="2"/>
        <v>0</v>
      </c>
      <c r="DP22" s="104">
        <f t="shared" ca="1" si="2"/>
        <v>0</v>
      </c>
      <c r="DQ22" s="104">
        <f t="shared" ca="1" si="2"/>
        <v>0</v>
      </c>
      <c r="DR22" s="104">
        <f t="shared" ca="1" si="2"/>
        <v>0</v>
      </c>
      <c r="DS22" s="104">
        <f t="shared" ca="1" si="2"/>
        <v>0</v>
      </c>
      <c r="DT22" s="104">
        <f t="shared" ca="1" si="2"/>
        <v>0</v>
      </c>
      <c r="DU22" s="104">
        <f t="shared" ca="1" si="2"/>
        <v>0</v>
      </c>
    </row>
    <row r="23" spans="1:125" x14ac:dyDescent="0.3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x14ac:dyDescent="0.35">
      <c r="A24" s="16" t="s">
        <v>508</v>
      </c>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row>
    <row r="25" spans="1:125" x14ac:dyDescent="0.3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x14ac:dyDescent="0.35">
      <c r="A26" s="55" t="str">
        <f>IFERROR(Kapitālieguldījumi!A41,"")</f>
        <v>Nominālie kapitālieguldījumi, kopā</v>
      </c>
      <c r="B26" s="56" t="str">
        <f>IFERROR(Kapitālieguldījumi!B41,"")</f>
        <v>k €</v>
      </c>
      <c r="C26" s="2"/>
      <c r="D26" s="79">
        <f>IFERROR(SUM(E26:DU26),"")</f>
        <v>0</v>
      </c>
      <c r="E26" s="63" t="str">
        <f>IFERROR(-Kapitālieguldījumi!E41,"")</f>
        <v/>
      </c>
      <c r="F26" s="63" t="str">
        <f>IFERROR(-Kapitālieguldījumi!F41,"")</f>
        <v/>
      </c>
      <c r="G26" s="63" t="str">
        <f>IFERROR(-Kapitālieguldījumi!G41,"")</f>
        <v/>
      </c>
      <c r="H26" s="63" t="str">
        <f>IFERROR(-Kapitālieguldījumi!H41,"")</f>
        <v/>
      </c>
      <c r="I26" s="63" t="str">
        <f>IFERROR(-Kapitālieguldījumi!I41,"")</f>
        <v/>
      </c>
      <c r="J26" s="63" t="str">
        <f>IFERROR(-Kapitālieguldījumi!J41,"")</f>
        <v/>
      </c>
      <c r="K26" s="63" t="str">
        <f>IFERROR(-Kapitālieguldījumi!K41,"")</f>
        <v/>
      </c>
      <c r="L26" s="63" t="str">
        <f>IFERROR(-Kapitālieguldījumi!L41,"")</f>
        <v/>
      </c>
      <c r="M26" s="63" t="str">
        <f>IFERROR(-Kapitālieguldījumi!M41,"")</f>
        <v/>
      </c>
      <c r="N26" s="63" t="str">
        <f>IFERROR(-Kapitālieguldījumi!N41,"")</f>
        <v/>
      </c>
      <c r="O26" s="63" t="str">
        <f>IFERROR(-Kapitālieguldījumi!O41,"")</f>
        <v/>
      </c>
      <c r="P26" s="63" t="str">
        <f>IFERROR(-Kapitālieguldījumi!P41,"")</f>
        <v/>
      </c>
      <c r="Q26" s="63" t="str">
        <f>IFERROR(-Kapitālieguldījumi!Q41,"")</f>
        <v/>
      </c>
      <c r="R26" s="63" t="str">
        <f>IFERROR(-Kapitālieguldījumi!R41,"")</f>
        <v/>
      </c>
      <c r="S26" s="63" t="str">
        <f>IFERROR(-Kapitālieguldījumi!S41,"")</f>
        <v/>
      </c>
      <c r="T26" s="63" t="str">
        <f>IFERROR(-Kapitālieguldījumi!T41,"")</f>
        <v/>
      </c>
      <c r="U26" s="63" t="str">
        <f>IFERROR(-Kapitālieguldījumi!U41,"")</f>
        <v/>
      </c>
      <c r="V26" s="63" t="str">
        <f>IFERROR(-Kapitālieguldījumi!V41,"")</f>
        <v/>
      </c>
      <c r="W26" s="63" t="str">
        <f>IFERROR(-Kapitālieguldījumi!W41,"")</f>
        <v/>
      </c>
      <c r="X26" s="63" t="str">
        <f>IFERROR(-Kapitālieguldījumi!X41,"")</f>
        <v/>
      </c>
      <c r="Y26" s="63" t="str">
        <f>IFERROR(-Kapitālieguldījumi!Y41,"")</f>
        <v/>
      </c>
      <c r="Z26" s="63" t="str">
        <f>IFERROR(-Kapitālieguldījumi!Z41,"")</f>
        <v/>
      </c>
      <c r="AA26" s="63" t="str">
        <f>IFERROR(-Kapitālieguldījumi!AA41,"")</f>
        <v/>
      </c>
      <c r="AB26" s="63" t="str">
        <f>IFERROR(-Kapitālieguldījumi!AB41,"")</f>
        <v/>
      </c>
      <c r="AC26" s="63" t="str">
        <f>IFERROR(-Kapitālieguldījumi!AC41,"")</f>
        <v/>
      </c>
      <c r="AD26" s="63" t="str">
        <f>IFERROR(-Kapitālieguldījumi!AD41,"")</f>
        <v/>
      </c>
      <c r="AE26" s="63" t="str">
        <f>IFERROR(-Kapitālieguldījumi!AE41,"")</f>
        <v/>
      </c>
      <c r="AF26" s="63" t="str">
        <f>IFERROR(-Kapitālieguldījumi!AF41,"")</f>
        <v/>
      </c>
      <c r="AG26" s="63" t="str">
        <f>IFERROR(-Kapitālieguldījumi!AG41,"")</f>
        <v/>
      </c>
      <c r="AH26" s="63" t="str">
        <f>IFERROR(-Kapitālieguldījumi!AH41,"")</f>
        <v/>
      </c>
      <c r="AI26" s="63" t="str">
        <f>IFERROR(-Kapitālieguldījumi!AI41,"")</f>
        <v/>
      </c>
      <c r="AJ26" s="63" t="str">
        <f>IFERROR(-Kapitālieguldījumi!AJ41,"")</f>
        <v/>
      </c>
      <c r="AK26" s="63" t="str">
        <f>IFERROR(-Kapitālieguldījumi!AK41,"")</f>
        <v/>
      </c>
      <c r="AL26" s="63" t="str">
        <f>IFERROR(-Kapitālieguldījumi!AL41,"")</f>
        <v/>
      </c>
      <c r="AM26" s="63" t="str">
        <f>IFERROR(-Kapitālieguldījumi!AM41,"")</f>
        <v/>
      </c>
      <c r="AN26" s="63" t="str">
        <f>IFERROR(-Kapitālieguldījumi!AN41,"")</f>
        <v/>
      </c>
      <c r="AO26" s="63" t="str">
        <f>IFERROR(-Kapitālieguldījumi!AO41,"")</f>
        <v/>
      </c>
      <c r="AP26" s="63" t="str">
        <f>IFERROR(-Kapitālieguldījumi!AP41,"")</f>
        <v/>
      </c>
      <c r="AQ26" s="63" t="str">
        <f>IFERROR(-Kapitālieguldījumi!AQ41,"")</f>
        <v/>
      </c>
      <c r="AR26" s="63" t="str">
        <f>IFERROR(-Kapitālieguldījumi!AR41,"")</f>
        <v/>
      </c>
      <c r="AS26" s="63" t="str">
        <f>IFERROR(-Kapitālieguldījumi!AS41,"")</f>
        <v/>
      </c>
      <c r="AT26" s="63" t="str">
        <f>IFERROR(-Kapitālieguldījumi!AT41,"")</f>
        <v/>
      </c>
      <c r="AU26" s="63" t="str">
        <f>IFERROR(-Kapitālieguldījumi!AU41,"")</f>
        <v/>
      </c>
      <c r="AV26" s="63" t="str">
        <f>IFERROR(-Kapitālieguldījumi!AV41,"")</f>
        <v/>
      </c>
      <c r="AW26" s="63" t="str">
        <f>IFERROR(-Kapitālieguldījumi!AW41,"")</f>
        <v/>
      </c>
      <c r="AX26" s="63" t="str">
        <f>IFERROR(-Kapitālieguldījumi!AX41,"")</f>
        <v/>
      </c>
      <c r="AY26" s="63" t="str">
        <f>IFERROR(-Kapitālieguldījumi!AY41,"")</f>
        <v/>
      </c>
      <c r="AZ26" s="63" t="str">
        <f>IFERROR(-Kapitālieguldījumi!AZ41,"")</f>
        <v/>
      </c>
      <c r="BA26" s="63" t="str">
        <f>IFERROR(-Kapitālieguldījumi!BA41,"")</f>
        <v/>
      </c>
      <c r="BB26" s="63" t="str">
        <f>IFERROR(-Kapitālieguldījumi!BB41,"")</f>
        <v/>
      </c>
      <c r="BC26" s="63" t="str">
        <f>IFERROR(-Kapitālieguldījumi!BC41,"")</f>
        <v/>
      </c>
      <c r="BD26" s="63" t="str">
        <f>IFERROR(-Kapitālieguldījumi!BD41,"")</f>
        <v/>
      </c>
      <c r="BE26" s="63" t="str">
        <f>IFERROR(-Kapitālieguldījumi!BE41,"")</f>
        <v/>
      </c>
      <c r="BF26" s="63" t="str">
        <f>IFERROR(-Kapitālieguldījumi!BF41,"")</f>
        <v/>
      </c>
      <c r="BG26" s="63" t="str">
        <f>IFERROR(-Kapitālieguldījumi!BG41,"")</f>
        <v/>
      </c>
      <c r="BH26" s="63" t="str">
        <f>IFERROR(-Kapitālieguldījumi!BH41,"")</f>
        <v/>
      </c>
      <c r="BI26" s="63" t="str">
        <f>IFERROR(-Kapitālieguldījumi!BI41,"")</f>
        <v/>
      </c>
      <c r="BJ26" s="63" t="str">
        <f>IFERROR(-Kapitālieguldījumi!BJ41,"")</f>
        <v/>
      </c>
      <c r="BK26" s="63" t="str">
        <f>IFERROR(-Kapitālieguldījumi!BK41,"")</f>
        <v/>
      </c>
      <c r="BL26" s="63" t="str">
        <f>IFERROR(-Kapitālieguldījumi!BL41,"")</f>
        <v/>
      </c>
      <c r="BM26" s="63" t="str">
        <f>IFERROR(-Kapitālieguldījumi!BM41,"")</f>
        <v/>
      </c>
      <c r="BN26" s="63" t="str">
        <f>IFERROR(-Kapitālieguldījumi!BN41,"")</f>
        <v/>
      </c>
      <c r="BO26" s="63" t="str">
        <f>IFERROR(-Kapitālieguldījumi!BO41,"")</f>
        <v/>
      </c>
      <c r="BP26" s="63" t="str">
        <f>IFERROR(-Kapitālieguldījumi!BP41,"")</f>
        <v/>
      </c>
      <c r="BQ26" s="63" t="str">
        <f>IFERROR(-Kapitālieguldījumi!BQ41,"")</f>
        <v/>
      </c>
      <c r="BR26" s="63" t="str">
        <f>IFERROR(-Kapitālieguldījumi!BR41,"")</f>
        <v/>
      </c>
      <c r="BS26" s="63" t="str">
        <f>IFERROR(-Kapitālieguldījumi!BS41,"")</f>
        <v/>
      </c>
      <c r="BT26" s="63" t="str">
        <f>IFERROR(-Kapitālieguldījumi!BT41,"")</f>
        <v/>
      </c>
      <c r="BU26" s="63" t="str">
        <f>IFERROR(-Kapitālieguldījumi!BU41,"")</f>
        <v/>
      </c>
      <c r="BV26" s="63" t="str">
        <f>IFERROR(-Kapitālieguldījumi!BV41,"")</f>
        <v/>
      </c>
      <c r="BW26" s="63" t="str">
        <f>IFERROR(-Kapitālieguldījumi!BW41,"")</f>
        <v/>
      </c>
      <c r="BX26" s="63" t="str">
        <f>IFERROR(-Kapitālieguldījumi!BX41,"")</f>
        <v/>
      </c>
      <c r="BY26" s="63" t="str">
        <f>IFERROR(-Kapitālieguldījumi!BY41,"")</f>
        <v/>
      </c>
      <c r="BZ26" s="63" t="str">
        <f>IFERROR(-Kapitālieguldījumi!BZ41,"")</f>
        <v/>
      </c>
      <c r="CA26" s="63" t="str">
        <f>IFERROR(-Kapitālieguldījumi!CA41,"")</f>
        <v/>
      </c>
      <c r="CB26" s="63" t="str">
        <f>IFERROR(-Kapitālieguldījumi!CB41,"")</f>
        <v/>
      </c>
      <c r="CC26" s="63" t="str">
        <f>IFERROR(-Kapitālieguldījumi!CC41,"")</f>
        <v/>
      </c>
      <c r="CD26" s="63" t="str">
        <f>IFERROR(-Kapitālieguldījumi!CD41,"")</f>
        <v/>
      </c>
      <c r="CE26" s="63" t="str">
        <f>IFERROR(-Kapitālieguldījumi!CE41,"")</f>
        <v/>
      </c>
      <c r="CF26" s="63" t="str">
        <f>IFERROR(-Kapitālieguldījumi!CF41,"")</f>
        <v/>
      </c>
      <c r="CG26" s="63" t="str">
        <f>IFERROR(-Kapitālieguldījumi!CG41,"")</f>
        <v/>
      </c>
      <c r="CH26" s="63" t="str">
        <f>IFERROR(-Kapitālieguldījumi!CH41,"")</f>
        <v/>
      </c>
      <c r="CI26" s="63" t="str">
        <f>IFERROR(-Kapitālieguldījumi!CI41,"")</f>
        <v/>
      </c>
      <c r="CJ26" s="63" t="str">
        <f>IFERROR(-Kapitālieguldījumi!CJ41,"")</f>
        <v/>
      </c>
      <c r="CK26" s="63" t="str">
        <f>IFERROR(-Kapitālieguldījumi!CK41,"")</f>
        <v/>
      </c>
      <c r="CL26" s="63" t="str">
        <f>IFERROR(-Kapitālieguldījumi!CL41,"")</f>
        <v/>
      </c>
      <c r="CM26" s="63" t="str">
        <f>IFERROR(-Kapitālieguldījumi!CM41,"")</f>
        <v/>
      </c>
      <c r="CN26" s="63" t="str">
        <f>IFERROR(-Kapitālieguldījumi!CN41,"")</f>
        <v/>
      </c>
      <c r="CO26" s="63" t="str">
        <f>IFERROR(-Kapitālieguldījumi!CO41,"")</f>
        <v/>
      </c>
      <c r="CP26" s="63" t="str">
        <f>IFERROR(-Kapitālieguldījumi!CP41,"")</f>
        <v/>
      </c>
      <c r="CQ26" s="63" t="str">
        <f>IFERROR(-Kapitālieguldījumi!CQ41,"")</f>
        <v/>
      </c>
      <c r="CR26" s="63" t="str">
        <f>IFERROR(-Kapitālieguldījumi!CR41,"")</f>
        <v/>
      </c>
      <c r="CS26" s="63" t="str">
        <f>IFERROR(-Kapitālieguldījumi!CS41,"")</f>
        <v/>
      </c>
      <c r="CT26" s="63" t="str">
        <f>IFERROR(-Kapitālieguldījumi!CT41,"")</f>
        <v/>
      </c>
      <c r="CU26" s="63" t="str">
        <f>IFERROR(-Kapitālieguldījumi!CU41,"")</f>
        <v/>
      </c>
      <c r="CV26" s="63" t="str">
        <f>IFERROR(-Kapitālieguldījumi!CV41,"")</f>
        <v/>
      </c>
      <c r="CW26" s="63" t="str">
        <f>IFERROR(-Kapitālieguldījumi!CW41,"")</f>
        <v/>
      </c>
      <c r="CX26" s="63" t="str">
        <f>IFERROR(-Kapitālieguldījumi!CX41,"")</f>
        <v/>
      </c>
      <c r="CY26" s="63" t="str">
        <f>IFERROR(-Kapitālieguldījumi!CY41,"")</f>
        <v/>
      </c>
      <c r="CZ26" s="63" t="str">
        <f>IFERROR(-Kapitālieguldījumi!CZ41,"")</f>
        <v/>
      </c>
      <c r="DA26" s="63" t="str">
        <f>IFERROR(-Kapitālieguldījumi!DA41,"")</f>
        <v/>
      </c>
      <c r="DB26" s="63" t="str">
        <f>IFERROR(-Kapitālieguldījumi!DB41,"")</f>
        <v/>
      </c>
      <c r="DC26" s="63" t="str">
        <f>IFERROR(-Kapitālieguldījumi!DC41,"")</f>
        <v/>
      </c>
      <c r="DD26" s="63" t="str">
        <f>IFERROR(-Kapitālieguldījumi!DD41,"")</f>
        <v/>
      </c>
      <c r="DE26" s="63" t="str">
        <f>IFERROR(-Kapitālieguldījumi!DE41,"")</f>
        <v/>
      </c>
      <c r="DF26" s="63" t="str">
        <f>IFERROR(-Kapitālieguldījumi!DF41,"")</f>
        <v/>
      </c>
      <c r="DG26" s="63" t="str">
        <f>IFERROR(-Kapitālieguldījumi!DG41,"")</f>
        <v/>
      </c>
      <c r="DH26" s="63" t="str">
        <f>IFERROR(-Kapitālieguldījumi!DH41,"")</f>
        <v/>
      </c>
      <c r="DI26" s="63" t="str">
        <f>IFERROR(-Kapitālieguldījumi!DI41,"")</f>
        <v/>
      </c>
      <c r="DJ26" s="63" t="str">
        <f>IFERROR(-Kapitālieguldījumi!DJ41,"")</f>
        <v/>
      </c>
      <c r="DK26" s="63" t="str">
        <f>IFERROR(-Kapitālieguldījumi!DK41,"")</f>
        <v/>
      </c>
      <c r="DL26" s="63" t="str">
        <f>IFERROR(-Kapitālieguldījumi!DL41,"")</f>
        <v/>
      </c>
      <c r="DM26" s="63" t="str">
        <f>IFERROR(-Kapitālieguldījumi!DM41,"")</f>
        <v/>
      </c>
      <c r="DN26" s="63" t="str">
        <f>IFERROR(-Kapitālieguldījumi!DN41,"")</f>
        <v/>
      </c>
      <c r="DO26" s="63" t="str">
        <f>IFERROR(-Kapitālieguldījumi!DO41,"")</f>
        <v/>
      </c>
      <c r="DP26" s="63" t="str">
        <f>IFERROR(-Kapitālieguldījumi!DP41,"")</f>
        <v/>
      </c>
      <c r="DQ26" s="63" t="str">
        <f>IFERROR(-Kapitālieguldījumi!DQ41,"")</f>
        <v/>
      </c>
      <c r="DR26" s="63" t="str">
        <f>IFERROR(-Kapitālieguldījumi!DR41,"")</f>
        <v/>
      </c>
      <c r="DS26" s="63" t="str">
        <f>IFERROR(-Kapitālieguldījumi!DS41,"")</f>
        <v/>
      </c>
      <c r="DT26" s="63" t="str">
        <f>IFERROR(-Kapitālieguldījumi!DT41,"")</f>
        <v/>
      </c>
      <c r="DU26" s="63" t="str">
        <f>IFERROR(-Kapitālieguldījumi!DU41,"")</f>
        <v/>
      </c>
    </row>
    <row r="27" spans="1:125" x14ac:dyDescent="0.3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x14ac:dyDescent="0.35">
      <c r="A28" s="25" t="s">
        <v>509</v>
      </c>
      <c r="B28" s="25"/>
      <c r="C28" s="25"/>
      <c r="D28" s="104">
        <f>IFERROR(SUM(E28:DU28),"")</f>
        <v>0</v>
      </c>
      <c r="E28" s="104" t="str">
        <f t="shared" ref="E28:BP28" si="3">IFERROR(E26,"")</f>
        <v/>
      </c>
      <c r="F28" s="104" t="str">
        <f t="shared" si="3"/>
        <v/>
      </c>
      <c r="G28" s="104" t="str">
        <f t="shared" si="3"/>
        <v/>
      </c>
      <c r="H28" s="104" t="str">
        <f t="shared" si="3"/>
        <v/>
      </c>
      <c r="I28" s="104" t="str">
        <f t="shared" si="3"/>
        <v/>
      </c>
      <c r="J28" s="104" t="str">
        <f t="shared" si="3"/>
        <v/>
      </c>
      <c r="K28" s="104" t="str">
        <f t="shared" si="3"/>
        <v/>
      </c>
      <c r="L28" s="104" t="str">
        <f t="shared" si="3"/>
        <v/>
      </c>
      <c r="M28" s="104" t="str">
        <f t="shared" si="3"/>
        <v/>
      </c>
      <c r="N28" s="104" t="str">
        <f t="shared" si="3"/>
        <v/>
      </c>
      <c r="O28" s="104" t="str">
        <f t="shared" si="3"/>
        <v/>
      </c>
      <c r="P28" s="104" t="str">
        <f t="shared" si="3"/>
        <v/>
      </c>
      <c r="Q28" s="104" t="str">
        <f t="shared" si="3"/>
        <v/>
      </c>
      <c r="R28" s="104" t="str">
        <f t="shared" si="3"/>
        <v/>
      </c>
      <c r="S28" s="104" t="str">
        <f t="shared" si="3"/>
        <v/>
      </c>
      <c r="T28" s="104" t="str">
        <f t="shared" si="3"/>
        <v/>
      </c>
      <c r="U28" s="104" t="str">
        <f t="shared" si="3"/>
        <v/>
      </c>
      <c r="V28" s="104" t="str">
        <f t="shared" si="3"/>
        <v/>
      </c>
      <c r="W28" s="104" t="str">
        <f t="shared" si="3"/>
        <v/>
      </c>
      <c r="X28" s="104" t="str">
        <f t="shared" si="3"/>
        <v/>
      </c>
      <c r="Y28" s="104" t="str">
        <f t="shared" si="3"/>
        <v/>
      </c>
      <c r="Z28" s="104" t="str">
        <f t="shared" si="3"/>
        <v/>
      </c>
      <c r="AA28" s="104" t="str">
        <f t="shared" si="3"/>
        <v/>
      </c>
      <c r="AB28" s="104" t="str">
        <f t="shared" si="3"/>
        <v/>
      </c>
      <c r="AC28" s="104" t="str">
        <f t="shared" si="3"/>
        <v/>
      </c>
      <c r="AD28" s="104" t="str">
        <f t="shared" si="3"/>
        <v/>
      </c>
      <c r="AE28" s="104" t="str">
        <f t="shared" si="3"/>
        <v/>
      </c>
      <c r="AF28" s="104" t="str">
        <f t="shared" si="3"/>
        <v/>
      </c>
      <c r="AG28" s="104" t="str">
        <f t="shared" si="3"/>
        <v/>
      </c>
      <c r="AH28" s="104" t="str">
        <f t="shared" si="3"/>
        <v/>
      </c>
      <c r="AI28" s="104" t="str">
        <f t="shared" si="3"/>
        <v/>
      </c>
      <c r="AJ28" s="104" t="str">
        <f t="shared" si="3"/>
        <v/>
      </c>
      <c r="AK28" s="104" t="str">
        <f t="shared" si="3"/>
        <v/>
      </c>
      <c r="AL28" s="104" t="str">
        <f t="shared" si="3"/>
        <v/>
      </c>
      <c r="AM28" s="104" t="str">
        <f t="shared" si="3"/>
        <v/>
      </c>
      <c r="AN28" s="104" t="str">
        <f t="shared" si="3"/>
        <v/>
      </c>
      <c r="AO28" s="104" t="str">
        <f t="shared" si="3"/>
        <v/>
      </c>
      <c r="AP28" s="104" t="str">
        <f t="shared" si="3"/>
        <v/>
      </c>
      <c r="AQ28" s="104" t="str">
        <f t="shared" si="3"/>
        <v/>
      </c>
      <c r="AR28" s="104" t="str">
        <f t="shared" si="3"/>
        <v/>
      </c>
      <c r="AS28" s="104" t="str">
        <f t="shared" si="3"/>
        <v/>
      </c>
      <c r="AT28" s="104" t="str">
        <f t="shared" si="3"/>
        <v/>
      </c>
      <c r="AU28" s="104" t="str">
        <f t="shared" si="3"/>
        <v/>
      </c>
      <c r="AV28" s="104" t="str">
        <f t="shared" si="3"/>
        <v/>
      </c>
      <c r="AW28" s="104" t="str">
        <f t="shared" si="3"/>
        <v/>
      </c>
      <c r="AX28" s="104" t="str">
        <f t="shared" si="3"/>
        <v/>
      </c>
      <c r="AY28" s="104" t="str">
        <f t="shared" si="3"/>
        <v/>
      </c>
      <c r="AZ28" s="104" t="str">
        <f t="shared" si="3"/>
        <v/>
      </c>
      <c r="BA28" s="104" t="str">
        <f t="shared" si="3"/>
        <v/>
      </c>
      <c r="BB28" s="104" t="str">
        <f t="shared" si="3"/>
        <v/>
      </c>
      <c r="BC28" s="104" t="str">
        <f t="shared" si="3"/>
        <v/>
      </c>
      <c r="BD28" s="104" t="str">
        <f t="shared" si="3"/>
        <v/>
      </c>
      <c r="BE28" s="104" t="str">
        <f t="shared" si="3"/>
        <v/>
      </c>
      <c r="BF28" s="104" t="str">
        <f t="shared" si="3"/>
        <v/>
      </c>
      <c r="BG28" s="104" t="str">
        <f t="shared" si="3"/>
        <v/>
      </c>
      <c r="BH28" s="104" t="str">
        <f t="shared" si="3"/>
        <v/>
      </c>
      <c r="BI28" s="104" t="str">
        <f t="shared" si="3"/>
        <v/>
      </c>
      <c r="BJ28" s="104" t="str">
        <f t="shared" si="3"/>
        <v/>
      </c>
      <c r="BK28" s="104" t="str">
        <f t="shared" si="3"/>
        <v/>
      </c>
      <c r="BL28" s="104" t="str">
        <f t="shared" si="3"/>
        <v/>
      </c>
      <c r="BM28" s="104" t="str">
        <f t="shared" si="3"/>
        <v/>
      </c>
      <c r="BN28" s="104" t="str">
        <f t="shared" si="3"/>
        <v/>
      </c>
      <c r="BO28" s="104" t="str">
        <f t="shared" si="3"/>
        <v/>
      </c>
      <c r="BP28" s="104" t="str">
        <f t="shared" si="3"/>
        <v/>
      </c>
      <c r="BQ28" s="104" t="str">
        <f t="shared" ref="BQ28:DU28" si="4">IFERROR(BQ26,"")</f>
        <v/>
      </c>
      <c r="BR28" s="104" t="str">
        <f t="shared" si="4"/>
        <v/>
      </c>
      <c r="BS28" s="104" t="str">
        <f t="shared" si="4"/>
        <v/>
      </c>
      <c r="BT28" s="104" t="str">
        <f t="shared" si="4"/>
        <v/>
      </c>
      <c r="BU28" s="104" t="str">
        <f t="shared" si="4"/>
        <v/>
      </c>
      <c r="BV28" s="104" t="str">
        <f t="shared" si="4"/>
        <v/>
      </c>
      <c r="BW28" s="104" t="str">
        <f t="shared" si="4"/>
        <v/>
      </c>
      <c r="BX28" s="104" t="str">
        <f t="shared" si="4"/>
        <v/>
      </c>
      <c r="BY28" s="104" t="str">
        <f t="shared" si="4"/>
        <v/>
      </c>
      <c r="BZ28" s="104" t="str">
        <f t="shared" si="4"/>
        <v/>
      </c>
      <c r="CA28" s="104" t="str">
        <f t="shared" si="4"/>
        <v/>
      </c>
      <c r="CB28" s="104" t="str">
        <f t="shared" si="4"/>
        <v/>
      </c>
      <c r="CC28" s="104" t="str">
        <f t="shared" si="4"/>
        <v/>
      </c>
      <c r="CD28" s="104" t="str">
        <f t="shared" si="4"/>
        <v/>
      </c>
      <c r="CE28" s="104" t="str">
        <f t="shared" si="4"/>
        <v/>
      </c>
      <c r="CF28" s="104" t="str">
        <f t="shared" si="4"/>
        <v/>
      </c>
      <c r="CG28" s="104" t="str">
        <f t="shared" si="4"/>
        <v/>
      </c>
      <c r="CH28" s="104" t="str">
        <f t="shared" si="4"/>
        <v/>
      </c>
      <c r="CI28" s="104" t="str">
        <f t="shared" si="4"/>
        <v/>
      </c>
      <c r="CJ28" s="104" t="str">
        <f t="shared" si="4"/>
        <v/>
      </c>
      <c r="CK28" s="104" t="str">
        <f t="shared" si="4"/>
        <v/>
      </c>
      <c r="CL28" s="104" t="str">
        <f t="shared" si="4"/>
        <v/>
      </c>
      <c r="CM28" s="104" t="str">
        <f t="shared" si="4"/>
        <v/>
      </c>
      <c r="CN28" s="104" t="str">
        <f t="shared" si="4"/>
        <v/>
      </c>
      <c r="CO28" s="104" t="str">
        <f t="shared" si="4"/>
        <v/>
      </c>
      <c r="CP28" s="104" t="str">
        <f t="shared" si="4"/>
        <v/>
      </c>
      <c r="CQ28" s="104" t="str">
        <f t="shared" si="4"/>
        <v/>
      </c>
      <c r="CR28" s="104" t="str">
        <f t="shared" si="4"/>
        <v/>
      </c>
      <c r="CS28" s="104" t="str">
        <f t="shared" si="4"/>
        <v/>
      </c>
      <c r="CT28" s="104" t="str">
        <f t="shared" si="4"/>
        <v/>
      </c>
      <c r="CU28" s="104" t="str">
        <f t="shared" si="4"/>
        <v/>
      </c>
      <c r="CV28" s="104" t="str">
        <f t="shared" si="4"/>
        <v/>
      </c>
      <c r="CW28" s="104" t="str">
        <f t="shared" si="4"/>
        <v/>
      </c>
      <c r="CX28" s="104" t="str">
        <f t="shared" si="4"/>
        <v/>
      </c>
      <c r="CY28" s="104" t="str">
        <f t="shared" si="4"/>
        <v/>
      </c>
      <c r="CZ28" s="104" t="str">
        <f t="shared" si="4"/>
        <v/>
      </c>
      <c r="DA28" s="104" t="str">
        <f t="shared" si="4"/>
        <v/>
      </c>
      <c r="DB28" s="104" t="str">
        <f t="shared" si="4"/>
        <v/>
      </c>
      <c r="DC28" s="104" t="str">
        <f t="shared" si="4"/>
        <v/>
      </c>
      <c r="DD28" s="104" t="str">
        <f t="shared" si="4"/>
        <v/>
      </c>
      <c r="DE28" s="104" t="str">
        <f t="shared" si="4"/>
        <v/>
      </c>
      <c r="DF28" s="104" t="str">
        <f t="shared" si="4"/>
        <v/>
      </c>
      <c r="DG28" s="104" t="str">
        <f t="shared" si="4"/>
        <v/>
      </c>
      <c r="DH28" s="104" t="str">
        <f t="shared" si="4"/>
        <v/>
      </c>
      <c r="DI28" s="104" t="str">
        <f t="shared" si="4"/>
        <v/>
      </c>
      <c r="DJ28" s="104" t="str">
        <f t="shared" si="4"/>
        <v/>
      </c>
      <c r="DK28" s="104" t="str">
        <f t="shared" si="4"/>
        <v/>
      </c>
      <c r="DL28" s="104" t="str">
        <f t="shared" si="4"/>
        <v/>
      </c>
      <c r="DM28" s="104" t="str">
        <f t="shared" si="4"/>
        <v/>
      </c>
      <c r="DN28" s="104" t="str">
        <f t="shared" si="4"/>
        <v/>
      </c>
      <c r="DO28" s="104" t="str">
        <f t="shared" si="4"/>
        <v/>
      </c>
      <c r="DP28" s="104" t="str">
        <f t="shared" si="4"/>
        <v/>
      </c>
      <c r="DQ28" s="104" t="str">
        <f t="shared" si="4"/>
        <v/>
      </c>
      <c r="DR28" s="104" t="str">
        <f t="shared" si="4"/>
        <v/>
      </c>
      <c r="DS28" s="104" t="str">
        <f t="shared" si="4"/>
        <v/>
      </c>
      <c r="DT28" s="104" t="str">
        <f t="shared" si="4"/>
        <v/>
      </c>
      <c r="DU28" s="104" t="str">
        <f t="shared" si="4"/>
        <v/>
      </c>
    </row>
    <row r="29" spans="1:125" x14ac:dyDescent="0.3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x14ac:dyDescent="0.35">
      <c r="A30" s="16" t="s">
        <v>510</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row>
    <row r="31" spans="1:125"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x14ac:dyDescent="0.35">
      <c r="A32" s="160" t="s">
        <v>511</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x14ac:dyDescent="0.35">
      <c r="A34" s="55" t="str">
        <f>IFERROR(Finansēšana!A61,"")</f>
        <v>Privātā partnera sākotnējs pamatkapitāls</v>
      </c>
      <c r="B34" s="56" t="str">
        <f>IFERROR(Finansēšana!B61,"")</f>
        <v>k €</v>
      </c>
      <c r="C34" s="2"/>
      <c r="D34" s="79">
        <f t="shared" ref="D34:D40" si="5">IFERROR(SUM(E34:DU34),"")</f>
        <v>0</v>
      </c>
      <c r="E34" s="63" t="str">
        <f>IFERROR(Finansēšana!E25,"")</f>
        <v/>
      </c>
      <c r="F34" s="63" t="str">
        <f>IFERROR(Finansēšana!F25,"")</f>
        <v/>
      </c>
      <c r="G34" s="63" t="str">
        <f>IFERROR(Finansēšana!G25,"")</f>
        <v/>
      </c>
      <c r="H34" s="63" t="str">
        <f>IFERROR(Finansēšana!H25,"")</f>
        <v/>
      </c>
      <c r="I34" s="63" t="str">
        <f>IFERROR(Finansēšana!I25,"")</f>
        <v/>
      </c>
      <c r="J34" s="63" t="str">
        <f>IFERROR(Finansēšana!J25,"")</f>
        <v/>
      </c>
      <c r="K34" s="63" t="str">
        <f>IFERROR(Finansēšana!K25,"")</f>
        <v/>
      </c>
      <c r="L34" s="63" t="str">
        <f>IFERROR(Finansēšana!L25,"")</f>
        <v/>
      </c>
      <c r="M34" s="63" t="str">
        <f>IFERROR(Finansēšana!M25,"")</f>
        <v/>
      </c>
      <c r="N34" s="63" t="str">
        <f>IFERROR(Finansēšana!N25,"")</f>
        <v/>
      </c>
      <c r="O34" s="63" t="str">
        <f>IFERROR(Finansēšana!O25,"")</f>
        <v/>
      </c>
      <c r="P34" s="63" t="str">
        <f>IFERROR(Finansēšana!P25,"")</f>
        <v/>
      </c>
      <c r="Q34" s="63" t="str">
        <f>IFERROR(Finansēšana!Q25,"")</f>
        <v/>
      </c>
      <c r="R34" s="63" t="str">
        <f>IFERROR(Finansēšana!R25,"")</f>
        <v/>
      </c>
      <c r="S34" s="63" t="str">
        <f>IFERROR(Finansēšana!S25,"")</f>
        <v/>
      </c>
      <c r="T34" s="63" t="str">
        <f>IFERROR(Finansēšana!T25,"")</f>
        <v/>
      </c>
      <c r="U34" s="63" t="str">
        <f>IFERROR(Finansēšana!U25,"")</f>
        <v/>
      </c>
      <c r="V34" s="63" t="str">
        <f>IFERROR(Finansēšana!V25,"")</f>
        <v/>
      </c>
      <c r="W34" s="63" t="str">
        <f>IFERROR(Finansēšana!W25,"")</f>
        <v/>
      </c>
      <c r="X34" s="63" t="str">
        <f>IFERROR(Finansēšana!X25,"")</f>
        <v/>
      </c>
      <c r="Y34" s="63" t="str">
        <f>IFERROR(Finansēšana!Y25,"")</f>
        <v/>
      </c>
      <c r="Z34" s="63" t="str">
        <f>IFERROR(Finansēšana!Z25,"")</f>
        <v/>
      </c>
      <c r="AA34" s="63" t="str">
        <f>IFERROR(Finansēšana!AA25,"")</f>
        <v/>
      </c>
      <c r="AB34" s="63" t="str">
        <f>IFERROR(Finansēšana!AB25,"")</f>
        <v/>
      </c>
      <c r="AC34" s="63" t="str">
        <f>IFERROR(Finansēšana!AC25,"")</f>
        <v/>
      </c>
      <c r="AD34" s="63" t="str">
        <f>IFERROR(Finansēšana!AD25,"")</f>
        <v/>
      </c>
      <c r="AE34" s="63" t="str">
        <f>IFERROR(Finansēšana!AE25,"")</f>
        <v/>
      </c>
      <c r="AF34" s="63" t="str">
        <f>IFERROR(Finansēšana!AF25,"")</f>
        <v/>
      </c>
      <c r="AG34" s="63" t="str">
        <f>IFERROR(Finansēšana!AG25,"")</f>
        <v/>
      </c>
      <c r="AH34" s="63" t="str">
        <f>IFERROR(Finansēšana!AH25,"")</f>
        <v/>
      </c>
      <c r="AI34" s="63" t="str">
        <f>IFERROR(Finansēšana!AI25,"")</f>
        <v/>
      </c>
      <c r="AJ34" s="63" t="str">
        <f>IFERROR(Finansēšana!AJ25,"")</f>
        <v/>
      </c>
      <c r="AK34" s="63" t="str">
        <f>IFERROR(Finansēšana!AK25,"")</f>
        <v/>
      </c>
      <c r="AL34" s="63" t="str">
        <f>IFERROR(Finansēšana!AL25,"")</f>
        <v/>
      </c>
      <c r="AM34" s="63" t="str">
        <f>IFERROR(Finansēšana!AM25,"")</f>
        <v/>
      </c>
      <c r="AN34" s="63" t="str">
        <f>IFERROR(Finansēšana!AN25,"")</f>
        <v/>
      </c>
      <c r="AO34" s="63" t="str">
        <f>IFERROR(Finansēšana!AO25,"")</f>
        <v/>
      </c>
      <c r="AP34" s="63" t="str">
        <f>IFERROR(Finansēšana!AP25,"")</f>
        <v/>
      </c>
      <c r="AQ34" s="63" t="str">
        <f>IFERROR(Finansēšana!AQ25,"")</f>
        <v/>
      </c>
      <c r="AR34" s="63" t="str">
        <f>IFERROR(Finansēšana!AR25,"")</f>
        <v/>
      </c>
      <c r="AS34" s="63" t="str">
        <f>IFERROR(Finansēšana!AS25,"")</f>
        <v/>
      </c>
      <c r="AT34" s="63" t="str">
        <f>IFERROR(Finansēšana!AT25,"")</f>
        <v/>
      </c>
      <c r="AU34" s="63" t="str">
        <f>IFERROR(Finansēšana!AU25,"")</f>
        <v/>
      </c>
      <c r="AV34" s="63" t="str">
        <f>IFERROR(Finansēšana!AV25,"")</f>
        <v/>
      </c>
      <c r="AW34" s="63" t="str">
        <f>IFERROR(Finansēšana!AW25,"")</f>
        <v/>
      </c>
      <c r="AX34" s="63" t="str">
        <f>IFERROR(Finansēšana!AX25,"")</f>
        <v/>
      </c>
      <c r="AY34" s="63" t="str">
        <f>IFERROR(Finansēšana!AY25,"")</f>
        <v/>
      </c>
      <c r="AZ34" s="63" t="str">
        <f>IFERROR(Finansēšana!AZ25,"")</f>
        <v/>
      </c>
      <c r="BA34" s="63" t="str">
        <f>IFERROR(Finansēšana!BA25,"")</f>
        <v/>
      </c>
      <c r="BB34" s="63" t="str">
        <f>IFERROR(Finansēšana!BB25,"")</f>
        <v/>
      </c>
      <c r="BC34" s="63" t="str">
        <f>IFERROR(Finansēšana!BC25,"")</f>
        <v/>
      </c>
      <c r="BD34" s="63" t="str">
        <f>IFERROR(Finansēšana!BD25,"")</f>
        <v/>
      </c>
      <c r="BE34" s="63" t="str">
        <f>IFERROR(Finansēšana!BE25,"")</f>
        <v/>
      </c>
      <c r="BF34" s="63" t="str">
        <f>IFERROR(Finansēšana!BF25,"")</f>
        <v/>
      </c>
      <c r="BG34" s="63" t="str">
        <f>IFERROR(Finansēšana!BG25,"")</f>
        <v/>
      </c>
      <c r="BH34" s="63" t="str">
        <f>IFERROR(Finansēšana!BH25,"")</f>
        <v/>
      </c>
      <c r="BI34" s="63" t="str">
        <f>IFERROR(Finansēšana!BI25,"")</f>
        <v/>
      </c>
      <c r="BJ34" s="63" t="str">
        <f>IFERROR(Finansēšana!BJ25,"")</f>
        <v/>
      </c>
      <c r="BK34" s="63" t="str">
        <f>IFERROR(Finansēšana!BK25,"")</f>
        <v/>
      </c>
      <c r="BL34" s="63" t="str">
        <f>IFERROR(Finansēšana!BL25,"")</f>
        <v/>
      </c>
      <c r="BM34" s="63" t="str">
        <f>IFERROR(Finansēšana!BM25,"")</f>
        <v/>
      </c>
      <c r="BN34" s="63" t="str">
        <f>IFERROR(Finansēšana!BN25,"")</f>
        <v/>
      </c>
      <c r="BO34" s="63" t="str">
        <f>IFERROR(Finansēšana!BO25,"")</f>
        <v/>
      </c>
      <c r="BP34" s="63" t="str">
        <f>IFERROR(Finansēšana!BP25,"")</f>
        <v/>
      </c>
      <c r="BQ34" s="63" t="str">
        <f>IFERROR(Finansēšana!BQ25,"")</f>
        <v/>
      </c>
      <c r="BR34" s="63" t="str">
        <f>IFERROR(Finansēšana!BR25,"")</f>
        <v/>
      </c>
      <c r="BS34" s="63" t="str">
        <f>IFERROR(Finansēšana!BS25,"")</f>
        <v/>
      </c>
      <c r="BT34" s="63" t="str">
        <f>IFERROR(Finansēšana!BT25,"")</f>
        <v/>
      </c>
      <c r="BU34" s="63" t="str">
        <f>IFERROR(Finansēšana!BU25,"")</f>
        <v/>
      </c>
      <c r="BV34" s="63" t="str">
        <f>IFERROR(Finansēšana!BV25,"")</f>
        <v/>
      </c>
      <c r="BW34" s="63" t="str">
        <f>IFERROR(Finansēšana!BW25,"")</f>
        <v/>
      </c>
      <c r="BX34" s="63" t="str">
        <f>IFERROR(Finansēšana!BX25,"")</f>
        <v/>
      </c>
      <c r="BY34" s="63" t="str">
        <f>IFERROR(Finansēšana!BY25,"")</f>
        <v/>
      </c>
      <c r="BZ34" s="63" t="str">
        <f>IFERROR(Finansēšana!BZ25,"")</f>
        <v/>
      </c>
      <c r="CA34" s="63" t="str">
        <f>IFERROR(Finansēšana!CA25,"")</f>
        <v/>
      </c>
      <c r="CB34" s="63" t="str">
        <f>IFERROR(Finansēšana!CB25,"")</f>
        <v/>
      </c>
      <c r="CC34" s="63" t="str">
        <f>IFERROR(Finansēšana!CC25,"")</f>
        <v/>
      </c>
      <c r="CD34" s="63" t="str">
        <f>IFERROR(Finansēšana!CD25,"")</f>
        <v/>
      </c>
      <c r="CE34" s="63" t="str">
        <f>IFERROR(Finansēšana!CE25,"")</f>
        <v/>
      </c>
      <c r="CF34" s="63" t="str">
        <f>IFERROR(Finansēšana!CF25,"")</f>
        <v/>
      </c>
      <c r="CG34" s="63" t="str">
        <f>IFERROR(Finansēšana!CG25,"")</f>
        <v/>
      </c>
      <c r="CH34" s="63" t="str">
        <f>IFERROR(Finansēšana!CH25,"")</f>
        <v/>
      </c>
      <c r="CI34" s="63" t="str">
        <f>IFERROR(Finansēšana!CI25,"")</f>
        <v/>
      </c>
      <c r="CJ34" s="63" t="str">
        <f>IFERROR(Finansēšana!CJ25,"")</f>
        <v/>
      </c>
      <c r="CK34" s="63" t="str">
        <f>IFERROR(Finansēšana!CK25,"")</f>
        <v/>
      </c>
      <c r="CL34" s="63" t="str">
        <f>IFERROR(Finansēšana!CL25,"")</f>
        <v/>
      </c>
      <c r="CM34" s="63" t="str">
        <f>IFERROR(Finansēšana!CM25,"")</f>
        <v/>
      </c>
      <c r="CN34" s="63" t="str">
        <f>IFERROR(Finansēšana!CN25,"")</f>
        <v/>
      </c>
      <c r="CO34" s="63" t="str">
        <f>IFERROR(Finansēšana!CO25,"")</f>
        <v/>
      </c>
      <c r="CP34" s="63" t="str">
        <f>IFERROR(Finansēšana!CP25,"")</f>
        <v/>
      </c>
      <c r="CQ34" s="63" t="str">
        <f>IFERROR(Finansēšana!CQ25,"")</f>
        <v/>
      </c>
      <c r="CR34" s="63" t="str">
        <f>IFERROR(Finansēšana!CR25,"")</f>
        <v/>
      </c>
      <c r="CS34" s="63" t="str">
        <f>IFERROR(Finansēšana!CS25,"")</f>
        <v/>
      </c>
      <c r="CT34" s="63" t="str">
        <f>IFERROR(Finansēšana!CT25,"")</f>
        <v/>
      </c>
      <c r="CU34" s="63" t="str">
        <f>IFERROR(Finansēšana!CU25,"")</f>
        <v/>
      </c>
      <c r="CV34" s="63" t="str">
        <f>IFERROR(Finansēšana!CV25,"")</f>
        <v/>
      </c>
      <c r="CW34" s="63" t="str">
        <f>IFERROR(Finansēšana!CW25,"")</f>
        <v/>
      </c>
      <c r="CX34" s="63" t="str">
        <f>IFERROR(Finansēšana!CX25,"")</f>
        <v/>
      </c>
      <c r="CY34" s="63" t="str">
        <f>IFERROR(Finansēšana!CY25,"")</f>
        <v/>
      </c>
      <c r="CZ34" s="63" t="str">
        <f>IFERROR(Finansēšana!CZ25,"")</f>
        <v/>
      </c>
      <c r="DA34" s="63" t="str">
        <f>IFERROR(Finansēšana!DA25,"")</f>
        <v/>
      </c>
      <c r="DB34" s="63" t="str">
        <f>IFERROR(Finansēšana!DB25,"")</f>
        <v/>
      </c>
      <c r="DC34" s="63" t="str">
        <f>IFERROR(Finansēšana!DC25,"")</f>
        <v/>
      </c>
      <c r="DD34" s="63" t="str">
        <f>IFERROR(Finansēšana!DD25,"")</f>
        <v/>
      </c>
      <c r="DE34" s="63" t="str">
        <f>IFERROR(Finansēšana!DE25,"")</f>
        <v/>
      </c>
      <c r="DF34" s="63" t="str">
        <f>IFERROR(Finansēšana!DF25,"")</f>
        <v/>
      </c>
      <c r="DG34" s="63" t="str">
        <f>IFERROR(Finansēšana!DG25,"")</f>
        <v/>
      </c>
      <c r="DH34" s="63" t="str">
        <f>IFERROR(Finansēšana!DH25,"")</f>
        <v/>
      </c>
      <c r="DI34" s="63" t="str">
        <f>IFERROR(Finansēšana!DI25,"")</f>
        <v/>
      </c>
      <c r="DJ34" s="63" t="str">
        <f>IFERROR(Finansēšana!DJ25,"")</f>
        <v/>
      </c>
      <c r="DK34" s="63" t="str">
        <f>IFERROR(Finansēšana!DK25,"")</f>
        <v/>
      </c>
      <c r="DL34" s="63" t="str">
        <f>IFERROR(Finansēšana!DL25,"")</f>
        <v/>
      </c>
      <c r="DM34" s="63" t="str">
        <f>IFERROR(Finansēšana!DM25,"")</f>
        <v/>
      </c>
      <c r="DN34" s="63" t="str">
        <f>IFERROR(Finansēšana!DN25,"")</f>
        <v/>
      </c>
      <c r="DO34" s="63" t="str">
        <f>IFERROR(Finansēšana!DO25,"")</f>
        <v/>
      </c>
      <c r="DP34" s="63" t="str">
        <f>IFERROR(Finansēšana!DP25,"")</f>
        <v/>
      </c>
      <c r="DQ34" s="63" t="str">
        <f>IFERROR(Finansēšana!DQ25,"")</f>
        <v/>
      </c>
      <c r="DR34" s="63" t="str">
        <f>IFERROR(Finansēšana!DR25,"")</f>
        <v/>
      </c>
      <c r="DS34" s="63" t="str">
        <f>IFERROR(Finansēšana!DS25,"")</f>
        <v/>
      </c>
      <c r="DT34" s="63" t="str">
        <f>IFERROR(Finansēšana!DT25,"")</f>
        <v/>
      </c>
      <c r="DU34" s="63" t="str">
        <f>IFERROR(Finansēšana!DU25,"")</f>
        <v/>
      </c>
    </row>
    <row r="35" spans="1:125" x14ac:dyDescent="0.35">
      <c r="A35" s="55" t="str">
        <f>IFERROR(Finansēšana!A62,"")</f>
        <v>Publiskā partnera sākotnējs pamatkapitāls</v>
      </c>
      <c r="B35" s="56" t="str">
        <f>IFERROR(Finansēšana!B62,"")</f>
        <v>k €</v>
      </c>
      <c r="C35" s="2"/>
      <c r="D35" s="79">
        <f t="shared" si="5"/>
        <v>0</v>
      </c>
      <c r="E35" s="63" t="str">
        <f>IFERROR(Finansēšana!E26,"")</f>
        <v/>
      </c>
      <c r="F35" s="63" t="str">
        <f>IFERROR(Finansēšana!F26,"")</f>
        <v/>
      </c>
      <c r="G35" s="63" t="str">
        <f>IFERROR(Finansēšana!G26,"")</f>
        <v/>
      </c>
      <c r="H35" s="63" t="str">
        <f>IFERROR(Finansēšana!H26,"")</f>
        <v/>
      </c>
      <c r="I35" s="63" t="str">
        <f>IFERROR(Finansēšana!I26,"")</f>
        <v/>
      </c>
      <c r="J35" s="63" t="str">
        <f>IFERROR(Finansēšana!J26,"")</f>
        <v/>
      </c>
      <c r="K35" s="63" t="str">
        <f>IFERROR(Finansēšana!K26,"")</f>
        <v/>
      </c>
      <c r="L35" s="63" t="str">
        <f>IFERROR(Finansēšana!L26,"")</f>
        <v/>
      </c>
      <c r="M35" s="63" t="str">
        <f>IFERROR(Finansēšana!M26,"")</f>
        <v/>
      </c>
      <c r="N35" s="63" t="str">
        <f>IFERROR(Finansēšana!N26,"")</f>
        <v/>
      </c>
      <c r="O35" s="63" t="str">
        <f>IFERROR(Finansēšana!O26,"")</f>
        <v/>
      </c>
      <c r="P35" s="63" t="str">
        <f>IFERROR(Finansēšana!P26,"")</f>
        <v/>
      </c>
      <c r="Q35" s="63" t="str">
        <f>IFERROR(Finansēšana!Q26,"")</f>
        <v/>
      </c>
      <c r="R35" s="63" t="str">
        <f>IFERROR(Finansēšana!R26,"")</f>
        <v/>
      </c>
      <c r="S35" s="63" t="str">
        <f>IFERROR(Finansēšana!S26,"")</f>
        <v/>
      </c>
      <c r="T35" s="63" t="str">
        <f>IFERROR(Finansēšana!T26,"")</f>
        <v/>
      </c>
      <c r="U35" s="63" t="str">
        <f>IFERROR(Finansēšana!U26,"")</f>
        <v/>
      </c>
      <c r="V35" s="63" t="str">
        <f>IFERROR(Finansēšana!V26,"")</f>
        <v/>
      </c>
      <c r="W35" s="63" t="str">
        <f>IFERROR(Finansēšana!W26,"")</f>
        <v/>
      </c>
      <c r="X35" s="63" t="str">
        <f>IFERROR(Finansēšana!X26,"")</f>
        <v/>
      </c>
      <c r="Y35" s="63" t="str">
        <f>IFERROR(Finansēšana!Y26,"")</f>
        <v/>
      </c>
      <c r="Z35" s="63" t="str">
        <f>IFERROR(Finansēšana!Z26,"")</f>
        <v/>
      </c>
      <c r="AA35" s="63" t="str">
        <f>IFERROR(Finansēšana!AA26,"")</f>
        <v/>
      </c>
      <c r="AB35" s="63" t="str">
        <f>IFERROR(Finansēšana!AB26,"")</f>
        <v/>
      </c>
      <c r="AC35" s="63" t="str">
        <f>IFERROR(Finansēšana!AC26,"")</f>
        <v/>
      </c>
      <c r="AD35" s="63" t="str">
        <f>IFERROR(Finansēšana!AD26,"")</f>
        <v/>
      </c>
      <c r="AE35" s="63" t="str">
        <f>IFERROR(Finansēšana!AE26,"")</f>
        <v/>
      </c>
      <c r="AF35" s="63" t="str">
        <f>IFERROR(Finansēšana!AF26,"")</f>
        <v/>
      </c>
      <c r="AG35" s="63" t="str">
        <f>IFERROR(Finansēšana!AG26,"")</f>
        <v/>
      </c>
      <c r="AH35" s="63" t="str">
        <f>IFERROR(Finansēšana!AH26,"")</f>
        <v/>
      </c>
      <c r="AI35" s="63" t="str">
        <f>IFERROR(Finansēšana!AI26,"")</f>
        <v/>
      </c>
      <c r="AJ35" s="63" t="str">
        <f>IFERROR(Finansēšana!AJ26,"")</f>
        <v/>
      </c>
      <c r="AK35" s="63" t="str">
        <f>IFERROR(Finansēšana!AK26,"")</f>
        <v/>
      </c>
      <c r="AL35" s="63" t="str">
        <f>IFERROR(Finansēšana!AL26,"")</f>
        <v/>
      </c>
      <c r="AM35" s="63" t="str">
        <f>IFERROR(Finansēšana!AM26,"")</f>
        <v/>
      </c>
      <c r="AN35" s="63" t="str">
        <f>IFERROR(Finansēšana!AN26,"")</f>
        <v/>
      </c>
      <c r="AO35" s="63" t="str">
        <f>IFERROR(Finansēšana!AO26,"")</f>
        <v/>
      </c>
      <c r="AP35" s="63" t="str">
        <f>IFERROR(Finansēšana!AP26,"")</f>
        <v/>
      </c>
      <c r="AQ35" s="63" t="str">
        <f>IFERROR(Finansēšana!AQ26,"")</f>
        <v/>
      </c>
      <c r="AR35" s="63" t="str">
        <f>IFERROR(Finansēšana!AR26,"")</f>
        <v/>
      </c>
      <c r="AS35" s="63" t="str">
        <f>IFERROR(Finansēšana!AS26,"")</f>
        <v/>
      </c>
      <c r="AT35" s="63" t="str">
        <f>IFERROR(Finansēšana!AT26,"")</f>
        <v/>
      </c>
      <c r="AU35" s="63" t="str">
        <f>IFERROR(Finansēšana!AU26,"")</f>
        <v/>
      </c>
      <c r="AV35" s="63" t="str">
        <f>IFERROR(Finansēšana!AV26,"")</f>
        <v/>
      </c>
      <c r="AW35" s="63" t="str">
        <f>IFERROR(Finansēšana!AW26,"")</f>
        <v/>
      </c>
      <c r="AX35" s="63" t="str">
        <f>IFERROR(Finansēšana!AX26,"")</f>
        <v/>
      </c>
      <c r="AY35" s="63" t="str">
        <f>IFERROR(Finansēšana!AY26,"")</f>
        <v/>
      </c>
      <c r="AZ35" s="63" t="str">
        <f>IFERROR(Finansēšana!AZ26,"")</f>
        <v/>
      </c>
      <c r="BA35" s="63" t="str">
        <f>IFERROR(Finansēšana!BA26,"")</f>
        <v/>
      </c>
      <c r="BB35" s="63" t="str">
        <f>IFERROR(Finansēšana!BB26,"")</f>
        <v/>
      </c>
      <c r="BC35" s="63" t="str">
        <f>IFERROR(Finansēšana!BC26,"")</f>
        <v/>
      </c>
      <c r="BD35" s="63" t="str">
        <f>IFERROR(Finansēšana!BD26,"")</f>
        <v/>
      </c>
      <c r="BE35" s="63" t="str">
        <f>IFERROR(Finansēšana!BE26,"")</f>
        <v/>
      </c>
      <c r="BF35" s="63" t="str">
        <f>IFERROR(Finansēšana!BF26,"")</f>
        <v/>
      </c>
      <c r="BG35" s="63" t="str">
        <f>IFERROR(Finansēšana!BG26,"")</f>
        <v/>
      </c>
      <c r="BH35" s="63" t="str">
        <f>IFERROR(Finansēšana!BH26,"")</f>
        <v/>
      </c>
      <c r="BI35" s="63" t="str">
        <f>IFERROR(Finansēšana!BI26,"")</f>
        <v/>
      </c>
      <c r="BJ35" s="63" t="str">
        <f>IFERROR(Finansēšana!BJ26,"")</f>
        <v/>
      </c>
      <c r="BK35" s="63" t="str">
        <f>IFERROR(Finansēšana!BK26,"")</f>
        <v/>
      </c>
      <c r="BL35" s="63" t="str">
        <f>IFERROR(Finansēšana!BL26,"")</f>
        <v/>
      </c>
      <c r="BM35" s="63" t="str">
        <f>IFERROR(Finansēšana!BM26,"")</f>
        <v/>
      </c>
      <c r="BN35" s="63" t="str">
        <f>IFERROR(Finansēšana!BN26,"")</f>
        <v/>
      </c>
      <c r="BO35" s="63" t="str">
        <f>IFERROR(Finansēšana!BO26,"")</f>
        <v/>
      </c>
      <c r="BP35" s="63" t="str">
        <f>IFERROR(Finansēšana!BP26,"")</f>
        <v/>
      </c>
      <c r="BQ35" s="63" t="str">
        <f>IFERROR(Finansēšana!BQ26,"")</f>
        <v/>
      </c>
      <c r="BR35" s="63" t="str">
        <f>IFERROR(Finansēšana!BR26,"")</f>
        <v/>
      </c>
      <c r="BS35" s="63" t="str">
        <f>IFERROR(Finansēšana!BS26,"")</f>
        <v/>
      </c>
      <c r="BT35" s="63" t="str">
        <f>IFERROR(Finansēšana!BT26,"")</f>
        <v/>
      </c>
      <c r="BU35" s="63" t="str">
        <f>IFERROR(Finansēšana!BU26,"")</f>
        <v/>
      </c>
      <c r="BV35" s="63" t="str">
        <f>IFERROR(Finansēšana!BV26,"")</f>
        <v/>
      </c>
      <c r="BW35" s="63" t="str">
        <f>IFERROR(Finansēšana!BW26,"")</f>
        <v/>
      </c>
      <c r="BX35" s="63" t="str">
        <f>IFERROR(Finansēšana!BX26,"")</f>
        <v/>
      </c>
      <c r="BY35" s="63" t="str">
        <f>IFERROR(Finansēšana!BY26,"")</f>
        <v/>
      </c>
      <c r="BZ35" s="63" t="str">
        <f>IFERROR(Finansēšana!BZ26,"")</f>
        <v/>
      </c>
      <c r="CA35" s="63" t="str">
        <f>IFERROR(Finansēšana!CA26,"")</f>
        <v/>
      </c>
      <c r="CB35" s="63" t="str">
        <f>IFERROR(Finansēšana!CB26,"")</f>
        <v/>
      </c>
      <c r="CC35" s="63" t="str">
        <f>IFERROR(Finansēšana!CC26,"")</f>
        <v/>
      </c>
      <c r="CD35" s="63" t="str">
        <f>IFERROR(Finansēšana!CD26,"")</f>
        <v/>
      </c>
      <c r="CE35" s="63" t="str">
        <f>IFERROR(Finansēšana!CE26,"")</f>
        <v/>
      </c>
      <c r="CF35" s="63" t="str">
        <f>IFERROR(Finansēšana!CF26,"")</f>
        <v/>
      </c>
      <c r="CG35" s="63" t="str">
        <f>IFERROR(Finansēšana!CG26,"")</f>
        <v/>
      </c>
      <c r="CH35" s="63" t="str">
        <f>IFERROR(Finansēšana!CH26,"")</f>
        <v/>
      </c>
      <c r="CI35" s="63" t="str">
        <f>IFERROR(Finansēšana!CI26,"")</f>
        <v/>
      </c>
      <c r="CJ35" s="63" t="str">
        <f>IFERROR(Finansēšana!CJ26,"")</f>
        <v/>
      </c>
      <c r="CK35" s="63" t="str">
        <f>IFERROR(Finansēšana!CK26,"")</f>
        <v/>
      </c>
      <c r="CL35" s="63" t="str">
        <f>IFERROR(Finansēšana!CL26,"")</f>
        <v/>
      </c>
      <c r="CM35" s="63" t="str">
        <f>IFERROR(Finansēšana!CM26,"")</f>
        <v/>
      </c>
      <c r="CN35" s="63" t="str">
        <f>IFERROR(Finansēšana!CN26,"")</f>
        <v/>
      </c>
      <c r="CO35" s="63" t="str">
        <f>IFERROR(Finansēšana!CO26,"")</f>
        <v/>
      </c>
      <c r="CP35" s="63" t="str">
        <f>IFERROR(Finansēšana!CP26,"")</f>
        <v/>
      </c>
      <c r="CQ35" s="63" t="str">
        <f>IFERROR(Finansēšana!CQ26,"")</f>
        <v/>
      </c>
      <c r="CR35" s="63" t="str">
        <f>IFERROR(Finansēšana!CR26,"")</f>
        <v/>
      </c>
      <c r="CS35" s="63" t="str">
        <f>IFERROR(Finansēšana!CS26,"")</f>
        <v/>
      </c>
      <c r="CT35" s="63" t="str">
        <f>IFERROR(Finansēšana!CT26,"")</f>
        <v/>
      </c>
      <c r="CU35" s="63" t="str">
        <f>IFERROR(Finansēšana!CU26,"")</f>
        <v/>
      </c>
      <c r="CV35" s="63" t="str">
        <f>IFERROR(Finansēšana!CV26,"")</f>
        <v/>
      </c>
      <c r="CW35" s="63" t="str">
        <f>IFERROR(Finansēšana!CW26,"")</f>
        <v/>
      </c>
      <c r="CX35" s="63" t="str">
        <f>IFERROR(Finansēšana!CX26,"")</f>
        <v/>
      </c>
      <c r="CY35" s="63" t="str">
        <f>IFERROR(Finansēšana!CY26,"")</f>
        <v/>
      </c>
      <c r="CZ35" s="63" t="str">
        <f>IFERROR(Finansēšana!CZ26,"")</f>
        <v/>
      </c>
      <c r="DA35" s="63" t="str">
        <f>IFERROR(Finansēšana!DA26,"")</f>
        <v/>
      </c>
      <c r="DB35" s="63" t="str">
        <f>IFERROR(Finansēšana!DB26,"")</f>
        <v/>
      </c>
      <c r="DC35" s="63" t="str">
        <f>IFERROR(Finansēšana!DC26,"")</f>
        <v/>
      </c>
      <c r="DD35" s="63" t="str">
        <f>IFERROR(Finansēšana!DD26,"")</f>
        <v/>
      </c>
      <c r="DE35" s="63" t="str">
        <f>IFERROR(Finansēšana!DE26,"")</f>
        <v/>
      </c>
      <c r="DF35" s="63" t="str">
        <f>IFERROR(Finansēšana!DF26,"")</f>
        <v/>
      </c>
      <c r="DG35" s="63" t="str">
        <f>IFERROR(Finansēšana!DG26,"")</f>
        <v/>
      </c>
      <c r="DH35" s="63" t="str">
        <f>IFERROR(Finansēšana!DH26,"")</f>
        <v/>
      </c>
      <c r="DI35" s="63" t="str">
        <f>IFERROR(Finansēšana!DI26,"")</f>
        <v/>
      </c>
      <c r="DJ35" s="63" t="str">
        <f>IFERROR(Finansēšana!DJ26,"")</f>
        <v/>
      </c>
      <c r="DK35" s="63" t="str">
        <f>IFERROR(Finansēšana!DK26,"")</f>
        <v/>
      </c>
      <c r="DL35" s="63" t="str">
        <f>IFERROR(Finansēšana!DL26,"")</f>
        <v/>
      </c>
      <c r="DM35" s="63" t="str">
        <f>IFERROR(Finansēšana!DM26,"")</f>
        <v/>
      </c>
      <c r="DN35" s="63" t="str">
        <f>IFERROR(Finansēšana!DN26,"")</f>
        <v/>
      </c>
      <c r="DO35" s="63" t="str">
        <f>IFERROR(Finansēšana!DO26,"")</f>
        <v/>
      </c>
      <c r="DP35" s="63" t="str">
        <f>IFERROR(Finansēšana!DP26,"")</f>
        <v/>
      </c>
      <c r="DQ35" s="63" t="str">
        <f>IFERROR(Finansēšana!DQ26,"")</f>
        <v/>
      </c>
      <c r="DR35" s="63" t="str">
        <f>IFERROR(Finansēšana!DR26,"")</f>
        <v/>
      </c>
      <c r="DS35" s="63" t="str">
        <f>IFERROR(Finansēšana!DS26,"")</f>
        <v/>
      </c>
      <c r="DT35" s="63" t="str">
        <f>IFERROR(Finansēšana!DT26,"")</f>
        <v/>
      </c>
      <c r="DU35" s="63" t="str">
        <f>IFERROR(Finansēšana!DU26,"")</f>
        <v/>
      </c>
    </row>
    <row r="36" spans="1:125" x14ac:dyDescent="0.35">
      <c r="A36" s="55" t="str">
        <f>IFERROR(Finansēšana!A63,"")</f>
        <v>Subordinētais kapitāls</v>
      </c>
      <c r="B36" s="56" t="str">
        <f>IFERROR(Finansēšana!B63,"")</f>
        <v>k €</v>
      </c>
      <c r="C36" s="2"/>
      <c r="D36" s="79">
        <f t="shared" si="5"/>
        <v>0</v>
      </c>
      <c r="E36" s="63" t="str">
        <f>IFERROR(Finansēšana!E27,"")</f>
        <v/>
      </c>
      <c r="F36" s="63" t="str">
        <f>IFERROR(Finansēšana!F27,"")</f>
        <v/>
      </c>
      <c r="G36" s="63" t="str">
        <f>IFERROR(Finansēšana!G27,"")</f>
        <v/>
      </c>
      <c r="H36" s="63" t="str">
        <f>IFERROR(Finansēšana!H27,"")</f>
        <v/>
      </c>
      <c r="I36" s="63" t="str">
        <f>IFERROR(Finansēšana!I27,"")</f>
        <v/>
      </c>
      <c r="J36" s="63" t="str">
        <f>IFERROR(Finansēšana!J27,"")</f>
        <v/>
      </c>
      <c r="K36" s="63" t="str">
        <f>IFERROR(Finansēšana!K27,"")</f>
        <v/>
      </c>
      <c r="L36" s="63" t="str">
        <f>IFERROR(Finansēšana!L27,"")</f>
        <v/>
      </c>
      <c r="M36" s="63" t="str">
        <f>IFERROR(Finansēšana!M27,"")</f>
        <v/>
      </c>
      <c r="N36" s="63" t="str">
        <f>IFERROR(Finansēšana!N27,"")</f>
        <v/>
      </c>
      <c r="O36" s="63" t="str">
        <f>IFERROR(Finansēšana!O27,"")</f>
        <v/>
      </c>
      <c r="P36" s="63" t="str">
        <f>IFERROR(Finansēšana!P27,"")</f>
        <v/>
      </c>
      <c r="Q36" s="63" t="str">
        <f>IFERROR(Finansēšana!Q27,"")</f>
        <v/>
      </c>
      <c r="R36" s="63" t="str">
        <f>IFERROR(Finansēšana!R27,"")</f>
        <v/>
      </c>
      <c r="S36" s="63" t="str">
        <f>IFERROR(Finansēšana!S27,"")</f>
        <v/>
      </c>
      <c r="T36" s="63" t="str">
        <f>IFERROR(Finansēšana!T27,"")</f>
        <v/>
      </c>
      <c r="U36" s="63" t="str">
        <f>IFERROR(Finansēšana!U27,"")</f>
        <v/>
      </c>
      <c r="V36" s="63" t="str">
        <f>IFERROR(Finansēšana!V27,"")</f>
        <v/>
      </c>
      <c r="W36" s="63" t="str">
        <f>IFERROR(Finansēšana!W27,"")</f>
        <v/>
      </c>
      <c r="X36" s="63" t="str">
        <f>IFERROR(Finansēšana!X27,"")</f>
        <v/>
      </c>
      <c r="Y36" s="63" t="str">
        <f>IFERROR(Finansēšana!Y27,"")</f>
        <v/>
      </c>
      <c r="Z36" s="63" t="str">
        <f>IFERROR(Finansēšana!Z27,"")</f>
        <v/>
      </c>
      <c r="AA36" s="63" t="str">
        <f>IFERROR(Finansēšana!AA27,"")</f>
        <v/>
      </c>
      <c r="AB36" s="63" t="str">
        <f>IFERROR(Finansēšana!AB27,"")</f>
        <v/>
      </c>
      <c r="AC36" s="63" t="str">
        <f>IFERROR(Finansēšana!AC27,"")</f>
        <v/>
      </c>
      <c r="AD36" s="63" t="str">
        <f>IFERROR(Finansēšana!AD27,"")</f>
        <v/>
      </c>
      <c r="AE36" s="63" t="str">
        <f>IFERROR(Finansēšana!AE27,"")</f>
        <v/>
      </c>
      <c r="AF36" s="63" t="str">
        <f>IFERROR(Finansēšana!AF27,"")</f>
        <v/>
      </c>
      <c r="AG36" s="63" t="str">
        <f>IFERROR(Finansēšana!AG27,"")</f>
        <v/>
      </c>
      <c r="AH36" s="63" t="str">
        <f>IFERROR(Finansēšana!AH27,"")</f>
        <v/>
      </c>
      <c r="AI36" s="63" t="str">
        <f>IFERROR(Finansēšana!AI27,"")</f>
        <v/>
      </c>
      <c r="AJ36" s="63" t="str">
        <f>IFERROR(Finansēšana!AJ27,"")</f>
        <v/>
      </c>
      <c r="AK36" s="63" t="str">
        <f>IFERROR(Finansēšana!AK27,"")</f>
        <v/>
      </c>
      <c r="AL36" s="63" t="str">
        <f>IFERROR(Finansēšana!AL27,"")</f>
        <v/>
      </c>
      <c r="AM36" s="63" t="str">
        <f>IFERROR(Finansēšana!AM27,"")</f>
        <v/>
      </c>
      <c r="AN36" s="63" t="str">
        <f>IFERROR(Finansēšana!AN27,"")</f>
        <v/>
      </c>
      <c r="AO36" s="63" t="str">
        <f>IFERROR(Finansēšana!AO27,"")</f>
        <v/>
      </c>
      <c r="AP36" s="63" t="str">
        <f>IFERROR(Finansēšana!AP27,"")</f>
        <v/>
      </c>
      <c r="AQ36" s="63" t="str">
        <f>IFERROR(Finansēšana!AQ27,"")</f>
        <v/>
      </c>
      <c r="AR36" s="63" t="str">
        <f>IFERROR(Finansēšana!AR27,"")</f>
        <v/>
      </c>
      <c r="AS36" s="63" t="str">
        <f>IFERROR(Finansēšana!AS27,"")</f>
        <v/>
      </c>
      <c r="AT36" s="63" t="str">
        <f>IFERROR(Finansēšana!AT27,"")</f>
        <v/>
      </c>
      <c r="AU36" s="63" t="str">
        <f>IFERROR(Finansēšana!AU27,"")</f>
        <v/>
      </c>
      <c r="AV36" s="63" t="str">
        <f>IFERROR(Finansēšana!AV27,"")</f>
        <v/>
      </c>
      <c r="AW36" s="63" t="str">
        <f>IFERROR(Finansēšana!AW27,"")</f>
        <v/>
      </c>
      <c r="AX36" s="63" t="str">
        <f>IFERROR(Finansēšana!AX27,"")</f>
        <v/>
      </c>
      <c r="AY36" s="63" t="str">
        <f>IFERROR(Finansēšana!AY27,"")</f>
        <v/>
      </c>
      <c r="AZ36" s="63" t="str">
        <f>IFERROR(Finansēšana!AZ27,"")</f>
        <v/>
      </c>
      <c r="BA36" s="63" t="str">
        <f>IFERROR(Finansēšana!BA27,"")</f>
        <v/>
      </c>
      <c r="BB36" s="63" t="str">
        <f>IFERROR(Finansēšana!BB27,"")</f>
        <v/>
      </c>
      <c r="BC36" s="63" t="str">
        <f>IFERROR(Finansēšana!BC27,"")</f>
        <v/>
      </c>
      <c r="BD36" s="63" t="str">
        <f>IFERROR(Finansēšana!BD27,"")</f>
        <v/>
      </c>
      <c r="BE36" s="63" t="str">
        <f>IFERROR(Finansēšana!BE27,"")</f>
        <v/>
      </c>
      <c r="BF36" s="63" t="str">
        <f>IFERROR(Finansēšana!BF27,"")</f>
        <v/>
      </c>
      <c r="BG36" s="63" t="str">
        <f>IFERROR(Finansēšana!BG27,"")</f>
        <v/>
      </c>
      <c r="BH36" s="63" t="str">
        <f>IFERROR(Finansēšana!BH27,"")</f>
        <v/>
      </c>
      <c r="BI36" s="63" t="str">
        <f>IFERROR(Finansēšana!BI27,"")</f>
        <v/>
      </c>
      <c r="BJ36" s="63" t="str">
        <f>IFERROR(Finansēšana!BJ27,"")</f>
        <v/>
      </c>
      <c r="BK36" s="63" t="str">
        <f>IFERROR(Finansēšana!BK27,"")</f>
        <v/>
      </c>
      <c r="BL36" s="63" t="str">
        <f>IFERROR(Finansēšana!BL27,"")</f>
        <v/>
      </c>
      <c r="BM36" s="63" t="str">
        <f>IFERROR(Finansēšana!BM27,"")</f>
        <v/>
      </c>
      <c r="BN36" s="63" t="str">
        <f>IFERROR(Finansēšana!BN27,"")</f>
        <v/>
      </c>
      <c r="BO36" s="63" t="str">
        <f>IFERROR(Finansēšana!BO27,"")</f>
        <v/>
      </c>
      <c r="BP36" s="63" t="str">
        <f>IFERROR(Finansēšana!BP27,"")</f>
        <v/>
      </c>
      <c r="BQ36" s="63" t="str">
        <f>IFERROR(Finansēšana!BQ27,"")</f>
        <v/>
      </c>
      <c r="BR36" s="63" t="str">
        <f>IFERROR(Finansēšana!BR27,"")</f>
        <v/>
      </c>
      <c r="BS36" s="63" t="str">
        <f>IFERROR(Finansēšana!BS27,"")</f>
        <v/>
      </c>
      <c r="BT36" s="63" t="str">
        <f>IFERROR(Finansēšana!BT27,"")</f>
        <v/>
      </c>
      <c r="BU36" s="63" t="str">
        <f>IFERROR(Finansēšana!BU27,"")</f>
        <v/>
      </c>
      <c r="BV36" s="63" t="str">
        <f>IFERROR(Finansēšana!BV27,"")</f>
        <v/>
      </c>
      <c r="BW36" s="63" t="str">
        <f>IFERROR(Finansēšana!BW27,"")</f>
        <v/>
      </c>
      <c r="BX36" s="63" t="str">
        <f>IFERROR(Finansēšana!BX27,"")</f>
        <v/>
      </c>
      <c r="BY36" s="63" t="str">
        <f>IFERROR(Finansēšana!BY27,"")</f>
        <v/>
      </c>
      <c r="BZ36" s="63" t="str">
        <f>IFERROR(Finansēšana!BZ27,"")</f>
        <v/>
      </c>
      <c r="CA36" s="63" t="str">
        <f>IFERROR(Finansēšana!CA27,"")</f>
        <v/>
      </c>
      <c r="CB36" s="63" t="str">
        <f>IFERROR(Finansēšana!CB27,"")</f>
        <v/>
      </c>
      <c r="CC36" s="63" t="str">
        <f>IFERROR(Finansēšana!CC27,"")</f>
        <v/>
      </c>
      <c r="CD36" s="63" t="str">
        <f>IFERROR(Finansēšana!CD27,"")</f>
        <v/>
      </c>
      <c r="CE36" s="63" t="str">
        <f>IFERROR(Finansēšana!CE27,"")</f>
        <v/>
      </c>
      <c r="CF36" s="63" t="str">
        <f>IFERROR(Finansēšana!CF27,"")</f>
        <v/>
      </c>
      <c r="CG36" s="63" t="str">
        <f>IFERROR(Finansēšana!CG27,"")</f>
        <v/>
      </c>
      <c r="CH36" s="63" t="str">
        <f>IFERROR(Finansēšana!CH27,"")</f>
        <v/>
      </c>
      <c r="CI36" s="63" t="str">
        <f>IFERROR(Finansēšana!CI27,"")</f>
        <v/>
      </c>
      <c r="CJ36" s="63" t="str">
        <f>IFERROR(Finansēšana!CJ27,"")</f>
        <v/>
      </c>
      <c r="CK36" s="63" t="str">
        <f>IFERROR(Finansēšana!CK27,"")</f>
        <v/>
      </c>
      <c r="CL36" s="63" t="str">
        <f>IFERROR(Finansēšana!CL27,"")</f>
        <v/>
      </c>
      <c r="CM36" s="63" t="str">
        <f>IFERROR(Finansēšana!CM27,"")</f>
        <v/>
      </c>
      <c r="CN36" s="63" t="str">
        <f>IFERROR(Finansēšana!CN27,"")</f>
        <v/>
      </c>
      <c r="CO36" s="63" t="str">
        <f>IFERROR(Finansēšana!CO27,"")</f>
        <v/>
      </c>
      <c r="CP36" s="63" t="str">
        <f>IFERROR(Finansēšana!CP27,"")</f>
        <v/>
      </c>
      <c r="CQ36" s="63" t="str">
        <f>IFERROR(Finansēšana!CQ27,"")</f>
        <v/>
      </c>
      <c r="CR36" s="63" t="str">
        <f>IFERROR(Finansēšana!CR27,"")</f>
        <v/>
      </c>
      <c r="CS36" s="63" t="str">
        <f>IFERROR(Finansēšana!CS27,"")</f>
        <v/>
      </c>
      <c r="CT36" s="63" t="str">
        <f>IFERROR(Finansēšana!CT27,"")</f>
        <v/>
      </c>
      <c r="CU36" s="63" t="str">
        <f>IFERROR(Finansēšana!CU27,"")</f>
        <v/>
      </c>
      <c r="CV36" s="63" t="str">
        <f>IFERROR(Finansēšana!CV27,"")</f>
        <v/>
      </c>
      <c r="CW36" s="63" t="str">
        <f>IFERROR(Finansēšana!CW27,"")</f>
        <v/>
      </c>
      <c r="CX36" s="63" t="str">
        <f>IFERROR(Finansēšana!CX27,"")</f>
        <v/>
      </c>
      <c r="CY36" s="63" t="str">
        <f>IFERROR(Finansēšana!CY27,"")</f>
        <v/>
      </c>
      <c r="CZ36" s="63" t="str">
        <f>IFERROR(Finansēšana!CZ27,"")</f>
        <v/>
      </c>
      <c r="DA36" s="63" t="str">
        <f>IFERROR(Finansēšana!DA27,"")</f>
        <v/>
      </c>
      <c r="DB36" s="63" t="str">
        <f>IFERROR(Finansēšana!DB27,"")</f>
        <v/>
      </c>
      <c r="DC36" s="63" t="str">
        <f>IFERROR(Finansēšana!DC27,"")</f>
        <v/>
      </c>
      <c r="DD36" s="63" t="str">
        <f>IFERROR(Finansēšana!DD27,"")</f>
        <v/>
      </c>
      <c r="DE36" s="63" t="str">
        <f>IFERROR(Finansēšana!DE27,"")</f>
        <v/>
      </c>
      <c r="DF36" s="63" t="str">
        <f>IFERROR(Finansēšana!DF27,"")</f>
        <v/>
      </c>
      <c r="DG36" s="63" t="str">
        <f>IFERROR(Finansēšana!DG27,"")</f>
        <v/>
      </c>
      <c r="DH36" s="63" t="str">
        <f>IFERROR(Finansēšana!DH27,"")</f>
        <v/>
      </c>
      <c r="DI36" s="63" t="str">
        <f>IFERROR(Finansēšana!DI27,"")</f>
        <v/>
      </c>
      <c r="DJ36" s="63" t="str">
        <f>IFERROR(Finansēšana!DJ27,"")</f>
        <v/>
      </c>
      <c r="DK36" s="63" t="str">
        <f>IFERROR(Finansēšana!DK27,"")</f>
        <v/>
      </c>
      <c r="DL36" s="63" t="str">
        <f>IFERROR(Finansēšana!DL27,"")</f>
        <v/>
      </c>
      <c r="DM36" s="63" t="str">
        <f>IFERROR(Finansēšana!DM27,"")</f>
        <v/>
      </c>
      <c r="DN36" s="63" t="str">
        <f>IFERROR(Finansēšana!DN27,"")</f>
        <v/>
      </c>
      <c r="DO36" s="63" t="str">
        <f>IFERROR(Finansēšana!DO27,"")</f>
        <v/>
      </c>
      <c r="DP36" s="63" t="str">
        <f>IFERROR(Finansēšana!DP27,"")</f>
        <v/>
      </c>
      <c r="DQ36" s="63" t="str">
        <f>IFERROR(Finansēšana!DQ27,"")</f>
        <v/>
      </c>
      <c r="DR36" s="63" t="str">
        <f>IFERROR(Finansēšana!DR27,"")</f>
        <v/>
      </c>
      <c r="DS36" s="63" t="str">
        <f>IFERROR(Finansēšana!DS27,"")</f>
        <v/>
      </c>
      <c r="DT36" s="63" t="str">
        <f>IFERROR(Finansēšana!DT27,"")</f>
        <v/>
      </c>
      <c r="DU36" s="63" t="str">
        <f>IFERROR(Finansēšana!DU27,"")</f>
        <v/>
      </c>
    </row>
    <row r="37" spans="1:125" x14ac:dyDescent="0.35">
      <c r="A37" s="55" t="str">
        <f>IFERROR(Finansēšana!A64,"")</f>
        <v>Eiropas fondu finansējums</v>
      </c>
      <c r="B37" s="56" t="str">
        <f>IFERROR(Finansēšana!B64,"")</f>
        <v>k €</v>
      </c>
      <c r="C37" s="2"/>
      <c r="D37" s="79">
        <f t="shared" si="5"/>
        <v>0</v>
      </c>
      <c r="E37" s="63" t="str">
        <f>IFERROR(Finansēšana!E28,"")</f>
        <v/>
      </c>
      <c r="F37" s="63" t="str">
        <f>IFERROR(Finansēšana!F28,"")</f>
        <v/>
      </c>
      <c r="G37" s="63" t="str">
        <f>IFERROR(Finansēšana!G28,"")</f>
        <v/>
      </c>
      <c r="H37" s="63" t="str">
        <f>IFERROR(Finansēšana!H28,"")</f>
        <v/>
      </c>
      <c r="I37" s="63" t="str">
        <f>IFERROR(Finansēšana!I28,"")</f>
        <v/>
      </c>
      <c r="J37" s="63" t="str">
        <f>IFERROR(Finansēšana!J28,"")</f>
        <v/>
      </c>
      <c r="K37" s="63" t="str">
        <f>IFERROR(Finansēšana!K28,"")</f>
        <v/>
      </c>
      <c r="L37" s="63" t="str">
        <f>IFERROR(Finansēšana!L28,"")</f>
        <v/>
      </c>
      <c r="M37" s="63" t="str">
        <f>IFERROR(Finansēšana!M28,"")</f>
        <v/>
      </c>
      <c r="N37" s="63" t="str">
        <f>IFERROR(Finansēšana!N28,"")</f>
        <v/>
      </c>
      <c r="O37" s="63" t="str">
        <f>IFERROR(Finansēšana!O28,"")</f>
        <v/>
      </c>
      <c r="P37" s="63" t="str">
        <f>IFERROR(Finansēšana!P28,"")</f>
        <v/>
      </c>
      <c r="Q37" s="63" t="str">
        <f>IFERROR(Finansēšana!Q28,"")</f>
        <v/>
      </c>
      <c r="R37" s="63" t="str">
        <f>IFERROR(Finansēšana!R28,"")</f>
        <v/>
      </c>
      <c r="S37" s="63" t="str">
        <f>IFERROR(Finansēšana!S28,"")</f>
        <v/>
      </c>
      <c r="T37" s="63" t="str">
        <f>IFERROR(Finansēšana!T28,"")</f>
        <v/>
      </c>
      <c r="U37" s="63" t="str">
        <f>IFERROR(Finansēšana!U28,"")</f>
        <v/>
      </c>
      <c r="V37" s="63" t="str">
        <f>IFERROR(Finansēšana!V28,"")</f>
        <v/>
      </c>
      <c r="W37" s="63" t="str">
        <f>IFERROR(Finansēšana!W28,"")</f>
        <v/>
      </c>
      <c r="X37" s="63" t="str">
        <f>IFERROR(Finansēšana!X28,"")</f>
        <v/>
      </c>
      <c r="Y37" s="63" t="str">
        <f>IFERROR(Finansēšana!Y28,"")</f>
        <v/>
      </c>
      <c r="Z37" s="63" t="str">
        <f>IFERROR(Finansēšana!Z28,"")</f>
        <v/>
      </c>
      <c r="AA37" s="63" t="str">
        <f>IFERROR(Finansēšana!AA28,"")</f>
        <v/>
      </c>
      <c r="AB37" s="63" t="str">
        <f>IFERROR(Finansēšana!AB28,"")</f>
        <v/>
      </c>
      <c r="AC37" s="63" t="str">
        <f>IFERROR(Finansēšana!AC28,"")</f>
        <v/>
      </c>
      <c r="AD37" s="63" t="str">
        <f>IFERROR(Finansēšana!AD28,"")</f>
        <v/>
      </c>
      <c r="AE37" s="63" t="str">
        <f>IFERROR(Finansēšana!AE28,"")</f>
        <v/>
      </c>
      <c r="AF37" s="63" t="str">
        <f>IFERROR(Finansēšana!AF28,"")</f>
        <v/>
      </c>
      <c r="AG37" s="63" t="str">
        <f>IFERROR(Finansēšana!AG28,"")</f>
        <v/>
      </c>
      <c r="AH37" s="63" t="str">
        <f>IFERROR(Finansēšana!AH28,"")</f>
        <v/>
      </c>
      <c r="AI37" s="63" t="str">
        <f>IFERROR(Finansēšana!AI28,"")</f>
        <v/>
      </c>
      <c r="AJ37" s="63" t="str">
        <f>IFERROR(Finansēšana!AJ28,"")</f>
        <v/>
      </c>
      <c r="AK37" s="63" t="str">
        <f>IFERROR(Finansēšana!AK28,"")</f>
        <v/>
      </c>
      <c r="AL37" s="63" t="str">
        <f>IFERROR(Finansēšana!AL28,"")</f>
        <v/>
      </c>
      <c r="AM37" s="63" t="str">
        <f>IFERROR(Finansēšana!AM28,"")</f>
        <v/>
      </c>
      <c r="AN37" s="63" t="str">
        <f>IFERROR(Finansēšana!AN28,"")</f>
        <v/>
      </c>
      <c r="AO37" s="63" t="str">
        <f>IFERROR(Finansēšana!AO28,"")</f>
        <v/>
      </c>
      <c r="AP37" s="63" t="str">
        <f>IFERROR(Finansēšana!AP28,"")</f>
        <v/>
      </c>
      <c r="AQ37" s="63" t="str">
        <f>IFERROR(Finansēšana!AQ28,"")</f>
        <v/>
      </c>
      <c r="AR37" s="63" t="str">
        <f>IFERROR(Finansēšana!AR28,"")</f>
        <v/>
      </c>
      <c r="AS37" s="63" t="str">
        <f>IFERROR(Finansēšana!AS28,"")</f>
        <v/>
      </c>
      <c r="AT37" s="63" t="str">
        <f>IFERROR(Finansēšana!AT28,"")</f>
        <v/>
      </c>
      <c r="AU37" s="63" t="str">
        <f>IFERROR(Finansēšana!AU28,"")</f>
        <v/>
      </c>
      <c r="AV37" s="63" t="str">
        <f>IFERROR(Finansēšana!AV28,"")</f>
        <v/>
      </c>
      <c r="AW37" s="63" t="str">
        <f>IFERROR(Finansēšana!AW28,"")</f>
        <v/>
      </c>
      <c r="AX37" s="63" t="str">
        <f>IFERROR(Finansēšana!AX28,"")</f>
        <v/>
      </c>
      <c r="AY37" s="63" t="str">
        <f>IFERROR(Finansēšana!AY28,"")</f>
        <v/>
      </c>
      <c r="AZ37" s="63" t="str">
        <f>IFERROR(Finansēšana!AZ28,"")</f>
        <v/>
      </c>
      <c r="BA37" s="63" t="str">
        <f>IFERROR(Finansēšana!BA28,"")</f>
        <v/>
      </c>
      <c r="BB37" s="63" t="str">
        <f>IFERROR(Finansēšana!BB28,"")</f>
        <v/>
      </c>
      <c r="BC37" s="63" t="str">
        <f>IFERROR(Finansēšana!BC28,"")</f>
        <v/>
      </c>
      <c r="BD37" s="63" t="str">
        <f>IFERROR(Finansēšana!BD28,"")</f>
        <v/>
      </c>
      <c r="BE37" s="63" t="str">
        <f>IFERROR(Finansēšana!BE28,"")</f>
        <v/>
      </c>
      <c r="BF37" s="63" t="str">
        <f>IFERROR(Finansēšana!BF28,"")</f>
        <v/>
      </c>
      <c r="BG37" s="63" t="str">
        <f>IFERROR(Finansēšana!BG28,"")</f>
        <v/>
      </c>
      <c r="BH37" s="63" t="str">
        <f>IFERROR(Finansēšana!BH28,"")</f>
        <v/>
      </c>
      <c r="BI37" s="63" t="str">
        <f>IFERROR(Finansēšana!BI28,"")</f>
        <v/>
      </c>
      <c r="BJ37" s="63" t="str">
        <f>IFERROR(Finansēšana!BJ28,"")</f>
        <v/>
      </c>
      <c r="BK37" s="63" t="str">
        <f>IFERROR(Finansēšana!BK28,"")</f>
        <v/>
      </c>
      <c r="BL37" s="63" t="str">
        <f>IFERROR(Finansēšana!BL28,"")</f>
        <v/>
      </c>
      <c r="BM37" s="63" t="str">
        <f>IFERROR(Finansēšana!BM28,"")</f>
        <v/>
      </c>
      <c r="BN37" s="63" t="str">
        <f>IFERROR(Finansēšana!BN28,"")</f>
        <v/>
      </c>
      <c r="BO37" s="63" t="str">
        <f>IFERROR(Finansēšana!BO28,"")</f>
        <v/>
      </c>
      <c r="BP37" s="63" t="str">
        <f>IFERROR(Finansēšana!BP28,"")</f>
        <v/>
      </c>
      <c r="BQ37" s="63" t="str">
        <f>IFERROR(Finansēšana!BQ28,"")</f>
        <v/>
      </c>
      <c r="BR37" s="63" t="str">
        <f>IFERROR(Finansēšana!BR28,"")</f>
        <v/>
      </c>
      <c r="BS37" s="63" t="str">
        <f>IFERROR(Finansēšana!BS28,"")</f>
        <v/>
      </c>
      <c r="BT37" s="63" t="str">
        <f>IFERROR(Finansēšana!BT28,"")</f>
        <v/>
      </c>
      <c r="BU37" s="63" t="str">
        <f>IFERROR(Finansēšana!BU28,"")</f>
        <v/>
      </c>
      <c r="BV37" s="63" t="str">
        <f>IFERROR(Finansēšana!BV28,"")</f>
        <v/>
      </c>
      <c r="BW37" s="63" t="str">
        <f>IFERROR(Finansēšana!BW28,"")</f>
        <v/>
      </c>
      <c r="BX37" s="63" t="str">
        <f>IFERROR(Finansēšana!BX28,"")</f>
        <v/>
      </c>
      <c r="BY37" s="63" t="str">
        <f>IFERROR(Finansēšana!BY28,"")</f>
        <v/>
      </c>
      <c r="BZ37" s="63" t="str">
        <f>IFERROR(Finansēšana!BZ28,"")</f>
        <v/>
      </c>
      <c r="CA37" s="63" t="str">
        <f>IFERROR(Finansēšana!CA28,"")</f>
        <v/>
      </c>
      <c r="CB37" s="63" t="str">
        <f>IFERROR(Finansēšana!CB28,"")</f>
        <v/>
      </c>
      <c r="CC37" s="63" t="str">
        <f>IFERROR(Finansēšana!CC28,"")</f>
        <v/>
      </c>
      <c r="CD37" s="63" t="str">
        <f>IFERROR(Finansēšana!CD28,"")</f>
        <v/>
      </c>
      <c r="CE37" s="63" t="str">
        <f>IFERROR(Finansēšana!CE28,"")</f>
        <v/>
      </c>
      <c r="CF37" s="63" t="str">
        <f>IFERROR(Finansēšana!CF28,"")</f>
        <v/>
      </c>
      <c r="CG37" s="63" t="str">
        <f>IFERROR(Finansēšana!CG28,"")</f>
        <v/>
      </c>
      <c r="CH37" s="63" t="str">
        <f>IFERROR(Finansēšana!CH28,"")</f>
        <v/>
      </c>
      <c r="CI37" s="63" t="str">
        <f>IFERROR(Finansēšana!CI28,"")</f>
        <v/>
      </c>
      <c r="CJ37" s="63" t="str">
        <f>IFERROR(Finansēšana!CJ28,"")</f>
        <v/>
      </c>
      <c r="CK37" s="63" t="str">
        <f>IFERROR(Finansēšana!CK28,"")</f>
        <v/>
      </c>
      <c r="CL37" s="63" t="str">
        <f>IFERROR(Finansēšana!CL28,"")</f>
        <v/>
      </c>
      <c r="CM37" s="63" t="str">
        <f>IFERROR(Finansēšana!CM28,"")</f>
        <v/>
      </c>
      <c r="CN37" s="63" t="str">
        <f>IFERROR(Finansēšana!CN28,"")</f>
        <v/>
      </c>
      <c r="CO37" s="63" t="str">
        <f>IFERROR(Finansēšana!CO28,"")</f>
        <v/>
      </c>
      <c r="CP37" s="63" t="str">
        <f>IFERROR(Finansēšana!CP28,"")</f>
        <v/>
      </c>
      <c r="CQ37" s="63" t="str">
        <f>IFERROR(Finansēšana!CQ28,"")</f>
        <v/>
      </c>
      <c r="CR37" s="63" t="str">
        <f>IFERROR(Finansēšana!CR28,"")</f>
        <v/>
      </c>
      <c r="CS37" s="63" t="str">
        <f>IFERROR(Finansēšana!CS28,"")</f>
        <v/>
      </c>
      <c r="CT37" s="63" t="str">
        <f>IFERROR(Finansēšana!CT28,"")</f>
        <v/>
      </c>
      <c r="CU37" s="63" t="str">
        <f>IFERROR(Finansēšana!CU28,"")</f>
        <v/>
      </c>
      <c r="CV37" s="63" t="str">
        <f>IFERROR(Finansēšana!CV28,"")</f>
        <v/>
      </c>
      <c r="CW37" s="63" t="str">
        <f>IFERROR(Finansēšana!CW28,"")</f>
        <v/>
      </c>
      <c r="CX37" s="63" t="str">
        <f>IFERROR(Finansēšana!CX28,"")</f>
        <v/>
      </c>
      <c r="CY37" s="63" t="str">
        <f>IFERROR(Finansēšana!CY28,"")</f>
        <v/>
      </c>
      <c r="CZ37" s="63" t="str">
        <f>IFERROR(Finansēšana!CZ28,"")</f>
        <v/>
      </c>
      <c r="DA37" s="63" t="str">
        <f>IFERROR(Finansēšana!DA28,"")</f>
        <v/>
      </c>
      <c r="DB37" s="63" t="str">
        <f>IFERROR(Finansēšana!DB28,"")</f>
        <v/>
      </c>
      <c r="DC37" s="63" t="str">
        <f>IFERROR(Finansēšana!DC28,"")</f>
        <v/>
      </c>
      <c r="DD37" s="63" t="str">
        <f>IFERROR(Finansēšana!DD28,"")</f>
        <v/>
      </c>
      <c r="DE37" s="63" t="str">
        <f>IFERROR(Finansēšana!DE28,"")</f>
        <v/>
      </c>
      <c r="DF37" s="63" t="str">
        <f>IFERROR(Finansēšana!DF28,"")</f>
        <v/>
      </c>
      <c r="DG37" s="63" t="str">
        <f>IFERROR(Finansēšana!DG28,"")</f>
        <v/>
      </c>
      <c r="DH37" s="63" t="str">
        <f>IFERROR(Finansēšana!DH28,"")</f>
        <v/>
      </c>
      <c r="DI37" s="63" t="str">
        <f>IFERROR(Finansēšana!DI28,"")</f>
        <v/>
      </c>
      <c r="DJ37" s="63" t="str">
        <f>IFERROR(Finansēšana!DJ28,"")</f>
        <v/>
      </c>
      <c r="DK37" s="63" t="str">
        <f>IFERROR(Finansēšana!DK28,"")</f>
        <v/>
      </c>
      <c r="DL37" s="63" t="str">
        <f>IFERROR(Finansēšana!DL28,"")</f>
        <v/>
      </c>
      <c r="DM37" s="63" t="str">
        <f>IFERROR(Finansēšana!DM28,"")</f>
        <v/>
      </c>
      <c r="DN37" s="63" t="str">
        <f>IFERROR(Finansēšana!DN28,"")</f>
        <v/>
      </c>
      <c r="DO37" s="63" t="str">
        <f>IFERROR(Finansēšana!DO28,"")</f>
        <v/>
      </c>
      <c r="DP37" s="63" t="str">
        <f>IFERROR(Finansēšana!DP28,"")</f>
        <v/>
      </c>
      <c r="DQ37" s="63" t="str">
        <f>IFERROR(Finansēšana!DQ28,"")</f>
        <v/>
      </c>
      <c r="DR37" s="63" t="str">
        <f>IFERROR(Finansēšana!DR28,"")</f>
        <v/>
      </c>
      <c r="DS37" s="63" t="str">
        <f>IFERROR(Finansēšana!DS28,"")</f>
        <v/>
      </c>
      <c r="DT37" s="63" t="str">
        <f>IFERROR(Finansēšana!DT28,"")</f>
        <v/>
      </c>
      <c r="DU37" s="63" t="str">
        <f>IFERROR(Finansēšana!DU28,"")</f>
        <v/>
      </c>
    </row>
    <row r="38" spans="1:125" x14ac:dyDescent="0.35">
      <c r="A38" s="55" t="str">
        <f>IFERROR(Finansēšana!A65,"")</f>
        <v>Banka1</v>
      </c>
      <c r="B38" s="56" t="str">
        <f>IFERROR(Finansēšana!B65,"")</f>
        <v>k €</v>
      </c>
      <c r="C38" s="2"/>
      <c r="D38" s="79">
        <f t="shared" si="5"/>
        <v>0</v>
      </c>
      <c r="E38" s="63">
        <f>IFERROR(Finansēšana!E53,"")</f>
        <v>0</v>
      </c>
      <c r="F38" s="63">
        <f>IFERROR(Finansēšana!F53,"")</f>
        <v>0</v>
      </c>
      <c r="G38" s="63">
        <f>IFERROR(Finansēšana!G53,"")</f>
        <v>0</v>
      </c>
      <c r="H38" s="63">
        <f>IFERROR(Finansēšana!H53,"")</f>
        <v>0</v>
      </c>
      <c r="I38" s="63">
        <f>IFERROR(Finansēšana!I53,"")</f>
        <v>0</v>
      </c>
      <c r="J38" s="63">
        <f>IFERROR(Finansēšana!J53,"")</f>
        <v>0</v>
      </c>
      <c r="K38" s="63">
        <f>IFERROR(Finansēšana!K53,"")</f>
        <v>0</v>
      </c>
      <c r="L38" s="63">
        <f>IFERROR(Finansēšana!L53,"")</f>
        <v>0</v>
      </c>
      <c r="M38" s="63">
        <f>IFERROR(Finansēšana!M53,"")</f>
        <v>0</v>
      </c>
      <c r="N38" s="63">
        <f>IFERROR(Finansēšana!N53,"")</f>
        <v>0</v>
      </c>
      <c r="O38" s="63">
        <f>IFERROR(Finansēšana!O53,"")</f>
        <v>0</v>
      </c>
      <c r="P38" s="63">
        <f>IFERROR(Finansēšana!P53,"")</f>
        <v>0</v>
      </c>
      <c r="Q38" s="63">
        <f>IFERROR(Finansēšana!Q53,"")</f>
        <v>0</v>
      </c>
      <c r="R38" s="63">
        <f>IFERROR(Finansēšana!R53,"")</f>
        <v>0</v>
      </c>
      <c r="S38" s="63">
        <f>IFERROR(Finansēšana!S53,"")</f>
        <v>0</v>
      </c>
      <c r="T38" s="63">
        <f>IFERROR(Finansēšana!T53,"")</f>
        <v>0</v>
      </c>
      <c r="U38" s="63">
        <f>IFERROR(Finansēšana!U53,"")</f>
        <v>0</v>
      </c>
      <c r="V38" s="63">
        <f>IFERROR(Finansēšana!V53,"")</f>
        <v>0</v>
      </c>
      <c r="W38" s="63">
        <f>IFERROR(Finansēšana!W53,"")</f>
        <v>0</v>
      </c>
      <c r="X38" s="63">
        <f>IFERROR(Finansēšana!X53,"")</f>
        <v>0</v>
      </c>
      <c r="Y38" s="63">
        <f>IFERROR(Finansēšana!Y53,"")</f>
        <v>0</v>
      </c>
      <c r="Z38" s="63">
        <f>IFERROR(Finansēšana!Z53,"")</f>
        <v>0</v>
      </c>
      <c r="AA38" s="63">
        <f>IFERROR(Finansēšana!AA53,"")</f>
        <v>0</v>
      </c>
      <c r="AB38" s="63">
        <f>IFERROR(Finansēšana!AB53,"")</f>
        <v>0</v>
      </c>
      <c r="AC38" s="63">
        <f>IFERROR(Finansēšana!AC53,"")</f>
        <v>0</v>
      </c>
      <c r="AD38" s="63">
        <f>IFERROR(Finansēšana!AD53,"")</f>
        <v>0</v>
      </c>
      <c r="AE38" s="63">
        <f>IFERROR(Finansēšana!AE53,"")</f>
        <v>0</v>
      </c>
      <c r="AF38" s="63">
        <f>IFERROR(Finansēšana!AF53,"")</f>
        <v>0</v>
      </c>
      <c r="AG38" s="63">
        <f>IFERROR(Finansēšana!AG53,"")</f>
        <v>0</v>
      </c>
      <c r="AH38" s="63">
        <f>IFERROR(Finansēšana!AH53,"")</f>
        <v>0</v>
      </c>
      <c r="AI38" s="63">
        <f>IFERROR(Finansēšana!AI53,"")</f>
        <v>0</v>
      </c>
      <c r="AJ38" s="63">
        <f>IFERROR(Finansēšana!AJ53,"")</f>
        <v>0</v>
      </c>
      <c r="AK38" s="63">
        <f>IFERROR(Finansēšana!AK53,"")</f>
        <v>0</v>
      </c>
      <c r="AL38" s="63">
        <f>IFERROR(Finansēšana!AL53,"")</f>
        <v>0</v>
      </c>
      <c r="AM38" s="63">
        <f>IFERROR(Finansēšana!AM53,"")</f>
        <v>0</v>
      </c>
      <c r="AN38" s="63">
        <f>IFERROR(Finansēšana!AN53,"")</f>
        <v>0</v>
      </c>
      <c r="AO38" s="63">
        <f>IFERROR(Finansēšana!AO53,"")</f>
        <v>0</v>
      </c>
      <c r="AP38" s="63">
        <f>IFERROR(Finansēšana!AP53,"")</f>
        <v>0</v>
      </c>
      <c r="AQ38" s="63">
        <f>IFERROR(Finansēšana!AQ53,"")</f>
        <v>0</v>
      </c>
      <c r="AR38" s="63">
        <f>IFERROR(Finansēšana!AR53,"")</f>
        <v>0</v>
      </c>
      <c r="AS38" s="63">
        <f>IFERROR(Finansēšana!AS53,"")</f>
        <v>0</v>
      </c>
      <c r="AT38" s="63">
        <f>IFERROR(Finansēšana!AT53,"")</f>
        <v>0</v>
      </c>
      <c r="AU38" s="63">
        <f>IFERROR(Finansēšana!AU53,"")</f>
        <v>0</v>
      </c>
      <c r="AV38" s="63">
        <f>IFERROR(Finansēšana!AV53,"")</f>
        <v>0</v>
      </c>
      <c r="AW38" s="63">
        <f>IFERROR(Finansēšana!AW53,"")</f>
        <v>0</v>
      </c>
      <c r="AX38" s="63">
        <f>IFERROR(Finansēšana!AX53,"")</f>
        <v>0</v>
      </c>
      <c r="AY38" s="63">
        <f>IFERROR(Finansēšana!AY53,"")</f>
        <v>0</v>
      </c>
      <c r="AZ38" s="63">
        <f>IFERROR(Finansēšana!AZ53,"")</f>
        <v>0</v>
      </c>
      <c r="BA38" s="63">
        <f>IFERROR(Finansēšana!BA53,"")</f>
        <v>0</v>
      </c>
      <c r="BB38" s="63">
        <f>IFERROR(Finansēšana!BB53,"")</f>
        <v>0</v>
      </c>
      <c r="BC38" s="63">
        <f>IFERROR(Finansēšana!BC53,"")</f>
        <v>0</v>
      </c>
      <c r="BD38" s="63">
        <f>IFERROR(Finansēšana!BD53,"")</f>
        <v>0</v>
      </c>
      <c r="BE38" s="63">
        <f>IFERROR(Finansēšana!BE53,"")</f>
        <v>0</v>
      </c>
      <c r="BF38" s="63">
        <f>IFERROR(Finansēšana!BF53,"")</f>
        <v>0</v>
      </c>
      <c r="BG38" s="63">
        <f>IFERROR(Finansēšana!BG53,"")</f>
        <v>0</v>
      </c>
      <c r="BH38" s="63">
        <f>IFERROR(Finansēšana!BH53,"")</f>
        <v>0</v>
      </c>
      <c r="BI38" s="63">
        <f>IFERROR(Finansēšana!BI53,"")</f>
        <v>0</v>
      </c>
      <c r="BJ38" s="63">
        <f>IFERROR(Finansēšana!BJ53,"")</f>
        <v>0</v>
      </c>
      <c r="BK38" s="63">
        <f>IFERROR(Finansēšana!BK53,"")</f>
        <v>0</v>
      </c>
      <c r="BL38" s="63">
        <f>IFERROR(Finansēšana!BL53,"")</f>
        <v>0</v>
      </c>
      <c r="BM38" s="63">
        <f>IFERROR(Finansēšana!BM53,"")</f>
        <v>0</v>
      </c>
      <c r="BN38" s="63">
        <f>IFERROR(Finansēšana!BN53,"")</f>
        <v>0</v>
      </c>
      <c r="BO38" s="63">
        <f>IFERROR(Finansēšana!BO53,"")</f>
        <v>0</v>
      </c>
      <c r="BP38" s="63">
        <f>IFERROR(Finansēšana!BP53,"")</f>
        <v>0</v>
      </c>
      <c r="BQ38" s="63">
        <f>IFERROR(Finansēšana!BQ53,"")</f>
        <v>0</v>
      </c>
      <c r="BR38" s="63">
        <f>IFERROR(Finansēšana!BR53,"")</f>
        <v>0</v>
      </c>
      <c r="BS38" s="63">
        <f>IFERROR(Finansēšana!BS53,"")</f>
        <v>0</v>
      </c>
      <c r="BT38" s="63">
        <f>IFERROR(Finansēšana!BT53,"")</f>
        <v>0</v>
      </c>
      <c r="BU38" s="63">
        <f>IFERROR(Finansēšana!BU53,"")</f>
        <v>0</v>
      </c>
      <c r="BV38" s="63">
        <f>IFERROR(Finansēšana!BV53,"")</f>
        <v>0</v>
      </c>
      <c r="BW38" s="63">
        <f>IFERROR(Finansēšana!BW53,"")</f>
        <v>0</v>
      </c>
      <c r="BX38" s="63">
        <f>IFERROR(Finansēšana!BX53,"")</f>
        <v>0</v>
      </c>
      <c r="BY38" s="63">
        <f>IFERROR(Finansēšana!BY53,"")</f>
        <v>0</v>
      </c>
      <c r="BZ38" s="63">
        <f>IFERROR(Finansēšana!BZ53,"")</f>
        <v>0</v>
      </c>
      <c r="CA38" s="63">
        <f>IFERROR(Finansēšana!CA53,"")</f>
        <v>0</v>
      </c>
      <c r="CB38" s="63">
        <f>IFERROR(Finansēšana!CB53,"")</f>
        <v>0</v>
      </c>
      <c r="CC38" s="63">
        <f>IFERROR(Finansēšana!CC53,"")</f>
        <v>0</v>
      </c>
      <c r="CD38" s="63">
        <f>IFERROR(Finansēšana!CD53,"")</f>
        <v>0</v>
      </c>
      <c r="CE38" s="63">
        <f>IFERROR(Finansēšana!CE53,"")</f>
        <v>0</v>
      </c>
      <c r="CF38" s="63">
        <f>IFERROR(Finansēšana!CF53,"")</f>
        <v>0</v>
      </c>
      <c r="CG38" s="63">
        <f>IFERROR(Finansēšana!CG53,"")</f>
        <v>0</v>
      </c>
      <c r="CH38" s="63">
        <f>IFERROR(Finansēšana!CH53,"")</f>
        <v>0</v>
      </c>
      <c r="CI38" s="63">
        <f>IFERROR(Finansēšana!CI53,"")</f>
        <v>0</v>
      </c>
      <c r="CJ38" s="63">
        <f>IFERROR(Finansēšana!CJ53,"")</f>
        <v>0</v>
      </c>
      <c r="CK38" s="63">
        <f>IFERROR(Finansēšana!CK53,"")</f>
        <v>0</v>
      </c>
      <c r="CL38" s="63">
        <f>IFERROR(Finansēšana!CL53,"")</f>
        <v>0</v>
      </c>
      <c r="CM38" s="63">
        <f>IFERROR(Finansēšana!CM53,"")</f>
        <v>0</v>
      </c>
      <c r="CN38" s="63">
        <f>IFERROR(Finansēšana!CN53,"")</f>
        <v>0</v>
      </c>
      <c r="CO38" s="63">
        <f>IFERROR(Finansēšana!CO53,"")</f>
        <v>0</v>
      </c>
      <c r="CP38" s="63">
        <f>IFERROR(Finansēšana!CP53,"")</f>
        <v>0</v>
      </c>
      <c r="CQ38" s="63">
        <f>IFERROR(Finansēšana!CQ53,"")</f>
        <v>0</v>
      </c>
      <c r="CR38" s="63">
        <f>IFERROR(Finansēšana!CR53,"")</f>
        <v>0</v>
      </c>
      <c r="CS38" s="63">
        <f>IFERROR(Finansēšana!CS53,"")</f>
        <v>0</v>
      </c>
      <c r="CT38" s="63">
        <f>IFERROR(Finansēšana!CT53,"")</f>
        <v>0</v>
      </c>
      <c r="CU38" s="63">
        <f>IFERROR(Finansēšana!CU53,"")</f>
        <v>0</v>
      </c>
      <c r="CV38" s="63">
        <f>IFERROR(Finansēšana!CV53,"")</f>
        <v>0</v>
      </c>
      <c r="CW38" s="63">
        <f>IFERROR(Finansēšana!CW53,"")</f>
        <v>0</v>
      </c>
      <c r="CX38" s="63">
        <f>IFERROR(Finansēšana!CX53,"")</f>
        <v>0</v>
      </c>
      <c r="CY38" s="63">
        <f>IFERROR(Finansēšana!CY53,"")</f>
        <v>0</v>
      </c>
      <c r="CZ38" s="63">
        <f>IFERROR(Finansēšana!CZ53,"")</f>
        <v>0</v>
      </c>
      <c r="DA38" s="63">
        <f>IFERROR(Finansēšana!DA53,"")</f>
        <v>0</v>
      </c>
      <c r="DB38" s="63">
        <f>IFERROR(Finansēšana!DB53,"")</f>
        <v>0</v>
      </c>
      <c r="DC38" s="63">
        <f>IFERROR(Finansēšana!DC53,"")</f>
        <v>0</v>
      </c>
      <c r="DD38" s="63">
        <f>IFERROR(Finansēšana!DD53,"")</f>
        <v>0</v>
      </c>
      <c r="DE38" s="63">
        <f>IFERROR(Finansēšana!DE53,"")</f>
        <v>0</v>
      </c>
      <c r="DF38" s="63">
        <f>IFERROR(Finansēšana!DF53,"")</f>
        <v>0</v>
      </c>
      <c r="DG38" s="63">
        <f>IFERROR(Finansēšana!DG53,"")</f>
        <v>0</v>
      </c>
      <c r="DH38" s="63">
        <f>IFERROR(Finansēšana!DH53,"")</f>
        <v>0</v>
      </c>
      <c r="DI38" s="63">
        <f>IFERROR(Finansēšana!DI53,"")</f>
        <v>0</v>
      </c>
      <c r="DJ38" s="63">
        <f>IFERROR(Finansēšana!DJ53,"")</f>
        <v>0</v>
      </c>
      <c r="DK38" s="63">
        <f>IFERROR(Finansēšana!DK53,"")</f>
        <v>0</v>
      </c>
      <c r="DL38" s="63">
        <f>IFERROR(Finansēšana!DL53,"")</f>
        <v>0</v>
      </c>
      <c r="DM38" s="63">
        <f>IFERROR(Finansēšana!DM53,"")</f>
        <v>0</v>
      </c>
      <c r="DN38" s="63">
        <f>IFERROR(Finansēšana!DN53,"")</f>
        <v>0</v>
      </c>
      <c r="DO38" s="63">
        <f>IFERROR(Finansēšana!DO53,"")</f>
        <v>0</v>
      </c>
      <c r="DP38" s="63">
        <f>IFERROR(Finansēšana!DP53,"")</f>
        <v>0</v>
      </c>
      <c r="DQ38" s="63">
        <f>IFERROR(Finansēšana!DQ53,"")</f>
        <v>0</v>
      </c>
      <c r="DR38" s="63">
        <f>IFERROR(Finansēšana!DR53,"")</f>
        <v>0</v>
      </c>
      <c r="DS38" s="63">
        <f>IFERROR(Finansēšana!DS53,"")</f>
        <v>0</v>
      </c>
      <c r="DT38" s="63">
        <f>IFERROR(Finansēšana!DT53,"")</f>
        <v>0</v>
      </c>
      <c r="DU38" s="63">
        <f>IFERROR(Finansēšana!DU53,"")</f>
        <v>0</v>
      </c>
    </row>
    <row r="39" spans="1:125" x14ac:dyDescent="0.35">
      <c r="A39" s="55" t="str">
        <f>IFERROR(Finansēšana!A66,"")</f>
        <v>Banka2</v>
      </c>
      <c r="B39" s="56" t="str">
        <f>IFERROR(Finansēšana!B66,"")</f>
        <v>k €</v>
      </c>
      <c r="C39" s="2"/>
      <c r="D39" s="79">
        <f t="shared" si="5"/>
        <v>0</v>
      </c>
      <c r="E39" s="63">
        <f>IFERROR(Finansēšana!E54,"")</f>
        <v>0</v>
      </c>
      <c r="F39" s="63">
        <f>IFERROR(Finansēšana!F54,"")</f>
        <v>0</v>
      </c>
      <c r="G39" s="63">
        <f>IFERROR(Finansēšana!G54,"")</f>
        <v>0</v>
      </c>
      <c r="H39" s="63">
        <f>IFERROR(Finansēšana!H54,"")</f>
        <v>0</v>
      </c>
      <c r="I39" s="63">
        <f>IFERROR(Finansēšana!I54,"")</f>
        <v>0</v>
      </c>
      <c r="J39" s="63">
        <f>IFERROR(Finansēšana!J54,"")</f>
        <v>0</v>
      </c>
      <c r="K39" s="63">
        <f>IFERROR(Finansēšana!K54,"")</f>
        <v>0</v>
      </c>
      <c r="L39" s="63">
        <f>IFERROR(Finansēšana!L54,"")</f>
        <v>0</v>
      </c>
      <c r="M39" s="63">
        <f>IFERROR(Finansēšana!M54,"")</f>
        <v>0</v>
      </c>
      <c r="N39" s="63">
        <f>IFERROR(Finansēšana!N54,"")</f>
        <v>0</v>
      </c>
      <c r="O39" s="63">
        <f>IFERROR(Finansēšana!O54,"")</f>
        <v>0</v>
      </c>
      <c r="P39" s="63">
        <f>IFERROR(Finansēšana!P54,"")</f>
        <v>0</v>
      </c>
      <c r="Q39" s="63">
        <f>IFERROR(Finansēšana!Q54,"")</f>
        <v>0</v>
      </c>
      <c r="R39" s="63">
        <f>IFERROR(Finansēšana!R54,"")</f>
        <v>0</v>
      </c>
      <c r="S39" s="63">
        <f>IFERROR(Finansēšana!S54,"")</f>
        <v>0</v>
      </c>
      <c r="T39" s="63">
        <f>IFERROR(Finansēšana!T54,"")</f>
        <v>0</v>
      </c>
      <c r="U39" s="63">
        <f>IFERROR(Finansēšana!U54,"")</f>
        <v>0</v>
      </c>
      <c r="V39" s="63">
        <f>IFERROR(Finansēšana!V54,"")</f>
        <v>0</v>
      </c>
      <c r="W39" s="63">
        <f>IFERROR(Finansēšana!W54,"")</f>
        <v>0</v>
      </c>
      <c r="X39" s="63">
        <f>IFERROR(Finansēšana!X54,"")</f>
        <v>0</v>
      </c>
      <c r="Y39" s="63">
        <f>IFERROR(Finansēšana!Y54,"")</f>
        <v>0</v>
      </c>
      <c r="Z39" s="63">
        <f>IFERROR(Finansēšana!Z54,"")</f>
        <v>0</v>
      </c>
      <c r="AA39" s="63">
        <f>IFERROR(Finansēšana!AA54,"")</f>
        <v>0</v>
      </c>
      <c r="AB39" s="63">
        <f>IFERROR(Finansēšana!AB54,"")</f>
        <v>0</v>
      </c>
      <c r="AC39" s="63">
        <f>IFERROR(Finansēšana!AC54,"")</f>
        <v>0</v>
      </c>
      <c r="AD39" s="63">
        <f>IFERROR(Finansēšana!AD54,"")</f>
        <v>0</v>
      </c>
      <c r="AE39" s="63">
        <f>IFERROR(Finansēšana!AE54,"")</f>
        <v>0</v>
      </c>
      <c r="AF39" s="63">
        <f>IFERROR(Finansēšana!AF54,"")</f>
        <v>0</v>
      </c>
      <c r="AG39" s="63">
        <f>IFERROR(Finansēšana!AG54,"")</f>
        <v>0</v>
      </c>
      <c r="AH39" s="63">
        <f>IFERROR(Finansēšana!AH54,"")</f>
        <v>0</v>
      </c>
      <c r="AI39" s="63">
        <f>IFERROR(Finansēšana!AI54,"")</f>
        <v>0</v>
      </c>
      <c r="AJ39" s="63">
        <f>IFERROR(Finansēšana!AJ54,"")</f>
        <v>0</v>
      </c>
      <c r="AK39" s="63">
        <f>IFERROR(Finansēšana!AK54,"")</f>
        <v>0</v>
      </c>
      <c r="AL39" s="63">
        <f>IFERROR(Finansēšana!AL54,"")</f>
        <v>0</v>
      </c>
      <c r="AM39" s="63">
        <f>IFERROR(Finansēšana!AM54,"")</f>
        <v>0</v>
      </c>
      <c r="AN39" s="63">
        <f>IFERROR(Finansēšana!AN54,"")</f>
        <v>0</v>
      </c>
      <c r="AO39" s="63">
        <f>IFERROR(Finansēšana!AO54,"")</f>
        <v>0</v>
      </c>
      <c r="AP39" s="63">
        <f>IFERROR(Finansēšana!AP54,"")</f>
        <v>0</v>
      </c>
      <c r="AQ39" s="63">
        <f>IFERROR(Finansēšana!AQ54,"")</f>
        <v>0</v>
      </c>
      <c r="AR39" s="63">
        <f>IFERROR(Finansēšana!AR54,"")</f>
        <v>0</v>
      </c>
      <c r="AS39" s="63">
        <f>IFERROR(Finansēšana!AS54,"")</f>
        <v>0</v>
      </c>
      <c r="AT39" s="63">
        <f>IFERROR(Finansēšana!AT54,"")</f>
        <v>0</v>
      </c>
      <c r="AU39" s="63">
        <f>IFERROR(Finansēšana!AU54,"")</f>
        <v>0</v>
      </c>
      <c r="AV39" s="63">
        <f>IFERROR(Finansēšana!AV54,"")</f>
        <v>0</v>
      </c>
      <c r="AW39" s="63">
        <f>IFERROR(Finansēšana!AW54,"")</f>
        <v>0</v>
      </c>
      <c r="AX39" s="63">
        <f>IFERROR(Finansēšana!AX54,"")</f>
        <v>0</v>
      </c>
      <c r="AY39" s="63">
        <f>IFERROR(Finansēšana!AY54,"")</f>
        <v>0</v>
      </c>
      <c r="AZ39" s="63">
        <f>IFERROR(Finansēšana!AZ54,"")</f>
        <v>0</v>
      </c>
      <c r="BA39" s="63">
        <f>IFERROR(Finansēšana!BA54,"")</f>
        <v>0</v>
      </c>
      <c r="BB39" s="63">
        <f>IFERROR(Finansēšana!BB54,"")</f>
        <v>0</v>
      </c>
      <c r="BC39" s="63">
        <f>IFERROR(Finansēšana!BC54,"")</f>
        <v>0</v>
      </c>
      <c r="BD39" s="63">
        <f>IFERROR(Finansēšana!BD54,"")</f>
        <v>0</v>
      </c>
      <c r="BE39" s="63">
        <f>IFERROR(Finansēšana!BE54,"")</f>
        <v>0</v>
      </c>
      <c r="BF39" s="63">
        <f>IFERROR(Finansēšana!BF54,"")</f>
        <v>0</v>
      </c>
      <c r="BG39" s="63">
        <f>IFERROR(Finansēšana!BG54,"")</f>
        <v>0</v>
      </c>
      <c r="BH39" s="63">
        <f>IFERROR(Finansēšana!BH54,"")</f>
        <v>0</v>
      </c>
      <c r="BI39" s="63">
        <f>IFERROR(Finansēšana!BI54,"")</f>
        <v>0</v>
      </c>
      <c r="BJ39" s="63">
        <f>IFERROR(Finansēšana!BJ54,"")</f>
        <v>0</v>
      </c>
      <c r="BK39" s="63">
        <f>IFERROR(Finansēšana!BK54,"")</f>
        <v>0</v>
      </c>
      <c r="BL39" s="63">
        <f>IFERROR(Finansēšana!BL54,"")</f>
        <v>0</v>
      </c>
      <c r="BM39" s="63">
        <f>IFERROR(Finansēšana!BM54,"")</f>
        <v>0</v>
      </c>
      <c r="BN39" s="63">
        <f>IFERROR(Finansēšana!BN54,"")</f>
        <v>0</v>
      </c>
      <c r="BO39" s="63">
        <f>IFERROR(Finansēšana!BO54,"")</f>
        <v>0</v>
      </c>
      <c r="BP39" s="63">
        <f>IFERROR(Finansēšana!BP54,"")</f>
        <v>0</v>
      </c>
      <c r="BQ39" s="63">
        <f>IFERROR(Finansēšana!BQ54,"")</f>
        <v>0</v>
      </c>
      <c r="BR39" s="63">
        <f>IFERROR(Finansēšana!BR54,"")</f>
        <v>0</v>
      </c>
      <c r="BS39" s="63">
        <f>IFERROR(Finansēšana!BS54,"")</f>
        <v>0</v>
      </c>
      <c r="BT39" s="63">
        <f>IFERROR(Finansēšana!BT54,"")</f>
        <v>0</v>
      </c>
      <c r="BU39" s="63">
        <f>IFERROR(Finansēšana!BU54,"")</f>
        <v>0</v>
      </c>
      <c r="BV39" s="63">
        <f>IFERROR(Finansēšana!BV54,"")</f>
        <v>0</v>
      </c>
      <c r="BW39" s="63">
        <f>IFERROR(Finansēšana!BW54,"")</f>
        <v>0</v>
      </c>
      <c r="BX39" s="63">
        <f>IFERROR(Finansēšana!BX54,"")</f>
        <v>0</v>
      </c>
      <c r="BY39" s="63">
        <f>IFERROR(Finansēšana!BY54,"")</f>
        <v>0</v>
      </c>
      <c r="BZ39" s="63">
        <f>IFERROR(Finansēšana!BZ54,"")</f>
        <v>0</v>
      </c>
      <c r="CA39" s="63">
        <f>IFERROR(Finansēšana!CA54,"")</f>
        <v>0</v>
      </c>
      <c r="CB39" s="63">
        <f>IFERROR(Finansēšana!CB54,"")</f>
        <v>0</v>
      </c>
      <c r="CC39" s="63">
        <f>IFERROR(Finansēšana!CC54,"")</f>
        <v>0</v>
      </c>
      <c r="CD39" s="63">
        <f>IFERROR(Finansēšana!CD54,"")</f>
        <v>0</v>
      </c>
      <c r="CE39" s="63">
        <f>IFERROR(Finansēšana!CE54,"")</f>
        <v>0</v>
      </c>
      <c r="CF39" s="63">
        <f>IFERROR(Finansēšana!CF54,"")</f>
        <v>0</v>
      </c>
      <c r="CG39" s="63">
        <f>IFERROR(Finansēšana!CG54,"")</f>
        <v>0</v>
      </c>
      <c r="CH39" s="63">
        <f>IFERROR(Finansēšana!CH54,"")</f>
        <v>0</v>
      </c>
      <c r="CI39" s="63">
        <f>IFERROR(Finansēšana!CI54,"")</f>
        <v>0</v>
      </c>
      <c r="CJ39" s="63">
        <f>IFERROR(Finansēšana!CJ54,"")</f>
        <v>0</v>
      </c>
      <c r="CK39" s="63">
        <f>IFERROR(Finansēšana!CK54,"")</f>
        <v>0</v>
      </c>
      <c r="CL39" s="63">
        <f>IFERROR(Finansēšana!CL54,"")</f>
        <v>0</v>
      </c>
      <c r="CM39" s="63">
        <f>IFERROR(Finansēšana!CM54,"")</f>
        <v>0</v>
      </c>
      <c r="CN39" s="63">
        <f>IFERROR(Finansēšana!CN54,"")</f>
        <v>0</v>
      </c>
      <c r="CO39" s="63">
        <f>IFERROR(Finansēšana!CO54,"")</f>
        <v>0</v>
      </c>
      <c r="CP39" s="63">
        <f>IFERROR(Finansēšana!CP54,"")</f>
        <v>0</v>
      </c>
      <c r="CQ39" s="63">
        <f>IFERROR(Finansēšana!CQ54,"")</f>
        <v>0</v>
      </c>
      <c r="CR39" s="63">
        <f>IFERROR(Finansēšana!CR54,"")</f>
        <v>0</v>
      </c>
      <c r="CS39" s="63">
        <f>IFERROR(Finansēšana!CS54,"")</f>
        <v>0</v>
      </c>
      <c r="CT39" s="63">
        <f>IFERROR(Finansēšana!CT54,"")</f>
        <v>0</v>
      </c>
      <c r="CU39" s="63">
        <f>IFERROR(Finansēšana!CU54,"")</f>
        <v>0</v>
      </c>
      <c r="CV39" s="63">
        <f>IFERROR(Finansēšana!CV54,"")</f>
        <v>0</v>
      </c>
      <c r="CW39" s="63">
        <f>IFERROR(Finansēšana!CW54,"")</f>
        <v>0</v>
      </c>
      <c r="CX39" s="63">
        <f>IFERROR(Finansēšana!CX54,"")</f>
        <v>0</v>
      </c>
      <c r="CY39" s="63">
        <f>IFERROR(Finansēšana!CY54,"")</f>
        <v>0</v>
      </c>
      <c r="CZ39" s="63">
        <f>IFERROR(Finansēšana!CZ54,"")</f>
        <v>0</v>
      </c>
      <c r="DA39" s="63">
        <f>IFERROR(Finansēšana!DA54,"")</f>
        <v>0</v>
      </c>
      <c r="DB39" s="63">
        <f>IFERROR(Finansēšana!DB54,"")</f>
        <v>0</v>
      </c>
      <c r="DC39" s="63">
        <f>IFERROR(Finansēšana!DC54,"")</f>
        <v>0</v>
      </c>
      <c r="DD39" s="63">
        <f>IFERROR(Finansēšana!DD54,"")</f>
        <v>0</v>
      </c>
      <c r="DE39" s="63">
        <f>IFERROR(Finansēšana!DE54,"")</f>
        <v>0</v>
      </c>
      <c r="DF39" s="63">
        <f>IFERROR(Finansēšana!DF54,"")</f>
        <v>0</v>
      </c>
      <c r="DG39" s="63">
        <f>IFERROR(Finansēšana!DG54,"")</f>
        <v>0</v>
      </c>
      <c r="DH39" s="63">
        <f>IFERROR(Finansēšana!DH54,"")</f>
        <v>0</v>
      </c>
      <c r="DI39" s="63">
        <f>IFERROR(Finansēšana!DI54,"")</f>
        <v>0</v>
      </c>
      <c r="DJ39" s="63">
        <f>IFERROR(Finansēšana!DJ54,"")</f>
        <v>0</v>
      </c>
      <c r="DK39" s="63">
        <f>IFERROR(Finansēšana!DK54,"")</f>
        <v>0</v>
      </c>
      <c r="DL39" s="63">
        <f>IFERROR(Finansēšana!DL54,"")</f>
        <v>0</v>
      </c>
      <c r="DM39" s="63">
        <f>IFERROR(Finansēšana!DM54,"")</f>
        <v>0</v>
      </c>
      <c r="DN39" s="63">
        <f>IFERROR(Finansēšana!DN54,"")</f>
        <v>0</v>
      </c>
      <c r="DO39" s="63">
        <f>IFERROR(Finansēšana!DO54,"")</f>
        <v>0</v>
      </c>
      <c r="DP39" s="63">
        <f>IFERROR(Finansēšana!DP54,"")</f>
        <v>0</v>
      </c>
      <c r="DQ39" s="63">
        <f>IFERROR(Finansēšana!DQ54,"")</f>
        <v>0</v>
      </c>
      <c r="DR39" s="63">
        <f>IFERROR(Finansēšana!DR54,"")</f>
        <v>0</v>
      </c>
      <c r="DS39" s="63">
        <f>IFERROR(Finansēšana!DS54,"")</f>
        <v>0</v>
      </c>
      <c r="DT39" s="63">
        <f>IFERROR(Finansēšana!DT54,"")</f>
        <v>0</v>
      </c>
      <c r="DU39" s="63">
        <f>IFERROR(Finansēšana!DU54,"")</f>
        <v>0</v>
      </c>
    </row>
    <row r="40" spans="1:125" x14ac:dyDescent="0.35">
      <c r="A40" s="55" t="str">
        <f>IFERROR(Finansēšana!A67,"")</f>
        <v>Banka3</v>
      </c>
      <c r="B40" s="56" t="str">
        <f>IFERROR(Finansēšana!B67,"")</f>
        <v>k €</v>
      </c>
      <c r="C40" s="2"/>
      <c r="D40" s="79">
        <f t="shared" si="5"/>
        <v>0</v>
      </c>
      <c r="E40" s="63">
        <f>IFERROR(Finansēšana!E55,"")</f>
        <v>0</v>
      </c>
      <c r="F40" s="63">
        <f>IFERROR(Finansēšana!F55,"")</f>
        <v>0</v>
      </c>
      <c r="G40" s="63">
        <f>IFERROR(Finansēšana!G55,"")</f>
        <v>0</v>
      </c>
      <c r="H40" s="63">
        <f>IFERROR(Finansēšana!H55,"")</f>
        <v>0</v>
      </c>
      <c r="I40" s="63">
        <f>IFERROR(Finansēšana!I55,"")</f>
        <v>0</v>
      </c>
      <c r="J40" s="63">
        <f>IFERROR(Finansēšana!J55,"")</f>
        <v>0</v>
      </c>
      <c r="K40" s="63">
        <f>IFERROR(Finansēšana!K55,"")</f>
        <v>0</v>
      </c>
      <c r="L40" s="63">
        <f>IFERROR(Finansēšana!L55,"")</f>
        <v>0</v>
      </c>
      <c r="M40" s="63">
        <f>IFERROR(Finansēšana!M55,"")</f>
        <v>0</v>
      </c>
      <c r="N40" s="63">
        <f>IFERROR(Finansēšana!N55,"")</f>
        <v>0</v>
      </c>
      <c r="O40" s="63">
        <f>IFERROR(Finansēšana!O55,"")</f>
        <v>0</v>
      </c>
      <c r="P40" s="63">
        <f>IFERROR(Finansēšana!P55,"")</f>
        <v>0</v>
      </c>
      <c r="Q40" s="63">
        <f>IFERROR(Finansēšana!Q55,"")</f>
        <v>0</v>
      </c>
      <c r="R40" s="63">
        <f>IFERROR(Finansēšana!R55,"")</f>
        <v>0</v>
      </c>
      <c r="S40" s="63">
        <f>IFERROR(Finansēšana!S55,"")</f>
        <v>0</v>
      </c>
      <c r="T40" s="63">
        <f>IFERROR(Finansēšana!T55,"")</f>
        <v>0</v>
      </c>
      <c r="U40" s="63">
        <f>IFERROR(Finansēšana!U55,"")</f>
        <v>0</v>
      </c>
      <c r="V40" s="63">
        <f>IFERROR(Finansēšana!V55,"")</f>
        <v>0</v>
      </c>
      <c r="W40" s="63">
        <f>IFERROR(Finansēšana!W55,"")</f>
        <v>0</v>
      </c>
      <c r="X40" s="63">
        <f>IFERROR(Finansēšana!X55,"")</f>
        <v>0</v>
      </c>
      <c r="Y40" s="63">
        <f>IFERROR(Finansēšana!Y55,"")</f>
        <v>0</v>
      </c>
      <c r="Z40" s="63">
        <f>IFERROR(Finansēšana!Z55,"")</f>
        <v>0</v>
      </c>
      <c r="AA40" s="63">
        <f>IFERROR(Finansēšana!AA55,"")</f>
        <v>0</v>
      </c>
      <c r="AB40" s="63">
        <f>IFERROR(Finansēšana!AB55,"")</f>
        <v>0</v>
      </c>
      <c r="AC40" s="63">
        <f>IFERROR(Finansēšana!AC55,"")</f>
        <v>0</v>
      </c>
      <c r="AD40" s="63">
        <f>IFERROR(Finansēšana!AD55,"")</f>
        <v>0</v>
      </c>
      <c r="AE40" s="63">
        <f>IFERROR(Finansēšana!AE55,"")</f>
        <v>0</v>
      </c>
      <c r="AF40" s="63">
        <f>IFERROR(Finansēšana!AF55,"")</f>
        <v>0</v>
      </c>
      <c r="AG40" s="63">
        <f>IFERROR(Finansēšana!AG55,"")</f>
        <v>0</v>
      </c>
      <c r="AH40" s="63">
        <f>IFERROR(Finansēšana!AH55,"")</f>
        <v>0</v>
      </c>
      <c r="AI40" s="63">
        <f>IFERROR(Finansēšana!AI55,"")</f>
        <v>0</v>
      </c>
      <c r="AJ40" s="63">
        <f>IFERROR(Finansēšana!AJ55,"")</f>
        <v>0</v>
      </c>
      <c r="AK40" s="63">
        <f>IFERROR(Finansēšana!AK55,"")</f>
        <v>0</v>
      </c>
      <c r="AL40" s="63">
        <f>IFERROR(Finansēšana!AL55,"")</f>
        <v>0</v>
      </c>
      <c r="AM40" s="63">
        <f>IFERROR(Finansēšana!AM55,"")</f>
        <v>0</v>
      </c>
      <c r="AN40" s="63">
        <f>IFERROR(Finansēšana!AN55,"")</f>
        <v>0</v>
      </c>
      <c r="AO40" s="63">
        <f>IFERROR(Finansēšana!AO55,"")</f>
        <v>0</v>
      </c>
      <c r="AP40" s="63">
        <f>IFERROR(Finansēšana!AP55,"")</f>
        <v>0</v>
      </c>
      <c r="AQ40" s="63">
        <f>IFERROR(Finansēšana!AQ55,"")</f>
        <v>0</v>
      </c>
      <c r="AR40" s="63">
        <f>IFERROR(Finansēšana!AR55,"")</f>
        <v>0</v>
      </c>
      <c r="AS40" s="63">
        <f>IFERROR(Finansēšana!AS55,"")</f>
        <v>0</v>
      </c>
      <c r="AT40" s="63">
        <f>IFERROR(Finansēšana!AT55,"")</f>
        <v>0</v>
      </c>
      <c r="AU40" s="63">
        <f>IFERROR(Finansēšana!AU55,"")</f>
        <v>0</v>
      </c>
      <c r="AV40" s="63">
        <f>IFERROR(Finansēšana!AV55,"")</f>
        <v>0</v>
      </c>
      <c r="AW40" s="63">
        <f>IFERROR(Finansēšana!AW55,"")</f>
        <v>0</v>
      </c>
      <c r="AX40" s="63">
        <f>IFERROR(Finansēšana!AX55,"")</f>
        <v>0</v>
      </c>
      <c r="AY40" s="63">
        <f>IFERROR(Finansēšana!AY55,"")</f>
        <v>0</v>
      </c>
      <c r="AZ40" s="63">
        <f>IFERROR(Finansēšana!AZ55,"")</f>
        <v>0</v>
      </c>
      <c r="BA40" s="63">
        <f>IFERROR(Finansēšana!BA55,"")</f>
        <v>0</v>
      </c>
      <c r="BB40" s="63">
        <f>IFERROR(Finansēšana!BB55,"")</f>
        <v>0</v>
      </c>
      <c r="BC40" s="63">
        <f>IFERROR(Finansēšana!BC55,"")</f>
        <v>0</v>
      </c>
      <c r="BD40" s="63">
        <f>IFERROR(Finansēšana!BD55,"")</f>
        <v>0</v>
      </c>
      <c r="BE40" s="63">
        <f>IFERROR(Finansēšana!BE55,"")</f>
        <v>0</v>
      </c>
      <c r="BF40" s="63">
        <f>IFERROR(Finansēšana!BF55,"")</f>
        <v>0</v>
      </c>
      <c r="BG40" s="63">
        <f>IFERROR(Finansēšana!BG55,"")</f>
        <v>0</v>
      </c>
      <c r="BH40" s="63">
        <f>IFERROR(Finansēšana!BH55,"")</f>
        <v>0</v>
      </c>
      <c r="BI40" s="63">
        <f>IFERROR(Finansēšana!BI55,"")</f>
        <v>0</v>
      </c>
      <c r="BJ40" s="63">
        <f>IFERROR(Finansēšana!BJ55,"")</f>
        <v>0</v>
      </c>
      <c r="BK40" s="63">
        <f>IFERROR(Finansēšana!BK55,"")</f>
        <v>0</v>
      </c>
      <c r="BL40" s="63">
        <f>IFERROR(Finansēšana!BL55,"")</f>
        <v>0</v>
      </c>
      <c r="BM40" s="63">
        <f>IFERROR(Finansēšana!BM55,"")</f>
        <v>0</v>
      </c>
      <c r="BN40" s="63">
        <f>IFERROR(Finansēšana!BN55,"")</f>
        <v>0</v>
      </c>
      <c r="BO40" s="63">
        <f>IFERROR(Finansēšana!BO55,"")</f>
        <v>0</v>
      </c>
      <c r="BP40" s="63">
        <f>IFERROR(Finansēšana!BP55,"")</f>
        <v>0</v>
      </c>
      <c r="BQ40" s="63">
        <f>IFERROR(Finansēšana!BQ55,"")</f>
        <v>0</v>
      </c>
      <c r="BR40" s="63">
        <f>IFERROR(Finansēšana!BR55,"")</f>
        <v>0</v>
      </c>
      <c r="BS40" s="63">
        <f>IFERROR(Finansēšana!BS55,"")</f>
        <v>0</v>
      </c>
      <c r="BT40" s="63">
        <f>IFERROR(Finansēšana!BT55,"")</f>
        <v>0</v>
      </c>
      <c r="BU40" s="63">
        <f>IFERROR(Finansēšana!BU55,"")</f>
        <v>0</v>
      </c>
      <c r="BV40" s="63">
        <f>IFERROR(Finansēšana!BV55,"")</f>
        <v>0</v>
      </c>
      <c r="BW40" s="63">
        <f>IFERROR(Finansēšana!BW55,"")</f>
        <v>0</v>
      </c>
      <c r="BX40" s="63">
        <f>IFERROR(Finansēšana!BX55,"")</f>
        <v>0</v>
      </c>
      <c r="BY40" s="63">
        <f>IFERROR(Finansēšana!BY55,"")</f>
        <v>0</v>
      </c>
      <c r="BZ40" s="63">
        <f>IFERROR(Finansēšana!BZ55,"")</f>
        <v>0</v>
      </c>
      <c r="CA40" s="63">
        <f>IFERROR(Finansēšana!CA55,"")</f>
        <v>0</v>
      </c>
      <c r="CB40" s="63">
        <f>IFERROR(Finansēšana!CB55,"")</f>
        <v>0</v>
      </c>
      <c r="CC40" s="63">
        <f>IFERROR(Finansēšana!CC55,"")</f>
        <v>0</v>
      </c>
      <c r="CD40" s="63">
        <f>IFERROR(Finansēšana!CD55,"")</f>
        <v>0</v>
      </c>
      <c r="CE40" s="63">
        <f>IFERROR(Finansēšana!CE55,"")</f>
        <v>0</v>
      </c>
      <c r="CF40" s="63">
        <f>IFERROR(Finansēšana!CF55,"")</f>
        <v>0</v>
      </c>
      <c r="CG40" s="63">
        <f>IFERROR(Finansēšana!CG55,"")</f>
        <v>0</v>
      </c>
      <c r="CH40" s="63">
        <f>IFERROR(Finansēšana!CH55,"")</f>
        <v>0</v>
      </c>
      <c r="CI40" s="63">
        <f>IFERROR(Finansēšana!CI55,"")</f>
        <v>0</v>
      </c>
      <c r="CJ40" s="63">
        <f>IFERROR(Finansēšana!CJ55,"")</f>
        <v>0</v>
      </c>
      <c r="CK40" s="63">
        <f>IFERROR(Finansēšana!CK55,"")</f>
        <v>0</v>
      </c>
      <c r="CL40" s="63">
        <f>IFERROR(Finansēšana!CL55,"")</f>
        <v>0</v>
      </c>
      <c r="CM40" s="63">
        <f>IFERROR(Finansēšana!CM55,"")</f>
        <v>0</v>
      </c>
      <c r="CN40" s="63">
        <f>IFERROR(Finansēšana!CN55,"")</f>
        <v>0</v>
      </c>
      <c r="CO40" s="63">
        <f>IFERROR(Finansēšana!CO55,"")</f>
        <v>0</v>
      </c>
      <c r="CP40" s="63">
        <f>IFERROR(Finansēšana!CP55,"")</f>
        <v>0</v>
      </c>
      <c r="CQ40" s="63">
        <f>IFERROR(Finansēšana!CQ55,"")</f>
        <v>0</v>
      </c>
      <c r="CR40" s="63">
        <f>IFERROR(Finansēšana!CR55,"")</f>
        <v>0</v>
      </c>
      <c r="CS40" s="63">
        <f>IFERROR(Finansēšana!CS55,"")</f>
        <v>0</v>
      </c>
      <c r="CT40" s="63">
        <f>IFERROR(Finansēšana!CT55,"")</f>
        <v>0</v>
      </c>
      <c r="CU40" s="63">
        <f>IFERROR(Finansēšana!CU55,"")</f>
        <v>0</v>
      </c>
      <c r="CV40" s="63">
        <f>IFERROR(Finansēšana!CV55,"")</f>
        <v>0</v>
      </c>
      <c r="CW40" s="63">
        <f>IFERROR(Finansēšana!CW55,"")</f>
        <v>0</v>
      </c>
      <c r="CX40" s="63">
        <f>IFERROR(Finansēšana!CX55,"")</f>
        <v>0</v>
      </c>
      <c r="CY40" s="63">
        <f>IFERROR(Finansēšana!CY55,"")</f>
        <v>0</v>
      </c>
      <c r="CZ40" s="63">
        <f>IFERROR(Finansēšana!CZ55,"")</f>
        <v>0</v>
      </c>
      <c r="DA40" s="63">
        <f>IFERROR(Finansēšana!DA55,"")</f>
        <v>0</v>
      </c>
      <c r="DB40" s="63">
        <f>IFERROR(Finansēšana!DB55,"")</f>
        <v>0</v>
      </c>
      <c r="DC40" s="63">
        <f>IFERROR(Finansēšana!DC55,"")</f>
        <v>0</v>
      </c>
      <c r="DD40" s="63">
        <f>IFERROR(Finansēšana!DD55,"")</f>
        <v>0</v>
      </c>
      <c r="DE40" s="63">
        <f>IFERROR(Finansēšana!DE55,"")</f>
        <v>0</v>
      </c>
      <c r="DF40" s="63">
        <f>IFERROR(Finansēšana!DF55,"")</f>
        <v>0</v>
      </c>
      <c r="DG40" s="63">
        <f>IFERROR(Finansēšana!DG55,"")</f>
        <v>0</v>
      </c>
      <c r="DH40" s="63">
        <f>IFERROR(Finansēšana!DH55,"")</f>
        <v>0</v>
      </c>
      <c r="DI40" s="63">
        <f>IFERROR(Finansēšana!DI55,"")</f>
        <v>0</v>
      </c>
      <c r="DJ40" s="63">
        <f>IFERROR(Finansēšana!DJ55,"")</f>
        <v>0</v>
      </c>
      <c r="DK40" s="63">
        <f>IFERROR(Finansēšana!DK55,"")</f>
        <v>0</v>
      </c>
      <c r="DL40" s="63">
        <f>IFERROR(Finansēšana!DL55,"")</f>
        <v>0</v>
      </c>
      <c r="DM40" s="63">
        <f>IFERROR(Finansēšana!DM55,"")</f>
        <v>0</v>
      </c>
      <c r="DN40" s="63">
        <f>IFERROR(Finansēšana!DN55,"")</f>
        <v>0</v>
      </c>
      <c r="DO40" s="63">
        <f>IFERROR(Finansēšana!DO55,"")</f>
        <v>0</v>
      </c>
      <c r="DP40" s="63">
        <f>IFERROR(Finansēšana!DP55,"")</f>
        <v>0</v>
      </c>
      <c r="DQ40" s="63">
        <f>IFERROR(Finansēšana!DQ55,"")</f>
        <v>0</v>
      </c>
      <c r="DR40" s="63">
        <f>IFERROR(Finansēšana!DR55,"")</f>
        <v>0</v>
      </c>
      <c r="DS40" s="63">
        <f>IFERROR(Finansēšana!DS55,"")</f>
        <v>0</v>
      </c>
      <c r="DT40" s="63">
        <f>IFERROR(Finansēšana!DT55,"")</f>
        <v>0</v>
      </c>
      <c r="DU40" s="63">
        <f>IFERROR(Finansēšana!DU55,"")</f>
        <v>0</v>
      </c>
    </row>
    <row r="41" spans="1:125"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x14ac:dyDescent="0.35">
      <c r="A42" s="160" t="s">
        <v>512</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x14ac:dyDescent="0.35">
      <c r="A44" s="55" t="str">
        <f>IFERROR(A36,"")</f>
        <v>Subordinētais kapitāls</v>
      </c>
      <c r="B44" s="56" t="str">
        <f>IFERROR(B36,"")</f>
        <v>k €</v>
      </c>
      <c r="C44" s="2"/>
      <c r="D44" s="79">
        <f>IFERROR(SUM(E44:DU44),"")</f>
        <v>0</v>
      </c>
      <c r="E44" s="63">
        <f>IFERROR(-Finansēšana!E256,"")</f>
        <v>0</v>
      </c>
      <c r="F44" s="63">
        <f>IFERROR(-Finansēšana!F256,"")</f>
        <v>0</v>
      </c>
      <c r="G44" s="63">
        <f>IFERROR(-Finansēšana!G256,"")</f>
        <v>0</v>
      </c>
      <c r="H44" s="63">
        <f>IFERROR(-Finansēšana!H256,"")</f>
        <v>0</v>
      </c>
      <c r="I44" s="63">
        <f>IFERROR(-Finansēšana!I256,"")</f>
        <v>0</v>
      </c>
      <c r="J44" s="63">
        <f>IFERROR(-Finansēšana!J256,"")</f>
        <v>0</v>
      </c>
      <c r="K44" s="63">
        <f>IFERROR(-Finansēšana!K256,"")</f>
        <v>0</v>
      </c>
      <c r="L44" s="63">
        <f>IFERROR(-Finansēšana!L256,"")</f>
        <v>0</v>
      </c>
      <c r="M44" s="63">
        <f>IFERROR(-Finansēšana!M256,"")</f>
        <v>0</v>
      </c>
      <c r="N44" s="63">
        <f>IFERROR(-Finansēšana!N256,"")</f>
        <v>0</v>
      </c>
      <c r="O44" s="63">
        <f>IFERROR(-Finansēšana!O256,"")</f>
        <v>0</v>
      </c>
      <c r="P44" s="63">
        <f>IFERROR(-Finansēšana!P256,"")</f>
        <v>0</v>
      </c>
      <c r="Q44" s="63">
        <f>IFERROR(-Finansēšana!Q256,"")</f>
        <v>0</v>
      </c>
      <c r="R44" s="63">
        <f>IFERROR(-Finansēšana!R256,"")</f>
        <v>0</v>
      </c>
      <c r="S44" s="63">
        <f>IFERROR(-Finansēšana!S256,"")</f>
        <v>0</v>
      </c>
      <c r="T44" s="63">
        <f>IFERROR(-Finansēšana!T256,"")</f>
        <v>0</v>
      </c>
      <c r="U44" s="63">
        <f>IFERROR(-Finansēšana!U256,"")</f>
        <v>0</v>
      </c>
      <c r="V44" s="63">
        <f>IFERROR(-Finansēšana!V256,"")</f>
        <v>0</v>
      </c>
      <c r="W44" s="63">
        <f>IFERROR(-Finansēšana!W256,"")</f>
        <v>0</v>
      </c>
      <c r="X44" s="63">
        <f>IFERROR(-Finansēšana!X256,"")</f>
        <v>0</v>
      </c>
      <c r="Y44" s="63">
        <f>IFERROR(-Finansēšana!Y256,"")</f>
        <v>0</v>
      </c>
      <c r="Z44" s="63">
        <f>IFERROR(-Finansēšana!Z256,"")</f>
        <v>0</v>
      </c>
      <c r="AA44" s="63">
        <f>IFERROR(-Finansēšana!AA256,"")</f>
        <v>0</v>
      </c>
      <c r="AB44" s="63">
        <f>IFERROR(-Finansēšana!AB256,"")</f>
        <v>0</v>
      </c>
      <c r="AC44" s="63">
        <f>IFERROR(-Finansēšana!AC256,"")</f>
        <v>0</v>
      </c>
      <c r="AD44" s="63">
        <f>IFERROR(-Finansēšana!AD256,"")</f>
        <v>0</v>
      </c>
      <c r="AE44" s="63">
        <f>IFERROR(-Finansēšana!AE256,"")</f>
        <v>0</v>
      </c>
      <c r="AF44" s="63">
        <f>IFERROR(-Finansēšana!AF256,"")</f>
        <v>0</v>
      </c>
      <c r="AG44" s="63">
        <f>IFERROR(-Finansēšana!AG256,"")</f>
        <v>0</v>
      </c>
      <c r="AH44" s="63">
        <f>IFERROR(-Finansēšana!AH256,"")</f>
        <v>0</v>
      </c>
      <c r="AI44" s="63">
        <f>IFERROR(-Finansēšana!AI256,"")</f>
        <v>0</v>
      </c>
      <c r="AJ44" s="63">
        <f>IFERROR(-Finansēšana!AJ256,"")</f>
        <v>0</v>
      </c>
      <c r="AK44" s="63">
        <f>IFERROR(-Finansēšana!AK256,"")</f>
        <v>0</v>
      </c>
      <c r="AL44" s="63">
        <f>IFERROR(-Finansēšana!AL256,"")</f>
        <v>0</v>
      </c>
      <c r="AM44" s="63">
        <f>IFERROR(-Finansēšana!AM256,"")</f>
        <v>0</v>
      </c>
      <c r="AN44" s="63">
        <f>IFERROR(-Finansēšana!AN256,"")</f>
        <v>0</v>
      </c>
      <c r="AO44" s="63">
        <f>IFERROR(-Finansēšana!AO256,"")</f>
        <v>0</v>
      </c>
      <c r="AP44" s="63">
        <f>IFERROR(-Finansēšana!AP256,"")</f>
        <v>0</v>
      </c>
      <c r="AQ44" s="63">
        <f>IFERROR(-Finansēšana!AQ256,"")</f>
        <v>0</v>
      </c>
      <c r="AR44" s="63">
        <f>IFERROR(-Finansēšana!AR256,"")</f>
        <v>0</v>
      </c>
      <c r="AS44" s="63">
        <f>IFERROR(-Finansēšana!AS256,"")</f>
        <v>0</v>
      </c>
      <c r="AT44" s="63">
        <f>IFERROR(-Finansēšana!AT256,"")</f>
        <v>0</v>
      </c>
      <c r="AU44" s="63">
        <f>IFERROR(-Finansēšana!AU256,"")</f>
        <v>0</v>
      </c>
      <c r="AV44" s="63">
        <f>IFERROR(-Finansēšana!AV256,"")</f>
        <v>0</v>
      </c>
      <c r="AW44" s="63">
        <f>IFERROR(-Finansēšana!AW256,"")</f>
        <v>0</v>
      </c>
      <c r="AX44" s="63">
        <f>IFERROR(-Finansēšana!AX256,"")</f>
        <v>0</v>
      </c>
      <c r="AY44" s="63">
        <f>IFERROR(-Finansēšana!AY256,"")</f>
        <v>0</v>
      </c>
      <c r="AZ44" s="63">
        <f>IFERROR(-Finansēšana!AZ256,"")</f>
        <v>0</v>
      </c>
      <c r="BA44" s="63">
        <f>IFERROR(-Finansēšana!BA256,"")</f>
        <v>0</v>
      </c>
      <c r="BB44" s="63">
        <f>IFERROR(-Finansēšana!BB256,"")</f>
        <v>0</v>
      </c>
      <c r="BC44" s="63">
        <f>IFERROR(-Finansēšana!BC256,"")</f>
        <v>0</v>
      </c>
      <c r="BD44" s="63">
        <f>IFERROR(-Finansēšana!BD256,"")</f>
        <v>0</v>
      </c>
      <c r="BE44" s="63">
        <f>IFERROR(-Finansēšana!BE256,"")</f>
        <v>0</v>
      </c>
      <c r="BF44" s="63">
        <f>IFERROR(-Finansēšana!BF256,"")</f>
        <v>0</v>
      </c>
      <c r="BG44" s="63">
        <f>IFERROR(-Finansēšana!BG256,"")</f>
        <v>0</v>
      </c>
      <c r="BH44" s="63">
        <f>IFERROR(-Finansēšana!BH256,"")</f>
        <v>0</v>
      </c>
      <c r="BI44" s="63">
        <f>IFERROR(-Finansēšana!BI256,"")</f>
        <v>0</v>
      </c>
      <c r="BJ44" s="63">
        <f>IFERROR(-Finansēšana!BJ256,"")</f>
        <v>0</v>
      </c>
      <c r="BK44" s="63">
        <f>IFERROR(-Finansēšana!BK256,"")</f>
        <v>0</v>
      </c>
      <c r="BL44" s="63">
        <f>IFERROR(-Finansēšana!BL256,"")</f>
        <v>0</v>
      </c>
      <c r="BM44" s="63">
        <f>IFERROR(-Finansēšana!BM256,"")</f>
        <v>0</v>
      </c>
      <c r="BN44" s="63">
        <f>IFERROR(-Finansēšana!BN256,"")</f>
        <v>0</v>
      </c>
      <c r="BO44" s="63">
        <f>IFERROR(-Finansēšana!BO256,"")</f>
        <v>0</v>
      </c>
      <c r="BP44" s="63">
        <f>IFERROR(-Finansēšana!BP256,"")</f>
        <v>0</v>
      </c>
      <c r="BQ44" s="63">
        <f>IFERROR(-Finansēšana!BQ256,"")</f>
        <v>0</v>
      </c>
      <c r="BR44" s="63">
        <f>IFERROR(-Finansēšana!BR256,"")</f>
        <v>0</v>
      </c>
      <c r="BS44" s="63">
        <f>IFERROR(-Finansēšana!BS256,"")</f>
        <v>0</v>
      </c>
      <c r="BT44" s="63">
        <f>IFERROR(-Finansēšana!BT256,"")</f>
        <v>0</v>
      </c>
      <c r="BU44" s="63">
        <f>IFERROR(-Finansēšana!BU256,"")</f>
        <v>0</v>
      </c>
      <c r="BV44" s="63">
        <f>IFERROR(-Finansēšana!BV256,"")</f>
        <v>0</v>
      </c>
      <c r="BW44" s="63">
        <f>IFERROR(-Finansēšana!BW256,"")</f>
        <v>0</v>
      </c>
      <c r="BX44" s="63">
        <f>IFERROR(-Finansēšana!BX256,"")</f>
        <v>0</v>
      </c>
      <c r="BY44" s="63">
        <f>IFERROR(-Finansēšana!BY256,"")</f>
        <v>0</v>
      </c>
      <c r="BZ44" s="63">
        <f>IFERROR(-Finansēšana!BZ256,"")</f>
        <v>0</v>
      </c>
      <c r="CA44" s="63">
        <f>IFERROR(-Finansēšana!CA256,"")</f>
        <v>0</v>
      </c>
      <c r="CB44" s="63">
        <f>IFERROR(-Finansēšana!CB256,"")</f>
        <v>0</v>
      </c>
      <c r="CC44" s="63">
        <f>IFERROR(-Finansēšana!CC256,"")</f>
        <v>0</v>
      </c>
      <c r="CD44" s="63">
        <f>IFERROR(-Finansēšana!CD256,"")</f>
        <v>0</v>
      </c>
      <c r="CE44" s="63">
        <f>IFERROR(-Finansēšana!CE256,"")</f>
        <v>0</v>
      </c>
      <c r="CF44" s="63">
        <f>IFERROR(-Finansēšana!CF256,"")</f>
        <v>0</v>
      </c>
      <c r="CG44" s="63">
        <f>IFERROR(-Finansēšana!CG256,"")</f>
        <v>0</v>
      </c>
      <c r="CH44" s="63">
        <f>IFERROR(-Finansēšana!CH256,"")</f>
        <v>0</v>
      </c>
      <c r="CI44" s="63">
        <f>IFERROR(-Finansēšana!CI256,"")</f>
        <v>0</v>
      </c>
      <c r="CJ44" s="63">
        <f>IFERROR(-Finansēšana!CJ256,"")</f>
        <v>0</v>
      </c>
      <c r="CK44" s="63">
        <f>IFERROR(-Finansēšana!CK256,"")</f>
        <v>0</v>
      </c>
      <c r="CL44" s="63">
        <f>IFERROR(-Finansēšana!CL256,"")</f>
        <v>0</v>
      </c>
      <c r="CM44" s="63">
        <f>IFERROR(-Finansēšana!CM256,"")</f>
        <v>0</v>
      </c>
      <c r="CN44" s="63">
        <f>IFERROR(-Finansēšana!CN256,"")</f>
        <v>0</v>
      </c>
      <c r="CO44" s="63">
        <f>IFERROR(-Finansēšana!CO256,"")</f>
        <v>0</v>
      </c>
      <c r="CP44" s="63">
        <f>IFERROR(-Finansēšana!CP256,"")</f>
        <v>0</v>
      </c>
      <c r="CQ44" s="63">
        <f>IFERROR(-Finansēšana!CQ256,"")</f>
        <v>0</v>
      </c>
      <c r="CR44" s="63">
        <f>IFERROR(-Finansēšana!CR256,"")</f>
        <v>0</v>
      </c>
      <c r="CS44" s="63">
        <f>IFERROR(-Finansēšana!CS256,"")</f>
        <v>0</v>
      </c>
      <c r="CT44" s="63">
        <f>IFERROR(-Finansēšana!CT256,"")</f>
        <v>0</v>
      </c>
      <c r="CU44" s="63">
        <f>IFERROR(-Finansēšana!CU256,"")</f>
        <v>0</v>
      </c>
      <c r="CV44" s="63">
        <f>IFERROR(-Finansēšana!CV256,"")</f>
        <v>0</v>
      </c>
      <c r="CW44" s="63">
        <f>IFERROR(-Finansēšana!CW256,"")</f>
        <v>0</v>
      </c>
      <c r="CX44" s="63">
        <f>IFERROR(-Finansēšana!CX256,"")</f>
        <v>0</v>
      </c>
      <c r="CY44" s="63">
        <f>IFERROR(-Finansēšana!CY256,"")</f>
        <v>0</v>
      </c>
      <c r="CZ44" s="63">
        <f>IFERROR(-Finansēšana!CZ256,"")</f>
        <v>0</v>
      </c>
      <c r="DA44" s="63">
        <f>IFERROR(-Finansēšana!DA256,"")</f>
        <v>0</v>
      </c>
      <c r="DB44" s="63">
        <f>IFERROR(-Finansēšana!DB256,"")</f>
        <v>0</v>
      </c>
      <c r="DC44" s="63">
        <f>IFERROR(-Finansēšana!DC256,"")</f>
        <v>0</v>
      </c>
      <c r="DD44" s="63">
        <f>IFERROR(-Finansēšana!DD256,"")</f>
        <v>0</v>
      </c>
      <c r="DE44" s="63">
        <f>IFERROR(-Finansēšana!DE256,"")</f>
        <v>0</v>
      </c>
      <c r="DF44" s="63">
        <f>IFERROR(-Finansēšana!DF256,"")</f>
        <v>0</v>
      </c>
      <c r="DG44" s="63">
        <f>IFERROR(-Finansēšana!DG256,"")</f>
        <v>0</v>
      </c>
      <c r="DH44" s="63">
        <f>IFERROR(-Finansēšana!DH256,"")</f>
        <v>0</v>
      </c>
      <c r="DI44" s="63">
        <f>IFERROR(-Finansēšana!DI256,"")</f>
        <v>0</v>
      </c>
      <c r="DJ44" s="63">
        <f>IFERROR(-Finansēšana!DJ256,"")</f>
        <v>0</v>
      </c>
      <c r="DK44" s="63">
        <f>IFERROR(-Finansēšana!DK256,"")</f>
        <v>0</v>
      </c>
      <c r="DL44" s="63">
        <f>IFERROR(-Finansēšana!DL256,"")</f>
        <v>0</v>
      </c>
      <c r="DM44" s="63">
        <f>IFERROR(-Finansēšana!DM256,"")</f>
        <v>0</v>
      </c>
      <c r="DN44" s="63">
        <f>IFERROR(-Finansēšana!DN256,"")</f>
        <v>0</v>
      </c>
      <c r="DO44" s="63">
        <f>IFERROR(-Finansēšana!DO256,"")</f>
        <v>0</v>
      </c>
      <c r="DP44" s="63">
        <f>IFERROR(-Finansēšana!DP256,"")</f>
        <v>0</v>
      </c>
      <c r="DQ44" s="63">
        <f>IFERROR(-Finansēšana!DQ256,"")</f>
        <v>0</v>
      </c>
      <c r="DR44" s="63">
        <f>IFERROR(-Finansēšana!DR256,"")</f>
        <v>0</v>
      </c>
      <c r="DS44" s="63">
        <f>IFERROR(-Finansēšana!DS256,"")</f>
        <v>0</v>
      </c>
      <c r="DT44" s="63">
        <f>IFERROR(-Finansēšana!DT256,"")</f>
        <v>0</v>
      </c>
      <c r="DU44" s="63">
        <f>IFERROR(-Finansēšana!DU256,"")</f>
        <v>0</v>
      </c>
    </row>
    <row r="45" spans="1:125" x14ac:dyDescent="0.35">
      <c r="A45" s="55" t="str">
        <f t="shared" ref="A45:B47" si="6">IFERROR(A38,"")</f>
        <v>Banka1</v>
      </c>
      <c r="B45" s="56" t="str">
        <f t="shared" si="6"/>
        <v>k €</v>
      </c>
      <c r="C45" s="2"/>
      <c r="D45" s="79">
        <f>IFERROR(SUM(E45:DU45),"")</f>
        <v>0</v>
      </c>
      <c r="E45" s="63">
        <f>IFERROR(-Finansēšana!E111,"")</f>
        <v>0</v>
      </c>
      <c r="F45" s="63">
        <f>IFERROR(-Finansēšana!F111,"")</f>
        <v>0</v>
      </c>
      <c r="G45" s="63">
        <f>IFERROR(-Finansēšana!G111,"")</f>
        <v>0</v>
      </c>
      <c r="H45" s="63">
        <f>IFERROR(-Finansēšana!H111,"")</f>
        <v>0</v>
      </c>
      <c r="I45" s="63">
        <f>IFERROR(-Finansēšana!I111,"")</f>
        <v>0</v>
      </c>
      <c r="J45" s="63">
        <f>IFERROR(-Finansēšana!J111,"")</f>
        <v>0</v>
      </c>
      <c r="K45" s="63">
        <f>IFERROR(-Finansēšana!K111,"")</f>
        <v>0</v>
      </c>
      <c r="L45" s="63">
        <f>IFERROR(-Finansēšana!L111,"")</f>
        <v>0</v>
      </c>
      <c r="M45" s="63">
        <f>IFERROR(-Finansēšana!M111,"")</f>
        <v>0</v>
      </c>
      <c r="N45" s="63">
        <f>IFERROR(-Finansēšana!N111,"")</f>
        <v>0</v>
      </c>
      <c r="O45" s="63">
        <f>IFERROR(-Finansēšana!O111,"")</f>
        <v>0</v>
      </c>
      <c r="P45" s="63">
        <f>IFERROR(-Finansēšana!P111,"")</f>
        <v>0</v>
      </c>
      <c r="Q45" s="63">
        <f>IFERROR(-Finansēšana!Q111,"")</f>
        <v>0</v>
      </c>
      <c r="R45" s="63">
        <f>IFERROR(-Finansēšana!R111,"")</f>
        <v>0</v>
      </c>
      <c r="S45" s="63">
        <f>IFERROR(-Finansēšana!S111,"")</f>
        <v>0</v>
      </c>
      <c r="T45" s="63">
        <f>IFERROR(-Finansēšana!T111,"")</f>
        <v>0</v>
      </c>
      <c r="U45" s="63">
        <f>IFERROR(-Finansēšana!U111,"")</f>
        <v>0</v>
      </c>
      <c r="V45" s="63">
        <f>IFERROR(-Finansēšana!V111,"")</f>
        <v>0</v>
      </c>
      <c r="W45" s="63">
        <f>IFERROR(-Finansēšana!W111,"")</f>
        <v>0</v>
      </c>
      <c r="X45" s="63">
        <f>IFERROR(-Finansēšana!X111,"")</f>
        <v>0</v>
      </c>
      <c r="Y45" s="63">
        <f>IFERROR(-Finansēšana!Y111,"")</f>
        <v>0</v>
      </c>
      <c r="Z45" s="63">
        <f>IFERROR(-Finansēšana!Z111,"")</f>
        <v>0</v>
      </c>
      <c r="AA45" s="63">
        <f>IFERROR(-Finansēšana!AA111,"")</f>
        <v>0</v>
      </c>
      <c r="AB45" s="63">
        <f>IFERROR(-Finansēšana!AB111,"")</f>
        <v>0</v>
      </c>
      <c r="AC45" s="63">
        <f>IFERROR(-Finansēšana!AC111,"")</f>
        <v>0</v>
      </c>
      <c r="AD45" s="63">
        <f>IFERROR(-Finansēšana!AD111,"")</f>
        <v>0</v>
      </c>
      <c r="AE45" s="63">
        <f>IFERROR(-Finansēšana!AE111,"")</f>
        <v>0</v>
      </c>
      <c r="AF45" s="63">
        <f>IFERROR(-Finansēšana!AF111,"")</f>
        <v>0</v>
      </c>
      <c r="AG45" s="63">
        <f>IFERROR(-Finansēšana!AG111,"")</f>
        <v>0</v>
      </c>
      <c r="AH45" s="63">
        <f>IFERROR(-Finansēšana!AH111,"")</f>
        <v>0</v>
      </c>
      <c r="AI45" s="63">
        <f>IFERROR(-Finansēšana!AI111,"")</f>
        <v>0</v>
      </c>
      <c r="AJ45" s="63">
        <f>IFERROR(-Finansēšana!AJ111,"")</f>
        <v>0</v>
      </c>
      <c r="AK45" s="63">
        <f>IFERROR(-Finansēšana!AK111,"")</f>
        <v>0</v>
      </c>
      <c r="AL45" s="63">
        <f>IFERROR(-Finansēšana!AL111,"")</f>
        <v>0</v>
      </c>
      <c r="AM45" s="63">
        <f>IFERROR(-Finansēšana!AM111,"")</f>
        <v>0</v>
      </c>
      <c r="AN45" s="63">
        <f>IFERROR(-Finansēšana!AN111,"")</f>
        <v>0</v>
      </c>
      <c r="AO45" s="63">
        <f>IFERROR(-Finansēšana!AO111,"")</f>
        <v>0</v>
      </c>
      <c r="AP45" s="63">
        <f>IFERROR(-Finansēšana!AP111,"")</f>
        <v>0</v>
      </c>
      <c r="AQ45" s="63">
        <f>IFERROR(-Finansēšana!AQ111,"")</f>
        <v>0</v>
      </c>
      <c r="AR45" s="63">
        <f>IFERROR(-Finansēšana!AR111,"")</f>
        <v>0</v>
      </c>
      <c r="AS45" s="63">
        <f>IFERROR(-Finansēšana!AS111,"")</f>
        <v>0</v>
      </c>
      <c r="AT45" s="63">
        <f>IFERROR(-Finansēšana!AT111,"")</f>
        <v>0</v>
      </c>
      <c r="AU45" s="63">
        <f>IFERROR(-Finansēšana!AU111,"")</f>
        <v>0</v>
      </c>
      <c r="AV45" s="63">
        <f>IFERROR(-Finansēšana!AV111,"")</f>
        <v>0</v>
      </c>
      <c r="AW45" s="63">
        <f>IFERROR(-Finansēšana!AW111,"")</f>
        <v>0</v>
      </c>
      <c r="AX45" s="63">
        <f>IFERROR(-Finansēšana!AX111,"")</f>
        <v>0</v>
      </c>
      <c r="AY45" s="63">
        <f>IFERROR(-Finansēšana!AY111,"")</f>
        <v>0</v>
      </c>
      <c r="AZ45" s="63">
        <f>IFERROR(-Finansēšana!AZ111,"")</f>
        <v>0</v>
      </c>
      <c r="BA45" s="63">
        <f>IFERROR(-Finansēšana!BA111,"")</f>
        <v>0</v>
      </c>
      <c r="BB45" s="63">
        <f>IFERROR(-Finansēšana!BB111,"")</f>
        <v>0</v>
      </c>
      <c r="BC45" s="63">
        <f>IFERROR(-Finansēšana!BC111,"")</f>
        <v>0</v>
      </c>
      <c r="BD45" s="63">
        <f>IFERROR(-Finansēšana!BD111,"")</f>
        <v>0</v>
      </c>
      <c r="BE45" s="63">
        <f>IFERROR(-Finansēšana!BE111,"")</f>
        <v>0</v>
      </c>
      <c r="BF45" s="63">
        <f>IFERROR(-Finansēšana!BF111,"")</f>
        <v>0</v>
      </c>
      <c r="BG45" s="63">
        <f>IFERROR(-Finansēšana!BG111,"")</f>
        <v>0</v>
      </c>
      <c r="BH45" s="63">
        <f>IFERROR(-Finansēšana!BH111,"")</f>
        <v>0</v>
      </c>
      <c r="BI45" s="63">
        <f>IFERROR(-Finansēšana!BI111,"")</f>
        <v>0</v>
      </c>
      <c r="BJ45" s="63">
        <f>IFERROR(-Finansēšana!BJ111,"")</f>
        <v>0</v>
      </c>
      <c r="BK45" s="63">
        <f>IFERROR(-Finansēšana!BK111,"")</f>
        <v>0</v>
      </c>
      <c r="BL45" s="63">
        <f>IFERROR(-Finansēšana!BL111,"")</f>
        <v>0</v>
      </c>
      <c r="BM45" s="63">
        <f>IFERROR(-Finansēšana!BM111,"")</f>
        <v>0</v>
      </c>
      <c r="BN45" s="63">
        <f>IFERROR(-Finansēšana!BN111,"")</f>
        <v>0</v>
      </c>
      <c r="BO45" s="63">
        <f>IFERROR(-Finansēšana!BO111,"")</f>
        <v>0</v>
      </c>
      <c r="BP45" s="63">
        <f>IFERROR(-Finansēšana!BP111,"")</f>
        <v>0</v>
      </c>
      <c r="BQ45" s="63">
        <f>IFERROR(-Finansēšana!BQ111,"")</f>
        <v>0</v>
      </c>
      <c r="BR45" s="63">
        <f>IFERROR(-Finansēšana!BR111,"")</f>
        <v>0</v>
      </c>
      <c r="BS45" s="63">
        <f>IFERROR(-Finansēšana!BS111,"")</f>
        <v>0</v>
      </c>
      <c r="BT45" s="63">
        <f>IFERROR(-Finansēšana!BT111,"")</f>
        <v>0</v>
      </c>
      <c r="BU45" s="63">
        <f>IFERROR(-Finansēšana!BU111,"")</f>
        <v>0</v>
      </c>
      <c r="BV45" s="63">
        <f>IFERROR(-Finansēšana!BV111,"")</f>
        <v>0</v>
      </c>
      <c r="BW45" s="63">
        <f>IFERROR(-Finansēšana!BW111,"")</f>
        <v>0</v>
      </c>
      <c r="BX45" s="63">
        <f>IFERROR(-Finansēšana!BX111,"")</f>
        <v>0</v>
      </c>
      <c r="BY45" s="63">
        <f>IFERROR(-Finansēšana!BY111,"")</f>
        <v>0</v>
      </c>
      <c r="BZ45" s="63">
        <f>IFERROR(-Finansēšana!BZ111,"")</f>
        <v>0</v>
      </c>
      <c r="CA45" s="63">
        <f>IFERROR(-Finansēšana!CA111,"")</f>
        <v>0</v>
      </c>
      <c r="CB45" s="63">
        <f>IFERROR(-Finansēšana!CB111,"")</f>
        <v>0</v>
      </c>
      <c r="CC45" s="63">
        <f>IFERROR(-Finansēšana!CC111,"")</f>
        <v>0</v>
      </c>
      <c r="CD45" s="63">
        <f>IFERROR(-Finansēšana!CD111,"")</f>
        <v>0</v>
      </c>
      <c r="CE45" s="63">
        <f>IFERROR(-Finansēšana!CE111,"")</f>
        <v>0</v>
      </c>
      <c r="CF45" s="63">
        <f>IFERROR(-Finansēšana!CF111,"")</f>
        <v>0</v>
      </c>
      <c r="CG45" s="63">
        <f>IFERROR(-Finansēšana!CG111,"")</f>
        <v>0</v>
      </c>
      <c r="CH45" s="63">
        <f>IFERROR(-Finansēšana!CH111,"")</f>
        <v>0</v>
      </c>
      <c r="CI45" s="63">
        <f>IFERROR(-Finansēšana!CI111,"")</f>
        <v>0</v>
      </c>
      <c r="CJ45" s="63">
        <f>IFERROR(-Finansēšana!CJ111,"")</f>
        <v>0</v>
      </c>
      <c r="CK45" s="63">
        <f>IFERROR(-Finansēšana!CK111,"")</f>
        <v>0</v>
      </c>
      <c r="CL45" s="63">
        <f>IFERROR(-Finansēšana!CL111,"")</f>
        <v>0</v>
      </c>
      <c r="CM45" s="63">
        <f>IFERROR(-Finansēšana!CM111,"")</f>
        <v>0</v>
      </c>
      <c r="CN45" s="63">
        <f>IFERROR(-Finansēšana!CN111,"")</f>
        <v>0</v>
      </c>
      <c r="CO45" s="63">
        <f>IFERROR(-Finansēšana!CO111,"")</f>
        <v>0</v>
      </c>
      <c r="CP45" s="63">
        <f>IFERROR(-Finansēšana!CP111,"")</f>
        <v>0</v>
      </c>
      <c r="CQ45" s="63">
        <f>IFERROR(-Finansēšana!CQ111,"")</f>
        <v>0</v>
      </c>
      <c r="CR45" s="63">
        <f>IFERROR(-Finansēšana!CR111,"")</f>
        <v>0</v>
      </c>
      <c r="CS45" s="63">
        <f>IFERROR(-Finansēšana!CS111,"")</f>
        <v>0</v>
      </c>
      <c r="CT45" s="63">
        <f>IFERROR(-Finansēšana!CT111,"")</f>
        <v>0</v>
      </c>
      <c r="CU45" s="63">
        <f>IFERROR(-Finansēšana!CU111,"")</f>
        <v>0</v>
      </c>
      <c r="CV45" s="63">
        <f>IFERROR(-Finansēšana!CV111,"")</f>
        <v>0</v>
      </c>
      <c r="CW45" s="63">
        <f>IFERROR(-Finansēšana!CW111,"")</f>
        <v>0</v>
      </c>
      <c r="CX45" s="63">
        <f>IFERROR(-Finansēšana!CX111,"")</f>
        <v>0</v>
      </c>
      <c r="CY45" s="63">
        <f>IFERROR(-Finansēšana!CY111,"")</f>
        <v>0</v>
      </c>
      <c r="CZ45" s="63">
        <f>IFERROR(-Finansēšana!CZ111,"")</f>
        <v>0</v>
      </c>
      <c r="DA45" s="63">
        <f>IFERROR(-Finansēšana!DA111,"")</f>
        <v>0</v>
      </c>
      <c r="DB45" s="63">
        <f>IFERROR(-Finansēšana!DB111,"")</f>
        <v>0</v>
      </c>
      <c r="DC45" s="63">
        <f>IFERROR(-Finansēšana!DC111,"")</f>
        <v>0</v>
      </c>
      <c r="DD45" s="63">
        <f>IFERROR(-Finansēšana!DD111,"")</f>
        <v>0</v>
      </c>
      <c r="DE45" s="63">
        <f>IFERROR(-Finansēšana!DE111,"")</f>
        <v>0</v>
      </c>
      <c r="DF45" s="63">
        <f>IFERROR(-Finansēšana!DF111,"")</f>
        <v>0</v>
      </c>
      <c r="DG45" s="63">
        <f>IFERROR(-Finansēšana!DG111,"")</f>
        <v>0</v>
      </c>
      <c r="DH45" s="63">
        <f>IFERROR(-Finansēšana!DH111,"")</f>
        <v>0</v>
      </c>
      <c r="DI45" s="63">
        <f>IFERROR(-Finansēšana!DI111,"")</f>
        <v>0</v>
      </c>
      <c r="DJ45" s="63">
        <f>IFERROR(-Finansēšana!DJ111,"")</f>
        <v>0</v>
      </c>
      <c r="DK45" s="63">
        <f>IFERROR(-Finansēšana!DK111,"")</f>
        <v>0</v>
      </c>
      <c r="DL45" s="63">
        <f>IFERROR(-Finansēšana!DL111,"")</f>
        <v>0</v>
      </c>
      <c r="DM45" s="63">
        <f>IFERROR(-Finansēšana!DM111,"")</f>
        <v>0</v>
      </c>
      <c r="DN45" s="63">
        <f>IFERROR(-Finansēšana!DN111,"")</f>
        <v>0</v>
      </c>
      <c r="DO45" s="63">
        <f>IFERROR(-Finansēšana!DO111,"")</f>
        <v>0</v>
      </c>
      <c r="DP45" s="63">
        <f>IFERROR(-Finansēšana!DP111,"")</f>
        <v>0</v>
      </c>
      <c r="DQ45" s="63">
        <f>IFERROR(-Finansēšana!DQ111,"")</f>
        <v>0</v>
      </c>
      <c r="DR45" s="63">
        <f>IFERROR(-Finansēšana!DR111,"")</f>
        <v>0</v>
      </c>
      <c r="DS45" s="63">
        <f>IFERROR(-Finansēšana!DS111,"")</f>
        <v>0</v>
      </c>
      <c r="DT45" s="63">
        <f>IFERROR(-Finansēšana!DT111,"")</f>
        <v>0</v>
      </c>
      <c r="DU45" s="63">
        <f>IFERROR(-Finansēšana!DU111,"")</f>
        <v>0</v>
      </c>
    </row>
    <row r="46" spans="1:125" x14ac:dyDescent="0.35">
      <c r="A46" s="55" t="str">
        <f t="shared" si="6"/>
        <v>Banka2</v>
      </c>
      <c r="B46" s="56" t="str">
        <f t="shared" si="6"/>
        <v>k €</v>
      </c>
      <c r="C46" s="2"/>
      <c r="D46" s="79">
        <f>IFERROR(SUM(E46:DU46),"")</f>
        <v>0</v>
      </c>
      <c r="E46" s="63">
        <f>IFERROR(-Finansēšana!E163,"")</f>
        <v>0</v>
      </c>
      <c r="F46" s="63">
        <f>IFERROR(-Finansēšana!F163,"")</f>
        <v>0</v>
      </c>
      <c r="G46" s="63">
        <f>IFERROR(-Finansēšana!G163,"")</f>
        <v>0</v>
      </c>
      <c r="H46" s="63">
        <f>IFERROR(-Finansēšana!H163,"")</f>
        <v>0</v>
      </c>
      <c r="I46" s="63">
        <f>IFERROR(-Finansēšana!I163,"")</f>
        <v>0</v>
      </c>
      <c r="J46" s="63">
        <f>IFERROR(-Finansēšana!J163,"")</f>
        <v>0</v>
      </c>
      <c r="K46" s="63">
        <f>IFERROR(-Finansēšana!K163,"")</f>
        <v>0</v>
      </c>
      <c r="L46" s="63">
        <f>IFERROR(-Finansēšana!L163,"")</f>
        <v>0</v>
      </c>
      <c r="M46" s="63">
        <f>IFERROR(-Finansēšana!M163,"")</f>
        <v>0</v>
      </c>
      <c r="N46" s="63">
        <f>IFERROR(-Finansēšana!N163,"")</f>
        <v>0</v>
      </c>
      <c r="O46" s="63">
        <f>IFERROR(-Finansēšana!O163,"")</f>
        <v>0</v>
      </c>
      <c r="P46" s="63">
        <f>IFERROR(-Finansēšana!P163,"")</f>
        <v>0</v>
      </c>
      <c r="Q46" s="63">
        <f>IFERROR(-Finansēšana!Q163,"")</f>
        <v>0</v>
      </c>
      <c r="R46" s="63">
        <f>IFERROR(-Finansēšana!R163,"")</f>
        <v>0</v>
      </c>
      <c r="S46" s="63">
        <f>IFERROR(-Finansēšana!S163,"")</f>
        <v>0</v>
      </c>
      <c r="T46" s="63">
        <f>IFERROR(-Finansēšana!T163,"")</f>
        <v>0</v>
      </c>
      <c r="U46" s="63">
        <f>IFERROR(-Finansēšana!U163,"")</f>
        <v>0</v>
      </c>
      <c r="V46" s="63">
        <f>IFERROR(-Finansēšana!V163,"")</f>
        <v>0</v>
      </c>
      <c r="W46" s="63">
        <f>IFERROR(-Finansēšana!W163,"")</f>
        <v>0</v>
      </c>
      <c r="X46" s="63">
        <f>IFERROR(-Finansēšana!X163,"")</f>
        <v>0</v>
      </c>
      <c r="Y46" s="63">
        <f>IFERROR(-Finansēšana!Y163,"")</f>
        <v>0</v>
      </c>
      <c r="Z46" s="63">
        <f>IFERROR(-Finansēšana!Z163,"")</f>
        <v>0</v>
      </c>
      <c r="AA46" s="63">
        <f>IFERROR(-Finansēšana!AA163,"")</f>
        <v>0</v>
      </c>
      <c r="AB46" s="63">
        <f>IFERROR(-Finansēšana!AB163,"")</f>
        <v>0</v>
      </c>
      <c r="AC46" s="63">
        <f>IFERROR(-Finansēšana!AC163,"")</f>
        <v>0</v>
      </c>
      <c r="AD46" s="63">
        <f>IFERROR(-Finansēšana!AD163,"")</f>
        <v>0</v>
      </c>
      <c r="AE46" s="63">
        <f>IFERROR(-Finansēšana!AE163,"")</f>
        <v>0</v>
      </c>
      <c r="AF46" s="63">
        <f>IFERROR(-Finansēšana!AF163,"")</f>
        <v>0</v>
      </c>
      <c r="AG46" s="63">
        <f>IFERROR(-Finansēšana!AG163,"")</f>
        <v>0</v>
      </c>
      <c r="AH46" s="63">
        <f>IFERROR(-Finansēšana!AH163,"")</f>
        <v>0</v>
      </c>
      <c r="AI46" s="63">
        <f>IFERROR(-Finansēšana!AI163,"")</f>
        <v>0</v>
      </c>
      <c r="AJ46" s="63">
        <f>IFERROR(-Finansēšana!AJ163,"")</f>
        <v>0</v>
      </c>
      <c r="AK46" s="63">
        <f>IFERROR(-Finansēšana!AK163,"")</f>
        <v>0</v>
      </c>
      <c r="AL46" s="63">
        <f>IFERROR(-Finansēšana!AL163,"")</f>
        <v>0</v>
      </c>
      <c r="AM46" s="63">
        <f>IFERROR(-Finansēšana!AM163,"")</f>
        <v>0</v>
      </c>
      <c r="AN46" s="63">
        <f>IFERROR(-Finansēšana!AN163,"")</f>
        <v>0</v>
      </c>
      <c r="AO46" s="63">
        <f>IFERROR(-Finansēšana!AO163,"")</f>
        <v>0</v>
      </c>
      <c r="AP46" s="63">
        <f>IFERROR(-Finansēšana!AP163,"")</f>
        <v>0</v>
      </c>
      <c r="AQ46" s="63">
        <f>IFERROR(-Finansēšana!AQ163,"")</f>
        <v>0</v>
      </c>
      <c r="AR46" s="63">
        <f>IFERROR(-Finansēšana!AR163,"")</f>
        <v>0</v>
      </c>
      <c r="AS46" s="63">
        <f>IFERROR(-Finansēšana!AS163,"")</f>
        <v>0</v>
      </c>
      <c r="AT46" s="63">
        <f>IFERROR(-Finansēšana!AT163,"")</f>
        <v>0</v>
      </c>
      <c r="AU46" s="63">
        <f>IFERROR(-Finansēšana!AU163,"")</f>
        <v>0</v>
      </c>
      <c r="AV46" s="63">
        <f>IFERROR(-Finansēšana!AV163,"")</f>
        <v>0</v>
      </c>
      <c r="AW46" s="63">
        <f>IFERROR(-Finansēšana!AW163,"")</f>
        <v>0</v>
      </c>
      <c r="AX46" s="63">
        <f>IFERROR(-Finansēšana!AX163,"")</f>
        <v>0</v>
      </c>
      <c r="AY46" s="63">
        <f>IFERROR(-Finansēšana!AY163,"")</f>
        <v>0</v>
      </c>
      <c r="AZ46" s="63">
        <f>IFERROR(-Finansēšana!AZ163,"")</f>
        <v>0</v>
      </c>
      <c r="BA46" s="63">
        <f>IFERROR(-Finansēšana!BA163,"")</f>
        <v>0</v>
      </c>
      <c r="BB46" s="63">
        <f>IFERROR(-Finansēšana!BB163,"")</f>
        <v>0</v>
      </c>
      <c r="BC46" s="63">
        <f>IFERROR(-Finansēšana!BC163,"")</f>
        <v>0</v>
      </c>
      <c r="BD46" s="63">
        <f>IFERROR(-Finansēšana!BD163,"")</f>
        <v>0</v>
      </c>
      <c r="BE46" s="63">
        <f>IFERROR(-Finansēšana!BE163,"")</f>
        <v>0</v>
      </c>
      <c r="BF46" s="63">
        <f>IFERROR(-Finansēšana!BF163,"")</f>
        <v>0</v>
      </c>
      <c r="BG46" s="63">
        <f>IFERROR(-Finansēšana!BG163,"")</f>
        <v>0</v>
      </c>
      <c r="BH46" s="63">
        <f>IFERROR(-Finansēšana!BH163,"")</f>
        <v>0</v>
      </c>
      <c r="BI46" s="63">
        <f>IFERROR(-Finansēšana!BI163,"")</f>
        <v>0</v>
      </c>
      <c r="BJ46" s="63">
        <f>IFERROR(-Finansēšana!BJ163,"")</f>
        <v>0</v>
      </c>
      <c r="BK46" s="63">
        <f>IFERROR(-Finansēšana!BK163,"")</f>
        <v>0</v>
      </c>
      <c r="BL46" s="63">
        <f>IFERROR(-Finansēšana!BL163,"")</f>
        <v>0</v>
      </c>
      <c r="BM46" s="63">
        <f>IFERROR(-Finansēšana!BM163,"")</f>
        <v>0</v>
      </c>
      <c r="BN46" s="63">
        <f>IFERROR(-Finansēšana!BN163,"")</f>
        <v>0</v>
      </c>
      <c r="BO46" s="63">
        <f>IFERROR(-Finansēšana!BO163,"")</f>
        <v>0</v>
      </c>
      <c r="BP46" s="63">
        <f>IFERROR(-Finansēšana!BP163,"")</f>
        <v>0</v>
      </c>
      <c r="BQ46" s="63">
        <f>IFERROR(-Finansēšana!BQ163,"")</f>
        <v>0</v>
      </c>
      <c r="BR46" s="63">
        <f>IFERROR(-Finansēšana!BR163,"")</f>
        <v>0</v>
      </c>
      <c r="BS46" s="63">
        <f>IFERROR(-Finansēšana!BS163,"")</f>
        <v>0</v>
      </c>
      <c r="BT46" s="63">
        <f>IFERROR(-Finansēšana!BT163,"")</f>
        <v>0</v>
      </c>
      <c r="BU46" s="63">
        <f>IFERROR(-Finansēšana!BU163,"")</f>
        <v>0</v>
      </c>
      <c r="BV46" s="63">
        <f>IFERROR(-Finansēšana!BV163,"")</f>
        <v>0</v>
      </c>
      <c r="BW46" s="63">
        <f>IFERROR(-Finansēšana!BW163,"")</f>
        <v>0</v>
      </c>
      <c r="BX46" s="63">
        <f>IFERROR(-Finansēšana!BX163,"")</f>
        <v>0</v>
      </c>
      <c r="BY46" s="63">
        <f>IFERROR(-Finansēšana!BY163,"")</f>
        <v>0</v>
      </c>
      <c r="BZ46" s="63">
        <f>IFERROR(-Finansēšana!BZ163,"")</f>
        <v>0</v>
      </c>
      <c r="CA46" s="63">
        <f>IFERROR(-Finansēšana!CA163,"")</f>
        <v>0</v>
      </c>
      <c r="CB46" s="63">
        <f>IFERROR(-Finansēšana!CB163,"")</f>
        <v>0</v>
      </c>
      <c r="CC46" s="63">
        <f>IFERROR(-Finansēšana!CC163,"")</f>
        <v>0</v>
      </c>
      <c r="CD46" s="63">
        <f>IFERROR(-Finansēšana!CD163,"")</f>
        <v>0</v>
      </c>
      <c r="CE46" s="63">
        <f>IFERROR(-Finansēšana!CE163,"")</f>
        <v>0</v>
      </c>
      <c r="CF46" s="63">
        <f>IFERROR(-Finansēšana!CF163,"")</f>
        <v>0</v>
      </c>
      <c r="CG46" s="63">
        <f>IFERROR(-Finansēšana!CG163,"")</f>
        <v>0</v>
      </c>
      <c r="CH46" s="63">
        <f>IFERROR(-Finansēšana!CH163,"")</f>
        <v>0</v>
      </c>
      <c r="CI46" s="63">
        <f>IFERROR(-Finansēšana!CI163,"")</f>
        <v>0</v>
      </c>
      <c r="CJ46" s="63">
        <f>IFERROR(-Finansēšana!CJ163,"")</f>
        <v>0</v>
      </c>
      <c r="CK46" s="63">
        <f>IFERROR(-Finansēšana!CK163,"")</f>
        <v>0</v>
      </c>
      <c r="CL46" s="63">
        <f>IFERROR(-Finansēšana!CL163,"")</f>
        <v>0</v>
      </c>
      <c r="CM46" s="63">
        <f>IFERROR(-Finansēšana!CM163,"")</f>
        <v>0</v>
      </c>
      <c r="CN46" s="63">
        <f>IFERROR(-Finansēšana!CN163,"")</f>
        <v>0</v>
      </c>
      <c r="CO46" s="63">
        <f>IFERROR(-Finansēšana!CO163,"")</f>
        <v>0</v>
      </c>
      <c r="CP46" s="63">
        <f>IFERROR(-Finansēšana!CP163,"")</f>
        <v>0</v>
      </c>
      <c r="CQ46" s="63">
        <f>IFERROR(-Finansēšana!CQ163,"")</f>
        <v>0</v>
      </c>
      <c r="CR46" s="63">
        <f>IFERROR(-Finansēšana!CR163,"")</f>
        <v>0</v>
      </c>
      <c r="CS46" s="63">
        <f>IFERROR(-Finansēšana!CS163,"")</f>
        <v>0</v>
      </c>
      <c r="CT46" s="63">
        <f>IFERROR(-Finansēšana!CT163,"")</f>
        <v>0</v>
      </c>
      <c r="CU46" s="63">
        <f>IFERROR(-Finansēšana!CU163,"")</f>
        <v>0</v>
      </c>
      <c r="CV46" s="63">
        <f>IFERROR(-Finansēšana!CV163,"")</f>
        <v>0</v>
      </c>
      <c r="CW46" s="63">
        <f>IFERROR(-Finansēšana!CW163,"")</f>
        <v>0</v>
      </c>
      <c r="CX46" s="63">
        <f>IFERROR(-Finansēšana!CX163,"")</f>
        <v>0</v>
      </c>
      <c r="CY46" s="63">
        <f>IFERROR(-Finansēšana!CY163,"")</f>
        <v>0</v>
      </c>
      <c r="CZ46" s="63">
        <f>IFERROR(-Finansēšana!CZ163,"")</f>
        <v>0</v>
      </c>
      <c r="DA46" s="63">
        <f>IFERROR(-Finansēšana!DA163,"")</f>
        <v>0</v>
      </c>
      <c r="DB46" s="63">
        <f>IFERROR(-Finansēšana!DB163,"")</f>
        <v>0</v>
      </c>
      <c r="DC46" s="63">
        <f>IFERROR(-Finansēšana!DC163,"")</f>
        <v>0</v>
      </c>
      <c r="DD46" s="63">
        <f>IFERROR(-Finansēšana!DD163,"")</f>
        <v>0</v>
      </c>
      <c r="DE46" s="63">
        <f>IFERROR(-Finansēšana!DE163,"")</f>
        <v>0</v>
      </c>
      <c r="DF46" s="63">
        <f>IFERROR(-Finansēšana!DF163,"")</f>
        <v>0</v>
      </c>
      <c r="DG46" s="63">
        <f>IFERROR(-Finansēšana!DG163,"")</f>
        <v>0</v>
      </c>
      <c r="DH46" s="63">
        <f>IFERROR(-Finansēšana!DH163,"")</f>
        <v>0</v>
      </c>
      <c r="DI46" s="63">
        <f>IFERROR(-Finansēšana!DI163,"")</f>
        <v>0</v>
      </c>
      <c r="DJ46" s="63">
        <f>IFERROR(-Finansēšana!DJ163,"")</f>
        <v>0</v>
      </c>
      <c r="DK46" s="63">
        <f>IFERROR(-Finansēšana!DK163,"")</f>
        <v>0</v>
      </c>
      <c r="DL46" s="63">
        <f>IFERROR(-Finansēšana!DL163,"")</f>
        <v>0</v>
      </c>
      <c r="DM46" s="63">
        <f>IFERROR(-Finansēšana!DM163,"")</f>
        <v>0</v>
      </c>
      <c r="DN46" s="63">
        <f>IFERROR(-Finansēšana!DN163,"")</f>
        <v>0</v>
      </c>
      <c r="DO46" s="63">
        <f>IFERROR(-Finansēšana!DO163,"")</f>
        <v>0</v>
      </c>
      <c r="DP46" s="63">
        <f>IFERROR(-Finansēšana!DP163,"")</f>
        <v>0</v>
      </c>
      <c r="DQ46" s="63">
        <f>IFERROR(-Finansēšana!DQ163,"")</f>
        <v>0</v>
      </c>
      <c r="DR46" s="63">
        <f>IFERROR(-Finansēšana!DR163,"")</f>
        <v>0</v>
      </c>
      <c r="DS46" s="63">
        <f>IFERROR(-Finansēšana!DS163,"")</f>
        <v>0</v>
      </c>
      <c r="DT46" s="63">
        <f>IFERROR(-Finansēšana!DT163,"")</f>
        <v>0</v>
      </c>
      <c r="DU46" s="63">
        <f>IFERROR(-Finansēšana!DU163,"")</f>
        <v>0</v>
      </c>
    </row>
    <row r="47" spans="1:125" x14ac:dyDescent="0.35">
      <c r="A47" s="55" t="str">
        <f t="shared" si="6"/>
        <v>Banka3</v>
      </c>
      <c r="B47" s="56" t="str">
        <f t="shared" si="6"/>
        <v>k €</v>
      </c>
      <c r="C47" s="2"/>
      <c r="D47" s="79">
        <f>IFERROR(SUM(E47:DU47),"")</f>
        <v>0</v>
      </c>
      <c r="E47" s="63">
        <f>IFERROR(-Finansēšana!E216,"")</f>
        <v>0</v>
      </c>
      <c r="F47" s="63">
        <f>IFERROR(-Finansēšana!F216,"")</f>
        <v>0</v>
      </c>
      <c r="G47" s="63">
        <f>IFERROR(-Finansēšana!G216,"")</f>
        <v>0</v>
      </c>
      <c r="H47" s="63">
        <f>IFERROR(-Finansēšana!H216,"")</f>
        <v>0</v>
      </c>
      <c r="I47" s="63">
        <f>IFERROR(-Finansēšana!I216,"")</f>
        <v>0</v>
      </c>
      <c r="J47" s="63">
        <f>IFERROR(-Finansēšana!J216,"")</f>
        <v>0</v>
      </c>
      <c r="K47" s="63">
        <f>IFERROR(-Finansēšana!K216,"")</f>
        <v>0</v>
      </c>
      <c r="L47" s="63">
        <f>IFERROR(-Finansēšana!L216,"")</f>
        <v>0</v>
      </c>
      <c r="M47" s="63">
        <f>IFERROR(-Finansēšana!M216,"")</f>
        <v>0</v>
      </c>
      <c r="N47" s="63">
        <f>IFERROR(-Finansēšana!N216,"")</f>
        <v>0</v>
      </c>
      <c r="O47" s="63">
        <f>IFERROR(-Finansēšana!O216,"")</f>
        <v>0</v>
      </c>
      <c r="P47" s="63">
        <f>IFERROR(-Finansēšana!P216,"")</f>
        <v>0</v>
      </c>
      <c r="Q47" s="63">
        <f>IFERROR(-Finansēšana!Q216,"")</f>
        <v>0</v>
      </c>
      <c r="R47" s="63">
        <f>IFERROR(-Finansēšana!R216,"")</f>
        <v>0</v>
      </c>
      <c r="S47" s="63">
        <f>IFERROR(-Finansēšana!S216,"")</f>
        <v>0</v>
      </c>
      <c r="T47" s="63">
        <f>IFERROR(-Finansēšana!T216,"")</f>
        <v>0</v>
      </c>
      <c r="U47" s="63">
        <f>IFERROR(-Finansēšana!U216,"")</f>
        <v>0</v>
      </c>
      <c r="V47" s="63">
        <f>IFERROR(-Finansēšana!V216,"")</f>
        <v>0</v>
      </c>
      <c r="W47" s="63">
        <f>IFERROR(-Finansēšana!W216,"")</f>
        <v>0</v>
      </c>
      <c r="X47" s="63">
        <f>IFERROR(-Finansēšana!X216,"")</f>
        <v>0</v>
      </c>
      <c r="Y47" s="63">
        <f>IFERROR(-Finansēšana!Y216,"")</f>
        <v>0</v>
      </c>
      <c r="Z47" s="63">
        <f>IFERROR(-Finansēšana!Z216,"")</f>
        <v>0</v>
      </c>
      <c r="AA47" s="63">
        <f>IFERROR(-Finansēšana!AA216,"")</f>
        <v>0</v>
      </c>
      <c r="AB47" s="63">
        <f>IFERROR(-Finansēšana!AB216,"")</f>
        <v>0</v>
      </c>
      <c r="AC47" s="63">
        <f>IFERROR(-Finansēšana!AC216,"")</f>
        <v>0</v>
      </c>
      <c r="AD47" s="63">
        <f>IFERROR(-Finansēšana!AD216,"")</f>
        <v>0</v>
      </c>
      <c r="AE47" s="63">
        <f>IFERROR(-Finansēšana!AE216,"")</f>
        <v>0</v>
      </c>
      <c r="AF47" s="63">
        <f>IFERROR(-Finansēšana!AF216,"")</f>
        <v>0</v>
      </c>
      <c r="AG47" s="63">
        <f>IFERROR(-Finansēšana!AG216,"")</f>
        <v>0</v>
      </c>
      <c r="AH47" s="63">
        <f>IFERROR(-Finansēšana!AH216,"")</f>
        <v>0</v>
      </c>
      <c r="AI47" s="63">
        <f>IFERROR(-Finansēšana!AI216,"")</f>
        <v>0</v>
      </c>
      <c r="AJ47" s="63">
        <f>IFERROR(-Finansēšana!AJ216,"")</f>
        <v>0</v>
      </c>
      <c r="AK47" s="63">
        <f>IFERROR(-Finansēšana!AK216,"")</f>
        <v>0</v>
      </c>
      <c r="AL47" s="63">
        <f>IFERROR(-Finansēšana!AL216,"")</f>
        <v>0</v>
      </c>
      <c r="AM47" s="63">
        <f>IFERROR(-Finansēšana!AM216,"")</f>
        <v>0</v>
      </c>
      <c r="AN47" s="63">
        <f>IFERROR(-Finansēšana!AN216,"")</f>
        <v>0</v>
      </c>
      <c r="AO47" s="63">
        <f>IFERROR(-Finansēšana!AO216,"")</f>
        <v>0</v>
      </c>
      <c r="AP47" s="63">
        <f>IFERROR(-Finansēšana!AP216,"")</f>
        <v>0</v>
      </c>
      <c r="AQ47" s="63">
        <f>IFERROR(-Finansēšana!AQ216,"")</f>
        <v>0</v>
      </c>
      <c r="AR47" s="63">
        <f>IFERROR(-Finansēšana!AR216,"")</f>
        <v>0</v>
      </c>
      <c r="AS47" s="63">
        <f>IFERROR(-Finansēšana!AS216,"")</f>
        <v>0</v>
      </c>
      <c r="AT47" s="63">
        <f>IFERROR(-Finansēšana!AT216,"")</f>
        <v>0</v>
      </c>
      <c r="AU47" s="63">
        <f>IFERROR(-Finansēšana!AU216,"")</f>
        <v>0</v>
      </c>
      <c r="AV47" s="63">
        <f>IFERROR(-Finansēšana!AV216,"")</f>
        <v>0</v>
      </c>
      <c r="AW47" s="63">
        <f>IFERROR(-Finansēšana!AW216,"")</f>
        <v>0</v>
      </c>
      <c r="AX47" s="63">
        <f>IFERROR(-Finansēšana!AX216,"")</f>
        <v>0</v>
      </c>
      <c r="AY47" s="63">
        <f>IFERROR(-Finansēšana!AY216,"")</f>
        <v>0</v>
      </c>
      <c r="AZ47" s="63">
        <f>IFERROR(-Finansēšana!AZ216,"")</f>
        <v>0</v>
      </c>
      <c r="BA47" s="63">
        <f>IFERROR(-Finansēšana!BA216,"")</f>
        <v>0</v>
      </c>
      <c r="BB47" s="63">
        <f>IFERROR(-Finansēšana!BB216,"")</f>
        <v>0</v>
      </c>
      <c r="BC47" s="63">
        <f>IFERROR(-Finansēšana!BC216,"")</f>
        <v>0</v>
      </c>
      <c r="BD47" s="63">
        <f>IFERROR(-Finansēšana!BD216,"")</f>
        <v>0</v>
      </c>
      <c r="BE47" s="63">
        <f>IFERROR(-Finansēšana!BE216,"")</f>
        <v>0</v>
      </c>
      <c r="BF47" s="63">
        <f>IFERROR(-Finansēšana!BF216,"")</f>
        <v>0</v>
      </c>
      <c r="BG47" s="63">
        <f>IFERROR(-Finansēšana!BG216,"")</f>
        <v>0</v>
      </c>
      <c r="BH47" s="63">
        <f>IFERROR(-Finansēšana!BH216,"")</f>
        <v>0</v>
      </c>
      <c r="BI47" s="63">
        <f>IFERROR(-Finansēšana!BI216,"")</f>
        <v>0</v>
      </c>
      <c r="BJ47" s="63">
        <f>IFERROR(-Finansēšana!BJ216,"")</f>
        <v>0</v>
      </c>
      <c r="BK47" s="63">
        <f>IFERROR(-Finansēšana!BK216,"")</f>
        <v>0</v>
      </c>
      <c r="BL47" s="63">
        <f>IFERROR(-Finansēšana!BL216,"")</f>
        <v>0</v>
      </c>
      <c r="BM47" s="63">
        <f>IFERROR(-Finansēšana!BM216,"")</f>
        <v>0</v>
      </c>
      <c r="BN47" s="63">
        <f>IFERROR(-Finansēšana!BN216,"")</f>
        <v>0</v>
      </c>
      <c r="BO47" s="63">
        <f>IFERROR(-Finansēšana!BO216,"")</f>
        <v>0</v>
      </c>
      <c r="BP47" s="63">
        <f>IFERROR(-Finansēšana!BP216,"")</f>
        <v>0</v>
      </c>
      <c r="BQ47" s="63">
        <f>IFERROR(-Finansēšana!BQ216,"")</f>
        <v>0</v>
      </c>
      <c r="BR47" s="63">
        <f>IFERROR(-Finansēšana!BR216,"")</f>
        <v>0</v>
      </c>
      <c r="BS47" s="63">
        <f>IFERROR(-Finansēšana!BS216,"")</f>
        <v>0</v>
      </c>
      <c r="BT47" s="63">
        <f>IFERROR(-Finansēšana!BT216,"")</f>
        <v>0</v>
      </c>
      <c r="BU47" s="63">
        <f>IFERROR(-Finansēšana!BU216,"")</f>
        <v>0</v>
      </c>
      <c r="BV47" s="63">
        <f>IFERROR(-Finansēšana!BV216,"")</f>
        <v>0</v>
      </c>
      <c r="BW47" s="63">
        <f>IFERROR(-Finansēšana!BW216,"")</f>
        <v>0</v>
      </c>
      <c r="BX47" s="63">
        <f>IFERROR(-Finansēšana!BX216,"")</f>
        <v>0</v>
      </c>
      <c r="BY47" s="63">
        <f>IFERROR(-Finansēšana!BY216,"")</f>
        <v>0</v>
      </c>
      <c r="BZ47" s="63">
        <f>IFERROR(-Finansēšana!BZ216,"")</f>
        <v>0</v>
      </c>
      <c r="CA47" s="63">
        <f>IFERROR(-Finansēšana!CA216,"")</f>
        <v>0</v>
      </c>
      <c r="CB47" s="63">
        <f>IFERROR(-Finansēšana!CB216,"")</f>
        <v>0</v>
      </c>
      <c r="CC47" s="63">
        <f>IFERROR(-Finansēšana!CC216,"")</f>
        <v>0</v>
      </c>
      <c r="CD47" s="63">
        <f>IFERROR(-Finansēšana!CD216,"")</f>
        <v>0</v>
      </c>
      <c r="CE47" s="63">
        <f>IFERROR(-Finansēšana!CE216,"")</f>
        <v>0</v>
      </c>
      <c r="CF47" s="63">
        <f>IFERROR(-Finansēšana!CF216,"")</f>
        <v>0</v>
      </c>
      <c r="CG47" s="63">
        <f>IFERROR(-Finansēšana!CG216,"")</f>
        <v>0</v>
      </c>
      <c r="CH47" s="63">
        <f>IFERROR(-Finansēšana!CH216,"")</f>
        <v>0</v>
      </c>
      <c r="CI47" s="63">
        <f>IFERROR(-Finansēšana!CI216,"")</f>
        <v>0</v>
      </c>
      <c r="CJ47" s="63">
        <f>IFERROR(-Finansēšana!CJ216,"")</f>
        <v>0</v>
      </c>
      <c r="CK47" s="63">
        <f>IFERROR(-Finansēšana!CK216,"")</f>
        <v>0</v>
      </c>
      <c r="CL47" s="63">
        <f>IFERROR(-Finansēšana!CL216,"")</f>
        <v>0</v>
      </c>
      <c r="CM47" s="63">
        <f>IFERROR(-Finansēšana!CM216,"")</f>
        <v>0</v>
      </c>
      <c r="CN47" s="63">
        <f>IFERROR(-Finansēšana!CN216,"")</f>
        <v>0</v>
      </c>
      <c r="CO47" s="63">
        <f>IFERROR(-Finansēšana!CO216,"")</f>
        <v>0</v>
      </c>
      <c r="CP47" s="63">
        <f>IFERROR(-Finansēšana!CP216,"")</f>
        <v>0</v>
      </c>
      <c r="CQ47" s="63">
        <f>IFERROR(-Finansēšana!CQ216,"")</f>
        <v>0</v>
      </c>
      <c r="CR47" s="63">
        <f>IFERROR(-Finansēšana!CR216,"")</f>
        <v>0</v>
      </c>
      <c r="CS47" s="63">
        <f>IFERROR(-Finansēšana!CS216,"")</f>
        <v>0</v>
      </c>
      <c r="CT47" s="63">
        <f>IFERROR(-Finansēšana!CT216,"")</f>
        <v>0</v>
      </c>
      <c r="CU47" s="63">
        <f>IFERROR(-Finansēšana!CU216,"")</f>
        <v>0</v>
      </c>
      <c r="CV47" s="63">
        <f>IFERROR(-Finansēšana!CV216,"")</f>
        <v>0</v>
      </c>
      <c r="CW47" s="63">
        <f>IFERROR(-Finansēšana!CW216,"")</f>
        <v>0</v>
      </c>
      <c r="CX47" s="63">
        <f>IFERROR(-Finansēšana!CX216,"")</f>
        <v>0</v>
      </c>
      <c r="CY47" s="63">
        <f>IFERROR(-Finansēšana!CY216,"")</f>
        <v>0</v>
      </c>
      <c r="CZ47" s="63">
        <f>IFERROR(-Finansēšana!CZ216,"")</f>
        <v>0</v>
      </c>
      <c r="DA47" s="63">
        <f>IFERROR(-Finansēšana!DA216,"")</f>
        <v>0</v>
      </c>
      <c r="DB47" s="63">
        <f>IFERROR(-Finansēšana!DB216,"")</f>
        <v>0</v>
      </c>
      <c r="DC47" s="63">
        <f>IFERROR(-Finansēšana!DC216,"")</f>
        <v>0</v>
      </c>
      <c r="DD47" s="63">
        <f>IFERROR(-Finansēšana!DD216,"")</f>
        <v>0</v>
      </c>
      <c r="DE47" s="63">
        <f>IFERROR(-Finansēšana!DE216,"")</f>
        <v>0</v>
      </c>
      <c r="DF47" s="63">
        <f>IFERROR(-Finansēšana!DF216,"")</f>
        <v>0</v>
      </c>
      <c r="DG47" s="63">
        <f>IFERROR(-Finansēšana!DG216,"")</f>
        <v>0</v>
      </c>
      <c r="DH47" s="63">
        <f>IFERROR(-Finansēšana!DH216,"")</f>
        <v>0</v>
      </c>
      <c r="DI47" s="63">
        <f>IFERROR(-Finansēšana!DI216,"")</f>
        <v>0</v>
      </c>
      <c r="DJ47" s="63">
        <f>IFERROR(-Finansēšana!DJ216,"")</f>
        <v>0</v>
      </c>
      <c r="DK47" s="63">
        <f>IFERROR(-Finansēšana!DK216,"")</f>
        <v>0</v>
      </c>
      <c r="DL47" s="63">
        <f>IFERROR(-Finansēšana!DL216,"")</f>
        <v>0</v>
      </c>
      <c r="DM47" s="63">
        <f>IFERROR(-Finansēšana!DM216,"")</f>
        <v>0</v>
      </c>
      <c r="DN47" s="63">
        <f>IFERROR(-Finansēšana!DN216,"")</f>
        <v>0</v>
      </c>
      <c r="DO47" s="63">
        <f>IFERROR(-Finansēšana!DO216,"")</f>
        <v>0</v>
      </c>
      <c r="DP47" s="63">
        <f>IFERROR(-Finansēšana!DP216,"")</f>
        <v>0</v>
      </c>
      <c r="DQ47" s="63">
        <f>IFERROR(-Finansēšana!DQ216,"")</f>
        <v>0</v>
      </c>
      <c r="DR47" s="63">
        <f>IFERROR(-Finansēšana!DR216,"")</f>
        <v>0</v>
      </c>
      <c r="DS47" s="63">
        <f>IFERROR(-Finansēšana!DS216,"")</f>
        <v>0</v>
      </c>
      <c r="DT47" s="63">
        <f>IFERROR(-Finansēšana!DT216,"")</f>
        <v>0</v>
      </c>
      <c r="DU47" s="63">
        <f>IFERROR(-Finansēšana!DU216,"")</f>
        <v>0</v>
      </c>
    </row>
    <row r="48" spans="1:125" x14ac:dyDescent="0.35">
      <c r="A48" s="2"/>
      <c r="B48" s="2"/>
      <c r="C48" s="2"/>
      <c r="D48" s="104">
        <f>IFERROR(SUM(D44:D47),"")</f>
        <v>0</v>
      </c>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x14ac:dyDescent="0.35">
      <c r="A49" s="55" t="str">
        <f>IFERROR(Finansēšana!A331,"")</f>
        <v>Kopā apgrozījums SAISTĪBU MAKSĀJUMU SUMMAS REZERVES KONTOS</v>
      </c>
      <c r="B49" s="56" t="str">
        <f>IFERROR(Finansēšana!B331,"")</f>
        <v>k €</v>
      </c>
      <c r="C49" s="2"/>
      <c r="D49" s="79">
        <f>IFERROR(SUM(E49:DU49),"")</f>
        <v>0</v>
      </c>
      <c r="E49" s="63">
        <f>IFERROR(Finansēšana!E331,"")</f>
        <v>0</v>
      </c>
      <c r="F49" s="63">
        <f>IFERROR(Finansēšana!F331,"")</f>
        <v>0</v>
      </c>
      <c r="G49" s="63">
        <f>IFERROR(Finansēšana!G331,"")</f>
        <v>0</v>
      </c>
      <c r="H49" s="63">
        <f>IFERROR(Finansēšana!H331,"")</f>
        <v>0</v>
      </c>
      <c r="I49" s="63">
        <f>IFERROR(Finansēšana!I331,"")</f>
        <v>0</v>
      </c>
      <c r="J49" s="63">
        <f>IFERROR(Finansēšana!J331,"")</f>
        <v>0</v>
      </c>
      <c r="K49" s="63">
        <f>IFERROR(Finansēšana!K331,"")</f>
        <v>0</v>
      </c>
      <c r="L49" s="63">
        <f>IFERROR(Finansēšana!L331,"")</f>
        <v>0</v>
      </c>
      <c r="M49" s="63">
        <f>IFERROR(Finansēšana!M331,"")</f>
        <v>0</v>
      </c>
      <c r="N49" s="63">
        <f>IFERROR(Finansēšana!N331,"")</f>
        <v>0</v>
      </c>
      <c r="O49" s="63">
        <f>IFERROR(Finansēšana!O331,"")</f>
        <v>0</v>
      </c>
      <c r="P49" s="63">
        <f>IFERROR(Finansēšana!P331,"")</f>
        <v>0</v>
      </c>
      <c r="Q49" s="63">
        <f>IFERROR(Finansēšana!Q331,"")</f>
        <v>0</v>
      </c>
      <c r="R49" s="63">
        <f>IFERROR(Finansēšana!R331,"")</f>
        <v>0</v>
      </c>
      <c r="S49" s="63">
        <f>IFERROR(Finansēšana!S331,"")</f>
        <v>0</v>
      </c>
      <c r="T49" s="63">
        <f>IFERROR(Finansēšana!T331,"")</f>
        <v>0</v>
      </c>
      <c r="U49" s="63">
        <f>IFERROR(Finansēšana!U331,"")</f>
        <v>0</v>
      </c>
      <c r="V49" s="63">
        <f>IFERROR(Finansēšana!V331,"")</f>
        <v>0</v>
      </c>
      <c r="W49" s="63">
        <f>IFERROR(Finansēšana!W331,"")</f>
        <v>0</v>
      </c>
      <c r="X49" s="63">
        <f>IFERROR(Finansēšana!X331,"")</f>
        <v>0</v>
      </c>
      <c r="Y49" s="63">
        <f>IFERROR(Finansēšana!Y331,"")</f>
        <v>0</v>
      </c>
      <c r="Z49" s="63">
        <f>IFERROR(Finansēšana!Z331,"")</f>
        <v>0</v>
      </c>
      <c r="AA49" s="63">
        <f>IFERROR(Finansēšana!AA331,"")</f>
        <v>0</v>
      </c>
      <c r="AB49" s="63">
        <f>IFERROR(Finansēšana!AB331,"")</f>
        <v>0</v>
      </c>
      <c r="AC49" s="63">
        <f>IFERROR(Finansēšana!AC331,"")</f>
        <v>0</v>
      </c>
      <c r="AD49" s="63">
        <f>IFERROR(Finansēšana!AD331,"")</f>
        <v>0</v>
      </c>
      <c r="AE49" s="63">
        <f>IFERROR(Finansēšana!AE331,"")</f>
        <v>0</v>
      </c>
      <c r="AF49" s="63">
        <f>IFERROR(Finansēšana!AF331,"")</f>
        <v>0</v>
      </c>
      <c r="AG49" s="63">
        <f>IFERROR(Finansēšana!AG331,"")</f>
        <v>0</v>
      </c>
      <c r="AH49" s="63">
        <f>IFERROR(Finansēšana!AH331,"")</f>
        <v>0</v>
      </c>
      <c r="AI49" s="63">
        <f>IFERROR(Finansēšana!AI331,"")</f>
        <v>0</v>
      </c>
      <c r="AJ49" s="63">
        <f>IFERROR(Finansēšana!AJ331,"")</f>
        <v>0</v>
      </c>
      <c r="AK49" s="63">
        <f>IFERROR(Finansēšana!AK331,"")</f>
        <v>0</v>
      </c>
      <c r="AL49" s="63">
        <f>IFERROR(Finansēšana!AL331,"")</f>
        <v>0</v>
      </c>
      <c r="AM49" s="63">
        <f>IFERROR(Finansēšana!AM331,"")</f>
        <v>0</v>
      </c>
      <c r="AN49" s="63">
        <f>IFERROR(Finansēšana!AN331,"")</f>
        <v>0</v>
      </c>
      <c r="AO49" s="63">
        <f>IFERROR(Finansēšana!AO331,"")</f>
        <v>0</v>
      </c>
      <c r="AP49" s="63">
        <f>IFERROR(Finansēšana!AP331,"")</f>
        <v>0</v>
      </c>
      <c r="AQ49" s="63">
        <f>IFERROR(Finansēšana!AQ331,"")</f>
        <v>0</v>
      </c>
      <c r="AR49" s="63">
        <f>IFERROR(Finansēšana!AR331,"")</f>
        <v>0</v>
      </c>
      <c r="AS49" s="63">
        <f>IFERROR(Finansēšana!AS331,"")</f>
        <v>0</v>
      </c>
      <c r="AT49" s="63">
        <f>IFERROR(Finansēšana!AT331,"")</f>
        <v>0</v>
      </c>
      <c r="AU49" s="63">
        <f>IFERROR(Finansēšana!AU331,"")</f>
        <v>0</v>
      </c>
      <c r="AV49" s="63">
        <f>IFERROR(Finansēšana!AV331,"")</f>
        <v>0</v>
      </c>
      <c r="AW49" s="63">
        <f>IFERROR(Finansēšana!AW331,"")</f>
        <v>0</v>
      </c>
      <c r="AX49" s="63">
        <f>IFERROR(Finansēšana!AX331,"")</f>
        <v>0</v>
      </c>
      <c r="AY49" s="63">
        <f>IFERROR(Finansēšana!AY331,"")</f>
        <v>0</v>
      </c>
      <c r="AZ49" s="63">
        <f>IFERROR(Finansēšana!AZ331,"")</f>
        <v>0</v>
      </c>
      <c r="BA49" s="63">
        <f>IFERROR(Finansēšana!BA331,"")</f>
        <v>0</v>
      </c>
      <c r="BB49" s="63">
        <f>IFERROR(Finansēšana!BB331,"")</f>
        <v>0</v>
      </c>
      <c r="BC49" s="63">
        <f>IFERROR(Finansēšana!BC331,"")</f>
        <v>0</v>
      </c>
      <c r="BD49" s="63">
        <f>IFERROR(Finansēšana!BD331,"")</f>
        <v>0</v>
      </c>
      <c r="BE49" s="63">
        <f>IFERROR(Finansēšana!BE331,"")</f>
        <v>0</v>
      </c>
      <c r="BF49" s="63">
        <f>IFERROR(Finansēšana!BF331,"")</f>
        <v>0</v>
      </c>
      <c r="BG49" s="63">
        <f>IFERROR(Finansēšana!BG331,"")</f>
        <v>0</v>
      </c>
      <c r="BH49" s="63">
        <f>IFERROR(Finansēšana!BH331,"")</f>
        <v>0</v>
      </c>
      <c r="BI49" s="63">
        <f>IFERROR(Finansēšana!BI331,"")</f>
        <v>0</v>
      </c>
      <c r="BJ49" s="63">
        <f>IFERROR(Finansēšana!BJ331,"")</f>
        <v>0</v>
      </c>
      <c r="BK49" s="63">
        <f>IFERROR(Finansēšana!BK331,"")</f>
        <v>0</v>
      </c>
      <c r="BL49" s="63">
        <f>IFERROR(Finansēšana!BL331,"")</f>
        <v>0</v>
      </c>
      <c r="BM49" s="63">
        <f>IFERROR(Finansēšana!BM331,"")</f>
        <v>0</v>
      </c>
      <c r="BN49" s="63">
        <f>IFERROR(Finansēšana!BN331,"")</f>
        <v>0</v>
      </c>
      <c r="BO49" s="63">
        <f>IFERROR(Finansēšana!BO331,"")</f>
        <v>0</v>
      </c>
      <c r="BP49" s="63">
        <f>IFERROR(Finansēšana!BP331,"")</f>
        <v>0</v>
      </c>
      <c r="BQ49" s="63">
        <f>IFERROR(Finansēšana!BQ331,"")</f>
        <v>0</v>
      </c>
      <c r="BR49" s="63">
        <f>IFERROR(Finansēšana!BR331,"")</f>
        <v>0</v>
      </c>
      <c r="BS49" s="63">
        <f>IFERROR(Finansēšana!BS331,"")</f>
        <v>0</v>
      </c>
      <c r="BT49" s="63">
        <f>IFERROR(Finansēšana!BT331,"")</f>
        <v>0</v>
      </c>
      <c r="BU49" s="63">
        <f>IFERROR(Finansēšana!BU331,"")</f>
        <v>0</v>
      </c>
      <c r="BV49" s="63">
        <f>IFERROR(Finansēšana!BV331,"")</f>
        <v>0</v>
      </c>
      <c r="BW49" s="63">
        <f>IFERROR(Finansēšana!BW331,"")</f>
        <v>0</v>
      </c>
      <c r="BX49" s="63">
        <f>IFERROR(Finansēšana!BX331,"")</f>
        <v>0</v>
      </c>
      <c r="BY49" s="63">
        <f>IFERROR(Finansēšana!BY331,"")</f>
        <v>0</v>
      </c>
      <c r="BZ49" s="63">
        <f>IFERROR(Finansēšana!BZ331,"")</f>
        <v>0</v>
      </c>
      <c r="CA49" s="63">
        <f>IFERROR(Finansēšana!CA331,"")</f>
        <v>0</v>
      </c>
      <c r="CB49" s="63">
        <f>IFERROR(Finansēšana!CB331,"")</f>
        <v>0</v>
      </c>
      <c r="CC49" s="63">
        <f>IFERROR(Finansēšana!CC331,"")</f>
        <v>0</v>
      </c>
      <c r="CD49" s="63">
        <f>IFERROR(Finansēšana!CD331,"")</f>
        <v>0</v>
      </c>
      <c r="CE49" s="63">
        <f>IFERROR(Finansēšana!CE331,"")</f>
        <v>0</v>
      </c>
      <c r="CF49" s="63">
        <f>IFERROR(Finansēšana!CF331,"")</f>
        <v>0</v>
      </c>
      <c r="CG49" s="63">
        <f>IFERROR(Finansēšana!CG331,"")</f>
        <v>0</v>
      </c>
      <c r="CH49" s="63">
        <f>IFERROR(Finansēšana!CH331,"")</f>
        <v>0</v>
      </c>
      <c r="CI49" s="63">
        <f>IFERROR(Finansēšana!CI331,"")</f>
        <v>0</v>
      </c>
      <c r="CJ49" s="63">
        <f>IFERROR(Finansēšana!CJ331,"")</f>
        <v>0</v>
      </c>
      <c r="CK49" s="63">
        <f>IFERROR(Finansēšana!CK331,"")</f>
        <v>0</v>
      </c>
      <c r="CL49" s="63">
        <f>IFERROR(Finansēšana!CL331,"")</f>
        <v>0</v>
      </c>
      <c r="CM49" s="63">
        <f>IFERROR(Finansēšana!CM331,"")</f>
        <v>0</v>
      </c>
      <c r="CN49" s="63">
        <f>IFERROR(Finansēšana!CN331,"")</f>
        <v>0</v>
      </c>
      <c r="CO49" s="63">
        <f>IFERROR(Finansēšana!CO331,"")</f>
        <v>0</v>
      </c>
      <c r="CP49" s="63">
        <f>IFERROR(Finansēšana!CP331,"")</f>
        <v>0</v>
      </c>
      <c r="CQ49" s="63">
        <f>IFERROR(Finansēšana!CQ331,"")</f>
        <v>0</v>
      </c>
      <c r="CR49" s="63">
        <f>IFERROR(Finansēšana!CR331,"")</f>
        <v>0</v>
      </c>
      <c r="CS49" s="63">
        <f>IFERROR(Finansēšana!CS331,"")</f>
        <v>0</v>
      </c>
      <c r="CT49" s="63">
        <f>IFERROR(Finansēšana!CT331,"")</f>
        <v>0</v>
      </c>
      <c r="CU49" s="63">
        <f>IFERROR(Finansēšana!CU331,"")</f>
        <v>0</v>
      </c>
      <c r="CV49" s="63">
        <f>IFERROR(Finansēšana!CV331,"")</f>
        <v>0</v>
      </c>
      <c r="CW49" s="63">
        <f>IFERROR(Finansēšana!CW331,"")</f>
        <v>0</v>
      </c>
      <c r="CX49" s="63">
        <f>IFERROR(Finansēšana!CX331,"")</f>
        <v>0</v>
      </c>
      <c r="CY49" s="63">
        <f>IFERROR(Finansēšana!CY331,"")</f>
        <v>0</v>
      </c>
      <c r="CZ49" s="63">
        <f>IFERROR(Finansēšana!CZ331,"")</f>
        <v>0</v>
      </c>
      <c r="DA49" s="63">
        <f>IFERROR(Finansēšana!DA331,"")</f>
        <v>0</v>
      </c>
      <c r="DB49" s="63">
        <f>IFERROR(Finansēšana!DB331,"")</f>
        <v>0</v>
      </c>
      <c r="DC49" s="63">
        <f>IFERROR(Finansēšana!DC331,"")</f>
        <v>0</v>
      </c>
      <c r="DD49" s="63">
        <f>IFERROR(Finansēšana!DD331,"")</f>
        <v>0</v>
      </c>
      <c r="DE49" s="63">
        <f>IFERROR(Finansēšana!DE331,"")</f>
        <v>0</v>
      </c>
      <c r="DF49" s="63">
        <f>IFERROR(Finansēšana!DF331,"")</f>
        <v>0</v>
      </c>
      <c r="DG49" s="63">
        <f>IFERROR(Finansēšana!DG331,"")</f>
        <v>0</v>
      </c>
      <c r="DH49" s="63">
        <f>IFERROR(Finansēšana!DH331,"")</f>
        <v>0</v>
      </c>
      <c r="DI49" s="63">
        <f>IFERROR(Finansēšana!DI331,"")</f>
        <v>0</v>
      </c>
      <c r="DJ49" s="63">
        <f>IFERROR(Finansēšana!DJ331,"")</f>
        <v>0</v>
      </c>
      <c r="DK49" s="63">
        <f>IFERROR(Finansēšana!DK331,"")</f>
        <v>0</v>
      </c>
      <c r="DL49" s="63">
        <f>IFERROR(Finansēšana!DL331,"")</f>
        <v>0</v>
      </c>
      <c r="DM49" s="63">
        <f>IFERROR(Finansēšana!DM331,"")</f>
        <v>0</v>
      </c>
      <c r="DN49" s="63">
        <f>IFERROR(Finansēšana!DN331,"")</f>
        <v>0</v>
      </c>
      <c r="DO49" s="63">
        <f>IFERROR(Finansēšana!DO331,"")</f>
        <v>0</v>
      </c>
      <c r="DP49" s="63">
        <f>IFERROR(Finansēšana!DP331,"")</f>
        <v>0</v>
      </c>
      <c r="DQ49" s="63">
        <f>IFERROR(Finansēšana!DQ331,"")</f>
        <v>0</v>
      </c>
      <c r="DR49" s="63">
        <f>IFERROR(Finansēšana!DR331,"")</f>
        <v>0</v>
      </c>
      <c r="DS49" s="63">
        <f>IFERROR(Finansēšana!DS331,"")</f>
        <v>0</v>
      </c>
      <c r="DT49" s="63">
        <f>IFERROR(Finansēšana!DT331,"")</f>
        <v>0</v>
      </c>
      <c r="DU49" s="63">
        <f>IFERROR(Finansēšana!DU331,"")</f>
        <v>0</v>
      </c>
    </row>
    <row r="50" spans="1:125"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x14ac:dyDescent="0.35">
      <c r="A51" s="25" t="s">
        <v>513</v>
      </c>
      <c r="B51" s="25"/>
      <c r="C51" s="25"/>
      <c r="D51" s="104"/>
      <c r="E51" s="104">
        <f t="shared" ref="E51:BP51" si="7">IFERROR(SUM(E34:E40,E44:E47,E49),"")</f>
        <v>0</v>
      </c>
      <c r="F51" s="104">
        <f t="shared" si="7"/>
        <v>0</v>
      </c>
      <c r="G51" s="104">
        <f t="shared" si="7"/>
        <v>0</v>
      </c>
      <c r="H51" s="104">
        <f t="shared" si="7"/>
        <v>0</v>
      </c>
      <c r="I51" s="104">
        <f t="shared" si="7"/>
        <v>0</v>
      </c>
      <c r="J51" s="104">
        <f t="shared" si="7"/>
        <v>0</v>
      </c>
      <c r="K51" s="104">
        <f t="shared" si="7"/>
        <v>0</v>
      </c>
      <c r="L51" s="104">
        <f t="shared" si="7"/>
        <v>0</v>
      </c>
      <c r="M51" s="104">
        <f t="shared" si="7"/>
        <v>0</v>
      </c>
      <c r="N51" s="104">
        <f t="shared" si="7"/>
        <v>0</v>
      </c>
      <c r="O51" s="104">
        <f t="shared" si="7"/>
        <v>0</v>
      </c>
      <c r="P51" s="104">
        <f t="shared" si="7"/>
        <v>0</v>
      </c>
      <c r="Q51" s="104">
        <f t="shared" si="7"/>
        <v>0</v>
      </c>
      <c r="R51" s="104">
        <f t="shared" si="7"/>
        <v>0</v>
      </c>
      <c r="S51" s="104">
        <f t="shared" si="7"/>
        <v>0</v>
      </c>
      <c r="T51" s="104">
        <f t="shared" si="7"/>
        <v>0</v>
      </c>
      <c r="U51" s="104">
        <f t="shared" si="7"/>
        <v>0</v>
      </c>
      <c r="V51" s="104">
        <f t="shared" si="7"/>
        <v>0</v>
      </c>
      <c r="W51" s="104">
        <f t="shared" si="7"/>
        <v>0</v>
      </c>
      <c r="X51" s="104">
        <f t="shared" si="7"/>
        <v>0</v>
      </c>
      <c r="Y51" s="104">
        <f t="shared" si="7"/>
        <v>0</v>
      </c>
      <c r="Z51" s="104">
        <f t="shared" si="7"/>
        <v>0</v>
      </c>
      <c r="AA51" s="104">
        <f t="shared" si="7"/>
        <v>0</v>
      </c>
      <c r="AB51" s="104">
        <f t="shared" si="7"/>
        <v>0</v>
      </c>
      <c r="AC51" s="104">
        <f t="shared" si="7"/>
        <v>0</v>
      </c>
      <c r="AD51" s="104">
        <f t="shared" si="7"/>
        <v>0</v>
      </c>
      <c r="AE51" s="104">
        <f t="shared" si="7"/>
        <v>0</v>
      </c>
      <c r="AF51" s="104">
        <f t="shared" si="7"/>
        <v>0</v>
      </c>
      <c r="AG51" s="104">
        <f t="shared" si="7"/>
        <v>0</v>
      </c>
      <c r="AH51" s="104">
        <f t="shared" si="7"/>
        <v>0</v>
      </c>
      <c r="AI51" s="104">
        <f t="shared" si="7"/>
        <v>0</v>
      </c>
      <c r="AJ51" s="104">
        <f t="shared" si="7"/>
        <v>0</v>
      </c>
      <c r="AK51" s="104">
        <f t="shared" si="7"/>
        <v>0</v>
      </c>
      <c r="AL51" s="104">
        <f t="shared" si="7"/>
        <v>0</v>
      </c>
      <c r="AM51" s="104">
        <f t="shared" si="7"/>
        <v>0</v>
      </c>
      <c r="AN51" s="104">
        <f t="shared" si="7"/>
        <v>0</v>
      </c>
      <c r="AO51" s="104">
        <f t="shared" si="7"/>
        <v>0</v>
      </c>
      <c r="AP51" s="104">
        <f t="shared" si="7"/>
        <v>0</v>
      </c>
      <c r="AQ51" s="104">
        <f t="shared" si="7"/>
        <v>0</v>
      </c>
      <c r="AR51" s="104">
        <f t="shared" si="7"/>
        <v>0</v>
      </c>
      <c r="AS51" s="104">
        <f t="shared" si="7"/>
        <v>0</v>
      </c>
      <c r="AT51" s="104">
        <f t="shared" si="7"/>
        <v>0</v>
      </c>
      <c r="AU51" s="104">
        <f t="shared" si="7"/>
        <v>0</v>
      </c>
      <c r="AV51" s="104">
        <f t="shared" si="7"/>
        <v>0</v>
      </c>
      <c r="AW51" s="104">
        <f t="shared" si="7"/>
        <v>0</v>
      </c>
      <c r="AX51" s="104">
        <f t="shared" si="7"/>
        <v>0</v>
      </c>
      <c r="AY51" s="104">
        <f t="shared" si="7"/>
        <v>0</v>
      </c>
      <c r="AZ51" s="104">
        <f t="shared" si="7"/>
        <v>0</v>
      </c>
      <c r="BA51" s="104">
        <f t="shared" si="7"/>
        <v>0</v>
      </c>
      <c r="BB51" s="104">
        <f t="shared" si="7"/>
        <v>0</v>
      </c>
      <c r="BC51" s="104">
        <f t="shared" si="7"/>
        <v>0</v>
      </c>
      <c r="BD51" s="104">
        <f t="shared" si="7"/>
        <v>0</v>
      </c>
      <c r="BE51" s="104">
        <f t="shared" si="7"/>
        <v>0</v>
      </c>
      <c r="BF51" s="104">
        <f t="shared" si="7"/>
        <v>0</v>
      </c>
      <c r="BG51" s="104">
        <f t="shared" si="7"/>
        <v>0</v>
      </c>
      <c r="BH51" s="104">
        <f t="shared" si="7"/>
        <v>0</v>
      </c>
      <c r="BI51" s="104">
        <f t="shared" si="7"/>
        <v>0</v>
      </c>
      <c r="BJ51" s="104">
        <f t="shared" si="7"/>
        <v>0</v>
      </c>
      <c r="BK51" s="104">
        <f t="shared" si="7"/>
        <v>0</v>
      </c>
      <c r="BL51" s="104">
        <f t="shared" si="7"/>
        <v>0</v>
      </c>
      <c r="BM51" s="104">
        <f t="shared" si="7"/>
        <v>0</v>
      </c>
      <c r="BN51" s="104">
        <f t="shared" si="7"/>
        <v>0</v>
      </c>
      <c r="BO51" s="104">
        <f t="shared" si="7"/>
        <v>0</v>
      </c>
      <c r="BP51" s="104">
        <f t="shared" si="7"/>
        <v>0</v>
      </c>
      <c r="BQ51" s="104">
        <f t="shared" ref="BQ51:DU51" si="8">IFERROR(SUM(BQ34:BQ40,BQ44:BQ47,BQ49),"")</f>
        <v>0</v>
      </c>
      <c r="BR51" s="104">
        <f t="shared" si="8"/>
        <v>0</v>
      </c>
      <c r="BS51" s="104">
        <f t="shared" si="8"/>
        <v>0</v>
      </c>
      <c r="BT51" s="104">
        <f t="shared" si="8"/>
        <v>0</v>
      </c>
      <c r="BU51" s="104">
        <f t="shared" si="8"/>
        <v>0</v>
      </c>
      <c r="BV51" s="104">
        <f t="shared" si="8"/>
        <v>0</v>
      </c>
      <c r="BW51" s="104">
        <f t="shared" si="8"/>
        <v>0</v>
      </c>
      <c r="BX51" s="104">
        <f t="shared" si="8"/>
        <v>0</v>
      </c>
      <c r="BY51" s="104">
        <f t="shared" si="8"/>
        <v>0</v>
      </c>
      <c r="BZ51" s="104">
        <f t="shared" si="8"/>
        <v>0</v>
      </c>
      <c r="CA51" s="104">
        <f t="shared" si="8"/>
        <v>0</v>
      </c>
      <c r="CB51" s="104">
        <f t="shared" si="8"/>
        <v>0</v>
      </c>
      <c r="CC51" s="104">
        <f t="shared" si="8"/>
        <v>0</v>
      </c>
      <c r="CD51" s="104">
        <f t="shared" si="8"/>
        <v>0</v>
      </c>
      <c r="CE51" s="104">
        <f t="shared" si="8"/>
        <v>0</v>
      </c>
      <c r="CF51" s="104">
        <f t="shared" si="8"/>
        <v>0</v>
      </c>
      <c r="CG51" s="104">
        <f t="shared" si="8"/>
        <v>0</v>
      </c>
      <c r="CH51" s="104">
        <f t="shared" si="8"/>
        <v>0</v>
      </c>
      <c r="CI51" s="104">
        <f t="shared" si="8"/>
        <v>0</v>
      </c>
      <c r="CJ51" s="104">
        <f t="shared" si="8"/>
        <v>0</v>
      </c>
      <c r="CK51" s="104">
        <f t="shared" si="8"/>
        <v>0</v>
      </c>
      <c r="CL51" s="104">
        <f t="shared" si="8"/>
        <v>0</v>
      </c>
      <c r="CM51" s="104">
        <f t="shared" si="8"/>
        <v>0</v>
      </c>
      <c r="CN51" s="104">
        <f t="shared" si="8"/>
        <v>0</v>
      </c>
      <c r="CO51" s="104">
        <f t="shared" si="8"/>
        <v>0</v>
      </c>
      <c r="CP51" s="104">
        <f t="shared" si="8"/>
        <v>0</v>
      </c>
      <c r="CQ51" s="104">
        <f t="shared" si="8"/>
        <v>0</v>
      </c>
      <c r="CR51" s="104">
        <f t="shared" si="8"/>
        <v>0</v>
      </c>
      <c r="CS51" s="104">
        <f t="shared" si="8"/>
        <v>0</v>
      </c>
      <c r="CT51" s="104">
        <f t="shared" si="8"/>
        <v>0</v>
      </c>
      <c r="CU51" s="104">
        <f t="shared" si="8"/>
        <v>0</v>
      </c>
      <c r="CV51" s="104">
        <f t="shared" si="8"/>
        <v>0</v>
      </c>
      <c r="CW51" s="104">
        <f t="shared" si="8"/>
        <v>0</v>
      </c>
      <c r="CX51" s="104">
        <f t="shared" si="8"/>
        <v>0</v>
      </c>
      <c r="CY51" s="104">
        <f t="shared" si="8"/>
        <v>0</v>
      </c>
      <c r="CZ51" s="104">
        <f t="shared" si="8"/>
        <v>0</v>
      </c>
      <c r="DA51" s="104">
        <f t="shared" si="8"/>
        <v>0</v>
      </c>
      <c r="DB51" s="104">
        <f t="shared" si="8"/>
        <v>0</v>
      </c>
      <c r="DC51" s="104">
        <f t="shared" si="8"/>
        <v>0</v>
      </c>
      <c r="DD51" s="104">
        <f t="shared" si="8"/>
        <v>0</v>
      </c>
      <c r="DE51" s="104">
        <f t="shared" si="8"/>
        <v>0</v>
      </c>
      <c r="DF51" s="104">
        <f t="shared" si="8"/>
        <v>0</v>
      </c>
      <c r="DG51" s="104">
        <f t="shared" si="8"/>
        <v>0</v>
      </c>
      <c r="DH51" s="104">
        <f t="shared" si="8"/>
        <v>0</v>
      </c>
      <c r="DI51" s="104">
        <f t="shared" si="8"/>
        <v>0</v>
      </c>
      <c r="DJ51" s="104">
        <f t="shared" si="8"/>
        <v>0</v>
      </c>
      <c r="DK51" s="104">
        <f t="shared" si="8"/>
        <v>0</v>
      </c>
      <c r="DL51" s="104">
        <f t="shared" si="8"/>
        <v>0</v>
      </c>
      <c r="DM51" s="104">
        <f t="shared" si="8"/>
        <v>0</v>
      </c>
      <c r="DN51" s="104">
        <f t="shared" si="8"/>
        <v>0</v>
      </c>
      <c r="DO51" s="104">
        <f t="shared" si="8"/>
        <v>0</v>
      </c>
      <c r="DP51" s="104">
        <f t="shared" si="8"/>
        <v>0</v>
      </c>
      <c r="DQ51" s="104">
        <f t="shared" si="8"/>
        <v>0</v>
      </c>
      <c r="DR51" s="104">
        <f t="shared" si="8"/>
        <v>0</v>
      </c>
      <c r="DS51" s="104">
        <f t="shared" si="8"/>
        <v>0</v>
      </c>
      <c r="DT51" s="104">
        <f t="shared" si="8"/>
        <v>0</v>
      </c>
      <c r="DU51" s="104">
        <f t="shared" si="8"/>
        <v>0</v>
      </c>
    </row>
    <row r="52" spans="1:125"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x14ac:dyDescent="0.35">
      <c r="A53" s="2" t="s">
        <v>514</v>
      </c>
      <c r="B53" s="2"/>
      <c r="C53" s="2"/>
      <c r="D53" s="2"/>
      <c r="E53" s="79">
        <f t="shared" ref="E53:BP53" ca="1" si="9">IFERROR(SUM(E22,E28,E51),"")</f>
        <v>0</v>
      </c>
      <c r="F53" s="79">
        <f t="shared" ca="1" si="9"/>
        <v>0</v>
      </c>
      <c r="G53" s="79">
        <f t="shared" ca="1" si="9"/>
        <v>0</v>
      </c>
      <c r="H53" s="79">
        <f t="shared" ca="1" si="9"/>
        <v>0</v>
      </c>
      <c r="I53" s="79">
        <f t="shared" ca="1" si="9"/>
        <v>0</v>
      </c>
      <c r="J53" s="79">
        <f t="shared" ca="1" si="9"/>
        <v>0</v>
      </c>
      <c r="K53" s="79">
        <f t="shared" ca="1" si="9"/>
        <v>0</v>
      </c>
      <c r="L53" s="79">
        <f t="shared" ca="1" si="9"/>
        <v>0</v>
      </c>
      <c r="M53" s="79">
        <f t="shared" ca="1" si="9"/>
        <v>0</v>
      </c>
      <c r="N53" s="79">
        <f t="shared" ca="1" si="9"/>
        <v>0</v>
      </c>
      <c r="O53" s="79">
        <f t="shared" ca="1" si="9"/>
        <v>0</v>
      </c>
      <c r="P53" s="79">
        <f t="shared" ca="1" si="9"/>
        <v>0</v>
      </c>
      <c r="Q53" s="79">
        <f t="shared" ca="1" si="9"/>
        <v>0</v>
      </c>
      <c r="R53" s="79">
        <f t="shared" ca="1" si="9"/>
        <v>0</v>
      </c>
      <c r="S53" s="79">
        <f t="shared" ca="1" si="9"/>
        <v>0</v>
      </c>
      <c r="T53" s="79">
        <f t="shared" ca="1" si="9"/>
        <v>0</v>
      </c>
      <c r="U53" s="79">
        <f t="shared" ca="1" si="9"/>
        <v>0</v>
      </c>
      <c r="V53" s="79">
        <f t="shared" ca="1" si="9"/>
        <v>0</v>
      </c>
      <c r="W53" s="79">
        <f t="shared" ca="1" si="9"/>
        <v>0</v>
      </c>
      <c r="X53" s="79">
        <f t="shared" ca="1" si="9"/>
        <v>0</v>
      </c>
      <c r="Y53" s="79">
        <f t="shared" ca="1" si="9"/>
        <v>0</v>
      </c>
      <c r="Z53" s="79">
        <f t="shared" ca="1" si="9"/>
        <v>0</v>
      </c>
      <c r="AA53" s="79">
        <f t="shared" ca="1" si="9"/>
        <v>0</v>
      </c>
      <c r="AB53" s="79">
        <f t="shared" ca="1" si="9"/>
        <v>0</v>
      </c>
      <c r="AC53" s="79">
        <f t="shared" ca="1" si="9"/>
        <v>0</v>
      </c>
      <c r="AD53" s="79">
        <f t="shared" ca="1" si="9"/>
        <v>0</v>
      </c>
      <c r="AE53" s="79">
        <f t="shared" ca="1" si="9"/>
        <v>0</v>
      </c>
      <c r="AF53" s="79">
        <f t="shared" ca="1" si="9"/>
        <v>0</v>
      </c>
      <c r="AG53" s="79">
        <f t="shared" ca="1" si="9"/>
        <v>0</v>
      </c>
      <c r="AH53" s="79">
        <f t="shared" ca="1" si="9"/>
        <v>0</v>
      </c>
      <c r="AI53" s="79">
        <f t="shared" ca="1" si="9"/>
        <v>0</v>
      </c>
      <c r="AJ53" s="79">
        <f t="shared" ca="1" si="9"/>
        <v>0</v>
      </c>
      <c r="AK53" s="79">
        <f t="shared" ca="1" si="9"/>
        <v>0</v>
      </c>
      <c r="AL53" s="79">
        <f t="shared" ca="1" si="9"/>
        <v>0</v>
      </c>
      <c r="AM53" s="79">
        <f t="shared" ca="1" si="9"/>
        <v>0</v>
      </c>
      <c r="AN53" s="79">
        <f t="shared" ca="1" si="9"/>
        <v>0</v>
      </c>
      <c r="AO53" s="79">
        <f t="shared" ca="1" si="9"/>
        <v>0</v>
      </c>
      <c r="AP53" s="79">
        <f t="shared" ca="1" si="9"/>
        <v>0</v>
      </c>
      <c r="AQ53" s="79">
        <f t="shared" ca="1" si="9"/>
        <v>0</v>
      </c>
      <c r="AR53" s="79">
        <f t="shared" ca="1" si="9"/>
        <v>0</v>
      </c>
      <c r="AS53" s="79">
        <f t="shared" ca="1" si="9"/>
        <v>0</v>
      </c>
      <c r="AT53" s="79">
        <f t="shared" ca="1" si="9"/>
        <v>0</v>
      </c>
      <c r="AU53" s="79">
        <f t="shared" ca="1" si="9"/>
        <v>0</v>
      </c>
      <c r="AV53" s="79">
        <f t="shared" ca="1" si="9"/>
        <v>0</v>
      </c>
      <c r="AW53" s="79">
        <f t="shared" ca="1" si="9"/>
        <v>0</v>
      </c>
      <c r="AX53" s="79">
        <f t="shared" ca="1" si="9"/>
        <v>0</v>
      </c>
      <c r="AY53" s="79">
        <f t="shared" ca="1" si="9"/>
        <v>0</v>
      </c>
      <c r="AZ53" s="79">
        <f t="shared" ca="1" si="9"/>
        <v>0</v>
      </c>
      <c r="BA53" s="79">
        <f t="shared" ca="1" si="9"/>
        <v>0</v>
      </c>
      <c r="BB53" s="79">
        <f t="shared" ca="1" si="9"/>
        <v>0</v>
      </c>
      <c r="BC53" s="79">
        <f t="shared" ca="1" si="9"/>
        <v>0</v>
      </c>
      <c r="BD53" s="79">
        <f t="shared" ca="1" si="9"/>
        <v>0</v>
      </c>
      <c r="BE53" s="79">
        <f t="shared" ca="1" si="9"/>
        <v>0</v>
      </c>
      <c r="BF53" s="79">
        <f t="shared" ca="1" si="9"/>
        <v>0</v>
      </c>
      <c r="BG53" s="79">
        <f t="shared" ca="1" si="9"/>
        <v>0</v>
      </c>
      <c r="BH53" s="79">
        <f t="shared" ca="1" si="9"/>
        <v>0</v>
      </c>
      <c r="BI53" s="79">
        <f t="shared" ca="1" si="9"/>
        <v>0</v>
      </c>
      <c r="BJ53" s="79">
        <f t="shared" ca="1" si="9"/>
        <v>0</v>
      </c>
      <c r="BK53" s="79">
        <f t="shared" ca="1" si="9"/>
        <v>0</v>
      </c>
      <c r="BL53" s="79">
        <f t="shared" ca="1" si="9"/>
        <v>0</v>
      </c>
      <c r="BM53" s="79">
        <f t="shared" ca="1" si="9"/>
        <v>0</v>
      </c>
      <c r="BN53" s="79">
        <f t="shared" ca="1" si="9"/>
        <v>0</v>
      </c>
      <c r="BO53" s="79">
        <f t="shared" ca="1" si="9"/>
        <v>0</v>
      </c>
      <c r="BP53" s="79">
        <f t="shared" ca="1" si="9"/>
        <v>0</v>
      </c>
      <c r="BQ53" s="79">
        <f t="shared" ref="BQ53:DU53" ca="1" si="10">IFERROR(SUM(BQ22,BQ28,BQ51),"")</f>
        <v>0</v>
      </c>
      <c r="BR53" s="79">
        <f t="shared" ca="1" si="10"/>
        <v>0</v>
      </c>
      <c r="BS53" s="79">
        <f t="shared" ca="1" si="10"/>
        <v>0</v>
      </c>
      <c r="BT53" s="79">
        <f t="shared" ca="1" si="10"/>
        <v>0</v>
      </c>
      <c r="BU53" s="79">
        <f t="shared" ca="1" si="10"/>
        <v>0</v>
      </c>
      <c r="BV53" s="79">
        <f t="shared" ca="1" si="10"/>
        <v>0</v>
      </c>
      <c r="BW53" s="79">
        <f t="shared" ca="1" si="10"/>
        <v>0</v>
      </c>
      <c r="BX53" s="79">
        <f t="shared" ca="1" si="10"/>
        <v>0</v>
      </c>
      <c r="BY53" s="79">
        <f t="shared" ca="1" si="10"/>
        <v>0</v>
      </c>
      <c r="BZ53" s="79">
        <f t="shared" ca="1" si="10"/>
        <v>0</v>
      </c>
      <c r="CA53" s="79">
        <f t="shared" ca="1" si="10"/>
        <v>0</v>
      </c>
      <c r="CB53" s="79">
        <f t="shared" ca="1" si="10"/>
        <v>0</v>
      </c>
      <c r="CC53" s="79">
        <f t="shared" ca="1" si="10"/>
        <v>0</v>
      </c>
      <c r="CD53" s="79">
        <f t="shared" ca="1" si="10"/>
        <v>0</v>
      </c>
      <c r="CE53" s="79">
        <f t="shared" ca="1" si="10"/>
        <v>0</v>
      </c>
      <c r="CF53" s="79">
        <f t="shared" ca="1" si="10"/>
        <v>0</v>
      </c>
      <c r="CG53" s="79">
        <f t="shared" ca="1" si="10"/>
        <v>0</v>
      </c>
      <c r="CH53" s="79">
        <f t="shared" ca="1" si="10"/>
        <v>0</v>
      </c>
      <c r="CI53" s="79">
        <f t="shared" ca="1" si="10"/>
        <v>0</v>
      </c>
      <c r="CJ53" s="79">
        <f t="shared" ca="1" si="10"/>
        <v>0</v>
      </c>
      <c r="CK53" s="79">
        <f t="shared" ca="1" si="10"/>
        <v>0</v>
      </c>
      <c r="CL53" s="79">
        <f t="shared" ca="1" si="10"/>
        <v>0</v>
      </c>
      <c r="CM53" s="79">
        <f t="shared" ca="1" si="10"/>
        <v>0</v>
      </c>
      <c r="CN53" s="79">
        <f t="shared" ca="1" si="10"/>
        <v>0</v>
      </c>
      <c r="CO53" s="79">
        <f t="shared" ca="1" si="10"/>
        <v>0</v>
      </c>
      <c r="CP53" s="79">
        <f t="shared" ca="1" si="10"/>
        <v>0</v>
      </c>
      <c r="CQ53" s="79">
        <f t="shared" ca="1" si="10"/>
        <v>0</v>
      </c>
      <c r="CR53" s="79">
        <f t="shared" ca="1" si="10"/>
        <v>0</v>
      </c>
      <c r="CS53" s="79">
        <f t="shared" ca="1" si="10"/>
        <v>0</v>
      </c>
      <c r="CT53" s="79">
        <f t="shared" ca="1" si="10"/>
        <v>0</v>
      </c>
      <c r="CU53" s="79">
        <f t="shared" ca="1" si="10"/>
        <v>0</v>
      </c>
      <c r="CV53" s="79">
        <f t="shared" ca="1" si="10"/>
        <v>0</v>
      </c>
      <c r="CW53" s="79">
        <f t="shared" ca="1" si="10"/>
        <v>0</v>
      </c>
      <c r="CX53" s="79">
        <f t="shared" ca="1" si="10"/>
        <v>0</v>
      </c>
      <c r="CY53" s="79">
        <f t="shared" ca="1" si="10"/>
        <v>0</v>
      </c>
      <c r="CZ53" s="79">
        <f t="shared" ca="1" si="10"/>
        <v>0</v>
      </c>
      <c r="DA53" s="79">
        <f t="shared" ca="1" si="10"/>
        <v>0</v>
      </c>
      <c r="DB53" s="79">
        <f t="shared" ca="1" si="10"/>
        <v>0</v>
      </c>
      <c r="DC53" s="79">
        <f t="shared" ca="1" si="10"/>
        <v>0</v>
      </c>
      <c r="DD53" s="79">
        <f t="shared" ca="1" si="10"/>
        <v>0</v>
      </c>
      <c r="DE53" s="79">
        <f t="shared" ca="1" si="10"/>
        <v>0</v>
      </c>
      <c r="DF53" s="79">
        <f t="shared" ca="1" si="10"/>
        <v>0</v>
      </c>
      <c r="DG53" s="79">
        <f t="shared" ca="1" si="10"/>
        <v>0</v>
      </c>
      <c r="DH53" s="79">
        <f t="shared" ca="1" si="10"/>
        <v>0</v>
      </c>
      <c r="DI53" s="79">
        <f t="shared" ca="1" si="10"/>
        <v>0</v>
      </c>
      <c r="DJ53" s="79">
        <f t="shared" ca="1" si="10"/>
        <v>0</v>
      </c>
      <c r="DK53" s="79">
        <f t="shared" ca="1" si="10"/>
        <v>0</v>
      </c>
      <c r="DL53" s="79">
        <f t="shared" ca="1" si="10"/>
        <v>0</v>
      </c>
      <c r="DM53" s="79">
        <f t="shared" ca="1" si="10"/>
        <v>0</v>
      </c>
      <c r="DN53" s="79">
        <f t="shared" ca="1" si="10"/>
        <v>0</v>
      </c>
      <c r="DO53" s="79">
        <f t="shared" ca="1" si="10"/>
        <v>0</v>
      </c>
      <c r="DP53" s="79">
        <f t="shared" ca="1" si="10"/>
        <v>0</v>
      </c>
      <c r="DQ53" s="79">
        <f t="shared" ca="1" si="10"/>
        <v>0</v>
      </c>
      <c r="DR53" s="79">
        <f t="shared" ca="1" si="10"/>
        <v>0</v>
      </c>
      <c r="DS53" s="79">
        <f t="shared" ca="1" si="10"/>
        <v>0</v>
      </c>
      <c r="DT53" s="79">
        <f t="shared" ca="1" si="10"/>
        <v>0</v>
      </c>
      <c r="DU53" s="79">
        <f t="shared" ca="1" si="10"/>
        <v>0</v>
      </c>
    </row>
    <row r="54" spans="1:125" x14ac:dyDescent="0.35">
      <c r="A54" s="2"/>
      <c r="B54" s="2"/>
      <c r="C54" s="2"/>
      <c r="D54" s="2"/>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row>
    <row r="55" spans="1:125" x14ac:dyDescent="0.35">
      <c r="A55" s="2" t="s">
        <v>515</v>
      </c>
      <c r="B55" s="2"/>
      <c r="C55" s="2"/>
      <c r="D55" s="79">
        <f ca="1">IFERROR(SUM(E55:DU55),"")</f>
        <v>0</v>
      </c>
      <c r="E55" s="79">
        <f t="shared" ref="E55:BP55" ca="1" si="11">IFERROR(IF(E53&lt;0,-E53,0),"")</f>
        <v>0</v>
      </c>
      <c r="F55" s="79">
        <f t="shared" ca="1" si="11"/>
        <v>0</v>
      </c>
      <c r="G55" s="79">
        <f t="shared" ca="1" si="11"/>
        <v>0</v>
      </c>
      <c r="H55" s="79">
        <f t="shared" ca="1" si="11"/>
        <v>0</v>
      </c>
      <c r="I55" s="79">
        <f t="shared" ca="1" si="11"/>
        <v>0</v>
      </c>
      <c r="J55" s="79">
        <f t="shared" ca="1" si="11"/>
        <v>0</v>
      </c>
      <c r="K55" s="79">
        <f t="shared" ca="1" si="11"/>
        <v>0</v>
      </c>
      <c r="L55" s="79">
        <f t="shared" ca="1" si="11"/>
        <v>0</v>
      </c>
      <c r="M55" s="79">
        <f t="shared" ca="1" si="11"/>
        <v>0</v>
      </c>
      <c r="N55" s="79">
        <f t="shared" ca="1" si="11"/>
        <v>0</v>
      </c>
      <c r="O55" s="79">
        <f t="shared" ca="1" si="11"/>
        <v>0</v>
      </c>
      <c r="P55" s="79">
        <f t="shared" ca="1" si="11"/>
        <v>0</v>
      </c>
      <c r="Q55" s="79">
        <f t="shared" ca="1" si="11"/>
        <v>0</v>
      </c>
      <c r="R55" s="79">
        <f t="shared" ca="1" si="11"/>
        <v>0</v>
      </c>
      <c r="S55" s="79">
        <f t="shared" ca="1" si="11"/>
        <v>0</v>
      </c>
      <c r="T55" s="79">
        <f t="shared" ca="1" si="11"/>
        <v>0</v>
      </c>
      <c r="U55" s="79">
        <f t="shared" ca="1" si="11"/>
        <v>0</v>
      </c>
      <c r="V55" s="79">
        <f t="shared" ca="1" si="11"/>
        <v>0</v>
      </c>
      <c r="W55" s="79">
        <f t="shared" ca="1" si="11"/>
        <v>0</v>
      </c>
      <c r="X55" s="79">
        <f t="shared" ca="1" si="11"/>
        <v>0</v>
      </c>
      <c r="Y55" s="79">
        <f t="shared" ca="1" si="11"/>
        <v>0</v>
      </c>
      <c r="Z55" s="79">
        <f t="shared" ca="1" si="11"/>
        <v>0</v>
      </c>
      <c r="AA55" s="79">
        <f t="shared" ca="1" si="11"/>
        <v>0</v>
      </c>
      <c r="AB55" s="79">
        <f t="shared" ca="1" si="11"/>
        <v>0</v>
      </c>
      <c r="AC55" s="79">
        <f t="shared" ca="1" si="11"/>
        <v>0</v>
      </c>
      <c r="AD55" s="79">
        <f t="shared" ca="1" si="11"/>
        <v>0</v>
      </c>
      <c r="AE55" s="79">
        <f t="shared" ca="1" si="11"/>
        <v>0</v>
      </c>
      <c r="AF55" s="79">
        <f t="shared" ca="1" si="11"/>
        <v>0</v>
      </c>
      <c r="AG55" s="79">
        <f t="shared" ca="1" si="11"/>
        <v>0</v>
      </c>
      <c r="AH55" s="79">
        <f t="shared" ca="1" si="11"/>
        <v>0</v>
      </c>
      <c r="AI55" s="79">
        <f t="shared" ca="1" si="11"/>
        <v>0</v>
      </c>
      <c r="AJ55" s="79">
        <f t="shared" ca="1" si="11"/>
        <v>0</v>
      </c>
      <c r="AK55" s="79">
        <f t="shared" ca="1" si="11"/>
        <v>0</v>
      </c>
      <c r="AL55" s="79">
        <f t="shared" ca="1" si="11"/>
        <v>0</v>
      </c>
      <c r="AM55" s="79">
        <f t="shared" ca="1" si="11"/>
        <v>0</v>
      </c>
      <c r="AN55" s="79">
        <f t="shared" ca="1" si="11"/>
        <v>0</v>
      </c>
      <c r="AO55" s="79">
        <f t="shared" ca="1" si="11"/>
        <v>0</v>
      </c>
      <c r="AP55" s="79">
        <f t="shared" ca="1" si="11"/>
        <v>0</v>
      </c>
      <c r="AQ55" s="79">
        <f t="shared" ca="1" si="11"/>
        <v>0</v>
      </c>
      <c r="AR55" s="79">
        <f t="shared" ca="1" si="11"/>
        <v>0</v>
      </c>
      <c r="AS55" s="79">
        <f t="shared" ca="1" si="11"/>
        <v>0</v>
      </c>
      <c r="AT55" s="79">
        <f t="shared" ca="1" si="11"/>
        <v>0</v>
      </c>
      <c r="AU55" s="79">
        <f t="shared" ca="1" si="11"/>
        <v>0</v>
      </c>
      <c r="AV55" s="79">
        <f t="shared" ca="1" si="11"/>
        <v>0</v>
      </c>
      <c r="AW55" s="79">
        <f t="shared" ca="1" si="11"/>
        <v>0</v>
      </c>
      <c r="AX55" s="79">
        <f t="shared" ca="1" si="11"/>
        <v>0</v>
      </c>
      <c r="AY55" s="79">
        <f t="shared" ca="1" si="11"/>
        <v>0</v>
      </c>
      <c r="AZ55" s="79">
        <f t="shared" ca="1" si="11"/>
        <v>0</v>
      </c>
      <c r="BA55" s="79">
        <f t="shared" ca="1" si="11"/>
        <v>0</v>
      </c>
      <c r="BB55" s="79">
        <f t="shared" ca="1" si="11"/>
        <v>0</v>
      </c>
      <c r="BC55" s="79">
        <f t="shared" ca="1" si="11"/>
        <v>0</v>
      </c>
      <c r="BD55" s="79">
        <f t="shared" ca="1" si="11"/>
        <v>0</v>
      </c>
      <c r="BE55" s="79">
        <f t="shared" ca="1" si="11"/>
        <v>0</v>
      </c>
      <c r="BF55" s="79">
        <f t="shared" ca="1" si="11"/>
        <v>0</v>
      </c>
      <c r="BG55" s="79">
        <f t="shared" ca="1" si="11"/>
        <v>0</v>
      </c>
      <c r="BH55" s="79">
        <f t="shared" ca="1" si="11"/>
        <v>0</v>
      </c>
      <c r="BI55" s="79">
        <f t="shared" ca="1" si="11"/>
        <v>0</v>
      </c>
      <c r="BJ55" s="79">
        <f t="shared" ca="1" si="11"/>
        <v>0</v>
      </c>
      <c r="BK55" s="79">
        <f t="shared" ca="1" si="11"/>
        <v>0</v>
      </c>
      <c r="BL55" s="79">
        <f t="shared" ca="1" si="11"/>
        <v>0</v>
      </c>
      <c r="BM55" s="79">
        <f t="shared" ca="1" si="11"/>
        <v>0</v>
      </c>
      <c r="BN55" s="79">
        <f t="shared" ca="1" si="11"/>
        <v>0</v>
      </c>
      <c r="BO55" s="79">
        <f t="shared" ca="1" si="11"/>
        <v>0</v>
      </c>
      <c r="BP55" s="79">
        <f t="shared" ca="1" si="11"/>
        <v>0</v>
      </c>
      <c r="BQ55" s="79">
        <f t="shared" ref="BQ55:DU55" ca="1" si="12">IFERROR(IF(BQ53&lt;0,-BQ53,0),"")</f>
        <v>0</v>
      </c>
      <c r="BR55" s="79">
        <f t="shared" ca="1" si="12"/>
        <v>0</v>
      </c>
      <c r="BS55" s="79">
        <f t="shared" ca="1" si="12"/>
        <v>0</v>
      </c>
      <c r="BT55" s="79">
        <f t="shared" ca="1" si="12"/>
        <v>0</v>
      </c>
      <c r="BU55" s="79">
        <f t="shared" ca="1" si="12"/>
        <v>0</v>
      </c>
      <c r="BV55" s="79">
        <f t="shared" ca="1" si="12"/>
        <v>0</v>
      </c>
      <c r="BW55" s="79">
        <f t="shared" ca="1" si="12"/>
        <v>0</v>
      </c>
      <c r="BX55" s="79">
        <f t="shared" ca="1" si="12"/>
        <v>0</v>
      </c>
      <c r="BY55" s="79">
        <f t="shared" ca="1" si="12"/>
        <v>0</v>
      </c>
      <c r="BZ55" s="79">
        <f t="shared" ca="1" si="12"/>
        <v>0</v>
      </c>
      <c r="CA55" s="79">
        <f t="shared" ca="1" si="12"/>
        <v>0</v>
      </c>
      <c r="CB55" s="79">
        <f t="shared" ca="1" si="12"/>
        <v>0</v>
      </c>
      <c r="CC55" s="79">
        <f t="shared" ca="1" si="12"/>
        <v>0</v>
      </c>
      <c r="CD55" s="79">
        <f t="shared" ca="1" si="12"/>
        <v>0</v>
      </c>
      <c r="CE55" s="79">
        <f t="shared" ca="1" si="12"/>
        <v>0</v>
      </c>
      <c r="CF55" s="79">
        <f t="shared" ca="1" si="12"/>
        <v>0</v>
      </c>
      <c r="CG55" s="79">
        <f t="shared" ca="1" si="12"/>
        <v>0</v>
      </c>
      <c r="CH55" s="79">
        <f t="shared" ca="1" si="12"/>
        <v>0</v>
      </c>
      <c r="CI55" s="79">
        <f t="shared" ca="1" si="12"/>
        <v>0</v>
      </c>
      <c r="CJ55" s="79">
        <f t="shared" ca="1" si="12"/>
        <v>0</v>
      </c>
      <c r="CK55" s="79">
        <f t="shared" ca="1" si="12"/>
        <v>0</v>
      </c>
      <c r="CL55" s="79">
        <f t="shared" ca="1" si="12"/>
        <v>0</v>
      </c>
      <c r="CM55" s="79">
        <f t="shared" ca="1" si="12"/>
        <v>0</v>
      </c>
      <c r="CN55" s="79">
        <f t="shared" ca="1" si="12"/>
        <v>0</v>
      </c>
      <c r="CO55" s="79">
        <f t="shared" ca="1" si="12"/>
        <v>0</v>
      </c>
      <c r="CP55" s="79">
        <f t="shared" ca="1" si="12"/>
        <v>0</v>
      </c>
      <c r="CQ55" s="79">
        <f t="shared" ca="1" si="12"/>
        <v>0</v>
      </c>
      <c r="CR55" s="79">
        <f t="shared" ca="1" si="12"/>
        <v>0</v>
      </c>
      <c r="CS55" s="79">
        <f t="shared" ca="1" si="12"/>
        <v>0</v>
      </c>
      <c r="CT55" s="79">
        <f t="shared" ca="1" si="12"/>
        <v>0</v>
      </c>
      <c r="CU55" s="79">
        <f t="shared" ca="1" si="12"/>
        <v>0</v>
      </c>
      <c r="CV55" s="79">
        <f t="shared" ca="1" si="12"/>
        <v>0</v>
      </c>
      <c r="CW55" s="79">
        <f t="shared" ca="1" si="12"/>
        <v>0</v>
      </c>
      <c r="CX55" s="79">
        <f t="shared" ca="1" si="12"/>
        <v>0</v>
      </c>
      <c r="CY55" s="79">
        <f t="shared" ca="1" si="12"/>
        <v>0</v>
      </c>
      <c r="CZ55" s="79">
        <f t="shared" ca="1" si="12"/>
        <v>0</v>
      </c>
      <c r="DA55" s="79">
        <f t="shared" ca="1" si="12"/>
        <v>0</v>
      </c>
      <c r="DB55" s="79">
        <f t="shared" ca="1" si="12"/>
        <v>0</v>
      </c>
      <c r="DC55" s="79">
        <f t="shared" ca="1" si="12"/>
        <v>0</v>
      </c>
      <c r="DD55" s="79">
        <f t="shared" ca="1" si="12"/>
        <v>0</v>
      </c>
      <c r="DE55" s="79">
        <f t="shared" ca="1" si="12"/>
        <v>0</v>
      </c>
      <c r="DF55" s="79">
        <f t="shared" ca="1" si="12"/>
        <v>0</v>
      </c>
      <c r="DG55" s="79">
        <f t="shared" ca="1" si="12"/>
        <v>0</v>
      </c>
      <c r="DH55" s="79">
        <f t="shared" ca="1" si="12"/>
        <v>0</v>
      </c>
      <c r="DI55" s="79">
        <f t="shared" ca="1" si="12"/>
        <v>0</v>
      </c>
      <c r="DJ55" s="79">
        <f t="shared" ca="1" si="12"/>
        <v>0</v>
      </c>
      <c r="DK55" s="79">
        <f t="shared" ca="1" si="12"/>
        <v>0</v>
      </c>
      <c r="DL55" s="79">
        <f t="shared" ca="1" si="12"/>
        <v>0</v>
      </c>
      <c r="DM55" s="79">
        <f t="shared" ca="1" si="12"/>
        <v>0</v>
      </c>
      <c r="DN55" s="79">
        <f t="shared" ca="1" si="12"/>
        <v>0</v>
      </c>
      <c r="DO55" s="79">
        <f t="shared" ca="1" si="12"/>
        <v>0</v>
      </c>
      <c r="DP55" s="79">
        <f t="shared" ca="1" si="12"/>
        <v>0</v>
      </c>
      <c r="DQ55" s="79">
        <f t="shared" ca="1" si="12"/>
        <v>0</v>
      </c>
      <c r="DR55" s="79">
        <f t="shared" ca="1" si="12"/>
        <v>0</v>
      </c>
      <c r="DS55" s="79">
        <f t="shared" ca="1" si="12"/>
        <v>0</v>
      </c>
      <c r="DT55" s="79">
        <f t="shared" ca="1" si="12"/>
        <v>0</v>
      </c>
      <c r="DU55" s="79">
        <f t="shared" ca="1" si="12"/>
        <v>0</v>
      </c>
    </row>
    <row r="56" spans="1:125" x14ac:dyDescent="0.35">
      <c r="A56" s="25" t="s">
        <v>516</v>
      </c>
      <c r="B56" s="25"/>
      <c r="C56" s="25"/>
      <c r="D56" s="104">
        <f ca="1">IFERROR(SUM(E56:DU56),"")</f>
        <v>0</v>
      </c>
      <c r="E56" s="104">
        <f t="shared" ref="E56:BP56" ca="1" si="13">IFERROR(SUM(E53,E55),"")</f>
        <v>0</v>
      </c>
      <c r="F56" s="104">
        <f t="shared" ca="1" si="13"/>
        <v>0</v>
      </c>
      <c r="G56" s="104">
        <f t="shared" ca="1" si="13"/>
        <v>0</v>
      </c>
      <c r="H56" s="104">
        <f t="shared" ca="1" si="13"/>
        <v>0</v>
      </c>
      <c r="I56" s="104">
        <f t="shared" ca="1" si="13"/>
        <v>0</v>
      </c>
      <c r="J56" s="104">
        <f t="shared" ca="1" si="13"/>
        <v>0</v>
      </c>
      <c r="K56" s="104">
        <f t="shared" ca="1" si="13"/>
        <v>0</v>
      </c>
      <c r="L56" s="104">
        <f t="shared" ca="1" si="13"/>
        <v>0</v>
      </c>
      <c r="M56" s="104">
        <f t="shared" ca="1" si="13"/>
        <v>0</v>
      </c>
      <c r="N56" s="104">
        <f t="shared" ca="1" si="13"/>
        <v>0</v>
      </c>
      <c r="O56" s="104">
        <f t="shared" ca="1" si="13"/>
        <v>0</v>
      </c>
      <c r="P56" s="104">
        <f t="shared" ca="1" si="13"/>
        <v>0</v>
      </c>
      <c r="Q56" s="104">
        <f t="shared" ca="1" si="13"/>
        <v>0</v>
      </c>
      <c r="R56" s="104">
        <f t="shared" ca="1" si="13"/>
        <v>0</v>
      </c>
      <c r="S56" s="104">
        <f t="shared" ca="1" si="13"/>
        <v>0</v>
      </c>
      <c r="T56" s="104">
        <f t="shared" ca="1" si="13"/>
        <v>0</v>
      </c>
      <c r="U56" s="104">
        <f t="shared" ca="1" si="13"/>
        <v>0</v>
      </c>
      <c r="V56" s="104">
        <f t="shared" ca="1" si="13"/>
        <v>0</v>
      </c>
      <c r="W56" s="104">
        <f t="shared" ca="1" si="13"/>
        <v>0</v>
      </c>
      <c r="X56" s="104">
        <f t="shared" ca="1" si="13"/>
        <v>0</v>
      </c>
      <c r="Y56" s="104">
        <f t="shared" ca="1" si="13"/>
        <v>0</v>
      </c>
      <c r="Z56" s="104">
        <f t="shared" ca="1" si="13"/>
        <v>0</v>
      </c>
      <c r="AA56" s="104">
        <f t="shared" ca="1" si="13"/>
        <v>0</v>
      </c>
      <c r="AB56" s="104">
        <f t="shared" ca="1" si="13"/>
        <v>0</v>
      </c>
      <c r="AC56" s="104">
        <f t="shared" ca="1" si="13"/>
        <v>0</v>
      </c>
      <c r="AD56" s="104">
        <f t="shared" ca="1" si="13"/>
        <v>0</v>
      </c>
      <c r="AE56" s="104">
        <f t="shared" ca="1" si="13"/>
        <v>0</v>
      </c>
      <c r="AF56" s="104">
        <f t="shared" ca="1" si="13"/>
        <v>0</v>
      </c>
      <c r="AG56" s="104">
        <f t="shared" ca="1" si="13"/>
        <v>0</v>
      </c>
      <c r="AH56" s="104">
        <f t="shared" ca="1" si="13"/>
        <v>0</v>
      </c>
      <c r="AI56" s="104">
        <f t="shared" ca="1" si="13"/>
        <v>0</v>
      </c>
      <c r="AJ56" s="104">
        <f t="shared" ca="1" si="13"/>
        <v>0</v>
      </c>
      <c r="AK56" s="104">
        <f t="shared" ca="1" si="13"/>
        <v>0</v>
      </c>
      <c r="AL56" s="104">
        <f t="shared" ca="1" si="13"/>
        <v>0</v>
      </c>
      <c r="AM56" s="104">
        <f t="shared" ca="1" si="13"/>
        <v>0</v>
      </c>
      <c r="AN56" s="104">
        <f t="shared" ca="1" si="13"/>
        <v>0</v>
      </c>
      <c r="AO56" s="104">
        <f t="shared" ca="1" si="13"/>
        <v>0</v>
      </c>
      <c r="AP56" s="104">
        <f t="shared" ca="1" si="13"/>
        <v>0</v>
      </c>
      <c r="AQ56" s="104">
        <f t="shared" ca="1" si="13"/>
        <v>0</v>
      </c>
      <c r="AR56" s="104">
        <f t="shared" ca="1" si="13"/>
        <v>0</v>
      </c>
      <c r="AS56" s="104">
        <f t="shared" ca="1" si="13"/>
        <v>0</v>
      </c>
      <c r="AT56" s="104">
        <f t="shared" ca="1" si="13"/>
        <v>0</v>
      </c>
      <c r="AU56" s="104">
        <f t="shared" ca="1" si="13"/>
        <v>0</v>
      </c>
      <c r="AV56" s="104">
        <f t="shared" ca="1" si="13"/>
        <v>0</v>
      </c>
      <c r="AW56" s="104">
        <f t="shared" ca="1" si="13"/>
        <v>0</v>
      </c>
      <c r="AX56" s="104">
        <f t="shared" ca="1" si="13"/>
        <v>0</v>
      </c>
      <c r="AY56" s="104">
        <f t="shared" ca="1" si="13"/>
        <v>0</v>
      </c>
      <c r="AZ56" s="104">
        <f t="shared" ca="1" si="13"/>
        <v>0</v>
      </c>
      <c r="BA56" s="104">
        <f t="shared" ca="1" si="13"/>
        <v>0</v>
      </c>
      <c r="BB56" s="104">
        <f t="shared" ca="1" si="13"/>
        <v>0</v>
      </c>
      <c r="BC56" s="104">
        <f t="shared" ca="1" si="13"/>
        <v>0</v>
      </c>
      <c r="BD56" s="104">
        <f t="shared" ca="1" si="13"/>
        <v>0</v>
      </c>
      <c r="BE56" s="104">
        <f t="shared" ca="1" si="13"/>
        <v>0</v>
      </c>
      <c r="BF56" s="104">
        <f t="shared" ca="1" si="13"/>
        <v>0</v>
      </c>
      <c r="BG56" s="104">
        <f t="shared" ca="1" si="13"/>
        <v>0</v>
      </c>
      <c r="BH56" s="104">
        <f t="shared" ca="1" si="13"/>
        <v>0</v>
      </c>
      <c r="BI56" s="104">
        <f t="shared" ca="1" si="13"/>
        <v>0</v>
      </c>
      <c r="BJ56" s="104">
        <f t="shared" ca="1" si="13"/>
        <v>0</v>
      </c>
      <c r="BK56" s="104">
        <f t="shared" ca="1" si="13"/>
        <v>0</v>
      </c>
      <c r="BL56" s="104">
        <f t="shared" ca="1" si="13"/>
        <v>0</v>
      </c>
      <c r="BM56" s="104">
        <f t="shared" ca="1" si="13"/>
        <v>0</v>
      </c>
      <c r="BN56" s="104">
        <f t="shared" ca="1" si="13"/>
        <v>0</v>
      </c>
      <c r="BO56" s="104">
        <f t="shared" ca="1" si="13"/>
        <v>0</v>
      </c>
      <c r="BP56" s="104">
        <f t="shared" ca="1" si="13"/>
        <v>0</v>
      </c>
      <c r="BQ56" s="104">
        <f t="shared" ref="BQ56:DU56" ca="1" si="14">IFERROR(SUM(BQ53,BQ55),"")</f>
        <v>0</v>
      </c>
      <c r="BR56" s="104">
        <f t="shared" ca="1" si="14"/>
        <v>0</v>
      </c>
      <c r="BS56" s="104">
        <f t="shared" ca="1" si="14"/>
        <v>0</v>
      </c>
      <c r="BT56" s="104">
        <f t="shared" ca="1" si="14"/>
        <v>0</v>
      </c>
      <c r="BU56" s="104">
        <f t="shared" ca="1" si="14"/>
        <v>0</v>
      </c>
      <c r="BV56" s="104">
        <f t="shared" ca="1" si="14"/>
        <v>0</v>
      </c>
      <c r="BW56" s="104">
        <f t="shared" ca="1" si="14"/>
        <v>0</v>
      </c>
      <c r="BX56" s="104">
        <f t="shared" ca="1" si="14"/>
        <v>0</v>
      </c>
      <c r="BY56" s="104">
        <f t="shared" ca="1" si="14"/>
        <v>0</v>
      </c>
      <c r="BZ56" s="104">
        <f t="shared" ca="1" si="14"/>
        <v>0</v>
      </c>
      <c r="CA56" s="104">
        <f t="shared" ca="1" si="14"/>
        <v>0</v>
      </c>
      <c r="CB56" s="104">
        <f t="shared" ca="1" si="14"/>
        <v>0</v>
      </c>
      <c r="CC56" s="104">
        <f t="shared" ca="1" si="14"/>
        <v>0</v>
      </c>
      <c r="CD56" s="104">
        <f t="shared" ca="1" si="14"/>
        <v>0</v>
      </c>
      <c r="CE56" s="104">
        <f t="shared" ca="1" si="14"/>
        <v>0</v>
      </c>
      <c r="CF56" s="104">
        <f t="shared" ca="1" si="14"/>
        <v>0</v>
      </c>
      <c r="CG56" s="104">
        <f t="shared" ca="1" si="14"/>
        <v>0</v>
      </c>
      <c r="CH56" s="104">
        <f t="shared" ca="1" si="14"/>
        <v>0</v>
      </c>
      <c r="CI56" s="104">
        <f t="shared" ca="1" si="14"/>
        <v>0</v>
      </c>
      <c r="CJ56" s="104">
        <f t="shared" ca="1" si="14"/>
        <v>0</v>
      </c>
      <c r="CK56" s="104">
        <f t="shared" ca="1" si="14"/>
        <v>0</v>
      </c>
      <c r="CL56" s="104">
        <f t="shared" ca="1" si="14"/>
        <v>0</v>
      </c>
      <c r="CM56" s="104">
        <f t="shared" ca="1" si="14"/>
        <v>0</v>
      </c>
      <c r="CN56" s="104">
        <f t="shared" ca="1" si="14"/>
        <v>0</v>
      </c>
      <c r="CO56" s="104">
        <f t="shared" ca="1" si="14"/>
        <v>0</v>
      </c>
      <c r="CP56" s="104">
        <f t="shared" ca="1" si="14"/>
        <v>0</v>
      </c>
      <c r="CQ56" s="104">
        <f t="shared" ca="1" si="14"/>
        <v>0</v>
      </c>
      <c r="CR56" s="104">
        <f t="shared" ca="1" si="14"/>
        <v>0</v>
      </c>
      <c r="CS56" s="104">
        <f t="shared" ca="1" si="14"/>
        <v>0</v>
      </c>
      <c r="CT56" s="104">
        <f t="shared" ca="1" si="14"/>
        <v>0</v>
      </c>
      <c r="CU56" s="104">
        <f t="shared" ca="1" si="14"/>
        <v>0</v>
      </c>
      <c r="CV56" s="104">
        <f t="shared" ca="1" si="14"/>
        <v>0</v>
      </c>
      <c r="CW56" s="104">
        <f t="shared" ca="1" si="14"/>
        <v>0</v>
      </c>
      <c r="CX56" s="104">
        <f t="shared" ca="1" si="14"/>
        <v>0</v>
      </c>
      <c r="CY56" s="104">
        <f t="shared" ca="1" si="14"/>
        <v>0</v>
      </c>
      <c r="CZ56" s="104">
        <f t="shared" ca="1" si="14"/>
        <v>0</v>
      </c>
      <c r="DA56" s="104">
        <f t="shared" ca="1" si="14"/>
        <v>0</v>
      </c>
      <c r="DB56" s="104">
        <f t="shared" ca="1" si="14"/>
        <v>0</v>
      </c>
      <c r="DC56" s="104">
        <f t="shared" ca="1" si="14"/>
        <v>0</v>
      </c>
      <c r="DD56" s="104">
        <f t="shared" ca="1" si="14"/>
        <v>0</v>
      </c>
      <c r="DE56" s="104">
        <f t="shared" ca="1" si="14"/>
        <v>0</v>
      </c>
      <c r="DF56" s="104">
        <f t="shared" ca="1" si="14"/>
        <v>0</v>
      </c>
      <c r="DG56" s="104">
        <f t="shared" ca="1" si="14"/>
        <v>0</v>
      </c>
      <c r="DH56" s="104">
        <f t="shared" ca="1" si="14"/>
        <v>0</v>
      </c>
      <c r="DI56" s="104">
        <f t="shared" ca="1" si="14"/>
        <v>0</v>
      </c>
      <c r="DJ56" s="104">
        <f t="shared" ca="1" si="14"/>
        <v>0</v>
      </c>
      <c r="DK56" s="104">
        <f t="shared" ca="1" si="14"/>
        <v>0</v>
      </c>
      <c r="DL56" s="104">
        <f t="shared" ca="1" si="14"/>
        <v>0</v>
      </c>
      <c r="DM56" s="104">
        <f t="shared" ca="1" si="14"/>
        <v>0</v>
      </c>
      <c r="DN56" s="104">
        <f t="shared" ca="1" si="14"/>
        <v>0</v>
      </c>
      <c r="DO56" s="104">
        <f t="shared" ca="1" si="14"/>
        <v>0</v>
      </c>
      <c r="DP56" s="104">
        <f t="shared" ca="1" si="14"/>
        <v>0</v>
      </c>
      <c r="DQ56" s="104">
        <f t="shared" ca="1" si="14"/>
        <v>0</v>
      </c>
      <c r="DR56" s="104">
        <f t="shared" ca="1" si="14"/>
        <v>0</v>
      </c>
      <c r="DS56" s="104">
        <f t="shared" ca="1" si="14"/>
        <v>0</v>
      </c>
      <c r="DT56" s="104">
        <f t="shared" ca="1" si="14"/>
        <v>0</v>
      </c>
      <c r="DU56" s="104">
        <f t="shared" ca="1" si="14"/>
        <v>0</v>
      </c>
    </row>
    <row r="57" spans="1:125" x14ac:dyDescent="0.35">
      <c r="A57" s="2"/>
      <c r="B57" s="2"/>
      <c r="C57" s="2"/>
      <c r="D57" s="2"/>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row>
    <row r="58" spans="1:125" x14ac:dyDescent="0.35">
      <c r="A58" s="25" t="s">
        <v>517</v>
      </c>
      <c r="B58" s="25"/>
      <c r="C58" s="25"/>
      <c r="D58" s="104"/>
      <c r="E58" s="104">
        <f t="shared" ref="E58:BP58" ca="1" si="15">IFERROR(SUM(E51,E55),"")</f>
        <v>0</v>
      </c>
      <c r="F58" s="104">
        <f t="shared" ca="1" si="15"/>
        <v>0</v>
      </c>
      <c r="G58" s="104">
        <f t="shared" ca="1" si="15"/>
        <v>0</v>
      </c>
      <c r="H58" s="104">
        <f t="shared" ca="1" si="15"/>
        <v>0</v>
      </c>
      <c r="I58" s="104">
        <f t="shared" ca="1" si="15"/>
        <v>0</v>
      </c>
      <c r="J58" s="104">
        <f t="shared" ca="1" si="15"/>
        <v>0</v>
      </c>
      <c r="K58" s="104">
        <f t="shared" ca="1" si="15"/>
        <v>0</v>
      </c>
      <c r="L58" s="104">
        <f t="shared" ca="1" si="15"/>
        <v>0</v>
      </c>
      <c r="M58" s="104">
        <f t="shared" ca="1" si="15"/>
        <v>0</v>
      </c>
      <c r="N58" s="104">
        <f t="shared" ca="1" si="15"/>
        <v>0</v>
      </c>
      <c r="O58" s="104">
        <f t="shared" ca="1" si="15"/>
        <v>0</v>
      </c>
      <c r="P58" s="104">
        <f t="shared" ca="1" si="15"/>
        <v>0</v>
      </c>
      <c r="Q58" s="104">
        <f t="shared" ca="1" si="15"/>
        <v>0</v>
      </c>
      <c r="R58" s="104">
        <f t="shared" ca="1" si="15"/>
        <v>0</v>
      </c>
      <c r="S58" s="104">
        <f t="shared" ca="1" si="15"/>
        <v>0</v>
      </c>
      <c r="T58" s="104">
        <f t="shared" ca="1" si="15"/>
        <v>0</v>
      </c>
      <c r="U58" s="104">
        <f t="shared" ca="1" si="15"/>
        <v>0</v>
      </c>
      <c r="V58" s="104">
        <f t="shared" ca="1" si="15"/>
        <v>0</v>
      </c>
      <c r="W58" s="104">
        <f t="shared" ca="1" si="15"/>
        <v>0</v>
      </c>
      <c r="X58" s="104">
        <f t="shared" ca="1" si="15"/>
        <v>0</v>
      </c>
      <c r="Y58" s="104">
        <f t="shared" ca="1" si="15"/>
        <v>0</v>
      </c>
      <c r="Z58" s="104">
        <f t="shared" ca="1" si="15"/>
        <v>0</v>
      </c>
      <c r="AA58" s="104">
        <f t="shared" ca="1" si="15"/>
        <v>0</v>
      </c>
      <c r="AB58" s="104">
        <f t="shared" ca="1" si="15"/>
        <v>0</v>
      </c>
      <c r="AC58" s="104">
        <f t="shared" ca="1" si="15"/>
        <v>0</v>
      </c>
      <c r="AD58" s="104">
        <f t="shared" ca="1" si="15"/>
        <v>0</v>
      </c>
      <c r="AE58" s="104">
        <f t="shared" ca="1" si="15"/>
        <v>0</v>
      </c>
      <c r="AF58" s="104">
        <f t="shared" ca="1" si="15"/>
        <v>0</v>
      </c>
      <c r="AG58" s="104">
        <f t="shared" ca="1" si="15"/>
        <v>0</v>
      </c>
      <c r="AH58" s="104">
        <f t="shared" ca="1" si="15"/>
        <v>0</v>
      </c>
      <c r="AI58" s="104">
        <f t="shared" ca="1" si="15"/>
        <v>0</v>
      </c>
      <c r="AJ58" s="104">
        <f t="shared" ca="1" si="15"/>
        <v>0</v>
      </c>
      <c r="AK58" s="104">
        <f t="shared" ca="1" si="15"/>
        <v>0</v>
      </c>
      <c r="AL58" s="104">
        <f t="shared" ca="1" si="15"/>
        <v>0</v>
      </c>
      <c r="AM58" s="104">
        <f t="shared" ca="1" si="15"/>
        <v>0</v>
      </c>
      <c r="AN58" s="104">
        <f t="shared" ca="1" si="15"/>
        <v>0</v>
      </c>
      <c r="AO58" s="104">
        <f t="shared" ca="1" si="15"/>
        <v>0</v>
      </c>
      <c r="AP58" s="104">
        <f t="shared" ca="1" si="15"/>
        <v>0</v>
      </c>
      <c r="AQ58" s="104">
        <f t="shared" ca="1" si="15"/>
        <v>0</v>
      </c>
      <c r="AR58" s="104">
        <f t="shared" ca="1" si="15"/>
        <v>0</v>
      </c>
      <c r="AS58" s="104">
        <f t="shared" ca="1" si="15"/>
        <v>0</v>
      </c>
      <c r="AT58" s="104">
        <f t="shared" ca="1" si="15"/>
        <v>0</v>
      </c>
      <c r="AU58" s="104">
        <f t="shared" ca="1" si="15"/>
        <v>0</v>
      </c>
      <c r="AV58" s="104">
        <f t="shared" ca="1" si="15"/>
        <v>0</v>
      </c>
      <c r="AW58" s="104">
        <f t="shared" ca="1" si="15"/>
        <v>0</v>
      </c>
      <c r="AX58" s="104">
        <f t="shared" ca="1" si="15"/>
        <v>0</v>
      </c>
      <c r="AY58" s="104">
        <f t="shared" ca="1" si="15"/>
        <v>0</v>
      </c>
      <c r="AZ58" s="104">
        <f t="shared" ca="1" si="15"/>
        <v>0</v>
      </c>
      <c r="BA58" s="104">
        <f t="shared" ca="1" si="15"/>
        <v>0</v>
      </c>
      <c r="BB58" s="104">
        <f t="shared" ca="1" si="15"/>
        <v>0</v>
      </c>
      <c r="BC58" s="104">
        <f t="shared" ca="1" si="15"/>
        <v>0</v>
      </c>
      <c r="BD58" s="104">
        <f t="shared" ca="1" si="15"/>
        <v>0</v>
      </c>
      <c r="BE58" s="104">
        <f t="shared" ca="1" si="15"/>
        <v>0</v>
      </c>
      <c r="BF58" s="104">
        <f t="shared" ca="1" si="15"/>
        <v>0</v>
      </c>
      <c r="BG58" s="104">
        <f t="shared" ca="1" si="15"/>
        <v>0</v>
      </c>
      <c r="BH58" s="104">
        <f t="shared" ca="1" si="15"/>
        <v>0</v>
      </c>
      <c r="BI58" s="104">
        <f t="shared" ca="1" si="15"/>
        <v>0</v>
      </c>
      <c r="BJ58" s="104">
        <f t="shared" ca="1" si="15"/>
        <v>0</v>
      </c>
      <c r="BK58" s="104">
        <f t="shared" ca="1" si="15"/>
        <v>0</v>
      </c>
      <c r="BL58" s="104">
        <f t="shared" ca="1" si="15"/>
        <v>0</v>
      </c>
      <c r="BM58" s="104">
        <f t="shared" ca="1" si="15"/>
        <v>0</v>
      </c>
      <c r="BN58" s="104">
        <f t="shared" ca="1" si="15"/>
        <v>0</v>
      </c>
      <c r="BO58" s="104">
        <f t="shared" ca="1" si="15"/>
        <v>0</v>
      </c>
      <c r="BP58" s="104">
        <f t="shared" ca="1" si="15"/>
        <v>0</v>
      </c>
      <c r="BQ58" s="104">
        <f t="shared" ref="BQ58:DU58" ca="1" si="16">IFERROR(SUM(BQ51,BQ55),"")</f>
        <v>0</v>
      </c>
      <c r="BR58" s="104">
        <f t="shared" ca="1" si="16"/>
        <v>0</v>
      </c>
      <c r="BS58" s="104">
        <f t="shared" ca="1" si="16"/>
        <v>0</v>
      </c>
      <c r="BT58" s="104">
        <f t="shared" ca="1" si="16"/>
        <v>0</v>
      </c>
      <c r="BU58" s="104">
        <f t="shared" ca="1" si="16"/>
        <v>0</v>
      </c>
      <c r="BV58" s="104">
        <f t="shared" ca="1" si="16"/>
        <v>0</v>
      </c>
      <c r="BW58" s="104">
        <f t="shared" ca="1" si="16"/>
        <v>0</v>
      </c>
      <c r="BX58" s="104">
        <f t="shared" ca="1" si="16"/>
        <v>0</v>
      </c>
      <c r="BY58" s="104">
        <f t="shared" ca="1" si="16"/>
        <v>0</v>
      </c>
      <c r="BZ58" s="104">
        <f t="shared" ca="1" si="16"/>
        <v>0</v>
      </c>
      <c r="CA58" s="104">
        <f t="shared" ca="1" si="16"/>
        <v>0</v>
      </c>
      <c r="CB58" s="104">
        <f t="shared" ca="1" si="16"/>
        <v>0</v>
      </c>
      <c r="CC58" s="104">
        <f t="shared" ca="1" si="16"/>
        <v>0</v>
      </c>
      <c r="CD58" s="104">
        <f t="shared" ca="1" si="16"/>
        <v>0</v>
      </c>
      <c r="CE58" s="104">
        <f t="shared" ca="1" si="16"/>
        <v>0</v>
      </c>
      <c r="CF58" s="104">
        <f t="shared" ca="1" si="16"/>
        <v>0</v>
      </c>
      <c r="CG58" s="104">
        <f t="shared" ca="1" si="16"/>
        <v>0</v>
      </c>
      <c r="CH58" s="104">
        <f t="shared" ca="1" si="16"/>
        <v>0</v>
      </c>
      <c r="CI58" s="104">
        <f t="shared" ca="1" si="16"/>
        <v>0</v>
      </c>
      <c r="CJ58" s="104">
        <f t="shared" ca="1" si="16"/>
        <v>0</v>
      </c>
      <c r="CK58" s="104">
        <f t="shared" ca="1" si="16"/>
        <v>0</v>
      </c>
      <c r="CL58" s="104">
        <f t="shared" ca="1" si="16"/>
        <v>0</v>
      </c>
      <c r="CM58" s="104">
        <f t="shared" ca="1" si="16"/>
        <v>0</v>
      </c>
      <c r="CN58" s="104">
        <f t="shared" ca="1" si="16"/>
        <v>0</v>
      </c>
      <c r="CO58" s="104">
        <f t="shared" ca="1" si="16"/>
        <v>0</v>
      </c>
      <c r="CP58" s="104">
        <f t="shared" ca="1" si="16"/>
        <v>0</v>
      </c>
      <c r="CQ58" s="104">
        <f t="shared" ca="1" si="16"/>
        <v>0</v>
      </c>
      <c r="CR58" s="104">
        <f t="shared" ca="1" si="16"/>
        <v>0</v>
      </c>
      <c r="CS58" s="104">
        <f t="shared" ca="1" si="16"/>
        <v>0</v>
      </c>
      <c r="CT58" s="104">
        <f t="shared" ca="1" si="16"/>
        <v>0</v>
      </c>
      <c r="CU58" s="104">
        <f t="shared" ca="1" si="16"/>
        <v>0</v>
      </c>
      <c r="CV58" s="104">
        <f t="shared" ca="1" si="16"/>
        <v>0</v>
      </c>
      <c r="CW58" s="104">
        <f t="shared" ca="1" si="16"/>
        <v>0</v>
      </c>
      <c r="CX58" s="104">
        <f t="shared" ca="1" si="16"/>
        <v>0</v>
      </c>
      <c r="CY58" s="104">
        <f t="shared" ca="1" si="16"/>
        <v>0</v>
      </c>
      <c r="CZ58" s="104">
        <f t="shared" ca="1" si="16"/>
        <v>0</v>
      </c>
      <c r="DA58" s="104">
        <f t="shared" ca="1" si="16"/>
        <v>0</v>
      </c>
      <c r="DB58" s="104">
        <f t="shared" ca="1" si="16"/>
        <v>0</v>
      </c>
      <c r="DC58" s="104">
        <f t="shared" ca="1" si="16"/>
        <v>0</v>
      </c>
      <c r="DD58" s="104">
        <f t="shared" ca="1" si="16"/>
        <v>0</v>
      </c>
      <c r="DE58" s="104">
        <f t="shared" ca="1" si="16"/>
        <v>0</v>
      </c>
      <c r="DF58" s="104">
        <f t="shared" ca="1" si="16"/>
        <v>0</v>
      </c>
      <c r="DG58" s="104">
        <f t="shared" ca="1" si="16"/>
        <v>0</v>
      </c>
      <c r="DH58" s="104">
        <f t="shared" ca="1" si="16"/>
        <v>0</v>
      </c>
      <c r="DI58" s="104">
        <f t="shared" ca="1" si="16"/>
        <v>0</v>
      </c>
      <c r="DJ58" s="104">
        <f t="shared" ca="1" si="16"/>
        <v>0</v>
      </c>
      <c r="DK58" s="104">
        <f t="shared" ca="1" si="16"/>
        <v>0</v>
      </c>
      <c r="DL58" s="104">
        <f t="shared" ca="1" si="16"/>
        <v>0</v>
      </c>
      <c r="DM58" s="104">
        <f t="shared" ca="1" si="16"/>
        <v>0</v>
      </c>
      <c r="DN58" s="104">
        <f t="shared" ca="1" si="16"/>
        <v>0</v>
      </c>
      <c r="DO58" s="104">
        <f t="shared" ca="1" si="16"/>
        <v>0</v>
      </c>
      <c r="DP58" s="104">
        <f t="shared" ca="1" si="16"/>
        <v>0</v>
      </c>
      <c r="DQ58" s="104">
        <f t="shared" ca="1" si="16"/>
        <v>0</v>
      </c>
      <c r="DR58" s="104">
        <f t="shared" ca="1" si="16"/>
        <v>0</v>
      </c>
      <c r="DS58" s="104">
        <f t="shared" ca="1" si="16"/>
        <v>0</v>
      </c>
      <c r="DT58" s="104">
        <f t="shared" ca="1" si="16"/>
        <v>0</v>
      </c>
      <c r="DU58" s="104">
        <f t="shared" ca="1" si="16"/>
        <v>0</v>
      </c>
    </row>
    <row r="59" spans="1:125" x14ac:dyDescent="0.35">
      <c r="A59" s="2"/>
      <c r="B59" s="2"/>
      <c r="C59" s="2"/>
      <c r="D59" s="2"/>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row>
    <row r="60" spans="1:125" x14ac:dyDescent="0.35">
      <c r="A60" s="2" t="s">
        <v>518</v>
      </c>
      <c r="B60" s="2"/>
      <c r="C60" s="2"/>
      <c r="D60" s="79">
        <f ca="1">IFERROR(SUM(E60:DU60),"")</f>
        <v>0</v>
      </c>
      <c r="E60" s="79">
        <f t="shared" ref="E60:BP60" ca="1" si="17">IFERROR(IF(E56&gt;=0,-E56,0),"")</f>
        <v>0</v>
      </c>
      <c r="F60" s="79">
        <f t="shared" ca="1" si="17"/>
        <v>0</v>
      </c>
      <c r="G60" s="79">
        <f t="shared" ca="1" si="17"/>
        <v>0</v>
      </c>
      <c r="H60" s="79">
        <f t="shared" ca="1" si="17"/>
        <v>0</v>
      </c>
      <c r="I60" s="79">
        <f t="shared" ca="1" si="17"/>
        <v>0</v>
      </c>
      <c r="J60" s="79">
        <f t="shared" ca="1" si="17"/>
        <v>0</v>
      </c>
      <c r="K60" s="79">
        <f t="shared" ca="1" si="17"/>
        <v>0</v>
      </c>
      <c r="L60" s="79">
        <f t="shared" ca="1" si="17"/>
        <v>0</v>
      </c>
      <c r="M60" s="79">
        <f t="shared" ca="1" si="17"/>
        <v>0</v>
      </c>
      <c r="N60" s="79">
        <f t="shared" ca="1" si="17"/>
        <v>0</v>
      </c>
      <c r="O60" s="79">
        <f t="shared" ca="1" si="17"/>
        <v>0</v>
      </c>
      <c r="P60" s="79">
        <f t="shared" ca="1" si="17"/>
        <v>0</v>
      </c>
      <c r="Q60" s="79">
        <f t="shared" ca="1" si="17"/>
        <v>0</v>
      </c>
      <c r="R60" s="79">
        <f t="shared" ca="1" si="17"/>
        <v>0</v>
      </c>
      <c r="S60" s="79">
        <f t="shared" ca="1" si="17"/>
        <v>0</v>
      </c>
      <c r="T60" s="79">
        <f t="shared" ca="1" si="17"/>
        <v>0</v>
      </c>
      <c r="U60" s="79">
        <f t="shared" ca="1" si="17"/>
        <v>0</v>
      </c>
      <c r="V60" s="79">
        <f t="shared" ca="1" si="17"/>
        <v>0</v>
      </c>
      <c r="W60" s="79">
        <f t="shared" ca="1" si="17"/>
        <v>0</v>
      </c>
      <c r="X60" s="79">
        <f t="shared" ca="1" si="17"/>
        <v>0</v>
      </c>
      <c r="Y60" s="79">
        <f t="shared" ca="1" si="17"/>
        <v>0</v>
      </c>
      <c r="Z60" s="79">
        <f t="shared" ca="1" si="17"/>
        <v>0</v>
      </c>
      <c r="AA60" s="79">
        <f t="shared" ca="1" si="17"/>
        <v>0</v>
      </c>
      <c r="AB60" s="79">
        <f t="shared" ca="1" si="17"/>
        <v>0</v>
      </c>
      <c r="AC60" s="79">
        <f t="shared" ca="1" si="17"/>
        <v>0</v>
      </c>
      <c r="AD60" s="79">
        <f t="shared" ca="1" si="17"/>
        <v>0</v>
      </c>
      <c r="AE60" s="79">
        <f t="shared" ca="1" si="17"/>
        <v>0</v>
      </c>
      <c r="AF60" s="79">
        <f t="shared" ca="1" si="17"/>
        <v>0</v>
      </c>
      <c r="AG60" s="79">
        <f t="shared" ca="1" si="17"/>
        <v>0</v>
      </c>
      <c r="AH60" s="79">
        <f t="shared" ca="1" si="17"/>
        <v>0</v>
      </c>
      <c r="AI60" s="79">
        <f t="shared" ca="1" si="17"/>
        <v>0</v>
      </c>
      <c r="AJ60" s="79">
        <f t="shared" ca="1" si="17"/>
        <v>0</v>
      </c>
      <c r="AK60" s="79">
        <f t="shared" ca="1" si="17"/>
        <v>0</v>
      </c>
      <c r="AL60" s="79">
        <f t="shared" ca="1" si="17"/>
        <v>0</v>
      </c>
      <c r="AM60" s="79">
        <f t="shared" ca="1" si="17"/>
        <v>0</v>
      </c>
      <c r="AN60" s="79">
        <f t="shared" ca="1" si="17"/>
        <v>0</v>
      </c>
      <c r="AO60" s="79">
        <f t="shared" ca="1" si="17"/>
        <v>0</v>
      </c>
      <c r="AP60" s="79">
        <f t="shared" ca="1" si="17"/>
        <v>0</v>
      </c>
      <c r="AQ60" s="79">
        <f t="shared" ca="1" si="17"/>
        <v>0</v>
      </c>
      <c r="AR60" s="79">
        <f t="shared" ca="1" si="17"/>
        <v>0</v>
      </c>
      <c r="AS60" s="79">
        <f t="shared" ca="1" si="17"/>
        <v>0</v>
      </c>
      <c r="AT60" s="79">
        <f t="shared" ca="1" si="17"/>
        <v>0</v>
      </c>
      <c r="AU60" s="79">
        <f t="shared" ca="1" si="17"/>
        <v>0</v>
      </c>
      <c r="AV60" s="79">
        <f t="shared" ca="1" si="17"/>
        <v>0</v>
      </c>
      <c r="AW60" s="79">
        <f t="shared" ca="1" si="17"/>
        <v>0</v>
      </c>
      <c r="AX60" s="79">
        <f t="shared" ca="1" si="17"/>
        <v>0</v>
      </c>
      <c r="AY60" s="79">
        <f t="shared" ca="1" si="17"/>
        <v>0</v>
      </c>
      <c r="AZ60" s="79">
        <f t="shared" ca="1" si="17"/>
        <v>0</v>
      </c>
      <c r="BA60" s="79">
        <f t="shared" ca="1" si="17"/>
        <v>0</v>
      </c>
      <c r="BB60" s="79">
        <f t="shared" ca="1" si="17"/>
        <v>0</v>
      </c>
      <c r="BC60" s="79">
        <f t="shared" ca="1" si="17"/>
        <v>0</v>
      </c>
      <c r="BD60" s="79">
        <f t="shared" ca="1" si="17"/>
        <v>0</v>
      </c>
      <c r="BE60" s="79">
        <f t="shared" ca="1" si="17"/>
        <v>0</v>
      </c>
      <c r="BF60" s="79">
        <f t="shared" ca="1" si="17"/>
        <v>0</v>
      </c>
      <c r="BG60" s="79">
        <f t="shared" ca="1" si="17"/>
        <v>0</v>
      </c>
      <c r="BH60" s="79">
        <f t="shared" ca="1" si="17"/>
        <v>0</v>
      </c>
      <c r="BI60" s="79">
        <f t="shared" ca="1" si="17"/>
        <v>0</v>
      </c>
      <c r="BJ60" s="79">
        <f t="shared" ca="1" si="17"/>
        <v>0</v>
      </c>
      <c r="BK60" s="79">
        <f t="shared" ca="1" si="17"/>
        <v>0</v>
      </c>
      <c r="BL60" s="79">
        <f t="shared" ca="1" si="17"/>
        <v>0</v>
      </c>
      <c r="BM60" s="79">
        <f t="shared" ca="1" si="17"/>
        <v>0</v>
      </c>
      <c r="BN60" s="79">
        <f t="shared" ca="1" si="17"/>
        <v>0</v>
      </c>
      <c r="BO60" s="79">
        <f t="shared" ca="1" si="17"/>
        <v>0</v>
      </c>
      <c r="BP60" s="79">
        <f t="shared" ca="1" si="17"/>
        <v>0</v>
      </c>
      <c r="BQ60" s="79">
        <f t="shared" ref="BQ60:DU60" ca="1" si="18">IFERROR(IF(BQ56&gt;=0,-BQ56,0),"")</f>
        <v>0</v>
      </c>
      <c r="BR60" s="79">
        <f t="shared" ca="1" si="18"/>
        <v>0</v>
      </c>
      <c r="BS60" s="79">
        <f t="shared" ca="1" si="18"/>
        <v>0</v>
      </c>
      <c r="BT60" s="79">
        <f t="shared" ca="1" si="18"/>
        <v>0</v>
      </c>
      <c r="BU60" s="79">
        <f t="shared" ca="1" si="18"/>
        <v>0</v>
      </c>
      <c r="BV60" s="79">
        <f t="shared" ca="1" si="18"/>
        <v>0</v>
      </c>
      <c r="BW60" s="79">
        <f t="shared" ca="1" si="18"/>
        <v>0</v>
      </c>
      <c r="BX60" s="79">
        <f t="shared" ca="1" si="18"/>
        <v>0</v>
      </c>
      <c r="BY60" s="79">
        <f t="shared" ca="1" si="18"/>
        <v>0</v>
      </c>
      <c r="BZ60" s="79">
        <f t="shared" ca="1" si="18"/>
        <v>0</v>
      </c>
      <c r="CA60" s="79">
        <f t="shared" ca="1" si="18"/>
        <v>0</v>
      </c>
      <c r="CB60" s="79">
        <f t="shared" ca="1" si="18"/>
        <v>0</v>
      </c>
      <c r="CC60" s="79">
        <f t="shared" ca="1" si="18"/>
        <v>0</v>
      </c>
      <c r="CD60" s="79">
        <f t="shared" ca="1" si="18"/>
        <v>0</v>
      </c>
      <c r="CE60" s="79">
        <f t="shared" ca="1" si="18"/>
        <v>0</v>
      </c>
      <c r="CF60" s="79">
        <f t="shared" ca="1" si="18"/>
        <v>0</v>
      </c>
      <c r="CG60" s="79">
        <f t="shared" ca="1" si="18"/>
        <v>0</v>
      </c>
      <c r="CH60" s="79">
        <f t="shared" ca="1" si="18"/>
        <v>0</v>
      </c>
      <c r="CI60" s="79">
        <f t="shared" ca="1" si="18"/>
        <v>0</v>
      </c>
      <c r="CJ60" s="79">
        <f t="shared" ca="1" si="18"/>
        <v>0</v>
      </c>
      <c r="CK60" s="79">
        <f t="shared" ca="1" si="18"/>
        <v>0</v>
      </c>
      <c r="CL60" s="79">
        <f t="shared" ca="1" si="18"/>
        <v>0</v>
      </c>
      <c r="CM60" s="79">
        <f t="shared" ca="1" si="18"/>
        <v>0</v>
      </c>
      <c r="CN60" s="79">
        <f t="shared" ca="1" si="18"/>
        <v>0</v>
      </c>
      <c r="CO60" s="79">
        <f t="shared" ca="1" si="18"/>
        <v>0</v>
      </c>
      <c r="CP60" s="79">
        <f t="shared" ca="1" si="18"/>
        <v>0</v>
      </c>
      <c r="CQ60" s="79">
        <f t="shared" ca="1" si="18"/>
        <v>0</v>
      </c>
      <c r="CR60" s="79">
        <f t="shared" ca="1" si="18"/>
        <v>0</v>
      </c>
      <c r="CS60" s="79">
        <f t="shared" ca="1" si="18"/>
        <v>0</v>
      </c>
      <c r="CT60" s="79">
        <f t="shared" ca="1" si="18"/>
        <v>0</v>
      </c>
      <c r="CU60" s="79">
        <f t="shared" ca="1" si="18"/>
        <v>0</v>
      </c>
      <c r="CV60" s="79">
        <f t="shared" ca="1" si="18"/>
        <v>0</v>
      </c>
      <c r="CW60" s="79">
        <f t="shared" ca="1" si="18"/>
        <v>0</v>
      </c>
      <c r="CX60" s="79">
        <f t="shared" ca="1" si="18"/>
        <v>0</v>
      </c>
      <c r="CY60" s="79">
        <f t="shared" ca="1" si="18"/>
        <v>0</v>
      </c>
      <c r="CZ60" s="79">
        <f t="shared" ca="1" si="18"/>
        <v>0</v>
      </c>
      <c r="DA60" s="79">
        <f t="shared" ca="1" si="18"/>
        <v>0</v>
      </c>
      <c r="DB60" s="79">
        <f t="shared" ca="1" si="18"/>
        <v>0</v>
      </c>
      <c r="DC60" s="79">
        <f t="shared" ca="1" si="18"/>
        <v>0</v>
      </c>
      <c r="DD60" s="79">
        <f t="shared" ca="1" si="18"/>
        <v>0</v>
      </c>
      <c r="DE60" s="79">
        <f t="shared" ca="1" si="18"/>
        <v>0</v>
      </c>
      <c r="DF60" s="79">
        <f t="shared" ca="1" si="18"/>
        <v>0</v>
      </c>
      <c r="DG60" s="79">
        <f t="shared" ca="1" si="18"/>
        <v>0</v>
      </c>
      <c r="DH60" s="79">
        <f t="shared" ca="1" si="18"/>
        <v>0</v>
      </c>
      <c r="DI60" s="79">
        <f t="shared" ca="1" si="18"/>
        <v>0</v>
      </c>
      <c r="DJ60" s="79">
        <f t="shared" ca="1" si="18"/>
        <v>0</v>
      </c>
      <c r="DK60" s="79">
        <f t="shared" ca="1" si="18"/>
        <v>0</v>
      </c>
      <c r="DL60" s="79">
        <f t="shared" ca="1" si="18"/>
        <v>0</v>
      </c>
      <c r="DM60" s="79">
        <f t="shared" ca="1" si="18"/>
        <v>0</v>
      </c>
      <c r="DN60" s="79">
        <f t="shared" ca="1" si="18"/>
        <v>0</v>
      </c>
      <c r="DO60" s="79">
        <f t="shared" ca="1" si="18"/>
        <v>0</v>
      </c>
      <c r="DP60" s="79">
        <f t="shared" ca="1" si="18"/>
        <v>0</v>
      </c>
      <c r="DQ60" s="79">
        <f t="shared" ca="1" si="18"/>
        <v>0</v>
      </c>
      <c r="DR60" s="79">
        <f t="shared" ca="1" si="18"/>
        <v>0</v>
      </c>
      <c r="DS60" s="79">
        <f t="shared" ca="1" si="18"/>
        <v>0</v>
      </c>
      <c r="DT60" s="79">
        <f t="shared" ca="1" si="18"/>
        <v>0</v>
      </c>
      <c r="DU60" s="79">
        <f t="shared" ca="1" si="18"/>
        <v>0</v>
      </c>
    </row>
    <row r="61" spans="1:125"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x14ac:dyDescent="0.35">
      <c r="A62" s="25" t="s">
        <v>519</v>
      </c>
      <c r="B62" s="25"/>
      <c r="C62" s="25"/>
      <c r="D62" s="104"/>
      <c r="E62" s="104">
        <f t="shared" ref="E62:BP62" ca="1" si="19">IFERROR(SUM(E58,E60),"")</f>
        <v>0</v>
      </c>
      <c r="F62" s="104">
        <f t="shared" ca="1" si="19"/>
        <v>0</v>
      </c>
      <c r="G62" s="104">
        <f t="shared" ca="1" si="19"/>
        <v>0</v>
      </c>
      <c r="H62" s="104">
        <f t="shared" ca="1" si="19"/>
        <v>0</v>
      </c>
      <c r="I62" s="104">
        <f t="shared" ca="1" si="19"/>
        <v>0</v>
      </c>
      <c r="J62" s="104">
        <f t="shared" ca="1" si="19"/>
        <v>0</v>
      </c>
      <c r="K62" s="104">
        <f t="shared" ca="1" si="19"/>
        <v>0</v>
      </c>
      <c r="L62" s="104">
        <f t="shared" ca="1" si="19"/>
        <v>0</v>
      </c>
      <c r="M62" s="104">
        <f t="shared" ca="1" si="19"/>
        <v>0</v>
      </c>
      <c r="N62" s="104">
        <f t="shared" ca="1" si="19"/>
        <v>0</v>
      </c>
      <c r="O62" s="104">
        <f t="shared" ca="1" si="19"/>
        <v>0</v>
      </c>
      <c r="P62" s="104">
        <f t="shared" ca="1" si="19"/>
        <v>0</v>
      </c>
      <c r="Q62" s="104">
        <f t="shared" ca="1" si="19"/>
        <v>0</v>
      </c>
      <c r="R62" s="104">
        <f t="shared" ca="1" si="19"/>
        <v>0</v>
      </c>
      <c r="S62" s="104">
        <f t="shared" ca="1" si="19"/>
        <v>0</v>
      </c>
      <c r="T62" s="104">
        <f t="shared" ca="1" si="19"/>
        <v>0</v>
      </c>
      <c r="U62" s="104">
        <f t="shared" ca="1" si="19"/>
        <v>0</v>
      </c>
      <c r="V62" s="104">
        <f t="shared" ca="1" si="19"/>
        <v>0</v>
      </c>
      <c r="W62" s="104">
        <f t="shared" ca="1" si="19"/>
        <v>0</v>
      </c>
      <c r="X62" s="104">
        <f t="shared" ca="1" si="19"/>
        <v>0</v>
      </c>
      <c r="Y62" s="104">
        <f t="shared" ca="1" si="19"/>
        <v>0</v>
      </c>
      <c r="Z62" s="104">
        <f t="shared" ca="1" si="19"/>
        <v>0</v>
      </c>
      <c r="AA62" s="104">
        <f t="shared" ca="1" si="19"/>
        <v>0</v>
      </c>
      <c r="AB62" s="104">
        <f t="shared" ca="1" si="19"/>
        <v>0</v>
      </c>
      <c r="AC62" s="104">
        <f t="shared" ca="1" si="19"/>
        <v>0</v>
      </c>
      <c r="AD62" s="104">
        <f t="shared" ca="1" si="19"/>
        <v>0</v>
      </c>
      <c r="AE62" s="104">
        <f t="shared" ca="1" si="19"/>
        <v>0</v>
      </c>
      <c r="AF62" s="104">
        <f t="shared" ca="1" si="19"/>
        <v>0</v>
      </c>
      <c r="AG62" s="104">
        <f t="shared" ca="1" si="19"/>
        <v>0</v>
      </c>
      <c r="AH62" s="104">
        <f t="shared" ca="1" si="19"/>
        <v>0</v>
      </c>
      <c r="AI62" s="104">
        <f t="shared" ca="1" si="19"/>
        <v>0</v>
      </c>
      <c r="AJ62" s="104">
        <f t="shared" ca="1" si="19"/>
        <v>0</v>
      </c>
      <c r="AK62" s="104">
        <f t="shared" ca="1" si="19"/>
        <v>0</v>
      </c>
      <c r="AL62" s="104">
        <f t="shared" ca="1" si="19"/>
        <v>0</v>
      </c>
      <c r="AM62" s="104">
        <f t="shared" ca="1" si="19"/>
        <v>0</v>
      </c>
      <c r="AN62" s="104">
        <f t="shared" ca="1" si="19"/>
        <v>0</v>
      </c>
      <c r="AO62" s="104">
        <f t="shared" ca="1" si="19"/>
        <v>0</v>
      </c>
      <c r="AP62" s="104">
        <f t="shared" ca="1" si="19"/>
        <v>0</v>
      </c>
      <c r="AQ62" s="104">
        <f t="shared" ca="1" si="19"/>
        <v>0</v>
      </c>
      <c r="AR62" s="104">
        <f t="shared" ca="1" si="19"/>
        <v>0</v>
      </c>
      <c r="AS62" s="104">
        <f t="shared" ca="1" si="19"/>
        <v>0</v>
      </c>
      <c r="AT62" s="104">
        <f t="shared" ca="1" si="19"/>
        <v>0</v>
      </c>
      <c r="AU62" s="104">
        <f t="shared" ca="1" si="19"/>
        <v>0</v>
      </c>
      <c r="AV62" s="104">
        <f t="shared" ca="1" si="19"/>
        <v>0</v>
      </c>
      <c r="AW62" s="104">
        <f t="shared" ca="1" si="19"/>
        <v>0</v>
      </c>
      <c r="AX62" s="104">
        <f t="shared" ca="1" si="19"/>
        <v>0</v>
      </c>
      <c r="AY62" s="104">
        <f t="shared" ca="1" si="19"/>
        <v>0</v>
      </c>
      <c r="AZ62" s="104">
        <f t="shared" ca="1" si="19"/>
        <v>0</v>
      </c>
      <c r="BA62" s="104">
        <f t="shared" ca="1" si="19"/>
        <v>0</v>
      </c>
      <c r="BB62" s="104">
        <f t="shared" ca="1" si="19"/>
        <v>0</v>
      </c>
      <c r="BC62" s="104">
        <f t="shared" ca="1" si="19"/>
        <v>0</v>
      </c>
      <c r="BD62" s="104">
        <f t="shared" ca="1" si="19"/>
        <v>0</v>
      </c>
      <c r="BE62" s="104">
        <f t="shared" ca="1" si="19"/>
        <v>0</v>
      </c>
      <c r="BF62" s="104">
        <f t="shared" ca="1" si="19"/>
        <v>0</v>
      </c>
      <c r="BG62" s="104">
        <f t="shared" ca="1" si="19"/>
        <v>0</v>
      </c>
      <c r="BH62" s="104">
        <f t="shared" ca="1" si="19"/>
        <v>0</v>
      </c>
      <c r="BI62" s="104">
        <f t="shared" ca="1" si="19"/>
        <v>0</v>
      </c>
      <c r="BJ62" s="104">
        <f t="shared" ca="1" si="19"/>
        <v>0</v>
      </c>
      <c r="BK62" s="104">
        <f t="shared" ca="1" si="19"/>
        <v>0</v>
      </c>
      <c r="BL62" s="104">
        <f t="shared" ca="1" si="19"/>
        <v>0</v>
      </c>
      <c r="BM62" s="104">
        <f t="shared" ca="1" si="19"/>
        <v>0</v>
      </c>
      <c r="BN62" s="104">
        <f t="shared" ca="1" si="19"/>
        <v>0</v>
      </c>
      <c r="BO62" s="104">
        <f t="shared" ca="1" si="19"/>
        <v>0</v>
      </c>
      <c r="BP62" s="104">
        <f t="shared" ca="1" si="19"/>
        <v>0</v>
      </c>
      <c r="BQ62" s="104">
        <f t="shared" ref="BQ62:DU62" ca="1" si="20">IFERROR(SUM(BQ58,BQ60),"")</f>
        <v>0</v>
      </c>
      <c r="BR62" s="104">
        <f t="shared" ca="1" si="20"/>
        <v>0</v>
      </c>
      <c r="BS62" s="104">
        <f t="shared" ca="1" si="20"/>
        <v>0</v>
      </c>
      <c r="BT62" s="104">
        <f t="shared" ca="1" si="20"/>
        <v>0</v>
      </c>
      <c r="BU62" s="104">
        <f t="shared" ca="1" si="20"/>
        <v>0</v>
      </c>
      <c r="BV62" s="104">
        <f t="shared" ca="1" si="20"/>
        <v>0</v>
      </c>
      <c r="BW62" s="104">
        <f t="shared" ca="1" si="20"/>
        <v>0</v>
      </c>
      <c r="BX62" s="104">
        <f t="shared" ca="1" si="20"/>
        <v>0</v>
      </c>
      <c r="BY62" s="104">
        <f t="shared" ca="1" si="20"/>
        <v>0</v>
      </c>
      <c r="BZ62" s="104">
        <f t="shared" ca="1" si="20"/>
        <v>0</v>
      </c>
      <c r="CA62" s="104">
        <f t="shared" ca="1" si="20"/>
        <v>0</v>
      </c>
      <c r="CB62" s="104">
        <f t="shared" ca="1" si="20"/>
        <v>0</v>
      </c>
      <c r="CC62" s="104">
        <f t="shared" ca="1" si="20"/>
        <v>0</v>
      </c>
      <c r="CD62" s="104">
        <f t="shared" ca="1" si="20"/>
        <v>0</v>
      </c>
      <c r="CE62" s="104">
        <f t="shared" ca="1" si="20"/>
        <v>0</v>
      </c>
      <c r="CF62" s="104">
        <f t="shared" ca="1" si="20"/>
        <v>0</v>
      </c>
      <c r="CG62" s="104">
        <f t="shared" ca="1" si="20"/>
        <v>0</v>
      </c>
      <c r="CH62" s="104">
        <f t="shared" ca="1" si="20"/>
        <v>0</v>
      </c>
      <c r="CI62" s="104">
        <f t="shared" ca="1" si="20"/>
        <v>0</v>
      </c>
      <c r="CJ62" s="104">
        <f t="shared" ca="1" si="20"/>
        <v>0</v>
      </c>
      <c r="CK62" s="104">
        <f t="shared" ca="1" si="20"/>
        <v>0</v>
      </c>
      <c r="CL62" s="104">
        <f t="shared" ca="1" si="20"/>
        <v>0</v>
      </c>
      <c r="CM62" s="104">
        <f t="shared" ca="1" si="20"/>
        <v>0</v>
      </c>
      <c r="CN62" s="104">
        <f t="shared" ca="1" si="20"/>
        <v>0</v>
      </c>
      <c r="CO62" s="104">
        <f t="shared" ca="1" si="20"/>
        <v>0</v>
      </c>
      <c r="CP62" s="104">
        <f t="shared" ca="1" si="20"/>
        <v>0</v>
      </c>
      <c r="CQ62" s="104">
        <f t="shared" ca="1" si="20"/>
        <v>0</v>
      </c>
      <c r="CR62" s="104">
        <f t="shared" ca="1" si="20"/>
        <v>0</v>
      </c>
      <c r="CS62" s="104">
        <f t="shared" ca="1" si="20"/>
        <v>0</v>
      </c>
      <c r="CT62" s="104">
        <f t="shared" ca="1" si="20"/>
        <v>0</v>
      </c>
      <c r="CU62" s="104">
        <f t="shared" ca="1" si="20"/>
        <v>0</v>
      </c>
      <c r="CV62" s="104">
        <f t="shared" ca="1" si="20"/>
        <v>0</v>
      </c>
      <c r="CW62" s="104">
        <f t="shared" ca="1" si="20"/>
        <v>0</v>
      </c>
      <c r="CX62" s="104">
        <f t="shared" ca="1" si="20"/>
        <v>0</v>
      </c>
      <c r="CY62" s="104">
        <f t="shared" ca="1" si="20"/>
        <v>0</v>
      </c>
      <c r="CZ62" s="104">
        <f t="shared" ca="1" si="20"/>
        <v>0</v>
      </c>
      <c r="DA62" s="104">
        <f t="shared" ca="1" si="20"/>
        <v>0</v>
      </c>
      <c r="DB62" s="104">
        <f t="shared" ca="1" si="20"/>
        <v>0</v>
      </c>
      <c r="DC62" s="104">
        <f t="shared" ca="1" si="20"/>
        <v>0</v>
      </c>
      <c r="DD62" s="104">
        <f t="shared" ca="1" si="20"/>
        <v>0</v>
      </c>
      <c r="DE62" s="104">
        <f t="shared" ca="1" si="20"/>
        <v>0</v>
      </c>
      <c r="DF62" s="104">
        <f t="shared" ca="1" si="20"/>
        <v>0</v>
      </c>
      <c r="DG62" s="104">
        <f t="shared" ca="1" si="20"/>
        <v>0</v>
      </c>
      <c r="DH62" s="104">
        <f t="shared" ca="1" si="20"/>
        <v>0</v>
      </c>
      <c r="DI62" s="104">
        <f t="shared" ca="1" si="20"/>
        <v>0</v>
      </c>
      <c r="DJ62" s="104">
        <f t="shared" ca="1" si="20"/>
        <v>0</v>
      </c>
      <c r="DK62" s="104">
        <f t="shared" ca="1" si="20"/>
        <v>0</v>
      </c>
      <c r="DL62" s="104">
        <f t="shared" ca="1" si="20"/>
        <v>0</v>
      </c>
      <c r="DM62" s="104">
        <f t="shared" ca="1" si="20"/>
        <v>0</v>
      </c>
      <c r="DN62" s="104">
        <f t="shared" ca="1" si="20"/>
        <v>0</v>
      </c>
      <c r="DO62" s="104">
        <f t="shared" ca="1" si="20"/>
        <v>0</v>
      </c>
      <c r="DP62" s="104">
        <f t="shared" ca="1" si="20"/>
        <v>0</v>
      </c>
      <c r="DQ62" s="104">
        <f t="shared" ca="1" si="20"/>
        <v>0</v>
      </c>
      <c r="DR62" s="104">
        <f t="shared" ca="1" si="20"/>
        <v>0</v>
      </c>
      <c r="DS62" s="104">
        <f t="shared" ca="1" si="20"/>
        <v>0</v>
      </c>
      <c r="DT62" s="104">
        <f t="shared" ca="1" si="20"/>
        <v>0</v>
      </c>
      <c r="DU62" s="104">
        <f t="shared" ca="1" si="20"/>
        <v>0</v>
      </c>
    </row>
    <row r="63" spans="1:125"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x14ac:dyDescent="0.35">
      <c r="A64" s="2" t="s">
        <v>520</v>
      </c>
      <c r="B64" s="2"/>
      <c r="C64" s="2"/>
      <c r="D64" s="2"/>
      <c r="E64" s="167">
        <v>0</v>
      </c>
      <c r="F64" s="79">
        <f t="shared" ref="F64:BQ64" ca="1" si="21">IFERROR(E66,"")</f>
        <v>0</v>
      </c>
      <c r="G64" s="79">
        <f t="shared" ca="1" si="21"/>
        <v>0</v>
      </c>
      <c r="H64" s="79">
        <f t="shared" ca="1" si="21"/>
        <v>0</v>
      </c>
      <c r="I64" s="79">
        <f t="shared" ca="1" si="21"/>
        <v>0</v>
      </c>
      <c r="J64" s="79">
        <f t="shared" ca="1" si="21"/>
        <v>0</v>
      </c>
      <c r="K64" s="79">
        <f t="shared" ca="1" si="21"/>
        <v>0</v>
      </c>
      <c r="L64" s="79">
        <f t="shared" ca="1" si="21"/>
        <v>0</v>
      </c>
      <c r="M64" s="79">
        <f t="shared" ca="1" si="21"/>
        <v>0</v>
      </c>
      <c r="N64" s="79">
        <f t="shared" ca="1" si="21"/>
        <v>0</v>
      </c>
      <c r="O64" s="79">
        <f t="shared" ca="1" si="21"/>
        <v>0</v>
      </c>
      <c r="P64" s="79">
        <f t="shared" ca="1" si="21"/>
        <v>0</v>
      </c>
      <c r="Q64" s="79">
        <f t="shared" ca="1" si="21"/>
        <v>0</v>
      </c>
      <c r="R64" s="79">
        <f t="shared" ca="1" si="21"/>
        <v>0</v>
      </c>
      <c r="S64" s="79">
        <f t="shared" ca="1" si="21"/>
        <v>0</v>
      </c>
      <c r="T64" s="79">
        <f t="shared" ca="1" si="21"/>
        <v>0</v>
      </c>
      <c r="U64" s="79">
        <f t="shared" ca="1" si="21"/>
        <v>0</v>
      </c>
      <c r="V64" s="79">
        <f t="shared" ca="1" si="21"/>
        <v>0</v>
      </c>
      <c r="W64" s="79">
        <f t="shared" ca="1" si="21"/>
        <v>0</v>
      </c>
      <c r="X64" s="79">
        <f t="shared" ca="1" si="21"/>
        <v>0</v>
      </c>
      <c r="Y64" s="79">
        <f t="shared" ca="1" si="21"/>
        <v>0</v>
      </c>
      <c r="Z64" s="79">
        <f t="shared" ca="1" si="21"/>
        <v>0</v>
      </c>
      <c r="AA64" s="79">
        <f t="shared" ca="1" si="21"/>
        <v>0</v>
      </c>
      <c r="AB64" s="79">
        <f t="shared" ca="1" si="21"/>
        <v>0</v>
      </c>
      <c r="AC64" s="79">
        <f t="shared" ca="1" si="21"/>
        <v>0</v>
      </c>
      <c r="AD64" s="79">
        <f t="shared" ca="1" si="21"/>
        <v>0</v>
      </c>
      <c r="AE64" s="79">
        <f t="shared" ca="1" si="21"/>
        <v>0</v>
      </c>
      <c r="AF64" s="79">
        <f t="shared" ca="1" si="21"/>
        <v>0</v>
      </c>
      <c r="AG64" s="79">
        <f t="shared" ca="1" si="21"/>
        <v>0</v>
      </c>
      <c r="AH64" s="79">
        <f t="shared" ca="1" si="21"/>
        <v>0</v>
      </c>
      <c r="AI64" s="79">
        <f t="shared" ca="1" si="21"/>
        <v>0</v>
      </c>
      <c r="AJ64" s="79">
        <f t="shared" ca="1" si="21"/>
        <v>0</v>
      </c>
      <c r="AK64" s="79">
        <f t="shared" ca="1" si="21"/>
        <v>0</v>
      </c>
      <c r="AL64" s="79">
        <f t="shared" ca="1" si="21"/>
        <v>0</v>
      </c>
      <c r="AM64" s="79">
        <f t="shared" ca="1" si="21"/>
        <v>0</v>
      </c>
      <c r="AN64" s="79">
        <f t="shared" ca="1" si="21"/>
        <v>0</v>
      </c>
      <c r="AO64" s="79">
        <f t="shared" ca="1" si="21"/>
        <v>0</v>
      </c>
      <c r="AP64" s="79">
        <f t="shared" ca="1" si="21"/>
        <v>0</v>
      </c>
      <c r="AQ64" s="79">
        <f t="shared" ca="1" si="21"/>
        <v>0</v>
      </c>
      <c r="AR64" s="79">
        <f t="shared" ca="1" si="21"/>
        <v>0</v>
      </c>
      <c r="AS64" s="79">
        <f t="shared" ca="1" si="21"/>
        <v>0</v>
      </c>
      <c r="AT64" s="79">
        <f t="shared" ca="1" si="21"/>
        <v>0</v>
      </c>
      <c r="AU64" s="79">
        <f t="shared" ca="1" si="21"/>
        <v>0</v>
      </c>
      <c r="AV64" s="79">
        <f t="shared" ca="1" si="21"/>
        <v>0</v>
      </c>
      <c r="AW64" s="79">
        <f t="shared" ca="1" si="21"/>
        <v>0</v>
      </c>
      <c r="AX64" s="79">
        <f t="shared" ca="1" si="21"/>
        <v>0</v>
      </c>
      <c r="AY64" s="79">
        <f t="shared" ca="1" si="21"/>
        <v>0</v>
      </c>
      <c r="AZ64" s="79">
        <f t="shared" ca="1" si="21"/>
        <v>0</v>
      </c>
      <c r="BA64" s="79">
        <f t="shared" ca="1" si="21"/>
        <v>0</v>
      </c>
      <c r="BB64" s="79">
        <f t="shared" ca="1" si="21"/>
        <v>0</v>
      </c>
      <c r="BC64" s="79">
        <f t="shared" ca="1" si="21"/>
        <v>0</v>
      </c>
      <c r="BD64" s="79">
        <f t="shared" ca="1" si="21"/>
        <v>0</v>
      </c>
      <c r="BE64" s="79">
        <f t="shared" ca="1" si="21"/>
        <v>0</v>
      </c>
      <c r="BF64" s="79">
        <f t="shared" ca="1" si="21"/>
        <v>0</v>
      </c>
      <c r="BG64" s="79">
        <f t="shared" ca="1" si="21"/>
        <v>0</v>
      </c>
      <c r="BH64" s="79">
        <f t="shared" ca="1" si="21"/>
        <v>0</v>
      </c>
      <c r="BI64" s="79">
        <f t="shared" ca="1" si="21"/>
        <v>0</v>
      </c>
      <c r="BJ64" s="79">
        <f t="shared" ca="1" si="21"/>
        <v>0</v>
      </c>
      <c r="BK64" s="79">
        <f t="shared" ca="1" si="21"/>
        <v>0</v>
      </c>
      <c r="BL64" s="79">
        <f t="shared" ca="1" si="21"/>
        <v>0</v>
      </c>
      <c r="BM64" s="79">
        <f t="shared" ca="1" si="21"/>
        <v>0</v>
      </c>
      <c r="BN64" s="79">
        <f t="shared" ca="1" si="21"/>
        <v>0</v>
      </c>
      <c r="BO64" s="79">
        <f t="shared" ca="1" si="21"/>
        <v>0</v>
      </c>
      <c r="BP64" s="79">
        <f t="shared" ca="1" si="21"/>
        <v>0</v>
      </c>
      <c r="BQ64" s="79">
        <f t="shared" ca="1" si="21"/>
        <v>0</v>
      </c>
      <c r="BR64" s="79">
        <f t="shared" ref="BR64:DU64" ca="1" si="22">IFERROR(BQ66,"")</f>
        <v>0</v>
      </c>
      <c r="BS64" s="79">
        <f t="shared" ca="1" si="22"/>
        <v>0</v>
      </c>
      <c r="BT64" s="79">
        <f t="shared" ca="1" si="22"/>
        <v>0</v>
      </c>
      <c r="BU64" s="79">
        <f t="shared" ca="1" si="22"/>
        <v>0</v>
      </c>
      <c r="BV64" s="79">
        <f t="shared" ca="1" si="22"/>
        <v>0</v>
      </c>
      <c r="BW64" s="79">
        <f t="shared" ca="1" si="22"/>
        <v>0</v>
      </c>
      <c r="BX64" s="79">
        <f t="shared" ca="1" si="22"/>
        <v>0</v>
      </c>
      <c r="BY64" s="79">
        <f t="shared" ca="1" si="22"/>
        <v>0</v>
      </c>
      <c r="BZ64" s="79">
        <f t="shared" ca="1" si="22"/>
        <v>0</v>
      </c>
      <c r="CA64" s="79">
        <f t="shared" ca="1" si="22"/>
        <v>0</v>
      </c>
      <c r="CB64" s="79">
        <f t="shared" ca="1" si="22"/>
        <v>0</v>
      </c>
      <c r="CC64" s="79">
        <f t="shared" ca="1" si="22"/>
        <v>0</v>
      </c>
      <c r="CD64" s="79">
        <f t="shared" ca="1" si="22"/>
        <v>0</v>
      </c>
      <c r="CE64" s="79">
        <f t="shared" ca="1" si="22"/>
        <v>0</v>
      </c>
      <c r="CF64" s="79">
        <f t="shared" ca="1" si="22"/>
        <v>0</v>
      </c>
      <c r="CG64" s="79">
        <f t="shared" ca="1" si="22"/>
        <v>0</v>
      </c>
      <c r="CH64" s="79">
        <f t="shared" ca="1" si="22"/>
        <v>0</v>
      </c>
      <c r="CI64" s="79">
        <f t="shared" ca="1" si="22"/>
        <v>0</v>
      </c>
      <c r="CJ64" s="79">
        <f t="shared" ca="1" si="22"/>
        <v>0</v>
      </c>
      <c r="CK64" s="79">
        <f t="shared" ca="1" si="22"/>
        <v>0</v>
      </c>
      <c r="CL64" s="79">
        <f t="shared" ca="1" si="22"/>
        <v>0</v>
      </c>
      <c r="CM64" s="79">
        <f t="shared" ca="1" si="22"/>
        <v>0</v>
      </c>
      <c r="CN64" s="79">
        <f t="shared" ca="1" si="22"/>
        <v>0</v>
      </c>
      <c r="CO64" s="79">
        <f t="shared" ca="1" si="22"/>
        <v>0</v>
      </c>
      <c r="CP64" s="79">
        <f t="shared" ca="1" si="22"/>
        <v>0</v>
      </c>
      <c r="CQ64" s="79">
        <f t="shared" ca="1" si="22"/>
        <v>0</v>
      </c>
      <c r="CR64" s="79">
        <f t="shared" ca="1" si="22"/>
        <v>0</v>
      </c>
      <c r="CS64" s="79">
        <f t="shared" ca="1" si="22"/>
        <v>0</v>
      </c>
      <c r="CT64" s="79">
        <f t="shared" ca="1" si="22"/>
        <v>0</v>
      </c>
      <c r="CU64" s="79">
        <f t="shared" ca="1" si="22"/>
        <v>0</v>
      </c>
      <c r="CV64" s="79">
        <f t="shared" ca="1" si="22"/>
        <v>0</v>
      </c>
      <c r="CW64" s="79">
        <f t="shared" ca="1" si="22"/>
        <v>0</v>
      </c>
      <c r="CX64" s="79">
        <f t="shared" ca="1" si="22"/>
        <v>0</v>
      </c>
      <c r="CY64" s="79">
        <f t="shared" ca="1" si="22"/>
        <v>0</v>
      </c>
      <c r="CZ64" s="79">
        <f t="shared" ca="1" si="22"/>
        <v>0</v>
      </c>
      <c r="DA64" s="79">
        <f t="shared" ca="1" si="22"/>
        <v>0</v>
      </c>
      <c r="DB64" s="79">
        <f t="shared" ca="1" si="22"/>
        <v>0</v>
      </c>
      <c r="DC64" s="79">
        <f t="shared" ca="1" si="22"/>
        <v>0</v>
      </c>
      <c r="DD64" s="79">
        <f t="shared" ca="1" si="22"/>
        <v>0</v>
      </c>
      <c r="DE64" s="79">
        <f t="shared" ca="1" si="22"/>
        <v>0</v>
      </c>
      <c r="DF64" s="79">
        <f t="shared" ca="1" si="22"/>
        <v>0</v>
      </c>
      <c r="DG64" s="79">
        <f t="shared" ca="1" si="22"/>
        <v>0</v>
      </c>
      <c r="DH64" s="79">
        <f t="shared" ca="1" si="22"/>
        <v>0</v>
      </c>
      <c r="DI64" s="79">
        <f t="shared" ca="1" si="22"/>
        <v>0</v>
      </c>
      <c r="DJ64" s="79">
        <f t="shared" ca="1" si="22"/>
        <v>0</v>
      </c>
      <c r="DK64" s="79">
        <f t="shared" ca="1" si="22"/>
        <v>0</v>
      </c>
      <c r="DL64" s="79">
        <f t="shared" ca="1" si="22"/>
        <v>0</v>
      </c>
      <c r="DM64" s="79">
        <f t="shared" ca="1" si="22"/>
        <v>0</v>
      </c>
      <c r="DN64" s="79">
        <f t="shared" ca="1" si="22"/>
        <v>0</v>
      </c>
      <c r="DO64" s="79">
        <f t="shared" ca="1" si="22"/>
        <v>0</v>
      </c>
      <c r="DP64" s="79">
        <f t="shared" ca="1" si="22"/>
        <v>0</v>
      </c>
      <c r="DQ64" s="79">
        <f t="shared" ca="1" si="22"/>
        <v>0</v>
      </c>
      <c r="DR64" s="79">
        <f t="shared" ca="1" si="22"/>
        <v>0</v>
      </c>
      <c r="DS64" s="79">
        <f t="shared" ca="1" si="22"/>
        <v>0</v>
      </c>
      <c r="DT64" s="79">
        <f t="shared" ca="1" si="22"/>
        <v>0</v>
      </c>
      <c r="DU64" s="79">
        <f t="shared" ca="1" si="22"/>
        <v>0</v>
      </c>
    </row>
    <row r="65" spans="1:125" x14ac:dyDescent="0.35">
      <c r="A65" s="2" t="s">
        <v>521</v>
      </c>
      <c r="B65" s="2"/>
      <c r="C65" s="2"/>
      <c r="D65" s="2"/>
      <c r="E65" s="167">
        <f t="shared" ref="E65:BP65" ca="1" si="23">IFERROR(SUM(E22,E28,E62),"")</f>
        <v>0</v>
      </c>
      <c r="F65" s="167">
        <f t="shared" ca="1" si="23"/>
        <v>0</v>
      </c>
      <c r="G65" s="167">
        <f t="shared" ca="1" si="23"/>
        <v>0</v>
      </c>
      <c r="H65" s="167">
        <f t="shared" ca="1" si="23"/>
        <v>0</v>
      </c>
      <c r="I65" s="167">
        <f t="shared" ca="1" si="23"/>
        <v>0</v>
      </c>
      <c r="J65" s="167">
        <f t="shared" ca="1" si="23"/>
        <v>0</v>
      </c>
      <c r="K65" s="167">
        <f t="shared" ca="1" si="23"/>
        <v>0</v>
      </c>
      <c r="L65" s="167">
        <f t="shared" ca="1" si="23"/>
        <v>0</v>
      </c>
      <c r="M65" s="167">
        <f t="shared" ca="1" si="23"/>
        <v>0</v>
      </c>
      <c r="N65" s="167">
        <f t="shared" ca="1" si="23"/>
        <v>0</v>
      </c>
      <c r="O65" s="167">
        <f t="shared" ca="1" si="23"/>
        <v>0</v>
      </c>
      <c r="P65" s="167">
        <f t="shared" ca="1" si="23"/>
        <v>0</v>
      </c>
      <c r="Q65" s="167">
        <f t="shared" ca="1" si="23"/>
        <v>0</v>
      </c>
      <c r="R65" s="167">
        <f t="shared" ca="1" si="23"/>
        <v>0</v>
      </c>
      <c r="S65" s="167">
        <f t="shared" ca="1" si="23"/>
        <v>0</v>
      </c>
      <c r="T65" s="167">
        <f t="shared" ca="1" si="23"/>
        <v>0</v>
      </c>
      <c r="U65" s="167">
        <f t="shared" ca="1" si="23"/>
        <v>0</v>
      </c>
      <c r="V65" s="167">
        <f t="shared" ca="1" si="23"/>
        <v>0</v>
      </c>
      <c r="W65" s="167">
        <f t="shared" ca="1" si="23"/>
        <v>0</v>
      </c>
      <c r="X65" s="167">
        <f t="shared" ca="1" si="23"/>
        <v>0</v>
      </c>
      <c r="Y65" s="167">
        <f t="shared" ca="1" si="23"/>
        <v>0</v>
      </c>
      <c r="Z65" s="167">
        <f t="shared" ca="1" si="23"/>
        <v>0</v>
      </c>
      <c r="AA65" s="167">
        <f t="shared" ca="1" si="23"/>
        <v>0</v>
      </c>
      <c r="AB65" s="167">
        <f t="shared" ca="1" si="23"/>
        <v>0</v>
      </c>
      <c r="AC65" s="167">
        <f t="shared" ca="1" si="23"/>
        <v>0</v>
      </c>
      <c r="AD65" s="167">
        <f t="shared" ca="1" si="23"/>
        <v>0</v>
      </c>
      <c r="AE65" s="167">
        <f t="shared" ca="1" si="23"/>
        <v>0</v>
      </c>
      <c r="AF65" s="167">
        <f t="shared" ca="1" si="23"/>
        <v>0</v>
      </c>
      <c r="AG65" s="167">
        <f t="shared" ca="1" si="23"/>
        <v>0</v>
      </c>
      <c r="AH65" s="167">
        <f t="shared" ca="1" si="23"/>
        <v>0</v>
      </c>
      <c r="AI65" s="167">
        <f t="shared" ca="1" si="23"/>
        <v>0</v>
      </c>
      <c r="AJ65" s="167">
        <f t="shared" ca="1" si="23"/>
        <v>0</v>
      </c>
      <c r="AK65" s="167">
        <f t="shared" ca="1" si="23"/>
        <v>0</v>
      </c>
      <c r="AL65" s="167">
        <f t="shared" ca="1" si="23"/>
        <v>0</v>
      </c>
      <c r="AM65" s="167">
        <f t="shared" ca="1" si="23"/>
        <v>0</v>
      </c>
      <c r="AN65" s="167">
        <f t="shared" ca="1" si="23"/>
        <v>0</v>
      </c>
      <c r="AO65" s="167">
        <f t="shared" ca="1" si="23"/>
        <v>0</v>
      </c>
      <c r="AP65" s="167">
        <f t="shared" ca="1" si="23"/>
        <v>0</v>
      </c>
      <c r="AQ65" s="167">
        <f t="shared" ca="1" si="23"/>
        <v>0</v>
      </c>
      <c r="AR65" s="167">
        <f t="shared" ca="1" si="23"/>
        <v>0</v>
      </c>
      <c r="AS65" s="167">
        <f t="shared" ca="1" si="23"/>
        <v>0</v>
      </c>
      <c r="AT65" s="167">
        <f t="shared" ca="1" si="23"/>
        <v>0</v>
      </c>
      <c r="AU65" s="167">
        <f t="shared" ca="1" si="23"/>
        <v>0</v>
      </c>
      <c r="AV65" s="167">
        <f t="shared" ca="1" si="23"/>
        <v>0</v>
      </c>
      <c r="AW65" s="167">
        <f t="shared" ca="1" si="23"/>
        <v>0</v>
      </c>
      <c r="AX65" s="167">
        <f t="shared" ca="1" si="23"/>
        <v>0</v>
      </c>
      <c r="AY65" s="167">
        <f t="shared" ca="1" si="23"/>
        <v>0</v>
      </c>
      <c r="AZ65" s="167">
        <f t="shared" ca="1" si="23"/>
        <v>0</v>
      </c>
      <c r="BA65" s="167">
        <f t="shared" ca="1" si="23"/>
        <v>0</v>
      </c>
      <c r="BB65" s="167">
        <f t="shared" ca="1" si="23"/>
        <v>0</v>
      </c>
      <c r="BC65" s="167">
        <f t="shared" ca="1" si="23"/>
        <v>0</v>
      </c>
      <c r="BD65" s="167">
        <f t="shared" ca="1" si="23"/>
        <v>0</v>
      </c>
      <c r="BE65" s="167">
        <f t="shared" ca="1" si="23"/>
        <v>0</v>
      </c>
      <c r="BF65" s="167">
        <f t="shared" ca="1" si="23"/>
        <v>0</v>
      </c>
      <c r="BG65" s="167">
        <f t="shared" ca="1" si="23"/>
        <v>0</v>
      </c>
      <c r="BH65" s="167">
        <f t="shared" ca="1" si="23"/>
        <v>0</v>
      </c>
      <c r="BI65" s="167">
        <f t="shared" ca="1" si="23"/>
        <v>0</v>
      </c>
      <c r="BJ65" s="167">
        <f t="shared" ca="1" si="23"/>
        <v>0</v>
      </c>
      <c r="BK65" s="167">
        <f t="shared" ca="1" si="23"/>
        <v>0</v>
      </c>
      <c r="BL65" s="167">
        <f t="shared" ca="1" si="23"/>
        <v>0</v>
      </c>
      <c r="BM65" s="167">
        <f t="shared" ca="1" si="23"/>
        <v>0</v>
      </c>
      <c r="BN65" s="167">
        <f t="shared" ca="1" si="23"/>
        <v>0</v>
      </c>
      <c r="BO65" s="167">
        <f t="shared" ca="1" si="23"/>
        <v>0</v>
      </c>
      <c r="BP65" s="167">
        <f t="shared" ca="1" si="23"/>
        <v>0</v>
      </c>
      <c r="BQ65" s="167">
        <f t="shared" ref="BQ65:DU65" ca="1" si="24">IFERROR(SUM(BQ22,BQ28,BQ62),"")</f>
        <v>0</v>
      </c>
      <c r="BR65" s="167">
        <f t="shared" ca="1" si="24"/>
        <v>0</v>
      </c>
      <c r="BS65" s="167">
        <f t="shared" ca="1" si="24"/>
        <v>0</v>
      </c>
      <c r="BT65" s="167">
        <f t="shared" ca="1" si="24"/>
        <v>0</v>
      </c>
      <c r="BU65" s="167">
        <f t="shared" ca="1" si="24"/>
        <v>0</v>
      </c>
      <c r="BV65" s="167">
        <f t="shared" ca="1" si="24"/>
        <v>0</v>
      </c>
      <c r="BW65" s="167">
        <f t="shared" ca="1" si="24"/>
        <v>0</v>
      </c>
      <c r="BX65" s="167">
        <f t="shared" ca="1" si="24"/>
        <v>0</v>
      </c>
      <c r="BY65" s="167">
        <f t="shared" ca="1" si="24"/>
        <v>0</v>
      </c>
      <c r="BZ65" s="167">
        <f t="shared" ca="1" si="24"/>
        <v>0</v>
      </c>
      <c r="CA65" s="167">
        <f t="shared" ca="1" si="24"/>
        <v>0</v>
      </c>
      <c r="CB65" s="167">
        <f t="shared" ca="1" si="24"/>
        <v>0</v>
      </c>
      <c r="CC65" s="167">
        <f t="shared" ca="1" si="24"/>
        <v>0</v>
      </c>
      <c r="CD65" s="167">
        <f t="shared" ca="1" si="24"/>
        <v>0</v>
      </c>
      <c r="CE65" s="167">
        <f t="shared" ca="1" si="24"/>
        <v>0</v>
      </c>
      <c r="CF65" s="167">
        <f t="shared" ca="1" si="24"/>
        <v>0</v>
      </c>
      <c r="CG65" s="167">
        <f t="shared" ca="1" si="24"/>
        <v>0</v>
      </c>
      <c r="CH65" s="167">
        <f t="shared" ca="1" si="24"/>
        <v>0</v>
      </c>
      <c r="CI65" s="167">
        <f t="shared" ca="1" si="24"/>
        <v>0</v>
      </c>
      <c r="CJ65" s="167">
        <f t="shared" ca="1" si="24"/>
        <v>0</v>
      </c>
      <c r="CK65" s="167">
        <f t="shared" ca="1" si="24"/>
        <v>0</v>
      </c>
      <c r="CL65" s="167">
        <f t="shared" ca="1" si="24"/>
        <v>0</v>
      </c>
      <c r="CM65" s="167">
        <f t="shared" ca="1" si="24"/>
        <v>0</v>
      </c>
      <c r="CN65" s="167">
        <f t="shared" ca="1" si="24"/>
        <v>0</v>
      </c>
      <c r="CO65" s="167">
        <f t="shared" ca="1" si="24"/>
        <v>0</v>
      </c>
      <c r="CP65" s="167">
        <f t="shared" ca="1" si="24"/>
        <v>0</v>
      </c>
      <c r="CQ65" s="167">
        <f t="shared" ca="1" si="24"/>
        <v>0</v>
      </c>
      <c r="CR65" s="167">
        <f t="shared" ca="1" si="24"/>
        <v>0</v>
      </c>
      <c r="CS65" s="167">
        <f t="shared" ca="1" si="24"/>
        <v>0</v>
      </c>
      <c r="CT65" s="167">
        <f t="shared" ca="1" si="24"/>
        <v>0</v>
      </c>
      <c r="CU65" s="167">
        <f t="shared" ca="1" si="24"/>
        <v>0</v>
      </c>
      <c r="CV65" s="167">
        <f t="shared" ca="1" si="24"/>
        <v>0</v>
      </c>
      <c r="CW65" s="167">
        <f t="shared" ca="1" si="24"/>
        <v>0</v>
      </c>
      <c r="CX65" s="167">
        <f t="shared" ca="1" si="24"/>
        <v>0</v>
      </c>
      <c r="CY65" s="167">
        <f t="shared" ca="1" si="24"/>
        <v>0</v>
      </c>
      <c r="CZ65" s="167">
        <f t="shared" ca="1" si="24"/>
        <v>0</v>
      </c>
      <c r="DA65" s="167">
        <f t="shared" ca="1" si="24"/>
        <v>0</v>
      </c>
      <c r="DB65" s="167">
        <f t="shared" ca="1" si="24"/>
        <v>0</v>
      </c>
      <c r="DC65" s="167">
        <f t="shared" ca="1" si="24"/>
        <v>0</v>
      </c>
      <c r="DD65" s="167">
        <f t="shared" ca="1" si="24"/>
        <v>0</v>
      </c>
      <c r="DE65" s="167">
        <f t="shared" ca="1" si="24"/>
        <v>0</v>
      </c>
      <c r="DF65" s="167">
        <f t="shared" ca="1" si="24"/>
        <v>0</v>
      </c>
      <c r="DG65" s="167">
        <f t="shared" ca="1" si="24"/>
        <v>0</v>
      </c>
      <c r="DH65" s="167">
        <f t="shared" ca="1" si="24"/>
        <v>0</v>
      </c>
      <c r="DI65" s="167">
        <f t="shared" ca="1" si="24"/>
        <v>0</v>
      </c>
      <c r="DJ65" s="167">
        <f t="shared" ca="1" si="24"/>
        <v>0</v>
      </c>
      <c r="DK65" s="167">
        <f t="shared" ca="1" si="24"/>
        <v>0</v>
      </c>
      <c r="DL65" s="167">
        <f t="shared" ca="1" si="24"/>
        <v>0</v>
      </c>
      <c r="DM65" s="167">
        <f t="shared" ca="1" si="24"/>
        <v>0</v>
      </c>
      <c r="DN65" s="167">
        <f t="shared" ca="1" si="24"/>
        <v>0</v>
      </c>
      <c r="DO65" s="167">
        <f t="shared" ca="1" si="24"/>
        <v>0</v>
      </c>
      <c r="DP65" s="167">
        <f t="shared" ca="1" si="24"/>
        <v>0</v>
      </c>
      <c r="DQ65" s="167">
        <f t="shared" ca="1" si="24"/>
        <v>0</v>
      </c>
      <c r="DR65" s="167">
        <f t="shared" ca="1" si="24"/>
        <v>0</v>
      </c>
      <c r="DS65" s="167">
        <f t="shared" ca="1" si="24"/>
        <v>0</v>
      </c>
      <c r="DT65" s="167">
        <f t="shared" ca="1" si="24"/>
        <v>0</v>
      </c>
      <c r="DU65" s="167">
        <f t="shared" ca="1" si="24"/>
        <v>0</v>
      </c>
    </row>
    <row r="66" spans="1:125" ht="15" thickBot="1" x14ac:dyDescent="0.4">
      <c r="A66" s="133" t="s">
        <v>522</v>
      </c>
      <c r="B66" s="133"/>
      <c r="C66" s="133"/>
      <c r="D66" s="133"/>
      <c r="E66" s="168">
        <f t="shared" ref="E66:BP66" ca="1" si="25">IFERROR(SUM(E64:E65),"")</f>
        <v>0</v>
      </c>
      <c r="F66" s="168">
        <f t="shared" ca="1" si="25"/>
        <v>0</v>
      </c>
      <c r="G66" s="168">
        <f t="shared" ca="1" si="25"/>
        <v>0</v>
      </c>
      <c r="H66" s="168">
        <f t="shared" ca="1" si="25"/>
        <v>0</v>
      </c>
      <c r="I66" s="168">
        <f t="shared" ca="1" si="25"/>
        <v>0</v>
      </c>
      <c r="J66" s="168">
        <f t="shared" ca="1" si="25"/>
        <v>0</v>
      </c>
      <c r="K66" s="168">
        <f t="shared" ca="1" si="25"/>
        <v>0</v>
      </c>
      <c r="L66" s="168">
        <f t="shared" ca="1" si="25"/>
        <v>0</v>
      </c>
      <c r="M66" s="168">
        <f t="shared" ca="1" si="25"/>
        <v>0</v>
      </c>
      <c r="N66" s="168">
        <f t="shared" ca="1" si="25"/>
        <v>0</v>
      </c>
      <c r="O66" s="168">
        <f t="shared" ca="1" si="25"/>
        <v>0</v>
      </c>
      <c r="P66" s="168">
        <f t="shared" ca="1" si="25"/>
        <v>0</v>
      </c>
      <c r="Q66" s="168">
        <f t="shared" ca="1" si="25"/>
        <v>0</v>
      </c>
      <c r="R66" s="168">
        <f t="shared" ca="1" si="25"/>
        <v>0</v>
      </c>
      <c r="S66" s="168">
        <f t="shared" ca="1" si="25"/>
        <v>0</v>
      </c>
      <c r="T66" s="168">
        <f t="shared" ca="1" si="25"/>
        <v>0</v>
      </c>
      <c r="U66" s="168">
        <f t="shared" ca="1" si="25"/>
        <v>0</v>
      </c>
      <c r="V66" s="168">
        <f t="shared" ca="1" si="25"/>
        <v>0</v>
      </c>
      <c r="W66" s="168">
        <f t="shared" ca="1" si="25"/>
        <v>0</v>
      </c>
      <c r="X66" s="168">
        <f t="shared" ca="1" si="25"/>
        <v>0</v>
      </c>
      <c r="Y66" s="168">
        <f t="shared" ca="1" si="25"/>
        <v>0</v>
      </c>
      <c r="Z66" s="168">
        <f t="shared" ca="1" si="25"/>
        <v>0</v>
      </c>
      <c r="AA66" s="168">
        <f t="shared" ca="1" si="25"/>
        <v>0</v>
      </c>
      <c r="AB66" s="168">
        <f t="shared" ca="1" si="25"/>
        <v>0</v>
      </c>
      <c r="AC66" s="168">
        <f t="shared" ca="1" si="25"/>
        <v>0</v>
      </c>
      <c r="AD66" s="168">
        <f t="shared" ca="1" si="25"/>
        <v>0</v>
      </c>
      <c r="AE66" s="168">
        <f t="shared" ca="1" si="25"/>
        <v>0</v>
      </c>
      <c r="AF66" s="168">
        <f t="shared" ca="1" si="25"/>
        <v>0</v>
      </c>
      <c r="AG66" s="168">
        <f t="shared" ca="1" si="25"/>
        <v>0</v>
      </c>
      <c r="AH66" s="168">
        <f t="shared" ca="1" si="25"/>
        <v>0</v>
      </c>
      <c r="AI66" s="168">
        <f t="shared" ca="1" si="25"/>
        <v>0</v>
      </c>
      <c r="AJ66" s="168">
        <f t="shared" ca="1" si="25"/>
        <v>0</v>
      </c>
      <c r="AK66" s="168">
        <f t="shared" ca="1" si="25"/>
        <v>0</v>
      </c>
      <c r="AL66" s="168">
        <f t="shared" ca="1" si="25"/>
        <v>0</v>
      </c>
      <c r="AM66" s="168">
        <f t="shared" ca="1" si="25"/>
        <v>0</v>
      </c>
      <c r="AN66" s="168">
        <f t="shared" ca="1" si="25"/>
        <v>0</v>
      </c>
      <c r="AO66" s="168">
        <f t="shared" ca="1" si="25"/>
        <v>0</v>
      </c>
      <c r="AP66" s="168">
        <f t="shared" ca="1" si="25"/>
        <v>0</v>
      </c>
      <c r="AQ66" s="168">
        <f t="shared" ca="1" si="25"/>
        <v>0</v>
      </c>
      <c r="AR66" s="168">
        <f t="shared" ca="1" si="25"/>
        <v>0</v>
      </c>
      <c r="AS66" s="168">
        <f t="shared" ca="1" si="25"/>
        <v>0</v>
      </c>
      <c r="AT66" s="168">
        <f t="shared" ca="1" si="25"/>
        <v>0</v>
      </c>
      <c r="AU66" s="168">
        <f t="shared" ca="1" si="25"/>
        <v>0</v>
      </c>
      <c r="AV66" s="168">
        <f t="shared" ca="1" si="25"/>
        <v>0</v>
      </c>
      <c r="AW66" s="168">
        <f t="shared" ca="1" si="25"/>
        <v>0</v>
      </c>
      <c r="AX66" s="168">
        <f t="shared" ca="1" si="25"/>
        <v>0</v>
      </c>
      <c r="AY66" s="168">
        <f t="shared" ca="1" si="25"/>
        <v>0</v>
      </c>
      <c r="AZ66" s="168">
        <f t="shared" ca="1" si="25"/>
        <v>0</v>
      </c>
      <c r="BA66" s="168">
        <f t="shared" ca="1" si="25"/>
        <v>0</v>
      </c>
      <c r="BB66" s="168">
        <f t="shared" ca="1" si="25"/>
        <v>0</v>
      </c>
      <c r="BC66" s="168">
        <f t="shared" ca="1" si="25"/>
        <v>0</v>
      </c>
      <c r="BD66" s="168">
        <f t="shared" ca="1" si="25"/>
        <v>0</v>
      </c>
      <c r="BE66" s="168">
        <f t="shared" ca="1" si="25"/>
        <v>0</v>
      </c>
      <c r="BF66" s="168">
        <f t="shared" ca="1" si="25"/>
        <v>0</v>
      </c>
      <c r="BG66" s="168">
        <f t="shared" ca="1" si="25"/>
        <v>0</v>
      </c>
      <c r="BH66" s="168">
        <f t="shared" ca="1" si="25"/>
        <v>0</v>
      </c>
      <c r="BI66" s="168">
        <f t="shared" ca="1" si="25"/>
        <v>0</v>
      </c>
      <c r="BJ66" s="168">
        <f t="shared" ca="1" si="25"/>
        <v>0</v>
      </c>
      <c r="BK66" s="168">
        <f t="shared" ca="1" si="25"/>
        <v>0</v>
      </c>
      <c r="BL66" s="168">
        <f t="shared" ca="1" si="25"/>
        <v>0</v>
      </c>
      <c r="BM66" s="168">
        <f t="shared" ca="1" si="25"/>
        <v>0</v>
      </c>
      <c r="BN66" s="168">
        <f t="shared" ca="1" si="25"/>
        <v>0</v>
      </c>
      <c r="BO66" s="168">
        <f t="shared" ca="1" si="25"/>
        <v>0</v>
      </c>
      <c r="BP66" s="168">
        <f t="shared" ca="1" si="25"/>
        <v>0</v>
      </c>
      <c r="BQ66" s="168">
        <f t="shared" ref="BQ66:DU66" ca="1" si="26">IFERROR(SUM(BQ64:BQ65),"")</f>
        <v>0</v>
      </c>
      <c r="BR66" s="168">
        <f t="shared" ca="1" si="26"/>
        <v>0</v>
      </c>
      <c r="BS66" s="168">
        <f t="shared" ca="1" si="26"/>
        <v>0</v>
      </c>
      <c r="BT66" s="168">
        <f t="shared" ca="1" si="26"/>
        <v>0</v>
      </c>
      <c r="BU66" s="168">
        <f t="shared" ca="1" si="26"/>
        <v>0</v>
      </c>
      <c r="BV66" s="168">
        <f t="shared" ca="1" si="26"/>
        <v>0</v>
      </c>
      <c r="BW66" s="168">
        <f t="shared" ca="1" si="26"/>
        <v>0</v>
      </c>
      <c r="BX66" s="168">
        <f t="shared" ca="1" si="26"/>
        <v>0</v>
      </c>
      <c r="BY66" s="168">
        <f t="shared" ca="1" si="26"/>
        <v>0</v>
      </c>
      <c r="BZ66" s="168">
        <f t="shared" ca="1" si="26"/>
        <v>0</v>
      </c>
      <c r="CA66" s="168">
        <f t="shared" ca="1" si="26"/>
        <v>0</v>
      </c>
      <c r="CB66" s="168">
        <f t="shared" ca="1" si="26"/>
        <v>0</v>
      </c>
      <c r="CC66" s="168">
        <f t="shared" ca="1" si="26"/>
        <v>0</v>
      </c>
      <c r="CD66" s="168">
        <f t="shared" ca="1" si="26"/>
        <v>0</v>
      </c>
      <c r="CE66" s="168">
        <f t="shared" ca="1" si="26"/>
        <v>0</v>
      </c>
      <c r="CF66" s="168">
        <f t="shared" ca="1" si="26"/>
        <v>0</v>
      </c>
      <c r="CG66" s="168">
        <f t="shared" ca="1" si="26"/>
        <v>0</v>
      </c>
      <c r="CH66" s="168">
        <f t="shared" ca="1" si="26"/>
        <v>0</v>
      </c>
      <c r="CI66" s="168">
        <f t="shared" ca="1" si="26"/>
        <v>0</v>
      </c>
      <c r="CJ66" s="168">
        <f t="shared" ca="1" si="26"/>
        <v>0</v>
      </c>
      <c r="CK66" s="168">
        <f t="shared" ca="1" si="26"/>
        <v>0</v>
      </c>
      <c r="CL66" s="168">
        <f t="shared" ca="1" si="26"/>
        <v>0</v>
      </c>
      <c r="CM66" s="168">
        <f t="shared" ca="1" si="26"/>
        <v>0</v>
      </c>
      <c r="CN66" s="168">
        <f t="shared" ca="1" si="26"/>
        <v>0</v>
      </c>
      <c r="CO66" s="168">
        <f t="shared" ca="1" si="26"/>
        <v>0</v>
      </c>
      <c r="CP66" s="168">
        <f t="shared" ca="1" si="26"/>
        <v>0</v>
      </c>
      <c r="CQ66" s="168">
        <f t="shared" ca="1" si="26"/>
        <v>0</v>
      </c>
      <c r="CR66" s="168">
        <f t="shared" ca="1" si="26"/>
        <v>0</v>
      </c>
      <c r="CS66" s="168">
        <f t="shared" ca="1" si="26"/>
        <v>0</v>
      </c>
      <c r="CT66" s="168">
        <f t="shared" ca="1" si="26"/>
        <v>0</v>
      </c>
      <c r="CU66" s="168">
        <f t="shared" ca="1" si="26"/>
        <v>0</v>
      </c>
      <c r="CV66" s="168">
        <f t="shared" ca="1" si="26"/>
        <v>0</v>
      </c>
      <c r="CW66" s="168">
        <f t="shared" ca="1" si="26"/>
        <v>0</v>
      </c>
      <c r="CX66" s="168">
        <f t="shared" ca="1" si="26"/>
        <v>0</v>
      </c>
      <c r="CY66" s="168">
        <f t="shared" ca="1" si="26"/>
        <v>0</v>
      </c>
      <c r="CZ66" s="168">
        <f t="shared" ca="1" si="26"/>
        <v>0</v>
      </c>
      <c r="DA66" s="168">
        <f t="shared" ca="1" si="26"/>
        <v>0</v>
      </c>
      <c r="DB66" s="168">
        <f t="shared" ca="1" si="26"/>
        <v>0</v>
      </c>
      <c r="DC66" s="168">
        <f t="shared" ca="1" si="26"/>
        <v>0</v>
      </c>
      <c r="DD66" s="168">
        <f t="shared" ca="1" si="26"/>
        <v>0</v>
      </c>
      <c r="DE66" s="168">
        <f t="shared" ca="1" si="26"/>
        <v>0</v>
      </c>
      <c r="DF66" s="168">
        <f t="shared" ca="1" si="26"/>
        <v>0</v>
      </c>
      <c r="DG66" s="168">
        <f t="shared" ca="1" si="26"/>
        <v>0</v>
      </c>
      <c r="DH66" s="168">
        <f t="shared" ca="1" si="26"/>
        <v>0</v>
      </c>
      <c r="DI66" s="168">
        <f t="shared" ca="1" si="26"/>
        <v>0</v>
      </c>
      <c r="DJ66" s="168">
        <f t="shared" ca="1" si="26"/>
        <v>0</v>
      </c>
      <c r="DK66" s="168">
        <f t="shared" ca="1" si="26"/>
        <v>0</v>
      </c>
      <c r="DL66" s="168">
        <f t="shared" ca="1" si="26"/>
        <v>0</v>
      </c>
      <c r="DM66" s="168">
        <f t="shared" ca="1" si="26"/>
        <v>0</v>
      </c>
      <c r="DN66" s="168">
        <f t="shared" ca="1" si="26"/>
        <v>0</v>
      </c>
      <c r="DO66" s="168">
        <f t="shared" ca="1" si="26"/>
        <v>0</v>
      </c>
      <c r="DP66" s="168">
        <f t="shared" ca="1" si="26"/>
        <v>0</v>
      </c>
      <c r="DQ66" s="168">
        <f t="shared" ca="1" si="26"/>
        <v>0</v>
      </c>
      <c r="DR66" s="168">
        <f t="shared" ca="1" si="26"/>
        <v>0</v>
      </c>
      <c r="DS66" s="168">
        <f t="shared" ca="1" si="26"/>
        <v>0</v>
      </c>
      <c r="DT66" s="168">
        <f t="shared" ca="1" si="26"/>
        <v>0</v>
      </c>
      <c r="DU66" s="168">
        <f t="shared" ca="1" si="26"/>
        <v>0</v>
      </c>
    </row>
    <row r="67" spans="1:125"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x14ac:dyDescent="0.35">
      <c r="A68" s="55" t="str">
        <f>IFERROR(Pieņēmumi!B25,"")</f>
        <v>Uzņēmuma ienākuma nodokļa likme (uz izmaksātām dividendēm)</v>
      </c>
      <c r="B68" s="56" t="str">
        <f>IFERROR(Pieņēmumi!C25,"")</f>
        <v>%</v>
      </c>
      <c r="C68" s="2"/>
      <c r="D68" s="56">
        <f>IFERROR(Pieņēmumi!E25,"")</f>
        <v>0</v>
      </c>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row>
    <row r="69" spans="1:125" x14ac:dyDescent="0.35">
      <c r="A69" s="14"/>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x14ac:dyDescent="0.35">
      <c r="A70" s="2" t="s">
        <v>523</v>
      </c>
      <c r="B70" s="2"/>
      <c r="C70" s="61"/>
      <c r="D70" s="79">
        <f ca="1">IFERROR(SUM(E70:DU70),"")</f>
        <v>0</v>
      </c>
      <c r="E70" s="167">
        <f t="shared" ref="E70:BP70" ca="1" si="27">IFERROR(-SUM(E60)*$D68,"")</f>
        <v>0</v>
      </c>
      <c r="F70" s="167">
        <f t="shared" ca="1" si="27"/>
        <v>0</v>
      </c>
      <c r="G70" s="167">
        <f t="shared" ca="1" si="27"/>
        <v>0</v>
      </c>
      <c r="H70" s="167">
        <f t="shared" ca="1" si="27"/>
        <v>0</v>
      </c>
      <c r="I70" s="167">
        <f t="shared" ca="1" si="27"/>
        <v>0</v>
      </c>
      <c r="J70" s="167">
        <f t="shared" ca="1" si="27"/>
        <v>0</v>
      </c>
      <c r="K70" s="167">
        <f t="shared" ca="1" si="27"/>
        <v>0</v>
      </c>
      <c r="L70" s="167">
        <f t="shared" ca="1" si="27"/>
        <v>0</v>
      </c>
      <c r="M70" s="167">
        <f t="shared" ca="1" si="27"/>
        <v>0</v>
      </c>
      <c r="N70" s="167">
        <f t="shared" ca="1" si="27"/>
        <v>0</v>
      </c>
      <c r="O70" s="167">
        <f t="shared" ca="1" si="27"/>
        <v>0</v>
      </c>
      <c r="P70" s="167">
        <f t="shared" ca="1" si="27"/>
        <v>0</v>
      </c>
      <c r="Q70" s="167">
        <f t="shared" ca="1" si="27"/>
        <v>0</v>
      </c>
      <c r="R70" s="167">
        <f t="shared" ca="1" si="27"/>
        <v>0</v>
      </c>
      <c r="S70" s="167">
        <f t="shared" ca="1" si="27"/>
        <v>0</v>
      </c>
      <c r="T70" s="167">
        <f t="shared" ca="1" si="27"/>
        <v>0</v>
      </c>
      <c r="U70" s="167">
        <f t="shared" ca="1" si="27"/>
        <v>0</v>
      </c>
      <c r="V70" s="167">
        <f t="shared" ca="1" si="27"/>
        <v>0</v>
      </c>
      <c r="W70" s="167">
        <f t="shared" ca="1" si="27"/>
        <v>0</v>
      </c>
      <c r="X70" s="167">
        <f t="shared" ca="1" si="27"/>
        <v>0</v>
      </c>
      <c r="Y70" s="167">
        <f t="shared" ca="1" si="27"/>
        <v>0</v>
      </c>
      <c r="Z70" s="167">
        <f t="shared" ca="1" si="27"/>
        <v>0</v>
      </c>
      <c r="AA70" s="167">
        <f t="shared" ca="1" si="27"/>
        <v>0</v>
      </c>
      <c r="AB70" s="167">
        <f t="shared" ca="1" si="27"/>
        <v>0</v>
      </c>
      <c r="AC70" s="167">
        <f t="shared" ca="1" si="27"/>
        <v>0</v>
      </c>
      <c r="AD70" s="167">
        <f t="shared" ca="1" si="27"/>
        <v>0</v>
      </c>
      <c r="AE70" s="167">
        <f t="shared" ca="1" si="27"/>
        <v>0</v>
      </c>
      <c r="AF70" s="167">
        <f t="shared" ca="1" si="27"/>
        <v>0</v>
      </c>
      <c r="AG70" s="167">
        <f t="shared" ca="1" si="27"/>
        <v>0</v>
      </c>
      <c r="AH70" s="167">
        <f t="shared" ca="1" si="27"/>
        <v>0</v>
      </c>
      <c r="AI70" s="167">
        <f t="shared" ca="1" si="27"/>
        <v>0</v>
      </c>
      <c r="AJ70" s="167">
        <f t="shared" ca="1" si="27"/>
        <v>0</v>
      </c>
      <c r="AK70" s="167">
        <f t="shared" ca="1" si="27"/>
        <v>0</v>
      </c>
      <c r="AL70" s="167">
        <f t="shared" ca="1" si="27"/>
        <v>0</v>
      </c>
      <c r="AM70" s="167">
        <f t="shared" ca="1" si="27"/>
        <v>0</v>
      </c>
      <c r="AN70" s="167">
        <f t="shared" ca="1" si="27"/>
        <v>0</v>
      </c>
      <c r="AO70" s="167">
        <f t="shared" ca="1" si="27"/>
        <v>0</v>
      </c>
      <c r="AP70" s="167">
        <f t="shared" ca="1" si="27"/>
        <v>0</v>
      </c>
      <c r="AQ70" s="167">
        <f t="shared" ca="1" si="27"/>
        <v>0</v>
      </c>
      <c r="AR70" s="167">
        <f t="shared" ca="1" si="27"/>
        <v>0</v>
      </c>
      <c r="AS70" s="167">
        <f t="shared" ca="1" si="27"/>
        <v>0</v>
      </c>
      <c r="AT70" s="167">
        <f t="shared" ca="1" si="27"/>
        <v>0</v>
      </c>
      <c r="AU70" s="167">
        <f t="shared" ca="1" si="27"/>
        <v>0</v>
      </c>
      <c r="AV70" s="167">
        <f t="shared" ca="1" si="27"/>
        <v>0</v>
      </c>
      <c r="AW70" s="167">
        <f t="shared" ca="1" si="27"/>
        <v>0</v>
      </c>
      <c r="AX70" s="167">
        <f t="shared" ca="1" si="27"/>
        <v>0</v>
      </c>
      <c r="AY70" s="167">
        <f t="shared" ca="1" si="27"/>
        <v>0</v>
      </c>
      <c r="AZ70" s="167">
        <f t="shared" ca="1" si="27"/>
        <v>0</v>
      </c>
      <c r="BA70" s="167">
        <f t="shared" ca="1" si="27"/>
        <v>0</v>
      </c>
      <c r="BB70" s="167">
        <f t="shared" ca="1" si="27"/>
        <v>0</v>
      </c>
      <c r="BC70" s="167">
        <f t="shared" ca="1" si="27"/>
        <v>0</v>
      </c>
      <c r="BD70" s="167">
        <f t="shared" ca="1" si="27"/>
        <v>0</v>
      </c>
      <c r="BE70" s="167">
        <f t="shared" ca="1" si="27"/>
        <v>0</v>
      </c>
      <c r="BF70" s="167">
        <f t="shared" ca="1" si="27"/>
        <v>0</v>
      </c>
      <c r="BG70" s="167">
        <f t="shared" ca="1" si="27"/>
        <v>0</v>
      </c>
      <c r="BH70" s="167">
        <f t="shared" ca="1" si="27"/>
        <v>0</v>
      </c>
      <c r="BI70" s="167">
        <f t="shared" ca="1" si="27"/>
        <v>0</v>
      </c>
      <c r="BJ70" s="167">
        <f t="shared" ca="1" si="27"/>
        <v>0</v>
      </c>
      <c r="BK70" s="167">
        <f t="shared" ca="1" si="27"/>
        <v>0</v>
      </c>
      <c r="BL70" s="167">
        <f t="shared" ca="1" si="27"/>
        <v>0</v>
      </c>
      <c r="BM70" s="167">
        <f t="shared" ca="1" si="27"/>
        <v>0</v>
      </c>
      <c r="BN70" s="167">
        <f t="shared" ca="1" si="27"/>
        <v>0</v>
      </c>
      <c r="BO70" s="167">
        <f t="shared" ca="1" si="27"/>
        <v>0</v>
      </c>
      <c r="BP70" s="167">
        <f t="shared" ca="1" si="27"/>
        <v>0</v>
      </c>
      <c r="BQ70" s="167">
        <f t="shared" ref="BQ70:DU70" ca="1" si="28">IFERROR(-SUM(BQ60)*$D68,"")</f>
        <v>0</v>
      </c>
      <c r="BR70" s="167">
        <f t="shared" ca="1" si="28"/>
        <v>0</v>
      </c>
      <c r="BS70" s="167">
        <f t="shared" ca="1" si="28"/>
        <v>0</v>
      </c>
      <c r="BT70" s="167">
        <f t="shared" ca="1" si="28"/>
        <v>0</v>
      </c>
      <c r="BU70" s="167">
        <f t="shared" ca="1" si="28"/>
        <v>0</v>
      </c>
      <c r="BV70" s="167">
        <f t="shared" ca="1" si="28"/>
        <v>0</v>
      </c>
      <c r="BW70" s="167">
        <f t="shared" ca="1" si="28"/>
        <v>0</v>
      </c>
      <c r="BX70" s="167">
        <f t="shared" ca="1" si="28"/>
        <v>0</v>
      </c>
      <c r="BY70" s="167">
        <f t="shared" ca="1" si="28"/>
        <v>0</v>
      </c>
      <c r="BZ70" s="167">
        <f t="shared" ca="1" si="28"/>
        <v>0</v>
      </c>
      <c r="CA70" s="167">
        <f t="shared" ca="1" si="28"/>
        <v>0</v>
      </c>
      <c r="CB70" s="167">
        <f t="shared" ca="1" si="28"/>
        <v>0</v>
      </c>
      <c r="CC70" s="167">
        <f t="shared" ca="1" si="28"/>
        <v>0</v>
      </c>
      <c r="CD70" s="167">
        <f t="shared" ca="1" si="28"/>
        <v>0</v>
      </c>
      <c r="CE70" s="167">
        <f t="shared" ca="1" si="28"/>
        <v>0</v>
      </c>
      <c r="CF70" s="167">
        <f t="shared" ca="1" si="28"/>
        <v>0</v>
      </c>
      <c r="CG70" s="167">
        <f t="shared" ca="1" si="28"/>
        <v>0</v>
      </c>
      <c r="CH70" s="167">
        <f t="shared" ca="1" si="28"/>
        <v>0</v>
      </c>
      <c r="CI70" s="167">
        <f t="shared" ca="1" si="28"/>
        <v>0</v>
      </c>
      <c r="CJ70" s="167">
        <f t="shared" ca="1" si="28"/>
        <v>0</v>
      </c>
      <c r="CK70" s="167">
        <f t="shared" ca="1" si="28"/>
        <v>0</v>
      </c>
      <c r="CL70" s="167">
        <f t="shared" ca="1" si="28"/>
        <v>0</v>
      </c>
      <c r="CM70" s="167">
        <f t="shared" ca="1" si="28"/>
        <v>0</v>
      </c>
      <c r="CN70" s="167">
        <f t="shared" ca="1" si="28"/>
        <v>0</v>
      </c>
      <c r="CO70" s="167">
        <f t="shared" ca="1" si="28"/>
        <v>0</v>
      </c>
      <c r="CP70" s="167">
        <f t="shared" ca="1" si="28"/>
        <v>0</v>
      </c>
      <c r="CQ70" s="167">
        <f t="shared" ca="1" si="28"/>
        <v>0</v>
      </c>
      <c r="CR70" s="167">
        <f t="shared" ca="1" si="28"/>
        <v>0</v>
      </c>
      <c r="CS70" s="167">
        <f t="shared" ca="1" si="28"/>
        <v>0</v>
      </c>
      <c r="CT70" s="167">
        <f t="shared" ca="1" si="28"/>
        <v>0</v>
      </c>
      <c r="CU70" s="167">
        <f t="shared" ca="1" si="28"/>
        <v>0</v>
      </c>
      <c r="CV70" s="167">
        <f t="shared" ca="1" si="28"/>
        <v>0</v>
      </c>
      <c r="CW70" s="167">
        <f t="shared" ca="1" si="28"/>
        <v>0</v>
      </c>
      <c r="CX70" s="167">
        <f t="shared" ca="1" si="28"/>
        <v>0</v>
      </c>
      <c r="CY70" s="167">
        <f t="shared" ca="1" si="28"/>
        <v>0</v>
      </c>
      <c r="CZ70" s="167">
        <f t="shared" ca="1" si="28"/>
        <v>0</v>
      </c>
      <c r="DA70" s="167">
        <f t="shared" ca="1" si="28"/>
        <v>0</v>
      </c>
      <c r="DB70" s="167">
        <f t="shared" ca="1" si="28"/>
        <v>0</v>
      </c>
      <c r="DC70" s="167">
        <f t="shared" ca="1" si="28"/>
        <v>0</v>
      </c>
      <c r="DD70" s="167">
        <f t="shared" ca="1" si="28"/>
        <v>0</v>
      </c>
      <c r="DE70" s="167">
        <f t="shared" ca="1" si="28"/>
        <v>0</v>
      </c>
      <c r="DF70" s="167">
        <f t="shared" ca="1" si="28"/>
        <v>0</v>
      </c>
      <c r="DG70" s="167">
        <f t="shared" ca="1" si="28"/>
        <v>0</v>
      </c>
      <c r="DH70" s="167">
        <f t="shared" ca="1" si="28"/>
        <v>0</v>
      </c>
      <c r="DI70" s="167">
        <f t="shared" ca="1" si="28"/>
        <v>0</v>
      </c>
      <c r="DJ70" s="167">
        <f t="shared" ca="1" si="28"/>
        <v>0</v>
      </c>
      <c r="DK70" s="167">
        <f t="shared" ca="1" si="28"/>
        <v>0</v>
      </c>
      <c r="DL70" s="167">
        <f t="shared" ca="1" si="28"/>
        <v>0</v>
      </c>
      <c r="DM70" s="167">
        <f t="shared" ca="1" si="28"/>
        <v>0</v>
      </c>
      <c r="DN70" s="167">
        <f t="shared" ca="1" si="28"/>
        <v>0</v>
      </c>
      <c r="DO70" s="167">
        <f t="shared" ca="1" si="28"/>
        <v>0</v>
      </c>
      <c r="DP70" s="167">
        <f t="shared" ca="1" si="28"/>
        <v>0</v>
      </c>
      <c r="DQ70" s="167">
        <f t="shared" ca="1" si="28"/>
        <v>0</v>
      </c>
      <c r="DR70" s="167">
        <f t="shared" ca="1" si="28"/>
        <v>0</v>
      </c>
      <c r="DS70" s="167">
        <f t="shared" ca="1" si="28"/>
        <v>0</v>
      </c>
      <c r="DT70" s="167">
        <f t="shared" ca="1" si="28"/>
        <v>0</v>
      </c>
      <c r="DU70" s="167">
        <f t="shared" ca="1" si="28"/>
        <v>0</v>
      </c>
    </row>
    <row r="71" spans="1:125"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x14ac:dyDescent="0.35">
      <c r="A72" s="2" t="s">
        <v>524</v>
      </c>
      <c r="B72" s="2"/>
      <c r="C72" s="61"/>
      <c r="D72" s="79">
        <f ca="1">IFERROR(SUM(E72:DU72),"")</f>
        <v>0</v>
      </c>
      <c r="E72" s="79">
        <f t="shared" ref="E72:BP72" ca="1" si="29">IFERROR((E60+E70),"")</f>
        <v>0</v>
      </c>
      <c r="F72" s="79">
        <f t="shared" ca="1" si="29"/>
        <v>0</v>
      </c>
      <c r="G72" s="79">
        <f t="shared" ca="1" si="29"/>
        <v>0</v>
      </c>
      <c r="H72" s="79">
        <f t="shared" ca="1" si="29"/>
        <v>0</v>
      </c>
      <c r="I72" s="79">
        <f t="shared" ca="1" si="29"/>
        <v>0</v>
      </c>
      <c r="J72" s="79">
        <f t="shared" ca="1" si="29"/>
        <v>0</v>
      </c>
      <c r="K72" s="79">
        <f t="shared" ca="1" si="29"/>
        <v>0</v>
      </c>
      <c r="L72" s="79">
        <f t="shared" ca="1" si="29"/>
        <v>0</v>
      </c>
      <c r="M72" s="79">
        <f t="shared" ca="1" si="29"/>
        <v>0</v>
      </c>
      <c r="N72" s="79">
        <f t="shared" ca="1" si="29"/>
        <v>0</v>
      </c>
      <c r="O72" s="79">
        <f t="shared" ca="1" si="29"/>
        <v>0</v>
      </c>
      <c r="P72" s="79">
        <f t="shared" ca="1" si="29"/>
        <v>0</v>
      </c>
      <c r="Q72" s="79">
        <f t="shared" ca="1" si="29"/>
        <v>0</v>
      </c>
      <c r="R72" s="79">
        <f t="shared" ca="1" si="29"/>
        <v>0</v>
      </c>
      <c r="S72" s="79">
        <f t="shared" ca="1" si="29"/>
        <v>0</v>
      </c>
      <c r="T72" s="79">
        <f t="shared" ca="1" si="29"/>
        <v>0</v>
      </c>
      <c r="U72" s="79">
        <f t="shared" ca="1" si="29"/>
        <v>0</v>
      </c>
      <c r="V72" s="79">
        <f t="shared" ca="1" si="29"/>
        <v>0</v>
      </c>
      <c r="W72" s="79">
        <f t="shared" ca="1" si="29"/>
        <v>0</v>
      </c>
      <c r="X72" s="79">
        <f t="shared" ca="1" si="29"/>
        <v>0</v>
      </c>
      <c r="Y72" s="79">
        <f t="shared" ca="1" si="29"/>
        <v>0</v>
      </c>
      <c r="Z72" s="79">
        <f t="shared" ca="1" si="29"/>
        <v>0</v>
      </c>
      <c r="AA72" s="79">
        <f t="shared" ca="1" si="29"/>
        <v>0</v>
      </c>
      <c r="AB72" s="79">
        <f t="shared" ca="1" si="29"/>
        <v>0</v>
      </c>
      <c r="AC72" s="79">
        <f t="shared" ca="1" si="29"/>
        <v>0</v>
      </c>
      <c r="AD72" s="79">
        <f t="shared" ca="1" si="29"/>
        <v>0</v>
      </c>
      <c r="AE72" s="79">
        <f t="shared" ca="1" si="29"/>
        <v>0</v>
      </c>
      <c r="AF72" s="79">
        <f t="shared" ca="1" si="29"/>
        <v>0</v>
      </c>
      <c r="AG72" s="79">
        <f t="shared" ca="1" si="29"/>
        <v>0</v>
      </c>
      <c r="AH72" s="79">
        <f t="shared" ca="1" si="29"/>
        <v>0</v>
      </c>
      <c r="AI72" s="79">
        <f t="shared" ca="1" si="29"/>
        <v>0</v>
      </c>
      <c r="AJ72" s="79">
        <f t="shared" ca="1" si="29"/>
        <v>0</v>
      </c>
      <c r="AK72" s="79">
        <f t="shared" ca="1" si="29"/>
        <v>0</v>
      </c>
      <c r="AL72" s="79">
        <f t="shared" ca="1" si="29"/>
        <v>0</v>
      </c>
      <c r="AM72" s="79">
        <f t="shared" ca="1" si="29"/>
        <v>0</v>
      </c>
      <c r="AN72" s="79">
        <f t="shared" ca="1" si="29"/>
        <v>0</v>
      </c>
      <c r="AO72" s="79">
        <f t="shared" ca="1" si="29"/>
        <v>0</v>
      </c>
      <c r="AP72" s="79">
        <f t="shared" ca="1" si="29"/>
        <v>0</v>
      </c>
      <c r="AQ72" s="79">
        <f t="shared" ca="1" si="29"/>
        <v>0</v>
      </c>
      <c r="AR72" s="79">
        <f t="shared" ca="1" si="29"/>
        <v>0</v>
      </c>
      <c r="AS72" s="79">
        <f t="shared" ca="1" si="29"/>
        <v>0</v>
      </c>
      <c r="AT72" s="79">
        <f t="shared" ca="1" si="29"/>
        <v>0</v>
      </c>
      <c r="AU72" s="79">
        <f t="shared" ca="1" si="29"/>
        <v>0</v>
      </c>
      <c r="AV72" s="79">
        <f t="shared" ca="1" si="29"/>
        <v>0</v>
      </c>
      <c r="AW72" s="79">
        <f t="shared" ca="1" si="29"/>
        <v>0</v>
      </c>
      <c r="AX72" s="79">
        <f t="shared" ca="1" si="29"/>
        <v>0</v>
      </c>
      <c r="AY72" s="79">
        <f t="shared" ca="1" si="29"/>
        <v>0</v>
      </c>
      <c r="AZ72" s="79">
        <f t="shared" ca="1" si="29"/>
        <v>0</v>
      </c>
      <c r="BA72" s="79">
        <f t="shared" ca="1" si="29"/>
        <v>0</v>
      </c>
      <c r="BB72" s="79">
        <f t="shared" ca="1" si="29"/>
        <v>0</v>
      </c>
      <c r="BC72" s="79">
        <f t="shared" ca="1" si="29"/>
        <v>0</v>
      </c>
      <c r="BD72" s="79">
        <f t="shared" ca="1" si="29"/>
        <v>0</v>
      </c>
      <c r="BE72" s="79">
        <f t="shared" ca="1" si="29"/>
        <v>0</v>
      </c>
      <c r="BF72" s="79">
        <f t="shared" ca="1" si="29"/>
        <v>0</v>
      </c>
      <c r="BG72" s="79">
        <f t="shared" ca="1" si="29"/>
        <v>0</v>
      </c>
      <c r="BH72" s="79">
        <f t="shared" ca="1" si="29"/>
        <v>0</v>
      </c>
      <c r="BI72" s="79">
        <f t="shared" ca="1" si="29"/>
        <v>0</v>
      </c>
      <c r="BJ72" s="79">
        <f t="shared" ca="1" si="29"/>
        <v>0</v>
      </c>
      <c r="BK72" s="79">
        <f t="shared" ca="1" si="29"/>
        <v>0</v>
      </c>
      <c r="BL72" s="79">
        <f t="shared" ca="1" si="29"/>
        <v>0</v>
      </c>
      <c r="BM72" s="79">
        <f t="shared" ca="1" si="29"/>
        <v>0</v>
      </c>
      <c r="BN72" s="79">
        <f t="shared" ca="1" si="29"/>
        <v>0</v>
      </c>
      <c r="BO72" s="79">
        <f t="shared" ca="1" si="29"/>
        <v>0</v>
      </c>
      <c r="BP72" s="79">
        <f t="shared" ca="1" si="29"/>
        <v>0</v>
      </c>
      <c r="BQ72" s="79">
        <f t="shared" ref="BQ72:DU72" ca="1" si="30">IFERROR((BQ60+BQ70),"")</f>
        <v>0</v>
      </c>
      <c r="BR72" s="79">
        <f t="shared" ca="1" si="30"/>
        <v>0</v>
      </c>
      <c r="BS72" s="79">
        <f t="shared" ca="1" si="30"/>
        <v>0</v>
      </c>
      <c r="BT72" s="79">
        <f t="shared" ca="1" si="30"/>
        <v>0</v>
      </c>
      <c r="BU72" s="79">
        <f t="shared" ca="1" si="30"/>
        <v>0</v>
      </c>
      <c r="BV72" s="79">
        <f t="shared" ca="1" si="30"/>
        <v>0</v>
      </c>
      <c r="BW72" s="79">
        <f t="shared" ca="1" si="30"/>
        <v>0</v>
      </c>
      <c r="BX72" s="79">
        <f t="shared" ca="1" si="30"/>
        <v>0</v>
      </c>
      <c r="BY72" s="79">
        <f t="shared" ca="1" si="30"/>
        <v>0</v>
      </c>
      <c r="BZ72" s="79">
        <f t="shared" ca="1" si="30"/>
        <v>0</v>
      </c>
      <c r="CA72" s="79">
        <f t="shared" ca="1" si="30"/>
        <v>0</v>
      </c>
      <c r="CB72" s="79">
        <f t="shared" ca="1" si="30"/>
        <v>0</v>
      </c>
      <c r="CC72" s="79">
        <f t="shared" ca="1" si="30"/>
        <v>0</v>
      </c>
      <c r="CD72" s="79">
        <f t="shared" ca="1" si="30"/>
        <v>0</v>
      </c>
      <c r="CE72" s="79">
        <f t="shared" ca="1" si="30"/>
        <v>0</v>
      </c>
      <c r="CF72" s="79">
        <f t="shared" ca="1" si="30"/>
        <v>0</v>
      </c>
      <c r="CG72" s="79">
        <f t="shared" ca="1" si="30"/>
        <v>0</v>
      </c>
      <c r="CH72" s="79">
        <f t="shared" ca="1" si="30"/>
        <v>0</v>
      </c>
      <c r="CI72" s="79">
        <f t="shared" ca="1" si="30"/>
        <v>0</v>
      </c>
      <c r="CJ72" s="79">
        <f t="shared" ca="1" si="30"/>
        <v>0</v>
      </c>
      <c r="CK72" s="79">
        <f t="shared" ca="1" si="30"/>
        <v>0</v>
      </c>
      <c r="CL72" s="79">
        <f t="shared" ca="1" si="30"/>
        <v>0</v>
      </c>
      <c r="CM72" s="79">
        <f t="shared" ca="1" si="30"/>
        <v>0</v>
      </c>
      <c r="CN72" s="79">
        <f t="shared" ca="1" si="30"/>
        <v>0</v>
      </c>
      <c r="CO72" s="79">
        <f t="shared" ca="1" si="30"/>
        <v>0</v>
      </c>
      <c r="CP72" s="79">
        <f t="shared" ca="1" si="30"/>
        <v>0</v>
      </c>
      <c r="CQ72" s="79">
        <f t="shared" ca="1" si="30"/>
        <v>0</v>
      </c>
      <c r="CR72" s="79">
        <f t="shared" ca="1" si="30"/>
        <v>0</v>
      </c>
      <c r="CS72" s="79">
        <f t="shared" ca="1" si="30"/>
        <v>0</v>
      </c>
      <c r="CT72" s="79">
        <f t="shared" ca="1" si="30"/>
        <v>0</v>
      </c>
      <c r="CU72" s="79">
        <f t="shared" ca="1" si="30"/>
        <v>0</v>
      </c>
      <c r="CV72" s="79">
        <f t="shared" ca="1" si="30"/>
        <v>0</v>
      </c>
      <c r="CW72" s="79">
        <f t="shared" ca="1" si="30"/>
        <v>0</v>
      </c>
      <c r="CX72" s="79">
        <f t="shared" ca="1" si="30"/>
        <v>0</v>
      </c>
      <c r="CY72" s="79">
        <f t="shared" ca="1" si="30"/>
        <v>0</v>
      </c>
      <c r="CZ72" s="79">
        <f t="shared" ca="1" si="30"/>
        <v>0</v>
      </c>
      <c r="DA72" s="79">
        <f t="shared" ca="1" si="30"/>
        <v>0</v>
      </c>
      <c r="DB72" s="79">
        <f t="shared" ca="1" si="30"/>
        <v>0</v>
      </c>
      <c r="DC72" s="79">
        <f t="shared" ca="1" si="30"/>
        <v>0</v>
      </c>
      <c r="DD72" s="79">
        <f t="shared" ca="1" si="30"/>
        <v>0</v>
      </c>
      <c r="DE72" s="79">
        <f t="shared" ca="1" si="30"/>
        <v>0</v>
      </c>
      <c r="DF72" s="79">
        <f t="shared" ca="1" si="30"/>
        <v>0</v>
      </c>
      <c r="DG72" s="79">
        <f t="shared" ca="1" si="30"/>
        <v>0</v>
      </c>
      <c r="DH72" s="79">
        <f t="shared" ca="1" si="30"/>
        <v>0</v>
      </c>
      <c r="DI72" s="79">
        <f t="shared" ca="1" si="30"/>
        <v>0</v>
      </c>
      <c r="DJ72" s="79">
        <f t="shared" ca="1" si="30"/>
        <v>0</v>
      </c>
      <c r="DK72" s="79">
        <f t="shared" ca="1" si="30"/>
        <v>0</v>
      </c>
      <c r="DL72" s="79">
        <f t="shared" ca="1" si="30"/>
        <v>0</v>
      </c>
      <c r="DM72" s="79">
        <f t="shared" ca="1" si="30"/>
        <v>0</v>
      </c>
      <c r="DN72" s="79">
        <f t="shared" ca="1" si="30"/>
        <v>0</v>
      </c>
      <c r="DO72" s="79">
        <f t="shared" ca="1" si="30"/>
        <v>0</v>
      </c>
      <c r="DP72" s="79">
        <f t="shared" ca="1" si="30"/>
        <v>0</v>
      </c>
      <c r="DQ72" s="79">
        <f t="shared" ca="1" si="30"/>
        <v>0</v>
      </c>
      <c r="DR72" s="79">
        <f t="shared" ca="1" si="30"/>
        <v>0</v>
      </c>
      <c r="DS72" s="79">
        <f t="shared" ca="1" si="30"/>
        <v>0</v>
      </c>
      <c r="DT72" s="79">
        <f t="shared" ca="1" si="30"/>
        <v>0</v>
      </c>
      <c r="DU72" s="79">
        <f t="shared" ca="1" si="30"/>
        <v>0</v>
      </c>
    </row>
    <row r="73" spans="1:125"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x14ac:dyDescent="0.35">
      <c r="A74" s="2" t="s">
        <v>525</v>
      </c>
      <c r="B74" s="2"/>
      <c r="C74" s="2"/>
      <c r="D74" s="79">
        <f ca="1">IFERROR(SUM(E74:DU74),"")</f>
        <v>0</v>
      </c>
      <c r="E74" s="79" t="str">
        <f t="shared" ref="E74:BP74" ca="1" si="31">IFERROR(-E35-E34-E60-E70-E55,"")</f>
        <v/>
      </c>
      <c r="F74" s="79" t="str">
        <f t="shared" ca="1" si="31"/>
        <v/>
      </c>
      <c r="G74" s="79" t="str">
        <f t="shared" ca="1" si="31"/>
        <v/>
      </c>
      <c r="H74" s="79" t="str">
        <f t="shared" ca="1" si="31"/>
        <v/>
      </c>
      <c r="I74" s="79" t="str">
        <f t="shared" ca="1" si="31"/>
        <v/>
      </c>
      <c r="J74" s="79" t="str">
        <f t="shared" ca="1" si="31"/>
        <v/>
      </c>
      <c r="K74" s="79" t="str">
        <f t="shared" ca="1" si="31"/>
        <v/>
      </c>
      <c r="L74" s="79" t="str">
        <f t="shared" ca="1" si="31"/>
        <v/>
      </c>
      <c r="M74" s="79" t="str">
        <f t="shared" ca="1" si="31"/>
        <v/>
      </c>
      <c r="N74" s="79" t="str">
        <f t="shared" ca="1" si="31"/>
        <v/>
      </c>
      <c r="O74" s="79" t="str">
        <f t="shared" ca="1" si="31"/>
        <v/>
      </c>
      <c r="P74" s="79" t="str">
        <f t="shared" ca="1" si="31"/>
        <v/>
      </c>
      <c r="Q74" s="79" t="str">
        <f t="shared" ca="1" si="31"/>
        <v/>
      </c>
      <c r="R74" s="79" t="str">
        <f t="shared" ca="1" si="31"/>
        <v/>
      </c>
      <c r="S74" s="79" t="str">
        <f t="shared" ca="1" si="31"/>
        <v/>
      </c>
      <c r="T74" s="79" t="str">
        <f t="shared" ca="1" si="31"/>
        <v/>
      </c>
      <c r="U74" s="79" t="str">
        <f t="shared" ca="1" si="31"/>
        <v/>
      </c>
      <c r="V74" s="79" t="str">
        <f t="shared" ca="1" si="31"/>
        <v/>
      </c>
      <c r="W74" s="79" t="str">
        <f t="shared" ca="1" si="31"/>
        <v/>
      </c>
      <c r="X74" s="79" t="str">
        <f t="shared" ca="1" si="31"/>
        <v/>
      </c>
      <c r="Y74" s="79" t="str">
        <f t="shared" ca="1" si="31"/>
        <v/>
      </c>
      <c r="Z74" s="79" t="str">
        <f t="shared" ca="1" si="31"/>
        <v/>
      </c>
      <c r="AA74" s="79" t="str">
        <f t="shared" ca="1" si="31"/>
        <v/>
      </c>
      <c r="AB74" s="79" t="str">
        <f t="shared" ca="1" si="31"/>
        <v/>
      </c>
      <c r="AC74" s="79" t="str">
        <f t="shared" ca="1" si="31"/>
        <v/>
      </c>
      <c r="AD74" s="79" t="str">
        <f t="shared" ca="1" si="31"/>
        <v/>
      </c>
      <c r="AE74" s="79" t="str">
        <f t="shared" ca="1" si="31"/>
        <v/>
      </c>
      <c r="AF74" s="79" t="str">
        <f t="shared" ca="1" si="31"/>
        <v/>
      </c>
      <c r="AG74" s="79" t="str">
        <f t="shared" ca="1" si="31"/>
        <v/>
      </c>
      <c r="AH74" s="79" t="str">
        <f t="shared" ca="1" si="31"/>
        <v/>
      </c>
      <c r="AI74" s="79" t="str">
        <f t="shared" ca="1" si="31"/>
        <v/>
      </c>
      <c r="AJ74" s="79" t="str">
        <f t="shared" ca="1" si="31"/>
        <v/>
      </c>
      <c r="AK74" s="79" t="str">
        <f t="shared" ca="1" si="31"/>
        <v/>
      </c>
      <c r="AL74" s="79" t="str">
        <f t="shared" ca="1" si="31"/>
        <v/>
      </c>
      <c r="AM74" s="79" t="str">
        <f t="shared" ca="1" si="31"/>
        <v/>
      </c>
      <c r="AN74" s="79" t="str">
        <f t="shared" ca="1" si="31"/>
        <v/>
      </c>
      <c r="AO74" s="79" t="str">
        <f t="shared" ca="1" si="31"/>
        <v/>
      </c>
      <c r="AP74" s="79" t="str">
        <f t="shared" ca="1" si="31"/>
        <v/>
      </c>
      <c r="AQ74" s="79" t="str">
        <f t="shared" ca="1" si="31"/>
        <v/>
      </c>
      <c r="AR74" s="79" t="str">
        <f t="shared" ca="1" si="31"/>
        <v/>
      </c>
      <c r="AS74" s="79" t="str">
        <f t="shared" ca="1" si="31"/>
        <v/>
      </c>
      <c r="AT74" s="79" t="str">
        <f t="shared" ca="1" si="31"/>
        <v/>
      </c>
      <c r="AU74" s="79" t="str">
        <f t="shared" ca="1" si="31"/>
        <v/>
      </c>
      <c r="AV74" s="79" t="str">
        <f t="shared" ca="1" si="31"/>
        <v/>
      </c>
      <c r="AW74" s="79" t="str">
        <f t="shared" ca="1" si="31"/>
        <v/>
      </c>
      <c r="AX74" s="79" t="str">
        <f t="shared" ca="1" si="31"/>
        <v/>
      </c>
      <c r="AY74" s="79" t="str">
        <f t="shared" ca="1" si="31"/>
        <v/>
      </c>
      <c r="AZ74" s="79" t="str">
        <f t="shared" ca="1" si="31"/>
        <v/>
      </c>
      <c r="BA74" s="79" t="str">
        <f t="shared" ca="1" si="31"/>
        <v/>
      </c>
      <c r="BB74" s="79" t="str">
        <f t="shared" ca="1" si="31"/>
        <v/>
      </c>
      <c r="BC74" s="79" t="str">
        <f t="shared" ca="1" si="31"/>
        <v/>
      </c>
      <c r="BD74" s="79" t="str">
        <f t="shared" ca="1" si="31"/>
        <v/>
      </c>
      <c r="BE74" s="79" t="str">
        <f t="shared" ca="1" si="31"/>
        <v/>
      </c>
      <c r="BF74" s="79" t="str">
        <f t="shared" ca="1" si="31"/>
        <v/>
      </c>
      <c r="BG74" s="79" t="str">
        <f t="shared" ca="1" si="31"/>
        <v/>
      </c>
      <c r="BH74" s="79" t="str">
        <f t="shared" ca="1" si="31"/>
        <v/>
      </c>
      <c r="BI74" s="79" t="str">
        <f t="shared" ca="1" si="31"/>
        <v/>
      </c>
      <c r="BJ74" s="79" t="str">
        <f t="shared" ca="1" si="31"/>
        <v/>
      </c>
      <c r="BK74" s="79" t="str">
        <f t="shared" ca="1" si="31"/>
        <v/>
      </c>
      <c r="BL74" s="79" t="str">
        <f t="shared" ca="1" si="31"/>
        <v/>
      </c>
      <c r="BM74" s="79" t="str">
        <f t="shared" ca="1" si="31"/>
        <v/>
      </c>
      <c r="BN74" s="79" t="str">
        <f t="shared" ca="1" si="31"/>
        <v/>
      </c>
      <c r="BO74" s="79" t="str">
        <f t="shared" ca="1" si="31"/>
        <v/>
      </c>
      <c r="BP74" s="79" t="str">
        <f t="shared" ca="1" si="31"/>
        <v/>
      </c>
      <c r="BQ74" s="79" t="str">
        <f t="shared" ref="BQ74:DU74" ca="1" si="32">IFERROR(-BQ35-BQ34-BQ60-BQ70-BQ55,"")</f>
        <v/>
      </c>
      <c r="BR74" s="79" t="str">
        <f t="shared" ca="1" si="32"/>
        <v/>
      </c>
      <c r="BS74" s="79" t="str">
        <f t="shared" ca="1" si="32"/>
        <v/>
      </c>
      <c r="BT74" s="79" t="str">
        <f t="shared" ca="1" si="32"/>
        <v/>
      </c>
      <c r="BU74" s="79" t="str">
        <f t="shared" ca="1" si="32"/>
        <v/>
      </c>
      <c r="BV74" s="79" t="str">
        <f t="shared" ca="1" si="32"/>
        <v/>
      </c>
      <c r="BW74" s="79" t="str">
        <f t="shared" ca="1" si="32"/>
        <v/>
      </c>
      <c r="BX74" s="79" t="str">
        <f t="shared" ca="1" si="32"/>
        <v/>
      </c>
      <c r="BY74" s="79" t="str">
        <f t="shared" ca="1" si="32"/>
        <v/>
      </c>
      <c r="BZ74" s="79" t="str">
        <f t="shared" ca="1" si="32"/>
        <v/>
      </c>
      <c r="CA74" s="79" t="str">
        <f t="shared" ca="1" si="32"/>
        <v/>
      </c>
      <c r="CB74" s="79" t="str">
        <f t="shared" ca="1" si="32"/>
        <v/>
      </c>
      <c r="CC74" s="79" t="str">
        <f t="shared" ca="1" si="32"/>
        <v/>
      </c>
      <c r="CD74" s="79" t="str">
        <f t="shared" ca="1" si="32"/>
        <v/>
      </c>
      <c r="CE74" s="79" t="str">
        <f t="shared" ca="1" si="32"/>
        <v/>
      </c>
      <c r="CF74" s="79" t="str">
        <f t="shared" ca="1" si="32"/>
        <v/>
      </c>
      <c r="CG74" s="79" t="str">
        <f t="shared" ca="1" si="32"/>
        <v/>
      </c>
      <c r="CH74" s="79" t="str">
        <f t="shared" ca="1" si="32"/>
        <v/>
      </c>
      <c r="CI74" s="79" t="str">
        <f t="shared" ca="1" si="32"/>
        <v/>
      </c>
      <c r="CJ74" s="79" t="str">
        <f t="shared" ca="1" si="32"/>
        <v/>
      </c>
      <c r="CK74" s="79" t="str">
        <f t="shared" ca="1" si="32"/>
        <v/>
      </c>
      <c r="CL74" s="79" t="str">
        <f t="shared" ca="1" si="32"/>
        <v/>
      </c>
      <c r="CM74" s="79" t="str">
        <f t="shared" ca="1" si="32"/>
        <v/>
      </c>
      <c r="CN74" s="79" t="str">
        <f t="shared" ca="1" si="32"/>
        <v/>
      </c>
      <c r="CO74" s="79" t="str">
        <f t="shared" ca="1" si="32"/>
        <v/>
      </c>
      <c r="CP74" s="79" t="str">
        <f t="shared" ca="1" si="32"/>
        <v/>
      </c>
      <c r="CQ74" s="79" t="str">
        <f t="shared" ca="1" si="32"/>
        <v/>
      </c>
      <c r="CR74" s="79" t="str">
        <f t="shared" ca="1" si="32"/>
        <v/>
      </c>
      <c r="CS74" s="79" t="str">
        <f t="shared" ca="1" si="32"/>
        <v/>
      </c>
      <c r="CT74" s="79" t="str">
        <f t="shared" ca="1" si="32"/>
        <v/>
      </c>
      <c r="CU74" s="79" t="str">
        <f t="shared" ca="1" si="32"/>
        <v/>
      </c>
      <c r="CV74" s="79" t="str">
        <f t="shared" ca="1" si="32"/>
        <v/>
      </c>
      <c r="CW74" s="79" t="str">
        <f t="shared" ca="1" si="32"/>
        <v/>
      </c>
      <c r="CX74" s="79" t="str">
        <f t="shared" ca="1" si="32"/>
        <v/>
      </c>
      <c r="CY74" s="79" t="str">
        <f t="shared" ca="1" si="32"/>
        <v/>
      </c>
      <c r="CZ74" s="79" t="str">
        <f t="shared" ca="1" si="32"/>
        <v/>
      </c>
      <c r="DA74" s="79" t="str">
        <f t="shared" ca="1" si="32"/>
        <v/>
      </c>
      <c r="DB74" s="79" t="str">
        <f t="shared" ca="1" si="32"/>
        <v/>
      </c>
      <c r="DC74" s="79" t="str">
        <f t="shared" ca="1" si="32"/>
        <v/>
      </c>
      <c r="DD74" s="79" t="str">
        <f t="shared" ca="1" si="32"/>
        <v/>
      </c>
      <c r="DE74" s="79" t="str">
        <f t="shared" ca="1" si="32"/>
        <v/>
      </c>
      <c r="DF74" s="79" t="str">
        <f t="shared" ca="1" si="32"/>
        <v/>
      </c>
      <c r="DG74" s="79" t="str">
        <f t="shared" ca="1" si="32"/>
        <v/>
      </c>
      <c r="DH74" s="79" t="str">
        <f t="shared" ca="1" si="32"/>
        <v/>
      </c>
      <c r="DI74" s="79" t="str">
        <f t="shared" ca="1" si="32"/>
        <v/>
      </c>
      <c r="DJ74" s="79" t="str">
        <f t="shared" ca="1" si="32"/>
        <v/>
      </c>
      <c r="DK74" s="79" t="str">
        <f t="shared" ca="1" si="32"/>
        <v/>
      </c>
      <c r="DL74" s="79" t="str">
        <f t="shared" ca="1" si="32"/>
        <v/>
      </c>
      <c r="DM74" s="79" t="str">
        <f t="shared" ca="1" si="32"/>
        <v/>
      </c>
      <c r="DN74" s="79" t="str">
        <f t="shared" ca="1" si="32"/>
        <v/>
      </c>
      <c r="DO74" s="79" t="str">
        <f t="shared" ca="1" si="32"/>
        <v/>
      </c>
      <c r="DP74" s="79" t="str">
        <f t="shared" ca="1" si="32"/>
        <v/>
      </c>
      <c r="DQ74" s="79" t="str">
        <f t="shared" ca="1" si="32"/>
        <v/>
      </c>
      <c r="DR74" s="79" t="str">
        <f t="shared" ca="1" si="32"/>
        <v/>
      </c>
      <c r="DS74" s="79" t="str">
        <f t="shared" ca="1" si="32"/>
        <v/>
      </c>
      <c r="DT74" s="79" t="str">
        <f t="shared" ca="1" si="32"/>
        <v/>
      </c>
      <c r="DU74" s="79" t="str">
        <f t="shared" ca="1" si="32"/>
        <v/>
      </c>
    </row>
    <row r="75" spans="1:125" x14ac:dyDescent="0.35">
      <c r="A75" s="2"/>
      <c r="B75" s="2"/>
      <c r="C75" s="2"/>
      <c r="D75" s="2"/>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79"/>
      <c r="BU75" s="79"/>
      <c r="BV75" s="79"/>
      <c r="BW75" s="79"/>
      <c r="BX75" s="79"/>
      <c r="BY75" s="79"/>
      <c r="BZ75" s="79"/>
      <c r="CA75" s="79"/>
      <c r="CB75" s="79"/>
      <c r="CC75" s="79"/>
      <c r="CD75" s="79"/>
      <c r="CE75" s="79"/>
      <c r="CF75" s="79"/>
      <c r="CG75" s="79"/>
      <c r="CH75" s="79"/>
      <c r="CI75" s="79"/>
      <c r="CJ75" s="79"/>
      <c r="CK75" s="79"/>
      <c r="CL75" s="79"/>
      <c r="CM75" s="79"/>
      <c r="CN75" s="79"/>
      <c r="CO75" s="79"/>
      <c r="CP75" s="79"/>
      <c r="CQ75" s="79"/>
      <c r="CR75" s="79"/>
      <c r="CS75" s="79"/>
      <c r="CT75" s="79"/>
      <c r="CU75" s="79"/>
      <c r="CV75" s="79"/>
      <c r="CW75" s="79"/>
      <c r="CX75" s="79"/>
      <c r="CY75" s="79"/>
      <c r="CZ75" s="79"/>
      <c r="DA75" s="79"/>
      <c r="DB75" s="79"/>
      <c r="DC75" s="79"/>
      <c r="DD75" s="79"/>
      <c r="DE75" s="79"/>
      <c r="DF75" s="79"/>
      <c r="DG75" s="79"/>
      <c r="DH75" s="79"/>
      <c r="DI75" s="79"/>
      <c r="DJ75" s="79"/>
      <c r="DK75" s="79"/>
      <c r="DL75" s="79"/>
      <c r="DM75" s="79"/>
      <c r="DN75" s="79"/>
      <c r="DO75" s="79"/>
      <c r="DP75" s="79"/>
      <c r="DQ75" s="79"/>
      <c r="DR75" s="79"/>
      <c r="DS75" s="79"/>
      <c r="DT75" s="79"/>
      <c r="DU75" s="79"/>
    </row>
    <row r="76" spans="1:125" ht="15" thickBot="1" x14ac:dyDescent="0.4">
      <c r="A76" s="133" t="s">
        <v>526</v>
      </c>
      <c r="B76" s="133"/>
      <c r="C76" s="133"/>
      <c r="D76" s="169" t="str">
        <f ca="1">IFERROR(IRR(E74:DU74),"")</f>
        <v/>
      </c>
      <c r="E76" s="314"/>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x14ac:dyDescent="0.35">
      <c r="A77" s="2"/>
      <c r="B77" s="2"/>
      <c r="C77" s="2"/>
      <c r="D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ht="15" thickBot="1" x14ac:dyDescent="0.4">
      <c r="A78" s="133" t="s">
        <v>527</v>
      </c>
      <c r="B78" s="133"/>
      <c r="C78" s="133"/>
      <c r="D78" s="169" t="str">
        <f ca="1">IFERROR((1+D76)^4-1,"")</f>
        <v/>
      </c>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x14ac:dyDescent="0.35">
      <c r="A79" s="3"/>
      <c r="B79" s="3"/>
      <c r="C79" s="3"/>
      <c r="D79" s="170"/>
      <c r="E79" s="14"/>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x14ac:dyDescent="0.35">
      <c r="A80" s="2" t="s">
        <v>528</v>
      </c>
      <c r="B80" s="3"/>
      <c r="C80" s="3"/>
      <c r="D80" s="170"/>
      <c r="E80" s="79">
        <f t="shared" ref="E80:BP80" si="33">IFERROR(-SUM(E36,E44),"")</f>
        <v>0</v>
      </c>
      <c r="F80" s="79">
        <f t="shared" si="33"/>
        <v>0</v>
      </c>
      <c r="G80" s="79">
        <f t="shared" si="33"/>
        <v>0</v>
      </c>
      <c r="H80" s="79">
        <f t="shared" si="33"/>
        <v>0</v>
      </c>
      <c r="I80" s="79">
        <f t="shared" si="33"/>
        <v>0</v>
      </c>
      <c r="J80" s="79">
        <f t="shared" si="33"/>
        <v>0</v>
      </c>
      <c r="K80" s="79">
        <f t="shared" si="33"/>
        <v>0</v>
      </c>
      <c r="L80" s="79">
        <f t="shared" si="33"/>
        <v>0</v>
      </c>
      <c r="M80" s="79">
        <f t="shared" si="33"/>
        <v>0</v>
      </c>
      <c r="N80" s="79">
        <f t="shared" si="33"/>
        <v>0</v>
      </c>
      <c r="O80" s="79">
        <f t="shared" si="33"/>
        <v>0</v>
      </c>
      <c r="P80" s="79">
        <f t="shared" si="33"/>
        <v>0</v>
      </c>
      <c r="Q80" s="79">
        <f t="shared" si="33"/>
        <v>0</v>
      </c>
      <c r="R80" s="79">
        <f t="shared" si="33"/>
        <v>0</v>
      </c>
      <c r="S80" s="79">
        <f t="shared" si="33"/>
        <v>0</v>
      </c>
      <c r="T80" s="79">
        <f t="shared" si="33"/>
        <v>0</v>
      </c>
      <c r="U80" s="79">
        <f t="shared" si="33"/>
        <v>0</v>
      </c>
      <c r="V80" s="79">
        <f t="shared" si="33"/>
        <v>0</v>
      </c>
      <c r="W80" s="79">
        <f t="shared" si="33"/>
        <v>0</v>
      </c>
      <c r="X80" s="79">
        <f t="shared" si="33"/>
        <v>0</v>
      </c>
      <c r="Y80" s="79">
        <f t="shared" si="33"/>
        <v>0</v>
      </c>
      <c r="Z80" s="79">
        <f t="shared" si="33"/>
        <v>0</v>
      </c>
      <c r="AA80" s="79">
        <f t="shared" si="33"/>
        <v>0</v>
      </c>
      <c r="AB80" s="79">
        <f t="shared" si="33"/>
        <v>0</v>
      </c>
      <c r="AC80" s="79">
        <f t="shared" si="33"/>
        <v>0</v>
      </c>
      <c r="AD80" s="79">
        <f t="shared" si="33"/>
        <v>0</v>
      </c>
      <c r="AE80" s="79">
        <f t="shared" si="33"/>
        <v>0</v>
      </c>
      <c r="AF80" s="79">
        <f t="shared" si="33"/>
        <v>0</v>
      </c>
      <c r="AG80" s="79">
        <f t="shared" si="33"/>
        <v>0</v>
      </c>
      <c r="AH80" s="79">
        <f t="shared" si="33"/>
        <v>0</v>
      </c>
      <c r="AI80" s="79">
        <f t="shared" si="33"/>
        <v>0</v>
      </c>
      <c r="AJ80" s="79">
        <f t="shared" si="33"/>
        <v>0</v>
      </c>
      <c r="AK80" s="79">
        <f t="shared" si="33"/>
        <v>0</v>
      </c>
      <c r="AL80" s="79">
        <f t="shared" si="33"/>
        <v>0</v>
      </c>
      <c r="AM80" s="79">
        <f t="shared" si="33"/>
        <v>0</v>
      </c>
      <c r="AN80" s="79">
        <f t="shared" si="33"/>
        <v>0</v>
      </c>
      <c r="AO80" s="79">
        <f t="shared" si="33"/>
        <v>0</v>
      </c>
      <c r="AP80" s="79">
        <f t="shared" si="33"/>
        <v>0</v>
      </c>
      <c r="AQ80" s="79">
        <f t="shared" si="33"/>
        <v>0</v>
      </c>
      <c r="AR80" s="79">
        <f t="shared" si="33"/>
        <v>0</v>
      </c>
      <c r="AS80" s="79">
        <f t="shared" si="33"/>
        <v>0</v>
      </c>
      <c r="AT80" s="79">
        <f t="shared" si="33"/>
        <v>0</v>
      </c>
      <c r="AU80" s="79">
        <f t="shared" si="33"/>
        <v>0</v>
      </c>
      <c r="AV80" s="79">
        <f t="shared" si="33"/>
        <v>0</v>
      </c>
      <c r="AW80" s="79">
        <f t="shared" si="33"/>
        <v>0</v>
      </c>
      <c r="AX80" s="79">
        <f t="shared" si="33"/>
        <v>0</v>
      </c>
      <c r="AY80" s="79">
        <f t="shared" si="33"/>
        <v>0</v>
      </c>
      <c r="AZ80" s="79">
        <f t="shared" si="33"/>
        <v>0</v>
      </c>
      <c r="BA80" s="79">
        <f t="shared" si="33"/>
        <v>0</v>
      </c>
      <c r="BB80" s="79">
        <f t="shared" si="33"/>
        <v>0</v>
      </c>
      <c r="BC80" s="79">
        <f t="shared" si="33"/>
        <v>0</v>
      </c>
      <c r="BD80" s="79">
        <f t="shared" si="33"/>
        <v>0</v>
      </c>
      <c r="BE80" s="79">
        <f t="shared" si="33"/>
        <v>0</v>
      </c>
      <c r="BF80" s="79">
        <f t="shared" si="33"/>
        <v>0</v>
      </c>
      <c r="BG80" s="79">
        <f t="shared" si="33"/>
        <v>0</v>
      </c>
      <c r="BH80" s="79">
        <f t="shared" si="33"/>
        <v>0</v>
      </c>
      <c r="BI80" s="79">
        <f t="shared" si="33"/>
        <v>0</v>
      </c>
      <c r="BJ80" s="79">
        <f t="shared" si="33"/>
        <v>0</v>
      </c>
      <c r="BK80" s="79">
        <f t="shared" si="33"/>
        <v>0</v>
      </c>
      <c r="BL80" s="79">
        <f t="shared" si="33"/>
        <v>0</v>
      </c>
      <c r="BM80" s="79">
        <f t="shared" si="33"/>
        <v>0</v>
      </c>
      <c r="BN80" s="79">
        <f t="shared" si="33"/>
        <v>0</v>
      </c>
      <c r="BO80" s="79">
        <f t="shared" si="33"/>
        <v>0</v>
      </c>
      <c r="BP80" s="79">
        <f t="shared" si="33"/>
        <v>0</v>
      </c>
      <c r="BQ80" s="79">
        <f t="shared" ref="BQ80:DU80" si="34">IFERROR(-SUM(BQ36,BQ44),"")</f>
        <v>0</v>
      </c>
      <c r="BR80" s="79">
        <f t="shared" si="34"/>
        <v>0</v>
      </c>
      <c r="BS80" s="79">
        <f t="shared" si="34"/>
        <v>0</v>
      </c>
      <c r="BT80" s="79">
        <f t="shared" si="34"/>
        <v>0</v>
      </c>
      <c r="BU80" s="79">
        <f t="shared" si="34"/>
        <v>0</v>
      </c>
      <c r="BV80" s="79">
        <f t="shared" si="34"/>
        <v>0</v>
      </c>
      <c r="BW80" s="79">
        <f t="shared" si="34"/>
        <v>0</v>
      </c>
      <c r="BX80" s="79">
        <f t="shared" si="34"/>
        <v>0</v>
      </c>
      <c r="BY80" s="79">
        <f t="shared" si="34"/>
        <v>0</v>
      </c>
      <c r="BZ80" s="79">
        <f t="shared" si="34"/>
        <v>0</v>
      </c>
      <c r="CA80" s="79">
        <f t="shared" si="34"/>
        <v>0</v>
      </c>
      <c r="CB80" s="79">
        <f t="shared" si="34"/>
        <v>0</v>
      </c>
      <c r="CC80" s="79">
        <f t="shared" si="34"/>
        <v>0</v>
      </c>
      <c r="CD80" s="79">
        <f t="shared" si="34"/>
        <v>0</v>
      </c>
      <c r="CE80" s="79">
        <f t="shared" si="34"/>
        <v>0</v>
      </c>
      <c r="CF80" s="79">
        <f t="shared" si="34"/>
        <v>0</v>
      </c>
      <c r="CG80" s="79">
        <f t="shared" si="34"/>
        <v>0</v>
      </c>
      <c r="CH80" s="79">
        <f t="shared" si="34"/>
        <v>0</v>
      </c>
      <c r="CI80" s="79">
        <f t="shared" si="34"/>
        <v>0</v>
      </c>
      <c r="CJ80" s="79">
        <f t="shared" si="34"/>
        <v>0</v>
      </c>
      <c r="CK80" s="79">
        <f t="shared" si="34"/>
        <v>0</v>
      </c>
      <c r="CL80" s="79">
        <f t="shared" si="34"/>
        <v>0</v>
      </c>
      <c r="CM80" s="79">
        <f t="shared" si="34"/>
        <v>0</v>
      </c>
      <c r="CN80" s="79">
        <f t="shared" si="34"/>
        <v>0</v>
      </c>
      <c r="CO80" s="79">
        <f t="shared" si="34"/>
        <v>0</v>
      </c>
      <c r="CP80" s="79">
        <f t="shared" si="34"/>
        <v>0</v>
      </c>
      <c r="CQ80" s="79">
        <f t="shared" si="34"/>
        <v>0</v>
      </c>
      <c r="CR80" s="79">
        <f t="shared" si="34"/>
        <v>0</v>
      </c>
      <c r="CS80" s="79">
        <f t="shared" si="34"/>
        <v>0</v>
      </c>
      <c r="CT80" s="79">
        <f t="shared" si="34"/>
        <v>0</v>
      </c>
      <c r="CU80" s="79">
        <f t="shared" si="34"/>
        <v>0</v>
      </c>
      <c r="CV80" s="79">
        <f t="shared" si="34"/>
        <v>0</v>
      </c>
      <c r="CW80" s="79">
        <f t="shared" si="34"/>
        <v>0</v>
      </c>
      <c r="CX80" s="79">
        <f t="shared" si="34"/>
        <v>0</v>
      </c>
      <c r="CY80" s="79">
        <f t="shared" si="34"/>
        <v>0</v>
      </c>
      <c r="CZ80" s="79">
        <f t="shared" si="34"/>
        <v>0</v>
      </c>
      <c r="DA80" s="79">
        <f t="shared" si="34"/>
        <v>0</v>
      </c>
      <c r="DB80" s="79">
        <f t="shared" si="34"/>
        <v>0</v>
      </c>
      <c r="DC80" s="79">
        <f t="shared" si="34"/>
        <v>0</v>
      </c>
      <c r="DD80" s="79">
        <f t="shared" si="34"/>
        <v>0</v>
      </c>
      <c r="DE80" s="79">
        <f t="shared" si="34"/>
        <v>0</v>
      </c>
      <c r="DF80" s="79">
        <f t="shared" si="34"/>
        <v>0</v>
      </c>
      <c r="DG80" s="79">
        <f t="shared" si="34"/>
        <v>0</v>
      </c>
      <c r="DH80" s="79">
        <f t="shared" si="34"/>
        <v>0</v>
      </c>
      <c r="DI80" s="79">
        <f t="shared" si="34"/>
        <v>0</v>
      </c>
      <c r="DJ80" s="79">
        <f t="shared" si="34"/>
        <v>0</v>
      </c>
      <c r="DK80" s="79">
        <f t="shared" si="34"/>
        <v>0</v>
      </c>
      <c r="DL80" s="79">
        <f t="shared" si="34"/>
        <v>0</v>
      </c>
      <c r="DM80" s="79">
        <f t="shared" si="34"/>
        <v>0</v>
      </c>
      <c r="DN80" s="79">
        <f t="shared" si="34"/>
        <v>0</v>
      </c>
      <c r="DO80" s="79">
        <f t="shared" si="34"/>
        <v>0</v>
      </c>
      <c r="DP80" s="79">
        <f t="shared" si="34"/>
        <v>0</v>
      </c>
      <c r="DQ80" s="79">
        <f t="shared" si="34"/>
        <v>0</v>
      </c>
      <c r="DR80" s="79">
        <f t="shared" si="34"/>
        <v>0</v>
      </c>
      <c r="DS80" s="79">
        <f t="shared" si="34"/>
        <v>0</v>
      </c>
      <c r="DT80" s="79">
        <f t="shared" si="34"/>
        <v>0</v>
      </c>
      <c r="DU80" s="79">
        <f t="shared" si="34"/>
        <v>0</v>
      </c>
    </row>
    <row r="81" spans="1:125" x14ac:dyDescent="0.35">
      <c r="A81" s="3"/>
      <c r="B81" s="3"/>
      <c r="C81" s="3"/>
      <c r="D81" s="170"/>
      <c r="E81" s="14"/>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x14ac:dyDescent="0.35">
      <c r="A82" s="2" t="s">
        <v>529</v>
      </c>
      <c r="B82" s="3"/>
      <c r="C82" s="3"/>
      <c r="D82" s="170"/>
      <c r="E82" s="79">
        <f t="shared" ref="E82:BP82" ca="1" si="35">IFERROR(SUM(E74,E80),"")</f>
        <v>0</v>
      </c>
      <c r="F82" s="79">
        <f t="shared" ca="1" si="35"/>
        <v>0</v>
      </c>
      <c r="G82" s="79">
        <f t="shared" ca="1" si="35"/>
        <v>0</v>
      </c>
      <c r="H82" s="79">
        <f t="shared" ca="1" si="35"/>
        <v>0</v>
      </c>
      <c r="I82" s="79">
        <f t="shared" ca="1" si="35"/>
        <v>0</v>
      </c>
      <c r="J82" s="79">
        <f t="shared" ca="1" si="35"/>
        <v>0</v>
      </c>
      <c r="K82" s="79">
        <f t="shared" ca="1" si="35"/>
        <v>0</v>
      </c>
      <c r="L82" s="79">
        <f t="shared" ca="1" si="35"/>
        <v>0</v>
      </c>
      <c r="M82" s="79">
        <f t="shared" ca="1" si="35"/>
        <v>0</v>
      </c>
      <c r="N82" s="79">
        <f t="shared" ca="1" si="35"/>
        <v>0</v>
      </c>
      <c r="O82" s="79">
        <f t="shared" ca="1" si="35"/>
        <v>0</v>
      </c>
      <c r="P82" s="79">
        <f t="shared" ca="1" si="35"/>
        <v>0</v>
      </c>
      <c r="Q82" s="79">
        <f t="shared" ca="1" si="35"/>
        <v>0</v>
      </c>
      <c r="R82" s="79">
        <f t="shared" ca="1" si="35"/>
        <v>0</v>
      </c>
      <c r="S82" s="79">
        <f t="shared" ca="1" si="35"/>
        <v>0</v>
      </c>
      <c r="T82" s="79">
        <f t="shared" ca="1" si="35"/>
        <v>0</v>
      </c>
      <c r="U82" s="79">
        <f t="shared" ca="1" si="35"/>
        <v>0</v>
      </c>
      <c r="V82" s="79">
        <f t="shared" ca="1" si="35"/>
        <v>0</v>
      </c>
      <c r="W82" s="79">
        <f t="shared" ca="1" si="35"/>
        <v>0</v>
      </c>
      <c r="X82" s="79">
        <f t="shared" ca="1" si="35"/>
        <v>0</v>
      </c>
      <c r="Y82" s="79">
        <f t="shared" ca="1" si="35"/>
        <v>0</v>
      </c>
      <c r="Z82" s="79">
        <f t="shared" ca="1" si="35"/>
        <v>0</v>
      </c>
      <c r="AA82" s="79">
        <f t="shared" ca="1" si="35"/>
        <v>0</v>
      </c>
      <c r="AB82" s="79">
        <f t="shared" ca="1" si="35"/>
        <v>0</v>
      </c>
      <c r="AC82" s="79">
        <f t="shared" ca="1" si="35"/>
        <v>0</v>
      </c>
      <c r="AD82" s="79">
        <f t="shared" ca="1" si="35"/>
        <v>0</v>
      </c>
      <c r="AE82" s="79">
        <f t="shared" ca="1" si="35"/>
        <v>0</v>
      </c>
      <c r="AF82" s="79">
        <f t="shared" ca="1" si="35"/>
        <v>0</v>
      </c>
      <c r="AG82" s="79">
        <f t="shared" ca="1" si="35"/>
        <v>0</v>
      </c>
      <c r="AH82" s="79">
        <f t="shared" ca="1" si="35"/>
        <v>0</v>
      </c>
      <c r="AI82" s="79">
        <f t="shared" ca="1" si="35"/>
        <v>0</v>
      </c>
      <c r="AJ82" s="79">
        <f t="shared" ca="1" si="35"/>
        <v>0</v>
      </c>
      <c r="AK82" s="79">
        <f t="shared" ca="1" si="35"/>
        <v>0</v>
      </c>
      <c r="AL82" s="79">
        <f t="shared" ca="1" si="35"/>
        <v>0</v>
      </c>
      <c r="AM82" s="79">
        <f t="shared" ca="1" si="35"/>
        <v>0</v>
      </c>
      <c r="AN82" s="79">
        <f t="shared" ca="1" si="35"/>
        <v>0</v>
      </c>
      <c r="AO82" s="79">
        <f t="shared" ca="1" si="35"/>
        <v>0</v>
      </c>
      <c r="AP82" s="79">
        <f t="shared" ca="1" si="35"/>
        <v>0</v>
      </c>
      <c r="AQ82" s="79">
        <f t="shared" ca="1" si="35"/>
        <v>0</v>
      </c>
      <c r="AR82" s="79">
        <f t="shared" ca="1" si="35"/>
        <v>0</v>
      </c>
      <c r="AS82" s="79">
        <f t="shared" ca="1" si="35"/>
        <v>0</v>
      </c>
      <c r="AT82" s="79">
        <f t="shared" ca="1" si="35"/>
        <v>0</v>
      </c>
      <c r="AU82" s="79">
        <f t="shared" ca="1" si="35"/>
        <v>0</v>
      </c>
      <c r="AV82" s="79">
        <f t="shared" ca="1" si="35"/>
        <v>0</v>
      </c>
      <c r="AW82" s="79">
        <f t="shared" ca="1" si="35"/>
        <v>0</v>
      </c>
      <c r="AX82" s="79">
        <f t="shared" ca="1" si="35"/>
        <v>0</v>
      </c>
      <c r="AY82" s="79">
        <f t="shared" ca="1" si="35"/>
        <v>0</v>
      </c>
      <c r="AZ82" s="79">
        <f t="shared" ca="1" si="35"/>
        <v>0</v>
      </c>
      <c r="BA82" s="79">
        <f t="shared" ca="1" si="35"/>
        <v>0</v>
      </c>
      <c r="BB82" s="79">
        <f t="shared" ca="1" si="35"/>
        <v>0</v>
      </c>
      <c r="BC82" s="79">
        <f t="shared" ca="1" si="35"/>
        <v>0</v>
      </c>
      <c r="BD82" s="79">
        <f t="shared" ca="1" si="35"/>
        <v>0</v>
      </c>
      <c r="BE82" s="79">
        <f t="shared" ca="1" si="35"/>
        <v>0</v>
      </c>
      <c r="BF82" s="79">
        <f t="shared" ca="1" si="35"/>
        <v>0</v>
      </c>
      <c r="BG82" s="79">
        <f t="shared" ca="1" si="35"/>
        <v>0</v>
      </c>
      <c r="BH82" s="79">
        <f t="shared" ca="1" si="35"/>
        <v>0</v>
      </c>
      <c r="BI82" s="79">
        <f t="shared" ca="1" si="35"/>
        <v>0</v>
      </c>
      <c r="BJ82" s="79">
        <f t="shared" ca="1" si="35"/>
        <v>0</v>
      </c>
      <c r="BK82" s="79">
        <f t="shared" ca="1" si="35"/>
        <v>0</v>
      </c>
      <c r="BL82" s="79">
        <f t="shared" ca="1" si="35"/>
        <v>0</v>
      </c>
      <c r="BM82" s="79">
        <f t="shared" ca="1" si="35"/>
        <v>0</v>
      </c>
      <c r="BN82" s="79">
        <f t="shared" ca="1" si="35"/>
        <v>0</v>
      </c>
      <c r="BO82" s="79">
        <f t="shared" ca="1" si="35"/>
        <v>0</v>
      </c>
      <c r="BP82" s="79">
        <f t="shared" ca="1" si="35"/>
        <v>0</v>
      </c>
      <c r="BQ82" s="79">
        <f t="shared" ref="BQ82:DU82" ca="1" si="36">IFERROR(SUM(BQ74,BQ80),"")</f>
        <v>0</v>
      </c>
      <c r="BR82" s="79">
        <f t="shared" ca="1" si="36"/>
        <v>0</v>
      </c>
      <c r="BS82" s="79">
        <f t="shared" ca="1" si="36"/>
        <v>0</v>
      </c>
      <c r="BT82" s="79">
        <f t="shared" ca="1" si="36"/>
        <v>0</v>
      </c>
      <c r="BU82" s="79">
        <f t="shared" ca="1" si="36"/>
        <v>0</v>
      </c>
      <c r="BV82" s="79">
        <f t="shared" ca="1" si="36"/>
        <v>0</v>
      </c>
      <c r="BW82" s="79">
        <f t="shared" ca="1" si="36"/>
        <v>0</v>
      </c>
      <c r="BX82" s="79">
        <f t="shared" ca="1" si="36"/>
        <v>0</v>
      </c>
      <c r="BY82" s="79">
        <f t="shared" ca="1" si="36"/>
        <v>0</v>
      </c>
      <c r="BZ82" s="79">
        <f t="shared" ca="1" si="36"/>
        <v>0</v>
      </c>
      <c r="CA82" s="79">
        <f t="shared" ca="1" si="36"/>
        <v>0</v>
      </c>
      <c r="CB82" s="79">
        <f t="shared" ca="1" si="36"/>
        <v>0</v>
      </c>
      <c r="CC82" s="79">
        <f t="shared" ca="1" si="36"/>
        <v>0</v>
      </c>
      <c r="CD82" s="79">
        <f t="shared" ca="1" si="36"/>
        <v>0</v>
      </c>
      <c r="CE82" s="79">
        <f t="shared" ca="1" si="36"/>
        <v>0</v>
      </c>
      <c r="CF82" s="79">
        <f t="shared" ca="1" si="36"/>
        <v>0</v>
      </c>
      <c r="CG82" s="79">
        <f t="shared" ca="1" si="36"/>
        <v>0</v>
      </c>
      <c r="CH82" s="79">
        <f t="shared" ca="1" si="36"/>
        <v>0</v>
      </c>
      <c r="CI82" s="79">
        <f t="shared" ca="1" si="36"/>
        <v>0</v>
      </c>
      <c r="CJ82" s="79">
        <f t="shared" ca="1" si="36"/>
        <v>0</v>
      </c>
      <c r="CK82" s="79">
        <f t="shared" ca="1" si="36"/>
        <v>0</v>
      </c>
      <c r="CL82" s="79">
        <f t="shared" ca="1" si="36"/>
        <v>0</v>
      </c>
      <c r="CM82" s="79">
        <f t="shared" ca="1" si="36"/>
        <v>0</v>
      </c>
      <c r="CN82" s="79">
        <f t="shared" ca="1" si="36"/>
        <v>0</v>
      </c>
      <c r="CO82" s="79">
        <f t="shared" ca="1" si="36"/>
        <v>0</v>
      </c>
      <c r="CP82" s="79">
        <f t="shared" ca="1" si="36"/>
        <v>0</v>
      </c>
      <c r="CQ82" s="79">
        <f t="shared" ca="1" si="36"/>
        <v>0</v>
      </c>
      <c r="CR82" s="79">
        <f t="shared" ca="1" si="36"/>
        <v>0</v>
      </c>
      <c r="CS82" s="79">
        <f t="shared" ca="1" si="36"/>
        <v>0</v>
      </c>
      <c r="CT82" s="79">
        <f t="shared" ca="1" si="36"/>
        <v>0</v>
      </c>
      <c r="CU82" s="79">
        <f t="shared" ca="1" si="36"/>
        <v>0</v>
      </c>
      <c r="CV82" s="79">
        <f t="shared" ca="1" si="36"/>
        <v>0</v>
      </c>
      <c r="CW82" s="79">
        <f t="shared" ca="1" si="36"/>
        <v>0</v>
      </c>
      <c r="CX82" s="79">
        <f t="shared" ca="1" si="36"/>
        <v>0</v>
      </c>
      <c r="CY82" s="79">
        <f t="shared" ca="1" si="36"/>
        <v>0</v>
      </c>
      <c r="CZ82" s="79">
        <f t="shared" ca="1" si="36"/>
        <v>0</v>
      </c>
      <c r="DA82" s="79">
        <f t="shared" ca="1" si="36"/>
        <v>0</v>
      </c>
      <c r="DB82" s="79">
        <f t="shared" ca="1" si="36"/>
        <v>0</v>
      </c>
      <c r="DC82" s="79">
        <f t="shared" ca="1" si="36"/>
        <v>0</v>
      </c>
      <c r="DD82" s="79">
        <f t="shared" ca="1" si="36"/>
        <v>0</v>
      </c>
      <c r="DE82" s="79">
        <f t="shared" ca="1" si="36"/>
        <v>0</v>
      </c>
      <c r="DF82" s="79">
        <f t="shared" ca="1" si="36"/>
        <v>0</v>
      </c>
      <c r="DG82" s="79">
        <f t="shared" ca="1" si="36"/>
        <v>0</v>
      </c>
      <c r="DH82" s="79">
        <f t="shared" ca="1" si="36"/>
        <v>0</v>
      </c>
      <c r="DI82" s="79">
        <f t="shared" ca="1" si="36"/>
        <v>0</v>
      </c>
      <c r="DJ82" s="79">
        <f t="shared" ca="1" si="36"/>
        <v>0</v>
      </c>
      <c r="DK82" s="79">
        <f t="shared" ca="1" si="36"/>
        <v>0</v>
      </c>
      <c r="DL82" s="79">
        <f t="shared" ca="1" si="36"/>
        <v>0</v>
      </c>
      <c r="DM82" s="79">
        <f t="shared" ca="1" si="36"/>
        <v>0</v>
      </c>
      <c r="DN82" s="79">
        <f t="shared" ca="1" si="36"/>
        <v>0</v>
      </c>
      <c r="DO82" s="79">
        <f t="shared" ca="1" si="36"/>
        <v>0</v>
      </c>
      <c r="DP82" s="79">
        <f t="shared" ca="1" si="36"/>
        <v>0</v>
      </c>
      <c r="DQ82" s="79">
        <f t="shared" ca="1" si="36"/>
        <v>0</v>
      </c>
      <c r="DR82" s="79">
        <f t="shared" ca="1" si="36"/>
        <v>0</v>
      </c>
      <c r="DS82" s="79">
        <f t="shared" ca="1" si="36"/>
        <v>0</v>
      </c>
      <c r="DT82" s="79">
        <f t="shared" ca="1" si="36"/>
        <v>0</v>
      </c>
      <c r="DU82" s="79">
        <f t="shared" ca="1" si="36"/>
        <v>0</v>
      </c>
    </row>
    <row r="83" spans="1:125" x14ac:dyDescent="0.35">
      <c r="A83" s="2"/>
      <c r="B83" s="3"/>
      <c r="C83" s="3"/>
      <c r="D83" s="170"/>
      <c r="E83" s="14"/>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ht="15" thickBot="1" x14ac:dyDescent="0.4">
      <c r="A84" s="133" t="s">
        <v>530</v>
      </c>
      <c r="B84" s="133"/>
      <c r="C84" s="133"/>
      <c r="D84" s="169" t="str">
        <f ca="1">IFERROR(IRR(E82:DU82),"")</f>
        <v/>
      </c>
      <c r="E84" s="14"/>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ht="15" thickBot="1" x14ac:dyDescent="0.4">
      <c r="A86" s="133" t="s">
        <v>531</v>
      </c>
      <c r="B86" s="133"/>
      <c r="C86" s="133"/>
      <c r="D86" s="169" t="str">
        <f ca="1">IFERROR((1+D84)^4-1,"")</f>
        <v/>
      </c>
      <c r="E86" s="14"/>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x14ac:dyDescent="0.35">
      <c r="A87" s="3"/>
      <c r="B87" s="3"/>
      <c r="C87" s="3"/>
      <c r="D87" s="170"/>
      <c r="E87" s="14"/>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x14ac:dyDescent="0.35">
      <c r="A88" s="2"/>
      <c r="B88" s="3"/>
      <c r="C88" s="3"/>
      <c r="D88" s="170"/>
      <c r="E88" s="14"/>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x14ac:dyDescent="0.35">
      <c r="A89" s="16" t="s">
        <v>532</v>
      </c>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row>
    <row r="90" spans="1:125"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x14ac:dyDescent="0.35">
      <c r="A91" s="55" t="str">
        <f>IFERROR(Pieņēmumi!B31,"")</f>
        <v>Privātā partnera pamatkapitāla īpatsvars kopējā finansēšanas struktūrā</v>
      </c>
      <c r="B91" s="2"/>
      <c r="C91" s="2"/>
      <c r="D91" s="57">
        <f>IFERROR(Pieņēmumi!E31,"")</f>
        <v>0</v>
      </c>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x14ac:dyDescent="0.35">
      <c r="A92" s="55" t="str">
        <f>IFERROR(Pieņēmumi!B36,"")</f>
        <v>Publiskā partnera pamatkapitāla īpatsvars kopējā finansēšanas struktūrā</v>
      </c>
      <c r="B92" s="2"/>
      <c r="C92" s="2"/>
      <c r="D92" s="57">
        <f>IFERROR(Pieņēmumi!E36,"")</f>
        <v>0</v>
      </c>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x14ac:dyDescent="0.35">
      <c r="A93" s="58"/>
      <c r="B93" s="2"/>
      <c r="C93" s="2"/>
      <c r="D93" s="59"/>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x14ac:dyDescent="0.35">
      <c r="A94" s="55" t="str">
        <f>IFERROR(A35,"")</f>
        <v>Publiskā partnera sākotnējs pamatkapitāls</v>
      </c>
      <c r="B94" s="55" t="str">
        <f>IFERROR(B35,"")</f>
        <v>k €</v>
      </c>
      <c r="C94" s="2"/>
      <c r="D94" s="79">
        <f>IFERROR(SUM(E94:DU94),"")</f>
        <v>0</v>
      </c>
      <c r="E94" s="63" t="str">
        <f t="shared" ref="E94:BP94" si="37">IFERROR(-E35,"")</f>
        <v/>
      </c>
      <c r="F94" s="63" t="str">
        <f t="shared" si="37"/>
        <v/>
      </c>
      <c r="G94" s="63" t="str">
        <f t="shared" si="37"/>
        <v/>
      </c>
      <c r="H94" s="63" t="str">
        <f t="shared" si="37"/>
        <v/>
      </c>
      <c r="I94" s="63" t="str">
        <f t="shared" si="37"/>
        <v/>
      </c>
      <c r="J94" s="63" t="str">
        <f t="shared" si="37"/>
        <v/>
      </c>
      <c r="K94" s="63" t="str">
        <f t="shared" si="37"/>
        <v/>
      </c>
      <c r="L94" s="63" t="str">
        <f t="shared" si="37"/>
        <v/>
      </c>
      <c r="M94" s="63" t="str">
        <f t="shared" si="37"/>
        <v/>
      </c>
      <c r="N94" s="63" t="str">
        <f t="shared" si="37"/>
        <v/>
      </c>
      <c r="O94" s="63" t="str">
        <f t="shared" si="37"/>
        <v/>
      </c>
      <c r="P94" s="63" t="str">
        <f t="shared" si="37"/>
        <v/>
      </c>
      <c r="Q94" s="63" t="str">
        <f t="shared" si="37"/>
        <v/>
      </c>
      <c r="R94" s="63" t="str">
        <f t="shared" si="37"/>
        <v/>
      </c>
      <c r="S94" s="63" t="str">
        <f t="shared" si="37"/>
        <v/>
      </c>
      <c r="T94" s="63" t="str">
        <f t="shared" si="37"/>
        <v/>
      </c>
      <c r="U94" s="63" t="str">
        <f t="shared" si="37"/>
        <v/>
      </c>
      <c r="V94" s="63" t="str">
        <f t="shared" si="37"/>
        <v/>
      </c>
      <c r="W94" s="63" t="str">
        <f t="shared" si="37"/>
        <v/>
      </c>
      <c r="X94" s="63" t="str">
        <f t="shared" si="37"/>
        <v/>
      </c>
      <c r="Y94" s="63" t="str">
        <f t="shared" si="37"/>
        <v/>
      </c>
      <c r="Z94" s="63" t="str">
        <f t="shared" si="37"/>
        <v/>
      </c>
      <c r="AA94" s="63" t="str">
        <f t="shared" si="37"/>
        <v/>
      </c>
      <c r="AB94" s="63" t="str">
        <f t="shared" si="37"/>
        <v/>
      </c>
      <c r="AC94" s="63" t="str">
        <f t="shared" si="37"/>
        <v/>
      </c>
      <c r="AD94" s="63" t="str">
        <f t="shared" si="37"/>
        <v/>
      </c>
      <c r="AE94" s="63" t="str">
        <f t="shared" si="37"/>
        <v/>
      </c>
      <c r="AF94" s="63" t="str">
        <f t="shared" si="37"/>
        <v/>
      </c>
      <c r="AG94" s="63" t="str">
        <f t="shared" si="37"/>
        <v/>
      </c>
      <c r="AH94" s="63" t="str">
        <f t="shared" si="37"/>
        <v/>
      </c>
      <c r="AI94" s="63" t="str">
        <f t="shared" si="37"/>
        <v/>
      </c>
      <c r="AJ94" s="63" t="str">
        <f t="shared" si="37"/>
        <v/>
      </c>
      <c r="AK94" s="63" t="str">
        <f t="shared" si="37"/>
        <v/>
      </c>
      <c r="AL94" s="63" t="str">
        <f t="shared" si="37"/>
        <v/>
      </c>
      <c r="AM94" s="63" t="str">
        <f t="shared" si="37"/>
        <v/>
      </c>
      <c r="AN94" s="63" t="str">
        <f t="shared" si="37"/>
        <v/>
      </c>
      <c r="AO94" s="63" t="str">
        <f t="shared" si="37"/>
        <v/>
      </c>
      <c r="AP94" s="63" t="str">
        <f t="shared" si="37"/>
        <v/>
      </c>
      <c r="AQ94" s="63" t="str">
        <f t="shared" si="37"/>
        <v/>
      </c>
      <c r="AR94" s="63" t="str">
        <f t="shared" si="37"/>
        <v/>
      </c>
      <c r="AS94" s="63" t="str">
        <f t="shared" si="37"/>
        <v/>
      </c>
      <c r="AT94" s="63" t="str">
        <f t="shared" si="37"/>
        <v/>
      </c>
      <c r="AU94" s="63" t="str">
        <f t="shared" si="37"/>
        <v/>
      </c>
      <c r="AV94" s="63" t="str">
        <f t="shared" si="37"/>
        <v/>
      </c>
      <c r="AW94" s="63" t="str">
        <f t="shared" si="37"/>
        <v/>
      </c>
      <c r="AX94" s="63" t="str">
        <f t="shared" si="37"/>
        <v/>
      </c>
      <c r="AY94" s="63" t="str">
        <f t="shared" si="37"/>
        <v/>
      </c>
      <c r="AZ94" s="63" t="str">
        <f t="shared" si="37"/>
        <v/>
      </c>
      <c r="BA94" s="63" t="str">
        <f t="shared" si="37"/>
        <v/>
      </c>
      <c r="BB94" s="63" t="str">
        <f t="shared" si="37"/>
        <v/>
      </c>
      <c r="BC94" s="63" t="str">
        <f t="shared" si="37"/>
        <v/>
      </c>
      <c r="BD94" s="63" t="str">
        <f t="shared" si="37"/>
        <v/>
      </c>
      <c r="BE94" s="63" t="str">
        <f t="shared" si="37"/>
        <v/>
      </c>
      <c r="BF94" s="63" t="str">
        <f t="shared" si="37"/>
        <v/>
      </c>
      <c r="BG94" s="63" t="str">
        <f t="shared" si="37"/>
        <v/>
      </c>
      <c r="BH94" s="63" t="str">
        <f t="shared" si="37"/>
        <v/>
      </c>
      <c r="BI94" s="63" t="str">
        <f t="shared" si="37"/>
        <v/>
      </c>
      <c r="BJ94" s="63" t="str">
        <f t="shared" si="37"/>
        <v/>
      </c>
      <c r="BK94" s="63" t="str">
        <f t="shared" si="37"/>
        <v/>
      </c>
      <c r="BL94" s="63" t="str">
        <f t="shared" si="37"/>
        <v/>
      </c>
      <c r="BM94" s="63" t="str">
        <f t="shared" si="37"/>
        <v/>
      </c>
      <c r="BN94" s="63" t="str">
        <f t="shared" si="37"/>
        <v/>
      </c>
      <c r="BO94" s="63" t="str">
        <f t="shared" si="37"/>
        <v/>
      </c>
      <c r="BP94" s="63" t="str">
        <f t="shared" si="37"/>
        <v/>
      </c>
      <c r="BQ94" s="63" t="str">
        <f t="shared" ref="BQ94:DU94" si="38">IFERROR(-BQ35,"")</f>
        <v/>
      </c>
      <c r="BR94" s="63" t="str">
        <f t="shared" si="38"/>
        <v/>
      </c>
      <c r="BS94" s="63" t="str">
        <f t="shared" si="38"/>
        <v/>
      </c>
      <c r="BT94" s="63" t="str">
        <f t="shared" si="38"/>
        <v/>
      </c>
      <c r="BU94" s="63" t="str">
        <f t="shared" si="38"/>
        <v/>
      </c>
      <c r="BV94" s="63" t="str">
        <f t="shared" si="38"/>
        <v/>
      </c>
      <c r="BW94" s="63" t="str">
        <f t="shared" si="38"/>
        <v/>
      </c>
      <c r="BX94" s="63" t="str">
        <f t="shared" si="38"/>
        <v/>
      </c>
      <c r="BY94" s="63" t="str">
        <f t="shared" si="38"/>
        <v/>
      </c>
      <c r="BZ94" s="63" t="str">
        <f t="shared" si="38"/>
        <v/>
      </c>
      <c r="CA94" s="63" t="str">
        <f t="shared" si="38"/>
        <v/>
      </c>
      <c r="CB94" s="63" t="str">
        <f t="shared" si="38"/>
        <v/>
      </c>
      <c r="CC94" s="63" t="str">
        <f t="shared" si="38"/>
        <v/>
      </c>
      <c r="CD94" s="63" t="str">
        <f t="shared" si="38"/>
        <v/>
      </c>
      <c r="CE94" s="63" t="str">
        <f t="shared" si="38"/>
        <v/>
      </c>
      <c r="CF94" s="63" t="str">
        <f t="shared" si="38"/>
        <v/>
      </c>
      <c r="CG94" s="63" t="str">
        <f t="shared" si="38"/>
        <v/>
      </c>
      <c r="CH94" s="63" t="str">
        <f t="shared" si="38"/>
        <v/>
      </c>
      <c r="CI94" s="63" t="str">
        <f t="shared" si="38"/>
        <v/>
      </c>
      <c r="CJ94" s="63" t="str">
        <f t="shared" si="38"/>
        <v/>
      </c>
      <c r="CK94" s="63" t="str">
        <f t="shared" si="38"/>
        <v/>
      </c>
      <c r="CL94" s="63" t="str">
        <f t="shared" si="38"/>
        <v/>
      </c>
      <c r="CM94" s="63" t="str">
        <f t="shared" si="38"/>
        <v/>
      </c>
      <c r="CN94" s="63" t="str">
        <f t="shared" si="38"/>
        <v/>
      </c>
      <c r="CO94" s="63" t="str">
        <f t="shared" si="38"/>
        <v/>
      </c>
      <c r="CP94" s="63" t="str">
        <f t="shared" si="38"/>
        <v/>
      </c>
      <c r="CQ94" s="63" t="str">
        <f t="shared" si="38"/>
        <v/>
      </c>
      <c r="CR94" s="63" t="str">
        <f t="shared" si="38"/>
        <v/>
      </c>
      <c r="CS94" s="63" t="str">
        <f t="shared" si="38"/>
        <v/>
      </c>
      <c r="CT94" s="63" t="str">
        <f t="shared" si="38"/>
        <v/>
      </c>
      <c r="CU94" s="63" t="str">
        <f t="shared" si="38"/>
        <v/>
      </c>
      <c r="CV94" s="63" t="str">
        <f t="shared" si="38"/>
        <v/>
      </c>
      <c r="CW94" s="63" t="str">
        <f t="shared" si="38"/>
        <v/>
      </c>
      <c r="CX94" s="63" t="str">
        <f t="shared" si="38"/>
        <v/>
      </c>
      <c r="CY94" s="63" t="str">
        <f t="shared" si="38"/>
        <v/>
      </c>
      <c r="CZ94" s="63" t="str">
        <f t="shared" si="38"/>
        <v/>
      </c>
      <c r="DA94" s="63" t="str">
        <f t="shared" si="38"/>
        <v/>
      </c>
      <c r="DB94" s="63" t="str">
        <f t="shared" si="38"/>
        <v/>
      </c>
      <c r="DC94" s="63" t="str">
        <f t="shared" si="38"/>
        <v/>
      </c>
      <c r="DD94" s="63" t="str">
        <f t="shared" si="38"/>
        <v/>
      </c>
      <c r="DE94" s="63" t="str">
        <f t="shared" si="38"/>
        <v/>
      </c>
      <c r="DF94" s="63" t="str">
        <f t="shared" si="38"/>
        <v/>
      </c>
      <c r="DG94" s="63" t="str">
        <f t="shared" si="38"/>
        <v/>
      </c>
      <c r="DH94" s="63" t="str">
        <f t="shared" si="38"/>
        <v/>
      </c>
      <c r="DI94" s="63" t="str">
        <f t="shared" si="38"/>
        <v/>
      </c>
      <c r="DJ94" s="63" t="str">
        <f t="shared" si="38"/>
        <v/>
      </c>
      <c r="DK94" s="63" t="str">
        <f t="shared" si="38"/>
        <v/>
      </c>
      <c r="DL94" s="63" t="str">
        <f t="shared" si="38"/>
        <v/>
      </c>
      <c r="DM94" s="63" t="str">
        <f t="shared" si="38"/>
        <v/>
      </c>
      <c r="DN94" s="63" t="str">
        <f t="shared" si="38"/>
        <v/>
      </c>
      <c r="DO94" s="63" t="str">
        <f t="shared" si="38"/>
        <v/>
      </c>
      <c r="DP94" s="63" t="str">
        <f t="shared" si="38"/>
        <v/>
      </c>
      <c r="DQ94" s="63" t="str">
        <f t="shared" si="38"/>
        <v/>
      </c>
      <c r="DR94" s="63" t="str">
        <f t="shared" si="38"/>
        <v/>
      </c>
      <c r="DS94" s="63" t="str">
        <f t="shared" si="38"/>
        <v/>
      </c>
      <c r="DT94" s="63" t="str">
        <f t="shared" si="38"/>
        <v/>
      </c>
      <c r="DU94" s="63" t="str">
        <f t="shared" si="38"/>
        <v/>
      </c>
    </row>
    <row r="95" spans="1:125" x14ac:dyDescent="0.35">
      <c r="A95" s="55" t="str">
        <f>IFERROR(A11,"")</f>
        <v>Izlīdzinātais pieejamības maksājums ar peļņas uzcenojumu</v>
      </c>
      <c r="B95" s="55" t="str">
        <f>IFERROR(B11,"")</f>
        <v>k €</v>
      </c>
      <c r="C95" s="2"/>
      <c r="D95" s="79">
        <f>IFERROR(SUM(E95:DU95),"")</f>
        <v>0</v>
      </c>
      <c r="E95" s="63">
        <f t="shared" ref="E95:BP95" si="39">IFERROR(-E11,"")</f>
        <v>0</v>
      </c>
      <c r="F95" s="63">
        <f t="shared" si="39"/>
        <v>0</v>
      </c>
      <c r="G95" s="63">
        <f t="shared" si="39"/>
        <v>0</v>
      </c>
      <c r="H95" s="63">
        <f t="shared" si="39"/>
        <v>0</v>
      </c>
      <c r="I95" s="63">
        <f t="shared" si="39"/>
        <v>0</v>
      </c>
      <c r="J95" s="63">
        <f t="shared" si="39"/>
        <v>0</v>
      </c>
      <c r="K95" s="63">
        <f t="shared" si="39"/>
        <v>0</v>
      </c>
      <c r="L95" s="63">
        <f t="shared" si="39"/>
        <v>0</v>
      </c>
      <c r="M95" s="63">
        <f t="shared" si="39"/>
        <v>0</v>
      </c>
      <c r="N95" s="63">
        <f t="shared" si="39"/>
        <v>0</v>
      </c>
      <c r="O95" s="63">
        <f t="shared" si="39"/>
        <v>0</v>
      </c>
      <c r="P95" s="63">
        <f t="shared" si="39"/>
        <v>0</v>
      </c>
      <c r="Q95" s="63">
        <f t="shared" si="39"/>
        <v>0</v>
      </c>
      <c r="R95" s="63">
        <f t="shared" si="39"/>
        <v>0</v>
      </c>
      <c r="S95" s="63">
        <f t="shared" si="39"/>
        <v>0</v>
      </c>
      <c r="T95" s="63">
        <f t="shared" si="39"/>
        <v>0</v>
      </c>
      <c r="U95" s="63">
        <f t="shared" si="39"/>
        <v>0</v>
      </c>
      <c r="V95" s="63">
        <f t="shared" si="39"/>
        <v>0</v>
      </c>
      <c r="W95" s="63">
        <f t="shared" si="39"/>
        <v>0</v>
      </c>
      <c r="X95" s="63">
        <f t="shared" si="39"/>
        <v>0</v>
      </c>
      <c r="Y95" s="63">
        <f t="shared" si="39"/>
        <v>0</v>
      </c>
      <c r="Z95" s="63">
        <f t="shared" si="39"/>
        <v>0</v>
      </c>
      <c r="AA95" s="63">
        <f t="shared" si="39"/>
        <v>0</v>
      </c>
      <c r="AB95" s="63">
        <f t="shared" si="39"/>
        <v>0</v>
      </c>
      <c r="AC95" s="63">
        <f t="shared" si="39"/>
        <v>0</v>
      </c>
      <c r="AD95" s="63">
        <f t="shared" si="39"/>
        <v>0</v>
      </c>
      <c r="AE95" s="63">
        <f t="shared" si="39"/>
        <v>0</v>
      </c>
      <c r="AF95" s="63">
        <f t="shared" si="39"/>
        <v>0</v>
      </c>
      <c r="AG95" s="63">
        <f t="shared" si="39"/>
        <v>0</v>
      </c>
      <c r="AH95" s="63">
        <f t="shared" si="39"/>
        <v>0</v>
      </c>
      <c r="AI95" s="63">
        <f t="shared" si="39"/>
        <v>0</v>
      </c>
      <c r="AJ95" s="63">
        <f t="shared" si="39"/>
        <v>0</v>
      </c>
      <c r="AK95" s="63">
        <f t="shared" si="39"/>
        <v>0</v>
      </c>
      <c r="AL95" s="63">
        <f t="shared" si="39"/>
        <v>0</v>
      </c>
      <c r="AM95" s="63">
        <f t="shared" si="39"/>
        <v>0</v>
      </c>
      <c r="AN95" s="63">
        <f t="shared" si="39"/>
        <v>0</v>
      </c>
      <c r="AO95" s="63">
        <f t="shared" si="39"/>
        <v>0</v>
      </c>
      <c r="AP95" s="63">
        <f t="shared" si="39"/>
        <v>0</v>
      </c>
      <c r="AQ95" s="63">
        <f t="shared" si="39"/>
        <v>0</v>
      </c>
      <c r="AR95" s="63">
        <f t="shared" si="39"/>
        <v>0</v>
      </c>
      <c r="AS95" s="63">
        <f t="shared" si="39"/>
        <v>0</v>
      </c>
      <c r="AT95" s="63">
        <f t="shared" si="39"/>
        <v>0</v>
      </c>
      <c r="AU95" s="63">
        <f t="shared" si="39"/>
        <v>0</v>
      </c>
      <c r="AV95" s="63">
        <f t="shared" si="39"/>
        <v>0</v>
      </c>
      <c r="AW95" s="63">
        <f t="shared" si="39"/>
        <v>0</v>
      </c>
      <c r="AX95" s="63">
        <f t="shared" si="39"/>
        <v>0</v>
      </c>
      <c r="AY95" s="63">
        <f t="shared" si="39"/>
        <v>0</v>
      </c>
      <c r="AZ95" s="63">
        <f t="shared" si="39"/>
        <v>0</v>
      </c>
      <c r="BA95" s="63">
        <f t="shared" si="39"/>
        <v>0</v>
      </c>
      <c r="BB95" s="63">
        <f t="shared" si="39"/>
        <v>0</v>
      </c>
      <c r="BC95" s="63">
        <f t="shared" si="39"/>
        <v>0</v>
      </c>
      <c r="BD95" s="63">
        <f t="shared" si="39"/>
        <v>0</v>
      </c>
      <c r="BE95" s="63">
        <f t="shared" si="39"/>
        <v>0</v>
      </c>
      <c r="BF95" s="63">
        <f t="shared" si="39"/>
        <v>0</v>
      </c>
      <c r="BG95" s="63">
        <f t="shared" si="39"/>
        <v>0</v>
      </c>
      <c r="BH95" s="63">
        <f t="shared" si="39"/>
        <v>0</v>
      </c>
      <c r="BI95" s="63">
        <f t="shared" si="39"/>
        <v>0</v>
      </c>
      <c r="BJ95" s="63">
        <f t="shared" si="39"/>
        <v>0</v>
      </c>
      <c r="BK95" s="63">
        <f t="shared" si="39"/>
        <v>0</v>
      </c>
      <c r="BL95" s="63">
        <f t="shared" si="39"/>
        <v>0</v>
      </c>
      <c r="BM95" s="63">
        <f t="shared" si="39"/>
        <v>0</v>
      </c>
      <c r="BN95" s="63">
        <f t="shared" si="39"/>
        <v>0</v>
      </c>
      <c r="BO95" s="63">
        <f t="shared" si="39"/>
        <v>0</v>
      </c>
      <c r="BP95" s="63">
        <f t="shared" si="39"/>
        <v>0</v>
      </c>
      <c r="BQ95" s="63">
        <f t="shared" ref="BQ95:DU95" si="40">IFERROR(-BQ11,"")</f>
        <v>0</v>
      </c>
      <c r="BR95" s="63">
        <f t="shared" si="40"/>
        <v>0</v>
      </c>
      <c r="BS95" s="63">
        <f t="shared" si="40"/>
        <v>0</v>
      </c>
      <c r="BT95" s="63">
        <f t="shared" si="40"/>
        <v>0</v>
      </c>
      <c r="BU95" s="63">
        <f t="shared" si="40"/>
        <v>0</v>
      </c>
      <c r="BV95" s="63">
        <f t="shared" si="40"/>
        <v>0</v>
      </c>
      <c r="BW95" s="63">
        <f t="shared" si="40"/>
        <v>0</v>
      </c>
      <c r="BX95" s="63">
        <f t="shared" si="40"/>
        <v>0</v>
      </c>
      <c r="BY95" s="63">
        <f t="shared" si="40"/>
        <v>0</v>
      </c>
      <c r="BZ95" s="63">
        <f t="shared" si="40"/>
        <v>0</v>
      </c>
      <c r="CA95" s="63">
        <f t="shared" si="40"/>
        <v>0</v>
      </c>
      <c r="CB95" s="63">
        <f t="shared" si="40"/>
        <v>0</v>
      </c>
      <c r="CC95" s="63">
        <f t="shared" si="40"/>
        <v>0</v>
      </c>
      <c r="CD95" s="63">
        <f t="shared" si="40"/>
        <v>0</v>
      </c>
      <c r="CE95" s="63">
        <f t="shared" si="40"/>
        <v>0</v>
      </c>
      <c r="CF95" s="63">
        <f t="shared" si="40"/>
        <v>0</v>
      </c>
      <c r="CG95" s="63">
        <f t="shared" si="40"/>
        <v>0</v>
      </c>
      <c r="CH95" s="63">
        <f t="shared" si="40"/>
        <v>0</v>
      </c>
      <c r="CI95" s="63">
        <f t="shared" si="40"/>
        <v>0</v>
      </c>
      <c r="CJ95" s="63">
        <f t="shared" si="40"/>
        <v>0</v>
      </c>
      <c r="CK95" s="63">
        <f t="shared" si="40"/>
        <v>0</v>
      </c>
      <c r="CL95" s="63">
        <f t="shared" si="40"/>
        <v>0</v>
      </c>
      <c r="CM95" s="63">
        <f t="shared" si="40"/>
        <v>0</v>
      </c>
      <c r="CN95" s="63">
        <f t="shared" si="40"/>
        <v>0</v>
      </c>
      <c r="CO95" s="63">
        <f t="shared" si="40"/>
        <v>0</v>
      </c>
      <c r="CP95" s="63">
        <f t="shared" si="40"/>
        <v>0</v>
      </c>
      <c r="CQ95" s="63">
        <f t="shared" si="40"/>
        <v>0</v>
      </c>
      <c r="CR95" s="63">
        <f t="shared" si="40"/>
        <v>0</v>
      </c>
      <c r="CS95" s="63">
        <f t="shared" si="40"/>
        <v>0</v>
      </c>
      <c r="CT95" s="63">
        <f t="shared" si="40"/>
        <v>0</v>
      </c>
      <c r="CU95" s="63">
        <f t="shared" si="40"/>
        <v>0</v>
      </c>
      <c r="CV95" s="63">
        <f t="shared" si="40"/>
        <v>0</v>
      </c>
      <c r="CW95" s="63">
        <f t="shared" si="40"/>
        <v>0</v>
      </c>
      <c r="CX95" s="63">
        <f t="shared" si="40"/>
        <v>0</v>
      </c>
      <c r="CY95" s="63">
        <f t="shared" si="40"/>
        <v>0</v>
      </c>
      <c r="CZ95" s="63">
        <f t="shared" si="40"/>
        <v>0</v>
      </c>
      <c r="DA95" s="63">
        <f t="shared" si="40"/>
        <v>0</v>
      </c>
      <c r="DB95" s="63">
        <f t="shared" si="40"/>
        <v>0</v>
      </c>
      <c r="DC95" s="63">
        <f t="shared" si="40"/>
        <v>0</v>
      </c>
      <c r="DD95" s="63">
        <f t="shared" si="40"/>
        <v>0</v>
      </c>
      <c r="DE95" s="63">
        <f t="shared" si="40"/>
        <v>0</v>
      </c>
      <c r="DF95" s="63">
        <f t="shared" si="40"/>
        <v>0</v>
      </c>
      <c r="DG95" s="63">
        <f t="shared" si="40"/>
        <v>0</v>
      </c>
      <c r="DH95" s="63">
        <f t="shared" si="40"/>
        <v>0</v>
      </c>
      <c r="DI95" s="63">
        <f t="shared" si="40"/>
        <v>0</v>
      </c>
      <c r="DJ95" s="63">
        <f t="shared" si="40"/>
        <v>0</v>
      </c>
      <c r="DK95" s="63">
        <f t="shared" si="40"/>
        <v>0</v>
      </c>
      <c r="DL95" s="63">
        <f t="shared" si="40"/>
        <v>0</v>
      </c>
      <c r="DM95" s="63">
        <f t="shared" si="40"/>
        <v>0</v>
      </c>
      <c r="DN95" s="63">
        <f t="shared" si="40"/>
        <v>0</v>
      </c>
      <c r="DO95" s="63">
        <f t="shared" si="40"/>
        <v>0</v>
      </c>
      <c r="DP95" s="63">
        <f t="shared" si="40"/>
        <v>0</v>
      </c>
      <c r="DQ95" s="63">
        <f t="shared" si="40"/>
        <v>0</v>
      </c>
      <c r="DR95" s="63">
        <f t="shared" si="40"/>
        <v>0</v>
      </c>
      <c r="DS95" s="63">
        <f t="shared" si="40"/>
        <v>0</v>
      </c>
      <c r="DT95" s="63">
        <f t="shared" si="40"/>
        <v>0</v>
      </c>
      <c r="DU95" s="63">
        <f t="shared" si="40"/>
        <v>0</v>
      </c>
    </row>
    <row r="96" spans="1:125" x14ac:dyDescent="0.35">
      <c r="A96" s="55" t="str">
        <f>IFERROR(Izmaksas!A220,"")</f>
        <v>Reālās publiskā partnera administratīvās izmaksas, kopā</v>
      </c>
      <c r="B96" s="55" t="str">
        <f>IFERROR(Izmaksas!B220,"")</f>
        <v>k €</v>
      </c>
      <c r="C96" s="2"/>
      <c r="D96" s="79">
        <f>IFERROR(SUM(E96:DU96),"")</f>
        <v>0</v>
      </c>
      <c r="E96" s="63">
        <f>IFERROR(-Izmaksas!E220,"")</f>
        <v>0</v>
      </c>
      <c r="F96" s="63">
        <f>IFERROR(-Izmaksas!F220,"")</f>
        <v>0</v>
      </c>
      <c r="G96" s="63">
        <f>IFERROR(-Izmaksas!G220,"")</f>
        <v>0</v>
      </c>
      <c r="H96" s="63">
        <f>IFERROR(-Izmaksas!H220,"")</f>
        <v>0</v>
      </c>
      <c r="I96" s="63">
        <f>IFERROR(-Izmaksas!I220,"")</f>
        <v>0</v>
      </c>
      <c r="J96" s="63">
        <f>IFERROR(-Izmaksas!J220,"")</f>
        <v>0</v>
      </c>
      <c r="K96" s="63">
        <f>IFERROR(-Izmaksas!K220,"")</f>
        <v>0</v>
      </c>
      <c r="L96" s="63">
        <f>IFERROR(-Izmaksas!L220,"")</f>
        <v>0</v>
      </c>
      <c r="M96" s="63">
        <f>IFERROR(-Izmaksas!M220,"")</f>
        <v>0</v>
      </c>
      <c r="N96" s="63">
        <f>IFERROR(-Izmaksas!N220,"")</f>
        <v>0</v>
      </c>
      <c r="O96" s="63">
        <f>IFERROR(-Izmaksas!O220,"")</f>
        <v>0</v>
      </c>
      <c r="P96" s="63">
        <f>IFERROR(-Izmaksas!P220,"")</f>
        <v>0</v>
      </c>
      <c r="Q96" s="63">
        <f>IFERROR(-Izmaksas!Q220,"")</f>
        <v>0</v>
      </c>
      <c r="R96" s="63">
        <f>IFERROR(-Izmaksas!R220,"")</f>
        <v>0</v>
      </c>
      <c r="S96" s="63">
        <f>IFERROR(-Izmaksas!S220,"")</f>
        <v>0</v>
      </c>
      <c r="T96" s="63">
        <f>IFERROR(-Izmaksas!T220,"")</f>
        <v>0</v>
      </c>
      <c r="U96" s="63">
        <f>IFERROR(-Izmaksas!U220,"")</f>
        <v>0</v>
      </c>
      <c r="V96" s="63">
        <f>IFERROR(-Izmaksas!V220,"")</f>
        <v>0</v>
      </c>
      <c r="W96" s="63">
        <f>IFERROR(-Izmaksas!W220,"")</f>
        <v>0</v>
      </c>
      <c r="X96" s="63">
        <f>IFERROR(-Izmaksas!X220,"")</f>
        <v>0</v>
      </c>
      <c r="Y96" s="63">
        <f>IFERROR(-Izmaksas!Y220,"")</f>
        <v>0</v>
      </c>
      <c r="Z96" s="63">
        <f>IFERROR(-Izmaksas!Z220,"")</f>
        <v>0</v>
      </c>
      <c r="AA96" s="63">
        <f>IFERROR(-Izmaksas!AA220,"")</f>
        <v>0</v>
      </c>
      <c r="AB96" s="63">
        <f>IFERROR(-Izmaksas!AB220,"")</f>
        <v>0</v>
      </c>
      <c r="AC96" s="63">
        <f>IFERROR(-Izmaksas!AC220,"")</f>
        <v>0</v>
      </c>
      <c r="AD96" s="63">
        <f>IFERROR(-Izmaksas!AD220,"")</f>
        <v>0</v>
      </c>
      <c r="AE96" s="63">
        <f>IFERROR(-Izmaksas!AE220,"")</f>
        <v>0</v>
      </c>
      <c r="AF96" s="63">
        <f>IFERROR(-Izmaksas!AF220,"")</f>
        <v>0</v>
      </c>
      <c r="AG96" s="63">
        <f>IFERROR(-Izmaksas!AG220,"")</f>
        <v>0</v>
      </c>
      <c r="AH96" s="63">
        <f>IFERROR(-Izmaksas!AH220,"")</f>
        <v>0</v>
      </c>
      <c r="AI96" s="63">
        <f>IFERROR(-Izmaksas!AI220,"")</f>
        <v>0</v>
      </c>
      <c r="AJ96" s="63">
        <f>IFERROR(-Izmaksas!AJ220,"")</f>
        <v>0</v>
      </c>
      <c r="AK96" s="63">
        <f>IFERROR(-Izmaksas!AK220,"")</f>
        <v>0</v>
      </c>
      <c r="AL96" s="63">
        <f>IFERROR(-Izmaksas!AL220,"")</f>
        <v>0</v>
      </c>
      <c r="AM96" s="63">
        <f>IFERROR(-Izmaksas!AM220,"")</f>
        <v>0</v>
      </c>
      <c r="AN96" s="63">
        <f>IFERROR(-Izmaksas!AN220,"")</f>
        <v>0</v>
      </c>
      <c r="AO96" s="63">
        <f>IFERROR(-Izmaksas!AO220,"")</f>
        <v>0</v>
      </c>
      <c r="AP96" s="63">
        <f>IFERROR(-Izmaksas!AP220,"")</f>
        <v>0</v>
      </c>
      <c r="AQ96" s="63">
        <f>IFERROR(-Izmaksas!AQ220,"")</f>
        <v>0</v>
      </c>
      <c r="AR96" s="63">
        <f>IFERROR(-Izmaksas!AR220,"")</f>
        <v>0</v>
      </c>
      <c r="AS96" s="63">
        <f>IFERROR(-Izmaksas!AS220,"")</f>
        <v>0</v>
      </c>
      <c r="AT96" s="63">
        <f>IFERROR(-Izmaksas!AT220,"")</f>
        <v>0</v>
      </c>
      <c r="AU96" s="63">
        <f>IFERROR(-Izmaksas!AU220,"")</f>
        <v>0</v>
      </c>
      <c r="AV96" s="63">
        <f>IFERROR(-Izmaksas!AV220,"")</f>
        <v>0</v>
      </c>
      <c r="AW96" s="63">
        <f>IFERROR(-Izmaksas!AW220,"")</f>
        <v>0</v>
      </c>
      <c r="AX96" s="63">
        <f>IFERROR(-Izmaksas!AX220,"")</f>
        <v>0</v>
      </c>
      <c r="AY96" s="63">
        <f>IFERROR(-Izmaksas!AY220,"")</f>
        <v>0</v>
      </c>
      <c r="AZ96" s="63">
        <f>IFERROR(-Izmaksas!AZ220,"")</f>
        <v>0</v>
      </c>
      <c r="BA96" s="63">
        <f>IFERROR(-Izmaksas!BA220,"")</f>
        <v>0</v>
      </c>
      <c r="BB96" s="63">
        <f>IFERROR(-Izmaksas!BB220,"")</f>
        <v>0</v>
      </c>
      <c r="BC96" s="63">
        <f>IFERROR(-Izmaksas!BC220,"")</f>
        <v>0</v>
      </c>
      <c r="BD96" s="63">
        <f>IFERROR(-Izmaksas!BD220,"")</f>
        <v>0</v>
      </c>
      <c r="BE96" s="63">
        <f>IFERROR(-Izmaksas!BE220,"")</f>
        <v>0</v>
      </c>
      <c r="BF96" s="63">
        <f>IFERROR(-Izmaksas!BF220,"")</f>
        <v>0</v>
      </c>
      <c r="BG96" s="63">
        <f>IFERROR(-Izmaksas!BG220,"")</f>
        <v>0</v>
      </c>
      <c r="BH96" s="63">
        <f>IFERROR(-Izmaksas!BH220,"")</f>
        <v>0</v>
      </c>
      <c r="BI96" s="63">
        <f>IFERROR(-Izmaksas!BI220,"")</f>
        <v>0</v>
      </c>
      <c r="BJ96" s="63">
        <f>IFERROR(-Izmaksas!BJ220,"")</f>
        <v>0</v>
      </c>
      <c r="BK96" s="63">
        <f>IFERROR(-Izmaksas!BK220,"")</f>
        <v>0</v>
      </c>
      <c r="BL96" s="63">
        <f>IFERROR(-Izmaksas!BL220,"")</f>
        <v>0</v>
      </c>
      <c r="BM96" s="63">
        <f>IFERROR(-Izmaksas!BM220,"")</f>
        <v>0</v>
      </c>
      <c r="BN96" s="63">
        <f>IFERROR(-Izmaksas!BN220,"")</f>
        <v>0</v>
      </c>
      <c r="BO96" s="63">
        <f>IFERROR(-Izmaksas!BO220,"")</f>
        <v>0</v>
      </c>
      <c r="BP96" s="63">
        <f>IFERROR(-Izmaksas!BP220,"")</f>
        <v>0</v>
      </c>
      <c r="BQ96" s="63">
        <f>IFERROR(-Izmaksas!BQ220,"")</f>
        <v>0</v>
      </c>
      <c r="BR96" s="63">
        <f>IFERROR(-Izmaksas!BR220,"")</f>
        <v>0</v>
      </c>
      <c r="BS96" s="63">
        <f>IFERROR(-Izmaksas!BS220,"")</f>
        <v>0</v>
      </c>
      <c r="BT96" s="63">
        <f>IFERROR(-Izmaksas!BT220,"")</f>
        <v>0</v>
      </c>
      <c r="BU96" s="63">
        <f>IFERROR(-Izmaksas!BU220,"")</f>
        <v>0</v>
      </c>
      <c r="BV96" s="63">
        <f>IFERROR(-Izmaksas!BV220,"")</f>
        <v>0</v>
      </c>
      <c r="BW96" s="63">
        <f>IFERROR(-Izmaksas!BW220,"")</f>
        <v>0</v>
      </c>
      <c r="BX96" s="63">
        <f>IFERROR(-Izmaksas!BX220,"")</f>
        <v>0</v>
      </c>
      <c r="BY96" s="63">
        <f>IFERROR(-Izmaksas!BY220,"")</f>
        <v>0</v>
      </c>
      <c r="BZ96" s="63">
        <f>IFERROR(-Izmaksas!BZ220,"")</f>
        <v>0</v>
      </c>
      <c r="CA96" s="63">
        <f>IFERROR(-Izmaksas!CA220,"")</f>
        <v>0</v>
      </c>
      <c r="CB96" s="63">
        <f>IFERROR(-Izmaksas!CB220,"")</f>
        <v>0</v>
      </c>
      <c r="CC96" s="63">
        <f>IFERROR(-Izmaksas!CC220,"")</f>
        <v>0</v>
      </c>
      <c r="CD96" s="63">
        <f>IFERROR(-Izmaksas!CD220,"")</f>
        <v>0</v>
      </c>
      <c r="CE96" s="63">
        <f>IFERROR(-Izmaksas!CE220,"")</f>
        <v>0</v>
      </c>
      <c r="CF96" s="63">
        <f>IFERROR(-Izmaksas!CF220,"")</f>
        <v>0</v>
      </c>
      <c r="CG96" s="63">
        <f>IFERROR(-Izmaksas!CG220,"")</f>
        <v>0</v>
      </c>
      <c r="CH96" s="63">
        <f>IFERROR(-Izmaksas!CH220,"")</f>
        <v>0</v>
      </c>
      <c r="CI96" s="63">
        <f>IFERROR(-Izmaksas!CI220,"")</f>
        <v>0</v>
      </c>
      <c r="CJ96" s="63">
        <f>IFERROR(-Izmaksas!CJ220,"")</f>
        <v>0</v>
      </c>
      <c r="CK96" s="63">
        <f>IFERROR(-Izmaksas!CK220,"")</f>
        <v>0</v>
      </c>
      <c r="CL96" s="63">
        <f>IFERROR(-Izmaksas!CL220,"")</f>
        <v>0</v>
      </c>
      <c r="CM96" s="63">
        <f>IFERROR(-Izmaksas!CM220,"")</f>
        <v>0</v>
      </c>
      <c r="CN96" s="63">
        <f>IFERROR(-Izmaksas!CN220,"")</f>
        <v>0</v>
      </c>
      <c r="CO96" s="63">
        <f>IFERROR(-Izmaksas!CO220,"")</f>
        <v>0</v>
      </c>
      <c r="CP96" s="63">
        <f>IFERROR(-Izmaksas!CP220,"")</f>
        <v>0</v>
      </c>
      <c r="CQ96" s="63">
        <f>IFERROR(-Izmaksas!CQ220,"")</f>
        <v>0</v>
      </c>
      <c r="CR96" s="63">
        <f>IFERROR(-Izmaksas!CR220,"")</f>
        <v>0</v>
      </c>
      <c r="CS96" s="63">
        <f>IFERROR(-Izmaksas!CS220,"")</f>
        <v>0</v>
      </c>
      <c r="CT96" s="63">
        <f>IFERROR(-Izmaksas!CT220,"")</f>
        <v>0</v>
      </c>
      <c r="CU96" s="63">
        <f>IFERROR(-Izmaksas!CU220,"")</f>
        <v>0</v>
      </c>
      <c r="CV96" s="63">
        <f>IFERROR(-Izmaksas!CV220,"")</f>
        <v>0</v>
      </c>
      <c r="CW96" s="63">
        <f>IFERROR(-Izmaksas!CW220,"")</f>
        <v>0</v>
      </c>
      <c r="CX96" s="63">
        <f>IFERROR(-Izmaksas!CX220,"")</f>
        <v>0</v>
      </c>
      <c r="CY96" s="63">
        <f>IFERROR(-Izmaksas!CY220,"")</f>
        <v>0</v>
      </c>
      <c r="CZ96" s="63">
        <f>IFERROR(-Izmaksas!CZ220,"")</f>
        <v>0</v>
      </c>
      <c r="DA96" s="63">
        <f>IFERROR(-Izmaksas!DA220,"")</f>
        <v>0</v>
      </c>
      <c r="DB96" s="63">
        <f>IFERROR(-Izmaksas!DB220,"")</f>
        <v>0</v>
      </c>
      <c r="DC96" s="63">
        <f>IFERROR(-Izmaksas!DC220,"")</f>
        <v>0</v>
      </c>
      <c r="DD96" s="63">
        <f>IFERROR(-Izmaksas!DD220,"")</f>
        <v>0</v>
      </c>
      <c r="DE96" s="63">
        <f>IFERROR(-Izmaksas!DE220,"")</f>
        <v>0</v>
      </c>
      <c r="DF96" s="63">
        <f>IFERROR(-Izmaksas!DF220,"")</f>
        <v>0</v>
      </c>
      <c r="DG96" s="63">
        <f>IFERROR(-Izmaksas!DG220,"")</f>
        <v>0</v>
      </c>
      <c r="DH96" s="63">
        <f>IFERROR(-Izmaksas!DH220,"")</f>
        <v>0</v>
      </c>
      <c r="DI96" s="63">
        <f>IFERROR(-Izmaksas!DI220,"")</f>
        <v>0</v>
      </c>
      <c r="DJ96" s="63">
        <f>IFERROR(-Izmaksas!DJ220,"")</f>
        <v>0</v>
      </c>
      <c r="DK96" s="63">
        <f>IFERROR(-Izmaksas!DK220,"")</f>
        <v>0</v>
      </c>
      <c r="DL96" s="63">
        <f>IFERROR(-Izmaksas!DL220,"")</f>
        <v>0</v>
      </c>
      <c r="DM96" s="63">
        <f>IFERROR(-Izmaksas!DM220,"")</f>
        <v>0</v>
      </c>
      <c r="DN96" s="63">
        <f>IFERROR(-Izmaksas!DN220,"")</f>
        <v>0</v>
      </c>
      <c r="DO96" s="63">
        <f>IFERROR(-Izmaksas!DO220,"")</f>
        <v>0</v>
      </c>
      <c r="DP96" s="63">
        <f>IFERROR(-Izmaksas!DP220,"")</f>
        <v>0</v>
      </c>
      <c r="DQ96" s="63">
        <f>IFERROR(-Izmaksas!DQ220,"")</f>
        <v>0</v>
      </c>
      <c r="DR96" s="63">
        <f>IFERROR(-Izmaksas!DR220,"")</f>
        <v>0</v>
      </c>
      <c r="DS96" s="63">
        <f>IFERROR(-Izmaksas!DS220,"")</f>
        <v>0</v>
      </c>
      <c r="DT96" s="63">
        <f>IFERROR(-Izmaksas!DT220,"")</f>
        <v>0</v>
      </c>
      <c r="DU96" s="63">
        <f>IFERROR(-Izmaksas!DU220,"")</f>
        <v>0</v>
      </c>
    </row>
    <row r="97" spans="1:125" x14ac:dyDescent="0.35">
      <c r="A97" s="2" t="s">
        <v>533</v>
      </c>
      <c r="B97" s="2"/>
      <c r="C97" s="2"/>
      <c r="D97" s="79">
        <f ca="1">IFERROR(SUM(E97:DU97),"")</f>
        <v>0</v>
      </c>
      <c r="E97" s="79" t="str">
        <f t="shared" ref="E97:BP97" ca="1" si="41">IFERROR(SUM(-E60-E70)*$D92/SUM($D91,$D92),"")</f>
        <v/>
      </c>
      <c r="F97" s="79" t="str">
        <f t="shared" ca="1" si="41"/>
        <v/>
      </c>
      <c r="G97" s="79" t="str">
        <f t="shared" ca="1" si="41"/>
        <v/>
      </c>
      <c r="H97" s="79" t="str">
        <f t="shared" ca="1" si="41"/>
        <v/>
      </c>
      <c r="I97" s="79" t="str">
        <f t="shared" ca="1" si="41"/>
        <v/>
      </c>
      <c r="J97" s="79" t="str">
        <f t="shared" ca="1" si="41"/>
        <v/>
      </c>
      <c r="K97" s="79" t="str">
        <f t="shared" ca="1" si="41"/>
        <v/>
      </c>
      <c r="L97" s="79" t="str">
        <f t="shared" ca="1" si="41"/>
        <v/>
      </c>
      <c r="M97" s="79" t="str">
        <f t="shared" ca="1" si="41"/>
        <v/>
      </c>
      <c r="N97" s="79" t="str">
        <f t="shared" ca="1" si="41"/>
        <v/>
      </c>
      <c r="O97" s="79" t="str">
        <f t="shared" ca="1" si="41"/>
        <v/>
      </c>
      <c r="P97" s="79" t="str">
        <f t="shared" ca="1" si="41"/>
        <v/>
      </c>
      <c r="Q97" s="79" t="str">
        <f t="shared" ca="1" si="41"/>
        <v/>
      </c>
      <c r="R97" s="79" t="str">
        <f t="shared" ca="1" si="41"/>
        <v/>
      </c>
      <c r="S97" s="79" t="str">
        <f t="shared" ca="1" si="41"/>
        <v/>
      </c>
      <c r="T97" s="79" t="str">
        <f t="shared" ca="1" si="41"/>
        <v/>
      </c>
      <c r="U97" s="79" t="str">
        <f t="shared" ca="1" si="41"/>
        <v/>
      </c>
      <c r="V97" s="79" t="str">
        <f t="shared" ca="1" si="41"/>
        <v/>
      </c>
      <c r="W97" s="79" t="str">
        <f t="shared" ca="1" si="41"/>
        <v/>
      </c>
      <c r="X97" s="79" t="str">
        <f t="shared" ca="1" si="41"/>
        <v/>
      </c>
      <c r="Y97" s="79" t="str">
        <f t="shared" ca="1" si="41"/>
        <v/>
      </c>
      <c r="Z97" s="79" t="str">
        <f t="shared" ca="1" si="41"/>
        <v/>
      </c>
      <c r="AA97" s="79" t="str">
        <f t="shared" ca="1" si="41"/>
        <v/>
      </c>
      <c r="AB97" s="79" t="str">
        <f t="shared" ca="1" si="41"/>
        <v/>
      </c>
      <c r="AC97" s="79" t="str">
        <f t="shared" ca="1" si="41"/>
        <v/>
      </c>
      <c r="AD97" s="79" t="str">
        <f t="shared" ca="1" si="41"/>
        <v/>
      </c>
      <c r="AE97" s="79" t="str">
        <f t="shared" ca="1" si="41"/>
        <v/>
      </c>
      <c r="AF97" s="79" t="str">
        <f t="shared" ca="1" si="41"/>
        <v/>
      </c>
      <c r="AG97" s="79" t="str">
        <f t="shared" ca="1" si="41"/>
        <v/>
      </c>
      <c r="AH97" s="79" t="str">
        <f t="shared" ca="1" si="41"/>
        <v/>
      </c>
      <c r="AI97" s="79" t="str">
        <f t="shared" ca="1" si="41"/>
        <v/>
      </c>
      <c r="AJ97" s="79" t="str">
        <f t="shared" ca="1" si="41"/>
        <v/>
      </c>
      <c r="AK97" s="79" t="str">
        <f t="shared" ca="1" si="41"/>
        <v/>
      </c>
      <c r="AL97" s="79" t="str">
        <f t="shared" ca="1" si="41"/>
        <v/>
      </c>
      <c r="AM97" s="79" t="str">
        <f t="shared" ca="1" si="41"/>
        <v/>
      </c>
      <c r="AN97" s="79" t="str">
        <f t="shared" ca="1" si="41"/>
        <v/>
      </c>
      <c r="AO97" s="79" t="str">
        <f t="shared" ca="1" si="41"/>
        <v/>
      </c>
      <c r="AP97" s="79" t="str">
        <f t="shared" ca="1" si="41"/>
        <v/>
      </c>
      <c r="AQ97" s="79" t="str">
        <f t="shared" ca="1" si="41"/>
        <v/>
      </c>
      <c r="AR97" s="79" t="str">
        <f t="shared" ca="1" si="41"/>
        <v/>
      </c>
      <c r="AS97" s="79" t="str">
        <f t="shared" ca="1" si="41"/>
        <v/>
      </c>
      <c r="AT97" s="79" t="str">
        <f t="shared" ca="1" si="41"/>
        <v/>
      </c>
      <c r="AU97" s="79" t="str">
        <f t="shared" ca="1" si="41"/>
        <v/>
      </c>
      <c r="AV97" s="79" t="str">
        <f t="shared" ca="1" si="41"/>
        <v/>
      </c>
      <c r="AW97" s="79" t="str">
        <f t="shared" ca="1" si="41"/>
        <v/>
      </c>
      <c r="AX97" s="79" t="str">
        <f t="shared" ca="1" si="41"/>
        <v/>
      </c>
      <c r="AY97" s="79" t="str">
        <f t="shared" ca="1" si="41"/>
        <v/>
      </c>
      <c r="AZ97" s="79" t="str">
        <f t="shared" ca="1" si="41"/>
        <v/>
      </c>
      <c r="BA97" s="79" t="str">
        <f t="shared" ca="1" si="41"/>
        <v/>
      </c>
      <c r="BB97" s="79" t="str">
        <f t="shared" ca="1" si="41"/>
        <v/>
      </c>
      <c r="BC97" s="79" t="str">
        <f t="shared" ca="1" si="41"/>
        <v/>
      </c>
      <c r="BD97" s="79" t="str">
        <f t="shared" ca="1" si="41"/>
        <v/>
      </c>
      <c r="BE97" s="79" t="str">
        <f t="shared" ca="1" si="41"/>
        <v/>
      </c>
      <c r="BF97" s="79" t="str">
        <f t="shared" ca="1" si="41"/>
        <v/>
      </c>
      <c r="BG97" s="79" t="str">
        <f t="shared" ca="1" si="41"/>
        <v/>
      </c>
      <c r="BH97" s="79" t="str">
        <f t="shared" ca="1" si="41"/>
        <v/>
      </c>
      <c r="BI97" s="79" t="str">
        <f t="shared" ca="1" si="41"/>
        <v/>
      </c>
      <c r="BJ97" s="79" t="str">
        <f t="shared" ca="1" si="41"/>
        <v/>
      </c>
      <c r="BK97" s="79" t="str">
        <f t="shared" ca="1" si="41"/>
        <v/>
      </c>
      <c r="BL97" s="79" t="str">
        <f t="shared" ca="1" si="41"/>
        <v/>
      </c>
      <c r="BM97" s="79" t="str">
        <f t="shared" ca="1" si="41"/>
        <v/>
      </c>
      <c r="BN97" s="79" t="str">
        <f t="shared" ca="1" si="41"/>
        <v/>
      </c>
      <c r="BO97" s="79" t="str">
        <f t="shared" ca="1" si="41"/>
        <v/>
      </c>
      <c r="BP97" s="79" t="str">
        <f t="shared" ca="1" si="41"/>
        <v/>
      </c>
      <c r="BQ97" s="79" t="str">
        <f t="shared" ref="BQ97:DU97" ca="1" si="42">IFERROR(SUM(-BQ60-BQ70)*$D92/SUM($D91,$D92),"")</f>
        <v/>
      </c>
      <c r="BR97" s="79" t="str">
        <f t="shared" ca="1" si="42"/>
        <v/>
      </c>
      <c r="BS97" s="79" t="str">
        <f t="shared" ca="1" si="42"/>
        <v/>
      </c>
      <c r="BT97" s="79" t="str">
        <f t="shared" ca="1" si="42"/>
        <v/>
      </c>
      <c r="BU97" s="79" t="str">
        <f t="shared" ca="1" si="42"/>
        <v/>
      </c>
      <c r="BV97" s="79" t="str">
        <f t="shared" ca="1" si="42"/>
        <v/>
      </c>
      <c r="BW97" s="79" t="str">
        <f t="shared" ca="1" si="42"/>
        <v/>
      </c>
      <c r="BX97" s="79" t="str">
        <f t="shared" ca="1" si="42"/>
        <v/>
      </c>
      <c r="BY97" s="79" t="str">
        <f t="shared" ca="1" si="42"/>
        <v/>
      </c>
      <c r="BZ97" s="79" t="str">
        <f t="shared" ca="1" si="42"/>
        <v/>
      </c>
      <c r="CA97" s="79" t="str">
        <f t="shared" ca="1" si="42"/>
        <v/>
      </c>
      <c r="CB97" s="79" t="str">
        <f t="shared" ca="1" si="42"/>
        <v/>
      </c>
      <c r="CC97" s="79" t="str">
        <f t="shared" ca="1" si="42"/>
        <v/>
      </c>
      <c r="CD97" s="79" t="str">
        <f t="shared" ca="1" si="42"/>
        <v/>
      </c>
      <c r="CE97" s="79" t="str">
        <f t="shared" ca="1" si="42"/>
        <v/>
      </c>
      <c r="CF97" s="79" t="str">
        <f t="shared" ca="1" si="42"/>
        <v/>
      </c>
      <c r="CG97" s="79" t="str">
        <f t="shared" ca="1" si="42"/>
        <v/>
      </c>
      <c r="CH97" s="79" t="str">
        <f t="shared" ca="1" si="42"/>
        <v/>
      </c>
      <c r="CI97" s="79" t="str">
        <f t="shared" ca="1" si="42"/>
        <v/>
      </c>
      <c r="CJ97" s="79" t="str">
        <f t="shared" ca="1" si="42"/>
        <v/>
      </c>
      <c r="CK97" s="79" t="str">
        <f t="shared" ca="1" si="42"/>
        <v/>
      </c>
      <c r="CL97" s="79" t="str">
        <f t="shared" ca="1" si="42"/>
        <v/>
      </c>
      <c r="CM97" s="79" t="str">
        <f t="shared" ca="1" si="42"/>
        <v/>
      </c>
      <c r="CN97" s="79" t="str">
        <f t="shared" ca="1" si="42"/>
        <v/>
      </c>
      <c r="CO97" s="79" t="str">
        <f t="shared" ca="1" si="42"/>
        <v/>
      </c>
      <c r="CP97" s="79" t="str">
        <f t="shared" ca="1" si="42"/>
        <v/>
      </c>
      <c r="CQ97" s="79" t="str">
        <f t="shared" ca="1" si="42"/>
        <v/>
      </c>
      <c r="CR97" s="79" t="str">
        <f t="shared" ca="1" si="42"/>
        <v/>
      </c>
      <c r="CS97" s="79" t="str">
        <f t="shared" ca="1" si="42"/>
        <v/>
      </c>
      <c r="CT97" s="79" t="str">
        <f t="shared" ca="1" si="42"/>
        <v/>
      </c>
      <c r="CU97" s="79" t="str">
        <f t="shared" ca="1" si="42"/>
        <v/>
      </c>
      <c r="CV97" s="79" t="str">
        <f t="shared" ca="1" si="42"/>
        <v/>
      </c>
      <c r="CW97" s="79" t="str">
        <f t="shared" ca="1" si="42"/>
        <v/>
      </c>
      <c r="CX97" s="79" t="str">
        <f t="shared" ca="1" si="42"/>
        <v/>
      </c>
      <c r="CY97" s="79" t="str">
        <f t="shared" ca="1" si="42"/>
        <v/>
      </c>
      <c r="CZ97" s="79" t="str">
        <f t="shared" ca="1" si="42"/>
        <v/>
      </c>
      <c r="DA97" s="79" t="str">
        <f t="shared" ca="1" si="42"/>
        <v/>
      </c>
      <c r="DB97" s="79" t="str">
        <f t="shared" ca="1" si="42"/>
        <v/>
      </c>
      <c r="DC97" s="79" t="str">
        <f t="shared" ca="1" si="42"/>
        <v/>
      </c>
      <c r="DD97" s="79" t="str">
        <f t="shared" ca="1" si="42"/>
        <v/>
      </c>
      <c r="DE97" s="79" t="str">
        <f t="shared" ca="1" si="42"/>
        <v/>
      </c>
      <c r="DF97" s="79" t="str">
        <f t="shared" ca="1" si="42"/>
        <v/>
      </c>
      <c r="DG97" s="79" t="str">
        <f t="shared" ca="1" si="42"/>
        <v/>
      </c>
      <c r="DH97" s="79" t="str">
        <f t="shared" ca="1" si="42"/>
        <v/>
      </c>
      <c r="DI97" s="79" t="str">
        <f t="shared" ca="1" si="42"/>
        <v/>
      </c>
      <c r="DJ97" s="79" t="str">
        <f t="shared" ca="1" si="42"/>
        <v/>
      </c>
      <c r="DK97" s="79" t="str">
        <f t="shared" ca="1" si="42"/>
        <v/>
      </c>
      <c r="DL97" s="79" t="str">
        <f t="shared" ca="1" si="42"/>
        <v/>
      </c>
      <c r="DM97" s="79" t="str">
        <f t="shared" ca="1" si="42"/>
        <v/>
      </c>
      <c r="DN97" s="79" t="str">
        <f t="shared" ca="1" si="42"/>
        <v/>
      </c>
      <c r="DO97" s="79" t="str">
        <f t="shared" ca="1" si="42"/>
        <v/>
      </c>
      <c r="DP97" s="79" t="str">
        <f t="shared" ca="1" si="42"/>
        <v/>
      </c>
      <c r="DQ97" s="79" t="str">
        <f t="shared" ca="1" si="42"/>
        <v/>
      </c>
      <c r="DR97" s="79" t="str">
        <f t="shared" ca="1" si="42"/>
        <v/>
      </c>
      <c r="DS97" s="79" t="str">
        <f t="shared" ca="1" si="42"/>
        <v/>
      </c>
      <c r="DT97" s="79" t="str">
        <f t="shared" ca="1" si="42"/>
        <v/>
      </c>
      <c r="DU97" s="79" t="str">
        <f t="shared" ca="1" si="42"/>
        <v/>
      </c>
    </row>
    <row r="98" spans="1:125"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ht="15" thickBot="1" x14ac:dyDescent="0.4">
      <c r="A99" s="133" t="s">
        <v>532</v>
      </c>
      <c r="B99" s="133"/>
      <c r="C99" s="133"/>
      <c r="D99" s="121">
        <f t="shared" ref="D99:BO99" ca="1" si="43">IFERROR(SUM(D94:D97),"")</f>
        <v>0</v>
      </c>
      <c r="E99" s="121">
        <f t="shared" ca="1" si="43"/>
        <v>0</v>
      </c>
      <c r="F99" s="121">
        <f t="shared" ca="1" si="43"/>
        <v>0</v>
      </c>
      <c r="G99" s="121">
        <f t="shared" ca="1" si="43"/>
        <v>0</v>
      </c>
      <c r="H99" s="121">
        <f t="shared" ca="1" si="43"/>
        <v>0</v>
      </c>
      <c r="I99" s="121">
        <f t="shared" ca="1" si="43"/>
        <v>0</v>
      </c>
      <c r="J99" s="121">
        <f t="shared" ca="1" si="43"/>
        <v>0</v>
      </c>
      <c r="K99" s="121">
        <f t="shared" ca="1" si="43"/>
        <v>0</v>
      </c>
      <c r="L99" s="121">
        <f t="shared" ca="1" si="43"/>
        <v>0</v>
      </c>
      <c r="M99" s="121">
        <f t="shared" ca="1" si="43"/>
        <v>0</v>
      </c>
      <c r="N99" s="121">
        <f t="shared" ca="1" si="43"/>
        <v>0</v>
      </c>
      <c r="O99" s="121">
        <f t="shared" ca="1" si="43"/>
        <v>0</v>
      </c>
      <c r="P99" s="121">
        <f t="shared" ca="1" si="43"/>
        <v>0</v>
      </c>
      <c r="Q99" s="121">
        <f t="shared" ca="1" si="43"/>
        <v>0</v>
      </c>
      <c r="R99" s="121">
        <f t="shared" ca="1" si="43"/>
        <v>0</v>
      </c>
      <c r="S99" s="121">
        <f t="shared" ca="1" si="43"/>
        <v>0</v>
      </c>
      <c r="T99" s="121">
        <f t="shared" ca="1" si="43"/>
        <v>0</v>
      </c>
      <c r="U99" s="121">
        <f t="shared" ca="1" si="43"/>
        <v>0</v>
      </c>
      <c r="V99" s="121">
        <f t="shared" ca="1" si="43"/>
        <v>0</v>
      </c>
      <c r="W99" s="121">
        <f t="shared" ca="1" si="43"/>
        <v>0</v>
      </c>
      <c r="X99" s="121">
        <f t="shared" ca="1" si="43"/>
        <v>0</v>
      </c>
      <c r="Y99" s="121">
        <f t="shared" ca="1" si="43"/>
        <v>0</v>
      </c>
      <c r="Z99" s="121">
        <f t="shared" ca="1" si="43"/>
        <v>0</v>
      </c>
      <c r="AA99" s="121">
        <f t="shared" ca="1" si="43"/>
        <v>0</v>
      </c>
      <c r="AB99" s="121">
        <f t="shared" ca="1" si="43"/>
        <v>0</v>
      </c>
      <c r="AC99" s="121">
        <f t="shared" ca="1" si="43"/>
        <v>0</v>
      </c>
      <c r="AD99" s="121">
        <f t="shared" ca="1" si="43"/>
        <v>0</v>
      </c>
      <c r="AE99" s="121">
        <f t="shared" ca="1" si="43"/>
        <v>0</v>
      </c>
      <c r="AF99" s="121">
        <f t="shared" ca="1" si="43"/>
        <v>0</v>
      </c>
      <c r="AG99" s="121">
        <f t="shared" ca="1" si="43"/>
        <v>0</v>
      </c>
      <c r="AH99" s="121">
        <f t="shared" ca="1" si="43"/>
        <v>0</v>
      </c>
      <c r="AI99" s="121">
        <f t="shared" ca="1" si="43"/>
        <v>0</v>
      </c>
      <c r="AJ99" s="121">
        <f t="shared" ca="1" si="43"/>
        <v>0</v>
      </c>
      <c r="AK99" s="121">
        <f t="shared" ca="1" si="43"/>
        <v>0</v>
      </c>
      <c r="AL99" s="121">
        <f t="shared" ca="1" si="43"/>
        <v>0</v>
      </c>
      <c r="AM99" s="121">
        <f t="shared" ca="1" si="43"/>
        <v>0</v>
      </c>
      <c r="AN99" s="121">
        <f t="shared" ca="1" si="43"/>
        <v>0</v>
      </c>
      <c r="AO99" s="121">
        <f t="shared" ca="1" si="43"/>
        <v>0</v>
      </c>
      <c r="AP99" s="121">
        <f t="shared" ca="1" si="43"/>
        <v>0</v>
      </c>
      <c r="AQ99" s="121">
        <f t="shared" ca="1" si="43"/>
        <v>0</v>
      </c>
      <c r="AR99" s="121">
        <f t="shared" ca="1" si="43"/>
        <v>0</v>
      </c>
      <c r="AS99" s="121">
        <f t="shared" ca="1" si="43"/>
        <v>0</v>
      </c>
      <c r="AT99" s="121">
        <f t="shared" ca="1" si="43"/>
        <v>0</v>
      </c>
      <c r="AU99" s="121">
        <f t="shared" ca="1" si="43"/>
        <v>0</v>
      </c>
      <c r="AV99" s="121">
        <f t="shared" ca="1" si="43"/>
        <v>0</v>
      </c>
      <c r="AW99" s="121">
        <f t="shared" ca="1" si="43"/>
        <v>0</v>
      </c>
      <c r="AX99" s="121">
        <f t="shared" ca="1" si="43"/>
        <v>0</v>
      </c>
      <c r="AY99" s="121">
        <f t="shared" ca="1" si="43"/>
        <v>0</v>
      </c>
      <c r="AZ99" s="121">
        <f t="shared" ca="1" si="43"/>
        <v>0</v>
      </c>
      <c r="BA99" s="121">
        <f t="shared" ca="1" si="43"/>
        <v>0</v>
      </c>
      <c r="BB99" s="121">
        <f t="shared" ca="1" si="43"/>
        <v>0</v>
      </c>
      <c r="BC99" s="121">
        <f t="shared" ca="1" si="43"/>
        <v>0</v>
      </c>
      <c r="BD99" s="121">
        <f t="shared" ca="1" si="43"/>
        <v>0</v>
      </c>
      <c r="BE99" s="121">
        <f t="shared" ca="1" si="43"/>
        <v>0</v>
      </c>
      <c r="BF99" s="121">
        <f t="shared" ca="1" si="43"/>
        <v>0</v>
      </c>
      <c r="BG99" s="121">
        <f t="shared" ca="1" si="43"/>
        <v>0</v>
      </c>
      <c r="BH99" s="121">
        <f t="shared" ca="1" si="43"/>
        <v>0</v>
      </c>
      <c r="BI99" s="121">
        <f t="shared" ca="1" si="43"/>
        <v>0</v>
      </c>
      <c r="BJ99" s="121">
        <f t="shared" ca="1" si="43"/>
        <v>0</v>
      </c>
      <c r="BK99" s="121">
        <f t="shared" ca="1" si="43"/>
        <v>0</v>
      </c>
      <c r="BL99" s="121">
        <f t="shared" ca="1" si="43"/>
        <v>0</v>
      </c>
      <c r="BM99" s="121">
        <f t="shared" ca="1" si="43"/>
        <v>0</v>
      </c>
      <c r="BN99" s="121">
        <f t="shared" ca="1" si="43"/>
        <v>0</v>
      </c>
      <c r="BO99" s="121">
        <f t="shared" ca="1" si="43"/>
        <v>0</v>
      </c>
      <c r="BP99" s="121">
        <f t="shared" ref="BP99:DU99" ca="1" si="44">IFERROR(SUM(BP94:BP97),"")</f>
        <v>0</v>
      </c>
      <c r="BQ99" s="121">
        <f t="shared" ca="1" si="44"/>
        <v>0</v>
      </c>
      <c r="BR99" s="121">
        <f t="shared" ca="1" si="44"/>
        <v>0</v>
      </c>
      <c r="BS99" s="121">
        <f t="shared" ca="1" si="44"/>
        <v>0</v>
      </c>
      <c r="BT99" s="121">
        <f t="shared" ca="1" si="44"/>
        <v>0</v>
      </c>
      <c r="BU99" s="121">
        <f t="shared" ca="1" si="44"/>
        <v>0</v>
      </c>
      <c r="BV99" s="121">
        <f t="shared" ca="1" si="44"/>
        <v>0</v>
      </c>
      <c r="BW99" s="121">
        <f t="shared" ca="1" si="44"/>
        <v>0</v>
      </c>
      <c r="BX99" s="121">
        <f t="shared" ca="1" si="44"/>
        <v>0</v>
      </c>
      <c r="BY99" s="121">
        <f t="shared" ca="1" si="44"/>
        <v>0</v>
      </c>
      <c r="BZ99" s="121">
        <f t="shared" ca="1" si="44"/>
        <v>0</v>
      </c>
      <c r="CA99" s="121">
        <f t="shared" ca="1" si="44"/>
        <v>0</v>
      </c>
      <c r="CB99" s="121">
        <f t="shared" ca="1" si="44"/>
        <v>0</v>
      </c>
      <c r="CC99" s="121">
        <f t="shared" ca="1" si="44"/>
        <v>0</v>
      </c>
      <c r="CD99" s="121">
        <f t="shared" ca="1" si="44"/>
        <v>0</v>
      </c>
      <c r="CE99" s="121">
        <f t="shared" ca="1" si="44"/>
        <v>0</v>
      </c>
      <c r="CF99" s="121">
        <f t="shared" ca="1" si="44"/>
        <v>0</v>
      </c>
      <c r="CG99" s="121">
        <f t="shared" ca="1" si="44"/>
        <v>0</v>
      </c>
      <c r="CH99" s="121">
        <f t="shared" ca="1" si="44"/>
        <v>0</v>
      </c>
      <c r="CI99" s="121">
        <f t="shared" ca="1" si="44"/>
        <v>0</v>
      </c>
      <c r="CJ99" s="121">
        <f t="shared" ca="1" si="44"/>
        <v>0</v>
      </c>
      <c r="CK99" s="121">
        <f t="shared" ca="1" si="44"/>
        <v>0</v>
      </c>
      <c r="CL99" s="121">
        <f t="shared" ca="1" si="44"/>
        <v>0</v>
      </c>
      <c r="CM99" s="121">
        <f t="shared" ca="1" si="44"/>
        <v>0</v>
      </c>
      <c r="CN99" s="121">
        <f t="shared" ca="1" si="44"/>
        <v>0</v>
      </c>
      <c r="CO99" s="121">
        <f t="shared" ca="1" si="44"/>
        <v>0</v>
      </c>
      <c r="CP99" s="121">
        <f t="shared" ca="1" si="44"/>
        <v>0</v>
      </c>
      <c r="CQ99" s="121">
        <f t="shared" ca="1" si="44"/>
        <v>0</v>
      </c>
      <c r="CR99" s="121">
        <f t="shared" ca="1" si="44"/>
        <v>0</v>
      </c>
      <c r="CS99" s="121">
        <f t="shared" ca="1" si="44"/>
        <v>0</v>
      </c>
      <c r="CT99" s="121">
        <f t="shared" ca="1" si="44"/>
        <v>0</v>
      </c>
      <c r="CU99" s="121">
        <f t="shared" ca="1" si="44"/>
        <v>0</v>
      </c>
      <c r="CV99" s="121">
        <f t="shared" ca="1" si="44"/>
        <v>0</v>
      </c>
      <c r="CW99" s="121">
        <f t="shared" ca="1" si="44"/>
        <v>0</v>
      </c>
      <c r="CX99" s="121">
        <f t="shared" ca="1" si="44"/>
        <v>0</v>
      </c>
      <c r="CY99" s="121">
        <f t="shared" ca="1" si="44"/>
        <v>0</v>
      </c>
      <c r="CZ99" s="121">
        <f t="shared" ca="1" si="44"/>
        <v>0</v>
      </c>
      <c r="DA99" s="121">
        <f t="shared" ca="1" si="44"/>
        <v>0</v>
      </c>
      <c r="DB99" s="121">
        <f t="shared" ca="1" si="44"/>
        <v>0</v>
      </c>
      <c r="DC99" s="121">
        <f t="shared" ca="1" si="44"/>
        <v>0</v>
      </c>
      <c r="DD99" s="121">
        <f t="shared" ca="1" si="44"/>
        <v>0</v>
      </c>
      <c r="DE99" s="121">
        <f t="shared" ca="1" si="44"/>
        <v>0</v>
      </c>
      <c r="DF99" s="121">
        <f t="shared" ca="1" si="44"/>
        <v>0</v>
      </c>
      <c r="DG99" s="121">
        <f t="shared" ca="1" si="44"/>
        <v>0</v>
      </c>
      <c r="DH99" s="121">
        <f t="shared" ca="1" si="44"/>
        <v>0</v>
      </c>
      <c r="DI99" s="121">
        <f t="shared" ca="1" si="44"/>
        <v>0</v>
      </c>
      <c r="DJ99" s="121">
        <f t="shared" ca="1" si="44"/>
        <v>0</v>
      </c>
      <c r="DK99" s="121">
        <f t="shared" ca="1" si="44"/>
        <v>0</v>
      </c>
      <c r="DL99" s="121">
        <f t="shared" ca="1" si="44"/>
        <v>0</v>
      </c>
      <c r="DM99" s="121">
        <f t="shared" ca="1" si="44"/>
        <v>0</v>
      </c>
      <c r="DN99" s="121">
        <f t="shared" ca="1" si="44"/>
        <v>0</v>
      </c>
      <c r="DO99" s="121">
        <f t="shared" ca="1" si="44"/>
        <v>0</v>
      </c>
      <c r="DP99" s="121">
        <f t="shared" ca="1" si="44"/>
        <v>0</v>
      </c>
      <c r="DQ99" s="121">
        <f t="shared" ca="1" si="44"/>
        <v>0</v>
      </c>
      <c r="DR99" s="121">
        <f t="shared" ca="1" si="44"/>
        <v>0</v>
      </c>
      <c r="DS99" s="121">
        <f t="shared" ca="1" si="44"/>
        <v>0</v>
      </c>
      <c r="DT99" s="121">
        <f t="shared" ca="1" si="44"/>
        <v>0</v>
      </c>
      <c r="DU99" s="121">
        <f t="shared" ca="1" si="44"/>
        <v>0</v>
      </c>
    </row>
    <row r="100" spans="1:125"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x14ac:dyDescent="0.35">
      <c r="A101" s="55" t="str">
        <f>IFERROR('Laika grafiks'!A65,"")</f>
        <v>DISKONTA FAKTORS</v>
      </c>
      <c r="B101" s="2"/>
      <c r="C101" s="2"/>
      <c r="D101" s="2"/>
      <c r="E101" s="171">
        <f>IFERROR('Laika grafiks'!E65,"")</f>
        <v>0</v>
      </c>
      <c r="F101" s="171">
        <f>IFERROR('Laika grafiks'!F65,"")</f>
        <v>0</v>
      </c>
      <c r="G101" s="171">
        <f>IFERROR('Laika grafiks'!G65,"")</f>
        <v>0</v>
      </c>
      <c r="H101" s="171">
        <f>IFERROR('Laika grafiks'!H65,"")</f>
        <v>0</v>
      </c>
      <c r="I101" s="171">
        <f>IFERROR('Laika grafiks'!I65,"")</f>
        <v>0</v>
      </c>
      <c r="J101" s="171">
        <f>IFERROR('Laika grafiks'!J65,"")</f>
        <v>0</v>
      </c>
      <c r="K101" s="171">
        <f>IFERROR('Laika grafiks'!K65,"")</f>
        <v>0</v>
      </c>
      <c r="L101" s="171">
        <f>IFERROR('Laika grafiks'!L65,"")</f>
        <v>0</v>
      </c>
      <c r="M101" s="171">
        <f>IFERROR('Laika grafiks'!M65,"")</f>
        <v>0</v>
      </c>
      <c r="N101" s="171">
        <f>IFERROR('Laika grafiks'!N65,"")</f>
        <v>0</v>
      </c>
      <c r="O101" s="171">
        <f>IFERROR('Laika grafiks'!O65,"")</f>
        <v>0</v>
      </c>
      <c r="P101" s="171">
        <f>IFERROR('Laika grafiks'!P65,"")</f>
        <v>0</v>
      </c>
      <c r="Q101" s="171">
        <f>IFERROR('Laika grafiks'!Q65,"")</f>
        <v>0</v>
      </c>
      <c r="R101" s="171">
        <f>IFERROR('Laika grafiks'!R65,"")</f>
        <v>0</v>
      </c>
      <c r="S101" s="171">
        <f>IFERROR('Laika grafiks'!S65,"")</f>
        <v>0</v>
      </c>
      <c r="T101" s="171">
        <f>IFERROR('Laika grafiks'!T65,"")</f>
        <v>0</v>
      </c>
      <c r="U101" s="171">
        <f>IFERROR('Laika grafiks'!U65,"")</f>
        <v>0</v>
      </c>
      <c r="V101" s="171">
        <f>IFERROR('Laika grafiks'!V65,"")</f>
        <v>0</v>
      </c>
      <c r="W101" s="171">
        <f>IFERROR('Laika grafiks'!W65,"")</f>
        <v>0</v>
      </c>
      <c r="X101" s="171">
        <f>IFERROR('Laika grafiks'!X65,"")</f>
        <v>0</v>
      </c>
      <c r="Y101" s="171">
        <f>IFERROR('Laika grafiks'!Y65,"")</f>
        <v>0</v>
      </c>
      <c r="Z101" s="171">
        <f>IFERROR('Laika grafiks'!Z65,"")</f>
        <v>0</v>
      </c>
      <c r="AA101" s="171">
        <f>IFERROR('Laika grafiks'!AA65,"")</f>
        <v>0</v>
      </c>
      <c r="AB101" s="171">
        <f>IFERROR('Laika grafiks'!AB65,"")</f>
        <v>0</v>
      </c>
      <c r="AC101" s="171">
        <f>IFERROR('Laika grafiks'!AC65,"")</f>
        <v>0</v>
      </c>
      <c r="AD101" s="171">
        <f>IFERROR('Laika grafiks'!AD65,"")</f>
        <v>0</v>
      </c>
      <c r="AE101" s="171">
        <f>IFERROR('Laika grafiks'!AE65,"")</f>
        <v>0</v>
      </c>
      <c r="AF101" s="171">
        <f>IFERROR('Laika grafiks'!AF65,"")</f>
        <v>0</v>
      </c>
      <c r="AG101" s="171">
        <f>IFERROR('Laika grafiks'!AG65,"")</f>
        <v>0</v>
      </c>
      <c r="AH101" s="171">
        <f>IFERROR('Laika grafiks'!AH65,"")</f>
        <v>0</v>
      </c>
      <c r="AI101" s="171">
        <f>IFERROR('Laika grafiks'!AI65,"")</f>
        <v>0</v>
      </c>
      <c r="AJ101" s="171">
        <f>IFERROR('Laika grafiks'!AJ65,"")</f>
        <v>0</v>
      </c>
      <c r="AK101" s="171">
        <f>IFERROR('Laika grafiks'!AK65,"")</f>
        <v>0</v>
      </c>
      <c r="AL101" s="171">
        <f>IFERROR('Laika grafiks'!AL65,"")</f>
        <v>0</v>
      </c>
      <c r="AM101" s="171">
        <f>IFERROR('Laika grafiks'!AM65,"")</f>
        <v>0</v>
      </c>
      <c r="AN101" s="171">
        <f>IFERROR('Laika grafiks'!AN65,"")</f>
        <v>0</v>
      </c>
      <c r="AO101" s="171">
        <f>IFERROR('Laika grafiks'!AO65,"")</f>
        <v>0</v>
      </c>
      <c r="AP101" s="171">
        <f>IFERROR('Laika grafiks'!AP65,"")</f>
        <v>0</v>
      </c>
      <c r="AQ101" s="171">
        <f>IFERROR('Laika grafiks'!AQ65,"")</f>
        <v>0</v>
      </c>
      <c r="AR101" s="171">
        <f>IFERROR('Laika grafiks'!AR65,"")</f>
        <v>0</v>
      </c>
      <c r="AS101" s="171">
        <f>IFERROR('Laika grafiks'!AS65,"")</f>
        <v>0</v>
      </c>
      <c r="AT101" s="171">
        <f>IFERROR('Laika grafiks'!AT65,"")</f>
        <v>0</v>
      </c>
      <c r="AU101" s="171">
        <f>IFERROR('Laika grafiks'!AU65,"")</f>
        <v>0</v>
      </c>
      <c r="AV101" s="171">
        <f>IFERROR('Laika grafiks'!AV65,"")</f>
        <v>0</v>
      </c>
      <c r="AW101" s="171">
        <f>IFERROR('Laika grafiks'!AW65,"")</f>
        <v>0</v>
      </c>
      <c r="AX101" s="171">
        <f>IFERROR('Laika grafiks'!AX65,"")</f>
        <v>0</v>
      </c>
      <c r="AY101" s="171">
        <f>IFERROR('Laika grafiks'!AY65,"")</f>
        <v>0</v>
      </c>
      <c r="AZ101" s="171">
        <f>IFERROR('Laika grafiks'!AZ65,"")</f>
        <v>0</v>
      </c>
      <c r="BA101" s="171">
        <f>IFERROR('Laika grafiks'!BA65,"")</f>
        <v>0</v>
      </c>
      <c r="BB101" s="171">
        <f>IFERROR('Laika grafiks'!BB65,"")</f>
        <v>0</v>
      </c>
      <c r="BC101" s="171">
        <f>IFERROR('Laika grafiks'!BC65,"")</f>
        <v>0</v>
      </c>
      <c r="BD101" s="171">
        <f>IFERROR('Laika grafiks'!BD65,"")</f>
        <v>0</v>
      </c>
      <c r="BE101" s="171">
        <f>IFERROR('Laika grafiks'!BE65,"")</f>
        <v>0</v>
      </c>
      <c r="BF101" s="171">
        <f>IFERROR('Laika grafiks'!BF65,"")</f>
        <v>0</v>
      </c>
      <c r="BG101" s="171">
        <f>IFERROR('Laika grafiks'!BG65,"")</f>
        <v>0</v>
      </c>
      <c r="BH101" s="171">
        <f>IFERROR('Laika grafiks'!BH65,"")</f>
        <v>0</v>
      </c>
      <c r="BI101" s="171">
        <f>IFERROR('Laika grafiks'!BI65,"")</f>
        <v>0</v>
      </c>
      <c r="BJ101" s="171">
        <f>IFERROR('Laika grafiks'!BJ65,"")</f>
        <v>0</v>
      </c>
      <c r="BK101" s="171">
        <f>IFERROR('Laika grafiks'!BK65,"")</f>
        <v>0</v>
      </c>
      <c r="BL101" s="171">
        <f>IFERROR('Laika grafiks'!BL65,"")</f>
        <v>0</v>
      </c>
      <c r="BM101" s="171">
        <f>IFERROR('Laika grafiks'!BM65,"")</f>
        <v>0</v>
      </c>
      <c r="BN101" s="171">
        <f>IFERROR('Laika grafiks'!BN65,"")</f>
        <v>0</v>
      </c>
      <c r="BO101" s="171">
        <f>IFERROR('Laika grafiks'!BO65,"")</f>
        <v>0</v>
      </c>
      <c r="BP101" s="171">
        <f>IFERROR('Laika grafiks'!BP65,"")</f>
        <v>0</v>
      </c>
      <c r="BQ101" s="171">
        <f>IFERROR('Laika grafiks'!BQ65,"")</f>
        <v>0</v>
      </c>
      <c r="BR101" s="171">
        <f>IFERROR('Laika grafiks'!BR65,"")</f>
        <v>0</v>
      </c>
      <c r="BS101" s="171">
        <f>IFERROR('Laika grafiks'!BS65,"")</f>
        <v>0</v>
      </c>
      <c r="BT101" s="171">
        <f>IFERROR('Laika grafiks'!BT65,"")</f>
        <v>0</v>
      </c>
      <c r="BU101" s="171">
        <f>IFERROR('Laika grafiks'!BU65,"")</f>
        <v>0</v>
      </c>
      <c r="BV101" s="171">
        <f>IFERROR('Laika grafiks'!BV65,"")</f>
        <v>0</v>
      </c>
      <c r="BW101" s="171">
        <f>IFERROR('Laika grafiks'!BW65,"")</f>
        <v>0</v>
      </c>
      <c r="BX101" s="171">
        <f>IFERROR('Laika grafiks'!BX65,"")</f>
        <v>0</v>
      </c>
      <c r="BY101" s="171">
        <f>IFERROR('Laika grafiks'!BY65,"")</f>
        <v>0</v>
      </c>
      <c r="BZ101" s="171">
        <f>IFERROR('Laika grafiks'!BZ65,"")</f>
        <v>0</v>
      </c>
      <c r="CA101" s="171">
        <f>IFERROR('Laika grafiks'!CA65,"")</f>
        <v>0</v>
      </c>
      <c r="CB101" s="171">
        <f>IFERROR('Laika grafiks'!CB65,"")</f>
        <v>0</v>
      </c>
      <c r="CC101" s="171">
        <f>IFERROR('Laika grafiks'!CC65,"")</f>
        <v>0</v>
      </c>
      <c r="CD101" s="171">
        <f>IFERROR('Laika grafiks'!CD65,"")</f>
        <v>0</v>
      </c>
      <c r="CE101" s="171">
        <f>IFERROR('Laika grafiks'!CE65,"")</f>
        <v>0</v>
      </c>
      <c r="CF101" s="171">
        <f>IFERROR('Laika grafiks'!CF65,"")</f>
        <v>0</v>
      </c>
      <c r="CG101" s="171">
        <f>IFERROR('Laika grafiks'!CG65,"")</f>
        <v>0</v>
      </c>
      <c r="CH101" s="171">
        <f>IFERROR('Laika grafiks'!CH65,"")</f>
        <v>0</v>
      </c>
      <c r="CI101" s="171">
        <f>IFERROR('Laika grafiks'!CI65,"")</f>
        <v>0</v>
      </c>
      <c r="CJ101" s="171">
        <f>IFERROR('Laika grafiks'!CJ65,"")</f>
        <v>0</v>
      </c>
      <c r="CK101" s="171">
        <f>IFERROR('Laika grafiks'!CK65,"")</f>
        <v>0</v>
      </c>
      <c r="CL101" s="171">
        <f>IFERROR('Laika grafiks'!CL65,"")</f>
        <v>0</v>
      </c>
      <c r="CM101" s="171">
        <f>IFERROR('Laika grafiks'!CM65,"")</f>
        <v>0</v>
      </c>
      <c r="CN101" s="171">
        <f>IFERROR('Laika grafiks'!CN65,"")</f>
        <v>0</v>
      </c>
      <c r="CO101" s="171">
        <f>IFERROR('Laika grafiks'!CO65,"")</f>
        <v>0</v>
      </c>
      <c r="CP101" s="171">
        <f>IFERROR('Laika grafiks'!CP65,"")</f>
        <v>0</v>
      </c>
      <c r="CQ101" s="171">
        <f>IFERROR('Laika grafiks'!CQ65,"")</f>
        <v>0</v>
      </c>
      <c r="CR101" s="171">
        <f>IFERROR('Laika grafiks'!CR65,"")</f>
        <v>0</v>
      </c>
      <c r="CS101" s="171">
        <f>IFERROR('Laika grafiks'!CS65,"")</f>
        <v>0</v>
      </c>
      <c r="CT101" s="171">
        <f>IFERROR('Laika grafiks'!CT65,"")</f>
        <v>0</v>
      </c>
      <c r="CU101" s="171">
        <f>IFERROR('Laika grafiks'!CU65,"")</f>
        <v>0</v>
      </c>
      <c r="CV101" s="171">
        <f>IFERROR('Laika grafiks'!CV65,"")</f>
        <v>0</v>
      </c>
      <c r="CW101" s="171">
        <f>IFERROR('Laika grafiks'!CW65,"")</f>
        <v>0</v>
      </c>
      <c r="CX101" s="171">
        <f>IFERROR('Laika grafiks'!CX65,"")</f>
        <v>0</v>
      </c>
      <c r="CY101" s="171">
        <f>IFERROR('Laika grafiks'!CY65,"")</f>
        <v>0</v>
      </c>
      <c r="CZ101" s="171">
        <f>IFERROR('Laika grafiks'!CZ65,"")</f>
        <v>0</v>
      </c>
      <c r="DA101" s="171">
        <f>IFERROR('Laika grafiks'!DA65,"")</f>
        <v>0</v>
      </c>
      <c r="DB101" s="171">
        <f>IFERROR('Laika grafiks'!DB65,"")</f>
        <v>0</v>
      </c>
      <c r="DC101" s="171">
        <f>IFERROR('Laika grafiks'!DC65,"")</f>
        <v>0</v>
      </c>
      <c r="DD101" s="171">
        <f>IFERROR('Laika grafiks'!DD65,"")</f>
        <v>0</v>
      </c>
      <c r="DE101" s="171">
        <f>IFERROR('Laika grafiks'!DE65,"")</f>
        <v>0</v>
      </c>
      <c r="DF101" s="171">
        <f>IFERROR('Laika grafiks'!DF65,"")</f>
        <v>0</v>
      </c>
      <c r="DG101" s="171">
        <f>IFERROR('Laika grafiks'!DG65,"")</f>
        <v>0</v>
      </c>
      <c r="DH101" s="171">
        <f>IFERROR('Laika grafiks'!DH65,"")</f>
        <v>0</v>
      </c>
      <c r="DI101" s="171">
        <f>IFERROR('Laika grafiks'!DI65,"")</f>
        <v>0</v>
      </c>
      <c r="DJ101" s="171">
        <f>IFERROR('Laika grafiks'!DJ65,"")</f>
        <v>0</v>
      </c>
      <c r="DK101" s="171">
        <f>IFERROR('Laika grafiks'!DK65,"")</f>
        <v>0</v>
      </c>
      <c r="DL101" s="171">
        <f>IFERROR('Laika grafiks'!DL65,"")</f>
        <v>0</v>
      </c>
      <c r="DM101" s="171">
        <f>IFERROR('Laika grafiks'!DM65,"")</f>
        <v>0</v>
      </c>
      <c r="DN101" s="171">
        <f>IFERROR('Laika grafiks'!DN65,"")</f>
        <v>0</v>
      </c>
      <c r="DO101" s="171">
        <f>IFERROR('Laika grafiks'!DO65,"")</f>
        <v>0</v>
      </c>
      <c r="DP101" s="171">
        <f>IFERROR('Laika grafiks'!DP65,"")</f>
        <v>0</v>
      </c>
      <c r="DQ101" s="171">
        <f>IFERROR('Laika grafiks'!DQ65,"")</f>
        <v>0</v>
      </c>
      <c r="DR101" s="171">
        <f>IFERROR('Laika grafiks'!DR65,"")</f>
        <v>0</v>
      </c>
      <c r="DS101" s="171">
        <f>IFERROR('Laika grafiks'!DS65,"")</f>
        <v>0</v>
      </c>
      <c r="DT101" s="171">
        <f>IFERROR('Laika grafiks'!DT65,"")</f>
        <v>0</v>
      </c>
      <c r="DU101" s="171">
        <f>IFERROR('Laika grafiks'!DU65,"")</f>
        <v>0</v>
      </c>
    </row>
    <row r="102" spans="1:125"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row>
    <row r="103" spans="1:125" ht="15" thickBot="1" x14ac:dyDescent="0.4">
      <c r="A103" s="133" t="s">
        <v>534</v>
      </c>
      <c r="B103" s="133"/>
      <c r="C103" s="133"/>
      <c r="D103" s="121">
        <f ca="1">IFERROR(SUM(E103:DU103),"")</f>
        <v>0</v>
      </c>
      <c r="E103" s="121">
        <f t="shared" ref="E103:BP103" ca="1" si="45">IFERROR(E99*E101,"")</f>
        <v>0</v>
      </c>
      <c r="F103" s="121">
        <f t="shared" ca="1" si="45"/>
        <v>0</v>
      </c>
      <c r="G103" s="121">
        <f t="shared" ca="1" si="45"/>
        <v>0</v>
      </c>
      <c r="H103" s="121">
        <f t="shared" ca="1" si="45"/>
        <v>0</v>
      </c>
      <c r="I103" s="121">
        <f t="shared" ca="1" si="45"/>
        <v>0</v>
      </c>
      <c r="J103" s="121">
        <f t="shared" ca="1" si="45"/>
        <v>0</v>
      </c>
      <c r="K103" s="121">
        <f t="shared" ca="1" si="45"/>
        <v>0</v>
      </c>
      <c r="L103" s="121">
        <f t="shared" ca="1" si="45"/>
        <v>0</v>
      </c>
      <c r="M103" s="121">
        <f t="shared" ca="1" si="45"/>
        <v>0</v>
      </c>
      <c r="N103" s="121">
        <f t="shared" ca="1" si="45"/>
        <v>0</v>
      </c>
      <c r="O103" s="121">
        <f t="shared" ca="1" si="45"/>
        <v>0</v>
      </c>
      <c r="P103" s="121">
        <f t="shared" ca="1" si="45"/>
        <v>0</v>
      </c>
      <c r="Q103" s="121">
        <f t="shared" ca="1" si="45"/>
        <v>0</v>
      </c>
      <c r="R103" s="121">
        <f t="shared" ca="1" si="45"/>
        <v>0</v>
      </c>
      <c r="S103" s="121">
        <f t="shared" ca="1" si="45"/>
        <v>0</v>
      </c>
      <c r="T103" s="121">
        <f t="shared" ca="1" si="45"/>
        <v>0</v>
      </c>
      <c r="U103" s="121">
        <f t="shared" ca="1" si="45"/>
        <v>0</v>
      </c>
      <c r="V103" s="121">
        <f t="shared" ca="1" si="45"/>
        <v>0</v>
      </c>
      <c r="W103" s="121">
        <f t="shared" ca="1" si="45"/>
        <v>0</v>
      </c>
      <c r="X103" s="121">
        <f t="shared" ca="1" si="45"/>
        <v>0</v>
      </c>
      <c r="Y103" s="121">
        <f t="shared" ca="1" si="45"/>
        <v>0</v>
      </c>
      <c r="Z103" s="121">
        <f t="shared" ca="1" si="45"/>
        <v>0</v>
      </c>
      <c r="AA103" s="121">
        <f t="shared" ca="1" si="45"/>
        <v>0</v>
      </c>
      <c r="AB103" s="121">
        <f t="shared" ca="1" si="45"/>
        <v>0</v>
      </c>
      <c r="AC103" s="121">
        <f t="shared" ca="1" si="45"/>
        <v>0</v>
      </c>
      <c r="AD103" s="121">
        <f t="shared" ca="1" si="45"/>
        <v>0</v>
      </c>
      <c r="AE103" s="121">
        <f t="shared" ca="1" si="45"/>
        <v>0</v>
      </c>
      <c r="AF103" s="121">
        <f t="shared" ca="1" si="45"/>
        <v>0</v>
      </c>
      <c r="AG103" s="121">
        <f t="shared" ca="1" si="45"/>
        <v>0</v>
      </c>
      <c r="AH103" s="121">
        <f t="shared" ca="1" si="45"/>
        <v>0</v>
      </c>
      <c r="AI103" s="121">
        <f t="shared" ca="1" si="45"/>
        <v>0</v>
      </c>
      <c r="AJ103" s="121">
        <f t="shared" ca="1" si="45"/>
        <v>0</v>
      </c>
      <c r="AK103" s="121">
        <f t="shared" ca="1" si="45"/>
        <v>0</v>
      </c>
      <c r="AL103" s="121">
        <f t="shared" ca="1" si="45"/>
        <v>0</v>
      </c>
      <c r="AM103" s="121">
        <f t="shared" ca="1" si="45"/>
        <v>0</v>
      </c>
      <c r="AN103" s="121">
        <f t="shared" ca="1" si="45"/>
        <v>0</v>
      </c>
      <c r="AO103" s="121">
        <f t="shared" ca="1" si="45"/>
        <v>0</v>
      </c>
      <c r="AP103" s="121">
        <f t="shared" ca="1" si="45"/>
        <v>0</v>
      </c>
      <c r="AQ103" s="121">
        <f t="shared" ca="1" si="45"/>
        <v>0</v>
      </c>
      <c r="AR103" s="121">
        <f t="shared" ca="1" si="45"/>
        <v>0</v>
      </c>
      <c r="AS103" s="121">
        <f t="shared" ca="1" si="45"/>
        <v>0</v>
      </c>
      <c r="AT103" s="121">
        <f t="shared" ca="1" si="45"/>
        <v>0</v>
      </c>
      <c r="AU103" s="121">
        <f t="shared" ca="1" si="45"/>
        <v>0</v>
      </c>
      <c r="AV103" s="121">
        <f t="shared" ca="1" si="45"/>
        <v>0</v>
      </c>
      <c r="AW103" s="121">
        <f t="shared" ca="1" si="45"/>
        <v>0</v>
      </c>
      <c r="AX103" s="121">
        <f t="shared" ca="1" si="45"/>
        <v>0</v>
      </c>
      <c r="AY103" s="121">
        <f t="shared" ca="1" si="45"/>
        <v>0</v>
      </c>
      <c r="AZ103" s="121">
        <f t="shared" ca="1" si="45"/>
        <v>0</v>
      </c>
      <c r="BA103" s="121">
        <f t="shared" ca="1" si="45"/>
        <v>0</v>
      </c>
      <c r="BB103" s="121">
        <f t="shared" ca="1" si="45"/>
        <v>0</v>
      </c>
      <c r="BC103" s="121">
        <f t="shared" ca="1" si="45"/>
        <v>0</v>
      </c>
      <c r="BD103" s="121">
        <f t="shared" ca="1" si="45"/>
        <v>0</v>
      </c>
      <c r="BE103" s="121">
        <f t="shared" ca="1" si="45"/>
        <v>0</v>
      </c>
      <c r="BF103" s="121">
        <f t="shared" ca="1" si="45"/>
        <v>0</v>
      </c>
      <c r="BG103" s="121">
        <f t="shared" ca="1" si="45"/>
        <v>0</v>
      </c>
      <c r="BH103" s="121">
        <f t="shared" ca="1" si="45"/>
        <v>0</v>
      </c>
      <c r="BI103" s="121">
        <f t="shared" ca="1" si="45"/>
        <v>0</v>
      </c>
      <c r="BJ103" s="121">
        <f t="shared" ca="1" si="45"/>
        <v>0</v>
      </c>
      <c r="BK103" s="121">
        <f t="shared" ca="1" si="45"/>
        <v>0</v>
      </c>
      <c r="BL103" s="121">
        <f t="shared" ca="1" si="45"/>
        <v>0</v>
      </c>
      <c r="BM103" s="121">
        <f t="shared" ca="1" si="45"/>
        <v>0</v>
      </c>
      <c r="BN103" s="121">
        <f t="shared" ca="1" si="45"/>
        <v>0</v>
      </c>
      <c r="BO103" s="121">
        <f t="shared" ca="1" si="45"/>
        <v>0</v>
      </c>
      <c r="BP103" s="121">
        <f t="shared" ca="1" si="45"/>
        <v>0</v>
      </c>
      <c r="BQ103" s="121">
        <f t="shared" ref="BQ103:DU103" ca="1" si="46">IFERROR(BQ99*BQ101,"")</f>
        <v>0</v>
      </c>
      <c r="BR103" s="121">
        <f t="shared" ca="1" si="46"/>
        <v>0</v>
      </c>
      <c r="BS103" s="121">
        <f t="shared" ca="1" si="46"/>
        <v>0</v>
      </c>
      <c r="BT103" s="121">
        <f t="shared" ca="1" si="46"/>
        <v>0</v>
      </c>
      <c r="BU103" s="121">
        <f t="shared" ca="1" si="46"/>
        <v>0</v>
      </c>
      <c r="BV103" s="121">
        <f t="shared" ca="1" si="46"/>
        <v>0</v>
      </c>
      <c r="BW103" s="121">
        <f t="shared" ca="1" si="46"/>
        <v>0</v>
      </c>
      <c r="BX103" s="121">
        <f t="shared" ca="1" si="46"/>
        <v>0</v>
      </c>
      <c r="BY103" s="121">
        <f t="shared" ca="1" si="46"/>
        <v>0</v>
      </c>
      <c r="BZ103" s="121">
        <f t="shared" ca="1" si="46"/>
        <v>0</v>
      </c>
      <c r="CA103" s="121">
        <f t="shared" ca="1" si="46"/>
        <v>0</v>
      </c>
      <c r="CB103" s="121">
        <f t="shared" ca="1" si="46"/>
        <v>0</v>
      </c>
      <c r="CC103" s="121">
        <f t="shared" ca="1" si="46"/>
        <v>0</v>
      </c>
      <c r="CD103" s="121">
        <f t="shared" ca="1" si="46"/>
        <v>0</v>
      </c>
      <c r="CE103" s="121">
        <f t="shared" ca="1" si="46"/>
        <v>0</v>
      </c>
      <c r="CF103" s="121">
        <f t="shared" ca="1" si="46"/>
        <v>0</v>
      </c>
      <c r="CG103" s="121">
        <f t="shared" ca="1" si="46"/>
        <v>0</v>
      </c>
      <c r="CH103" s="121">
        <f t="shared" ca="1" si="46"/>
        <v>0</v>
      </c>
      <c r="CI103" s="121">
        <f t="shared" ca="1" si="46"/>
        <v>0</v>
      </c>
      <c r="CJ103" s="121">
        <f t="shared" ca="1" si="46"/>
        <v>0</v>
      </c>
      <c r="CK103" s="121">
        <f t="shared" ca="1" si="46"/>
        <v>0</v>
      </c>
      <c r="CL103" s="121">
        <f t="shared" ca="1" si="46"/>
        <v>0</v>
      </c>
      <c r="CM103" s="121">
        <f t="shared" ca="1" si="46"/>
        <v>0</v>
      </c>
      <c r="CN103" s="121">
        <f t="shared" ca="1" si="46"/>
        <v>0</v>
      </c>
      <c r="CO103" s="121">
        <f t="shared" ca="1" si="46"/>
        <v>0</v>
      </c>
      <c r="CP103" s="121">
        <f t="shared" ca="1" si="46"/>
        <v>0</v>
      </c>
      <c r="CQ103" s="121">
        <f t="shared" ca="1" si="46"/>
        <v>0</v>
      </c>
      <c r="CR103" s="121">
        <f t="shared" ca="1" si="46"/>
        <v>0</v>
      </c>
      <c r="CS103" s="121">
        <f t="shared" ca="1" si="46"/>
        <v>0</v>
      </c>
      <c r="CT103" s="121">
        <f t="shared" ca="1" si="46"/>
        <v>0</v>
      </c>
      <c r="CU103" s="121">
        <f t="shared" ca="1" si="46"/>
        <v>0</v>
      </c>
      <c r="CV103" s="121">
        <f t="shared" ca="1" si="46"/>
        <v>0</v>
      </c>
      <c r="CW103" s="121">
        <f t="shared" ca="1" si="46"/>
        <v>0</v>
      </c>
      <c r="CX103" s="121">
        <f t="shared" ca="1" si="46"/>
        <v>0</v>
      </c>
      <c r="CY103" s="121">
        <f t="shared" ca="1" si="46"/>
        <v>0</v>
      </c>
      <c r="CZ103" s="121">
        <f t="shared" ca="1" si="46"/>
        <v>0</v>
      </c>
      <c r="DA103" s="121">
        <f t="shared" ca="1" si="46"/>
        <v>0</v>
      </c>
      <c r="DB103" s="121">
        <f t="shared" ca="1" si="46"/>
        <v>0</v>
      </c>
      <c r="DC103" s="121">
        <f t="shared" ca="1" si="46"/>
        <v>0</v>
      </c>
      <c r="DD103" s="121">
        <f t="shared" ca="1" si="46"/>
        <v>0</v>
      </c>
      <c r="DE103" s="121">
        <f t="shared" ca="1" si="46"/>
        <v>0</v>
      </c>
      <c r="DF103" s="121">
        <f t="shared" ca="1" si="46"/>
        <v>0</v>
      </c>
      <c r="DG103" s="121">
        <f t="shared" ca="1" si="46"/>
        <v>0</v>
      </c>
      <c r="DH103" s="121">
        <f t="shared" ca="1" si="46"/>
        <v>0</v>
      </c>
      <c r="DI103" s="121">
        <f t="shared" ca="1" si="46"/>
        <v>0</v>
      </c>
      <c r="DJ103" s="121">
        <f t="shared" ca="1" si="46"/>
        <v>0</v>
      </c>
      <c r="DK103" s="121">
        <f t="shared" ca="1" si="46"/>
        <v>0</v>
      </c>
      <c r="DL103" s="121">
        <f t="shared" ca="1" si="46"/>
        <v>0</v>
      </c>
      <c r="DM103" s="121">
        <f t="shared" ca="1" si="46"/>
        <v>0</v>
      </c>
      <c r="DN103" s="121">
        <f t="shared" ca="1" si="46"/>
        <v>0</v>
      </c>
      <c r="DO103" s="121">
        <f t="shared" ca="1" si="46"/>
        <v>0</v>
      </c>
      <c r="DP103" s="121">
        <f t="shared" ca="1" si="46"/>
        <v>0</v>
      </c>
      <c r="DQ103" s="121">
        <f t="shared" ca="1" si="46"/>
        <v>0</v>
      </c>
      <c r="DR103" s="121">
        <f t="shared" ca="1" si="46"/>
        <v>0</v>
      </c>
      <c r="DS103" s="121">
        <f t="shared" ca="1" si="46"/>
        <v>0</v>
      </c>
      <c r="DT103" s="121">
        <f t="shared" ca="1" si="46"/>
        <v>0</v>
      </c>
      <c r="DU103" s="121">
        <f t="shared" ca="1" si="46"/>
        <v>0</v>
      </c>
    </row>
    <row r="104" spans="1:125"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ht="15" thickBot="1" x14ac:dyDescent="0.4">
      <c r="A106" s="133" t="s">
        <v>535</v>
      </c>
      <c r="B106" s="133"/>
      <c r="C106" s="133"/>
      <c r="D106" s="133"/>
      <c r="E106" s="121">
        <f ca="1">IFERROR(SUM(E22,E28,-E20,SUM(E34:E40,E55)),"")</f>
        <v>0</v>
      </c>
      <c r="F106" s="121">
        <f t="shared" ref="F106:BQ106" ca="1" si="47">IFERROR(SUM(F22,F28,-F20,SUM(F34:F40,F55)),"")</f>
        <v>0</v>
      </c>
      <c r="G106" s="121">
        <f t="shared" ca="1" si="47"/>
        <v>0</v>
      </c>
      <c r="H106" s="121">
        <f t="shared" ca="1" si="47"/>
        <v>0</v>
      </c>
      <c r="I106" s="121">
        <f t="shared" ca="1" si="47"/>
        <v>0</v>
      </c>
      <c r="J106" s="121">
        <f t="shared" ca="1" si="47"/>
        <v>0</v>
      </c>
      <c r="K106" s="121">
        <f t="shared" ca="1" si="47"/>
        <v>0</v>
      </c>
      <c r="L106" s="121">
        <f t="shared" ca="1" si="47"/>
        <v>0</v>
      </c>
      <c r="M106" s="121">
        <f t="shared" ca="1" si="47"/>
        <v>0</v>
      </c>
      <c r="N106" s="121">
        <f t="shared" ca="1" si="47"/>
        <v>0</v>
      </c>
      <c r="O106" s="121">
        <f t="shared" ca="1" si="47"/>
        <v>0</v>
      </c>
      <c r="P106" s="121">
        <f t="shared" ca="1" si="47"/>
        <v>0</v>
      </c>
      <c r="Q106" s="121">
        <f t="shared" ca="1" si="47"/>
        <v>0</v>
      </c>
      <c r="R106" s="121">
        <f t="shared" ca="1" si="47"/>
        <v>0</v>
      </c>
      <c r="S106" s="121">
        <f t="shared" ca="1" si="47"/>
        <v>0</v>
      </c>
      <c r="T106" s="121">
        <f t="shared" ca="1" si="47"/>
        <v>0</v>
      </c>
      <c r="U106" s="121">
        <f t="shared" ca="1" si="47"/>
        <v>0</v>
      </c>
      <c r="V106" s="121">
        <f t="shared" ca="1" si="47"/>
        <v>0</v>
      </c>
      <c r="W106" s="121">
        <f t="shared" ca="1" si="47"/>
        <v>0</v>
      </c>
      <c r="X106" s="121">
        <f t="shared" ca="1" si="47"/>
        <v>0</v>
      </c>
      <c r="Y106" s="121">
        <f t="shared" ca="1" si="47"/>
        <v>0</v>
      </c>
      <c r="Z106" s="121">
        <f t="shared" ca="1" si="47"/>
        <v>0</v>
      </c>
      <c r="AA106" s="121">
        <f t="shared" ca="1" si="47"/>
        <v>0</v>
      </c>
      <c r="AB106" s="121">
        <f t="shared" ca="1" si="47"/>
        <v>0</v>
      </c>
      <c r="AC106" s="121">
        <f t="shared" ca="1" si="47"/>
        <v>0</v>
      </c>
      <c r="AD106" s="121">
        <f t="shared" ca="1" si="47"/>
        <v>0</v>
      </c>
      <c r="AE106" s="121">
        <f t="shared" ca="1" si="47"/>
        <v>0</v>
      </c>
      <c r="AF106" s="121">
        <f t="shared" ca="1" si="47"/>
        <v>0</v>
      </c>
      <c r="AG106" s="121">
        <f t="shared" ca="1" si="47"/>
        <v>0</v>
      </c>
      <c r="AH106" s="121">
        <f t="shared" ca="1" si="47"/>
        <v>0</v>
      </c>
      <c r="AI106" s="121">
        <f t="shared" ca="1" si="47"/>
        <v>0</v>
      </c>
      <c r="AJ106" s="121">
        <f t="shared" ca="1" si="47"/>
        <v>0</v>
      </c>
      <c r="AK106" s="121">
        <f t="shared" ca="1" si="47"/>
        <v>0</v>
      </c>
      <c r="AL106" s="121">
        <f t="shared" ca="1" si="47"/>
        <v>0</v>
      </c>
      <c r="AM106" s="121">
        <f t="shared" ca="1" si="47"/>
        <v>0</v>
      </c>
      <c r="AN106" s="121">
        <f t="shared" ca="1" si="47"/>
        <v>0</v>
      </c>
      <c r="AO106" s="121">
        <f t="shared" ca="1" si="47"/>
        <v>0</v>
      </c>
      <c r="AP106" s="121">
        <f t="shared" ca="1" si="47"/>
        <v>0</v>
      </c>
      <c r="AQ106" s="121">
        <f t="shared" ca="1" si="47"/>
        <v>0</v>
      </c>
      <c r="AR106" s="121">
        <f t="shared" ca="1" si="47"/>
        <v>0</v>
      </c>
      <c r="AS106" s="121">
        <f t="shared" ca="1" si="47"/>
        <v>0</v>
      </c>
      <c r="AT106" s="121">
        <f t="shared" ca="1" si="47"/>
        <v>0</v>
      </c>
      <c r="AU106" s="121">
        <f t="shared" ca="1" si="47"/>
        <v>0</v>
      </c>
      <c r="AV106" s="121">
        <f t="shared" ca="1" si="47"/>
        <v>0</v>
      </c>
      <c r="AW106" s="121">
        <f t="shared" ca="1" si="47"/>
        <v>0</v>
      </c>
      <c r="AX106" s="121">
        <f t="shared" ca="1" si="47"/>
        <v>0</v>
      </c>
      <c r="AY106" s="121">
        <f t="shared" ca="1" si="47"/>
        <v>0</v>
      </c>
      <c r="AZ106" s="121">
        <f t="shared" ca="1" si="47"/>
        <v>0</v>
      </c>
      <c r="BA106" s="121">
        <f t="shared" ca="1" si="47"/>
        <v>0</v>
      </c>
      <c r="BB106" s="121">
        <f t="shared" ca="1" si="47"/>
        <v>0</v>
      </c>
      <c r="BC106" s="121">
        <f t="shared" ca="1" si="47"/>
        <v>0</v>
      </c>
      <c r="BD106" s="121">
        <f t="shared" ca="1" si="47"/>
        <v>0</v>
      </c>
      <c r="BE106" s="121">
        <f t="shared" ca="1" si="47"/>
        <v>0</v>
      </c>
      <c r="BF106" s="121">
        <f t="shared" ca="1" si="47"/>
        <v>0</v>
      </c>
      <c r="BG106" s="121">
        <f t="shared" ca="1" si="47"/>
        <v>0</v>
      </c>
      <c r="BH106" s="121">
        <f t="shared" ca="1" si="47"/>
        <v>0</v>
      </c>
      <c r="BI106" s="121">
        <f t="shared" ca="1" si="47"/>
        <v>0</v>
      </c>
      <c r="BJ106" s="121">
        <f t="shared" ca="1" si="47"/>
        <v>0</v>
      </c>
      <c r="BK106" s="121">
        <f t="shared" ca="1" si="47"/>
        <v>0</v>
      </c>
      <c r="BL106" s="121">
        <f t="shared" ca="1" si="47"/>
        <v>0</v>
      </c>
      <c r="BM106" s="121">
        <f t="shared" ca="1" si="47"/>
        <v>0</v>
      </c>
      <c r="BN106" s="121">
        <f t="shared" ca="1" si="47"/>
        <v>0</v>
      </c>
      <c r="BO106" s="121">
        <f ca="1">IFERROR(SUM(BO22,BO28,-BO20,SUM(BO34:BO40,BO55)),"")</f>
        <v>0</v>
      </c>
      <c r="BP106" s="121">
        <f t="shared" ca="1" si="47"/>
        <v>0</v>
      </c>
      <c r="BQ106" s="121">
        <f t="shared" ca="1" si="47"/>
        <v>0</v>
      </c>
      <c r="BR106" s="121">
        <f t="shared" ref="BR106:DU106" ca="1" si="48">IFERROR(SUM(BR22,BR28,-BR20,SUM(BR34:BR40,BR55)),"")</f>
        <v>0</v>
      </c>
      <c r="BS106" s="121">
        <f t="shared" ca="1" si="48"/>
        <v>0</v>
      </c>
      <c r="BT106" s="121">
        <f t="shared" ca="1" si="48"/>
        <v>0</v>
      </c>
      <c r="BU106" s="121">
        <f t="shared" ca="1" si="48"/>
        <v>0</v>
      </c>
      <c r="BV106" s="121">
        <f t="shared" ca="1" si="48"/>
        <v>0</v>
      </c>
      <c r="BW106" s="121">
        <f t="shared" ca="1" si="48"/>
        <v>0</v>
      </c>
      <c r="BX106" s="121">
        <f t="shared" ca="1" si="48"/>
        <v>0</v>
      </c>
      <c r="BY106" s="121">
        <f t="shared" ca="1" si="48"/>
        <v>0</v>
      </c>
      <c r="BZ106" s="121">
        <f t="shared" ca="1" si="48"/>
        <v>0</v>
      </c>
      <c r="CA106" s="121">
        <f t="shared" ca="1" si="48"/>
        <v>0</v>
      </c>
      <c r="CB106" s="121">
        <f t="shared" ca="1" si="48"/>
        <v>0</v>
      </c>
      <c r="CC106" s="121">
        <f t="shared" ca="1" si="48"/>
        <v>0</v>
      </c>
      <c r="CD106" s="121">
        <f t="shared" ca="1" si="48"/>
        <v>0</v>
      </c>
      <c r="CE106" s="121">
        <f t="shared" ca="1" si="48"/>
        <v>0</v>
      </c>
      <c r="CF106" s="121">
        <f t="shared" ca="1" si="48"/>
        <v>0</v>
      </c>
      <c r="CG106" s="121">
        <f t="shared" ca="1" si="48"/>
        <v>0</v>
      </c>
      <c r="CH106" s="121">
        <f t="shared" ca="1" si="48"/>
        <v>0</v>
      </c>
      <c r="CI106" s="121">
        <f t="shared" ca="1" si="48"/>
        <v>0</v>
      </c>
      <c r="CJ106" s="121">
        <f t="shared" ca="1" si="48"/>
        <v>0</v>
      </c>
      <c r="CK106" s="121">
        <f t="shared" ca="1" si="48"/>
        <v>0</v>
      </c>
      <c r="CL106" s="121">
        <f t="shared" ca="1" si="48"/>
        <v>0</v>
      </c>
      <c r="CM106" s="121">
        <f t="shared" ca="1" si="48"/>
        <v>0</v>
      </c>
      <c r="CN106" s="121">
        <f t="shared" ca="1" si="48"/>
        <v>0</v>
      </c>
      <c r="CO106" s="121">
        <f t="shared" ca="1" si="48"/>
        <v>0</v>
      </c>
      <c r="CP106" s="121">
        <f t="shared" ca="1" si="48"/>
        <v>0</v>
      </c>
      <c r="CQ106" s="121">
        <f t="shared" ca="1" si="48"/>
        <v>0</v>
      </c>
      <c r="CR106" s="121">
        <f t="shared" ca="1" si="48"/>
        <v>0</v>
      </c>
      <c r="CS106" s="121">
        <f t="shared" ca="1" si="48"/>
        <v>0</v>
      </c>
      <c r="CT106" s="121">
        <f t="shared" ca="1" si="48"/>
        <v>0</v>
      </c>
      <c r="CU106" s="121">
        <f t="shared" ca="1" si="48"/>
        <v>0</v>
      </c>
      <c r="CV106" s="121">
        <f t="shared" ca="1" si="48"/>
        <v>0</v>
      </c>
      <c r="CW106" s="121">
        <f t="shared" ca="1" si="48"/>
        <v>0</v>
      </c>
      <c r="CX106" s="121">
        <f t="shared" ca="1" si="48"/>
        <v>0</v>
      </c>
      <c r="CY106" s="121">
        <f t="shared" ca="1" si="48"/>
        <v>0</v>
      </c>
      <c r="CZ106" s="121">
        <f t="shared" ca="1" si="48"/>
        <v>0</v>
      </c>
      <c r="DA106" s="121">
        <f t="shared" ca="1" si="48"/>
        <v>0</v>
      </c>
      <c r="DB106" s="121">
        <f t="shared" ca="1" si="48"/>
        <v>0</v>
      </c>
      <c r="DC106" s="121">
        <f t="shared" ca="1" si="48"/>
        <v>0</v>
      </c>
      <c r="DD106" s="121">
        <f t="shared" ca="1" si="48"/>
        <v>0</v>
      </c>
      <c r="DE106" s="121">
        <f t="shared" ca="1" si="48"/>
        <v>0</v>
      </c>
      <c r="DF106" s="121">
        <f t="shared" ca="1" si="48"/>
        <v>0</v>
      </c>
      <c r="DG106" s="121">
        <f t="shared" ca="1" si="48"/>
        <v>0</v>
      </c>
      <c r="DH106" s="121">
        <f t="shared" ca="1" si="48"/>
        <v>0</v>
      </c>
      <c r="DI106" s="121">
        <f t="shared" ca="1" si="48"/>
        <v>0</v>
      </c>
      <c r="DJ106" s="121">
        <f t="shared" ca="1" si="48"/>
        <v>0</v>
      </c>
      <c r="DK106" s="121">
        <f t="shared" ca="1" si="48"/>
        <v>0</v>
      </c>
      <c r="DL106" s="121">
        <f t="shared" ca="1" si="48"/>
        <v>0</v>
      </c>
      <c r="DM106" s="121">
        <f t="shared" ca="1" si="48"/>
        <v>0</v>
      </c>
      <c r="DN106" s="121">
        <f t="shared" ca="1" si="48"/>
        <v>0</v>
      </c>
      <c r="DO106" s="121">
        <f t="shared" ca="1" si="48"/>
        <v>0</v>
      </c>
      <c r="DP106" s="121">
        <f t="shared" ca="1" si="48"/>
        <v>0</v>
      </c>
      <c r="DQ106" s="121">
        <f t="shared" ca="1" si="48"/>
        <v>0</v>
      </c>
      <c r="DR106" s="121">
        <f t="shared" ca="1" si="48"/>
        <v>0</v>
      </c>
      <c r="DS106" s="121">
        <f t="shared" ca="1" si="48"/>
        <v>0</v>
      </c>
      <c r="DT106" s="121">
        <f t="shared" ca="1" si="48"/>
        <v>0</v>
      </c>
      <c r="DU106" s="121">
        <f t="shared" ca="1" si="48"/>
        <v>0</v>
      </c>
    </row>
    <row r="107" spans="1:125"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x14ac:dyDescent="0.35">
      <c r="A109" s="406" t="s">
        <v>536</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06"/>
      <c r="AA109" s="406"/>
      <c r="AB109" s="406"/>
      <c r="AC109" s="406"/>
      <c r="AD109" s="406"/>
      <c r="AE109" s="406"/>
      <c r="AF109" s="406"/>
      <c r="AG109" s="406"/>
      <c r="AH109" s="406"/>
      <c r="AI109" s="406"/>
      <c r="AJ109" s="406"/>
      <c r="AK109" s="406"/>
      <c r="AL109" s="406"/>
      <c r="AM109" s="406"/>
      <c r="AN109" s="406"/>
      <c r="AO109" s="406"/>
      <c r="AP109" s="406"/>
      <c r="AQ109" s="406"/>
      <c r="AR109" s="406"/>
      <c r="AS109" s="406"/>
      <c r="AT109" s="406"/>
      <c r="AU109" s="406"/>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06"/>
      <c r="BQ109" s="406"/>
      <c r="BR109" s="406"/>
      <c r="BS109" s="406"/>
      <c r="BT109" s="406"/>
      <c r="BU109" s="406"/>
      <c r="BV109" s="406"/>
      <c r="BW109" s="406"/>
      <c r="BX109" s="406"/>
      <c r="BY109" s="406"/>
      <c r="BZ109" s="406"/>
      <c r="CA109" s="406"/>
      <c r="CB109" s="406"/>
      <c r="CC109" s="406"/>
      <c r="CD109" s="406"/>
      <c r="CE109" s="406"/>
      <c r="CF109" s="406"/>
      <c r="CG109" s="406"/>
      <c r="CH109" s="406"/>
      <c r="CI109" s="406"/>
      <c r="CJ109" s="406"/>
      <c r="CK109" s="406"/>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06"/>
      <c r="DG109" s="406"/>
      <c r="DH109" s="406"/>
      <c r="DI109" s="406"/>
      <c r="DJ109" s="406"/>
      <c r="DK109" s="406"/>
      <c r="DL109" s="406"/>
      <c r="DM109" s="406"/>
      <c r="DN109" s="406"/>
      <c r="DO109" s="406"/>
      <c r="DP109" s="406"/>
      <c r="DQ109" s="406"/>
      <c r="DR109" s="406"/>
      <c r="DS109" s="406"/>
      <c r="DT109" s="406"/>
      <c r="DU109" s="406"/>
    </row>
    <row r="110" spans="1:125"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x14ac:dyDescent="0.35">
      <c r="A111" s="154" t="s">
        <v>506</v>
      </c>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c r="AR111" s="154"/>
      <c r="AS111" s="154"/>
      <c r="AT111" s="154"/>
      <c r="AU111" s="154"/>
      <c r="AV111" s="154"/>
      <c r="AW111" s="154"/>
      <c r="AX111" s="154"/>
      <c r="AY111" s="154"/>
      <c r="AZ111" s="154"/>
      <c r="BA111" s="154"/>
      <c r="BB111" s="154"/>
      <c r="BC111" s="154"/>
      <c r="BD111" s="154"/>
      <c r="BE111" s="154"/>
      <c r="BF111" s="154"/>
      <c r="BG111" s="154"/>
      <c r="BH111" s="154"/>
      <c r="BI111" s="154"/>
      <c r="BJ111" s="154"/>
      <c r="BK111" s="154"/>
      <c r="BL111" s="154"/>
      <c r="BM111" s="154"/>
      <c r="BN111" s="154"/>
      <c r="BO111" s="154"/>
      <c r="BP111" s="154"/>
      <c r="BQ111" s="154"/>
      <c r="BR111" s="154"/>
      <c r="BS111" s="154"/>
      <c r="BT111" s="154"/>
      <c r="BU111" s="154"/>
      <c r="BV111" s="154"/>
      <c r="BW111" s="154"/>
      <c r="BX111" s="154"/>
      <c r="BY111" s="154"/>
      <c r="BZ111" s="154"/>
      <c r="CA111" s="154"/>
      <c r="CB111" s="154"/>
      <c r="CC111" s="154"/>
      <c r="CD111" s="154"/>
      <c r="CE111" s="154"/>
      <c r="CF111" s="154"/>
      <c r="CG111" s="154"/>
      <c r="CH111" s="154"/>
      <c r="CI111" s="154"/>
      <c r="CJ111" s="154"/>
      <c r="CK111" s="154"/>
      <c r="CL111" s="154"/>
      <c r="CM111" s="154"/>
      <c r="CN111" s="154"/>
      <c r="CO111" s="154"/>
      <c r="CP111" s="154"/>
      <c r="CQ111" s="154"/>
      <c r="CR111" s="154"/>
      <c r="CS111" s="154"/>
      <c r="CT111" s="154"/>
      <c r="CU111" s="154"/>
      <c r="CV111" s="154"/>
      <c r="CW111" s="154"/>
      <c r="CX111" s="154"/>
      <c r="CY111" s="154"/>
      <c r="CZ111" s="154"/>
      <c r="DA111" s="154"/>
      <c r="DB111" s="154"/>
      <c r="DC111" s="154"/>
      <c r="DD111" s="154"/>
      <c r="DE111" s="154"/>
      <c r="DF111" s="154"/>
      <c r="DG111" s="154"/>
      <c r="DH111" s="154"/>
      <c r="DI111" s="154"/>
      <c r="DJ111" s="154"/>
      <c r="DK111" s="154"/>
      <c r="DL111" s="154"/>
      <c r="DM111" s="154"/>
      <c r="DN111" s="154"/>
      <c r="DO111" s="154"/>
      <c r="DP111" s="154"/>
      <c r="DQ111" s="154"/>
      <c r="DR111" s="154"/>
      <c r="DS111" s="154"/>
      <c r="DT111" s="154"/>
      <c r="DU111" s="154"/>
    </row>
    <row r="112" spans="1:125"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x14ac:dyDescent="0.35">
      <c r="A113" s="63" t="str">
        <f>IFERROR(Ieņēmumi!A23,"")</f>
        <v>Lietotāju iemaksas</v>
      </c>
      <c r="B113" s="2"/>
      <c r="C113" s="2"/>
      <c r="D113" s="63">
        <f>IFERROR(Ieņēmumi!D23,"")</f>
        <v>0</v>
      </c>
      <c r="E113" s="63">
        <f>IFERROR(Ieņēmumi!E23,"")</f>
        <v>0</v>
      </c>
      <c r="F113" s="63">
        <f>IFERROR(Ieņēmumi!F23,"")</f>
        <v>0</v>
      </c>
      <c r="G113" s="63">
        <f>IFERROR(Ieņēmumi!G23,"")</f>
        <v>0</v>
      </c>
      <c r="H113" s="63">
        <f>IFERROR(Ieņēmumi!H23,"")</f>
        <v>0</v>
      </c>
      <c r="I113" s="63">
        <f>IFERROR(Ieņēmumi!I23,"")</f>
        <v>0</v>
      </c>
      <c r="J113" s="63">
        <f>IFERROR(Ieņēmumi!J23,"")</f>
        <v>0</v>
      </c>
      <c r="K113" s="63">
        <f>IFERROR(Ieņēmumi!K23,"")</f>
        <v>0</v>
      </c>
      <c r="L113" s="63">
        <f>IFERROR(Ieņēmumi!L23,"")</f>
        <v>0</v>
      </c>
      <c r="M113" s="63">
        <f>IFERROR(Ieņēmumi!M23,"")</f>
        <v>0</v>
      </c>
      <c r="N113" s="63">
        <f>IFERROR(Ieņēmumi!N23,"")</f>
        <v>0</v>
      </c>
      <c r="O113" s="63">
        <f>IFERROR(Ieņēmumi!O23,"")</f>
        <v>0</v>
      </c>
      <c r="P113" s="63">
        <f>IFERROR(Ieņēmumi!P23,"")</f>
        <v>0</v>
      </c>
      <c r="Q113" s="63">
        <f>IFERROR(Ieņēmumi!Q23,"")</f>
        <v>0</v>
      </c>
      <c r="R113" s="63">
        <f>IFERROR(Ieņēmumi!R23,"")</f>
        <v>0</v>
      </c>
      <c r="S113" s="63">
        <f>IFERROR(Ieņēmumi!S23,"")</f>
        <v>0</v>
      </c>
      <c r="T113" s="63">
        <f>IFERROR(Ieņēmumi!T23,"")</f>
        <v>0</v>
      </c>
      <c r="U113" s="63">
        <f>IFERROR(Ieņēmumi!U23,"")</f>
        <v>0</v>
      </c>
      <c r="V113" s="63">
        <f>IFERROR(Ieņēmumi!V23,"")</f>
        <v>0</v>
      </c>
      <c r="W113" s="63">
        <f>IFERROR(Ieņēmumi!W23,"")</f>
        <v>0</v>
      </c>
      <c r="X113" s="63">
        <f>IFERROR(Ieņēmumi!X23,"")</f>
        <v>0</v>
      </c>
      <c r="Y113" s="63">
        <f>IFERROR(Ieņēmumi!Y23,"")</f>
        <v>0</v>
      </c>
      <c r="Z113" s="63">
        <f>IFERROR(Ieņēmumi!Z23,"")</f>
        <v>0</v>
      </c>
      <c r="AA113" s="63">
        <f>IFERROR(Ieņēmumi!AA23,"")</f>
        <v>0</v>
      </c>
      <c r="AB113" s="63">
        <f>IFERROR(Ieņēmumi!AB23,"")</f>
        <v>0</v>
      </c>
      <c r="AC113" s="63">
        <f>IFERROR(Ieņēmumi!AC23,"")</f>
        <v>0</v>
      </c>
      <c r="AD113" s="63">
        <f>IFERROR(Ieņēmumi!AD23,"")</f>
        <v>0</v>
      </c>
      <c r="AE113" s="63">
        <f>IFERROR(Ieņēmumi!AE23,"")</f>
        <v>0</v>
      </c>
      <c r="AF113" s="63">
        <f>IFERROR(Ieņēmumi!AF23,"")</f>
        <v>0</v>
      </c>
      <c r="AG113" s="63">
        <f>IFERROR(Ieņēmumi!AG23,"")</f>
        <v>0</v>
      </c>
      <c r="AH113" s="63">
        <f>IFERROR(Ieņēmumi!AH23,"")</f>
        <v>0</v>
      </c>
      <c r="AI113" s="63">
        <f>IFERROR(Ieņēmumi!AI23,"")</f>
        <v>0</v>
      </c>
      <c r="AJ113" s="63">
        <f>IFERROR(Ieņēmumi!AJ23,"")</f>
        <v>0</v>
      </c>
      <c r="AK113" s="63">
        <f>IFERROR(Ieņēmumi!AK23,"")</f>
        <v>0</v>
      </c>
      <c r="AL113" s="63">
        <f>IFERROR(Ieņēmumi!AL23,"")</f>
        <v>0</v>
      </c>
      <c r="AM113" s="63">
        <f>IFERROR(Ieņēmumi!AM23,"")</f>
        <v>0</v>
      </c>
      <c r="AN113" s="63">
        <f>IFERROR(Ieņēmumi!AN23,"")</f>
        <v>0</v>
      </c>
      <c r="AO113" s="63">
        <f>IFERROR(Ieņēmumi!AO23,"")</f>
        <v>0</v>
      </c>
      <c r="AP113" s="63">
        <f>IFERROR(Ieņēmumi!AP23,"")</f>
        <v>0</v>
      </c>
      <c r="AQ113" s="63">
        <f>IFERROR(Ieņēmumi!AQ23,"")</f>
        <v>0</v>
      </c>
      <c r="AR113" s="63">
        <f>IFERROR(Ieņēmumi!AR23,"")</f>
        <v>0</v>
      </c>
      <c r="AS113" s="63">
        <f>IFERROR(Ieņēmumi!AS23,"")</f>
        <v>0</v>
      </c>
      <c r="AT113" s="63">
        <f>IFERROR(Ieņēmumi!AT23,"")</f>
        <v>0</v>
      </c>
      <c r="AU113" s="63">
        <f>IFERROR(Ieņēmumi!AU23,"")</f>
        <v>0</v>
      </c>
      <c r="AV113" s="63">
        <f>IFERROR(Ieņēmumi!AV23,"")</f>
        <v>0</v>
      </c>
      <c r="AW113" s="63">
        <f>IFERROR(Ieņēmumi!AW23,"")</f>
        <v>0</v>
      </c>
      <c r="AX113" s="63">
        <f>IFERROR(Ieņēmumi!AX23,"")</f>
        <v>0</v>
      </c>
      <c r="AY113" s="63">
        <f>IFERROR(Ieņēmumi!AY23,"")</f>
        <v>0</v>
      </c>
      <c r="AZ113" s="63">
        <f>IFERROR(Ieņēmumi!AZ23,"")</f>
        <v>0</v>
      </c>
      <c r="BA113" s="63">
        <f>IFERROR(Ieņēmumi!BA23,"")</f>
        <v>0</v>
      </c>
      <c r="BB113" s="63">
        <f>IFERROR(Ieņēmumi!BB23,"")</f>
        <v>0</v>
      </c>
      <c r="BC113" s="63">
        <f>IFERROR(Ieņēmumi!BC23,"")</f>
        <v>0</v>
      </c>
      <c r="BD113" s="63">
        <f>IFERROR(Ieņēmumi!BD23,"")</f>
        <v>0</v>
      </c>
      <c r="BE113" s="63">
        <f>IFERROR(Ieņēmumi!BE23,"")</f>
        <v>0</v>
      </c>
      <c r="BF113" s="63">
        <f>IFERROR(Ieņēmumi!BF23,"")</f>
        <v>0</v>
      </c>
      <c r="BG113" s="63">
        <f>IFERROR(Ieņēmumi!BG23,"")</f>
        <v>0</v>
      </c>
      <c r="BH113" s="63">
        <f>IFERROR(Ieņēmumi!BH23,"")</f>
        <v>0</v>
      </c>
      <c r="BI113" s="63">
        <f>IFERROR(Ieņēmumi!BI23,"")</f>
        <v>0</v>
      </c>
      <c r="BJ113" s="63">
        <f>IFERROR(Ieņēmumi!BJ23,"")</f>
        <v>0</v>
      </c>
      <c r="BK113" s="63">
        <f>IFERROR(Ieņēmumi!BK23,"")</f>
        <v>0</v>
      </c>
      <c r="BL113" s="63">
        <f>IFERROR(Ieņēmumi!BL23,"")</f>
        <v>0</v>
      </c>
      <c r="BM113" s="63">
        <f>IFERROR(Ieņēmumi!BM23,"")</f>
        <v>0</v>
      </c>
      <c r="BN113" s="63">
        <f>IFERROR(Ieņēmumi!BN23,"")</f>
        <v>0</v>
      </c>
      <c r="BO113" s="63">
        <f>IFERROR(Ieņēmumi!BO23,"")</f>
        <v>0</v>
      </c>
      <c r="BP113" s="63">
        <f>IFERROR(Ieņēmumi!BP23,"")</f>
        <v>0</v>
      </c>
      <c r="BQ113" s="63">
        <f>IFERROR(Ieņēmumi!BQ23,"")</f>
        <v>0</v>
      </c>
      <c r="BR113" s="63">
        <f>IFERROR(Ieņēmumi!BR23,"")</f>
        <v>0</v>
      </c>
      <c r="BS113" s="63">
        <f>IFERROR(Ieņēmumi!BS23,"")</f>
        <v>0</v>
      </c>
      <c r="BT113" s="63">
        <f>IFERROR(Ieņēmumi!BT23,"")</f>
        <v>0</v>
      </c>
      <c r="BU113" s="63">
        <f>IFERROR(Ieņēmumi!BU23,"")</f>
        <v>0</v>
      </c>
      <c r="BV113" s="63">
        <f>IFERROR(Ieņēmumi!BV23,"")</f>
        <v>0</v>
      </c>
      <c r="BW113" s="63">
        <f>IFERROR(Ieņēmumi!BW23,"")</f>
        <v>0</v>
      </c>
      <c r="BX113" s="63">
        <f>IFERROR(Ieņēmumi!BX23,"")</f>
        <v>0</v>
      </c>
      <c r="BY113" s="63">
        <f>IFERROR(Ieņēmumi!BY23,"")</f>
        <v>0</v>
      </c>
      <c r="BZ113" s="63">
        <f>IFERROR(Ieņēmumi!BZ23,"")</f>
        <v>0</v>
      </c>
      <c r="CA113" s="63">
        <f>IFERROR(Ieņēmumi!CA23,"")</f>
        <v>0</v>
      </c>
      <c r="CB113" s="63">
        <f>IFERROR(Ieņēmumi!CB23,"")</f>
        <v>0</v>
      </c>
      <c r="CC113" s="63">
        <f>IFERROR(Ieņēmumi!CC23,"")</f>
        <v>0</v>
      </c>
      <c r="CD113" s="63">
        <f>IFERROR(Ieņēmumi!CD23,"")</f>
        <v>0</v>
      </c>
      <c r="CE113" s="63">
        <f>IFERROR(Ieņēmumi!CE23,"")</f>
        <v>0</v>
      </c>
      <c r="CF113" s="63">
        <f>IFERROR(Ieņēmumi!CF23,"")</f>
        <v>0</v>
      </c>
      <c r="CG113" s="63">
        <f>IFERROR(Ieņēmumi!CG23,"")</f>
        <v>0</v>
      </c>
      <c r="CH113" s="63">
        <f>IFERROR(Ieņēmumi!CH23,"")</f>
        <v>0</v>
      </c>
      <c r="CI113" s="63">
        <f>IFERROR(Ieņēmumi!CI23,"")</f>
        <v>0</v>
      </c>
      <c r="CJ113" s="63">
        <f>IFERROR(Ieņēmumi!CJ23,"")</f>
        <v>0</v>
      </c>
      <c r="CK113" s="63">
        <f>IFERROR(Ieņēmumi!CK23,"")</f>
        <v>0</v>
      </c>
      <c r="CL113" s="63">
        <f>IFERROR(Ieņēmumi!CL23,"")</f>
        <v>0</v>
      </c>
      <c r="CM113" s="63">
        <f>IFERROR(Ieņēmumi!CM23,"")</f>
        <v>0</v>
      </c>
      <c r="CN113" s="63">
        <f>IFERROR(Ieņēmumi!CN23,"")</f>
        <v>0</v>
      </c>
      <c r="CO113" s="63">
        <f>IFERROR(Ieņēmumi!CO23,"")</f>
        <v>0</v>
      </c>
      <c r="CP113" s="63">
        <f>IFERROR(Ieņēmumi!CP23,"")</f>
        <v>0</v>
      </c>
      <c r="CQ113" s="63">
        <f>IFERROR(Ieņēmumi!CQ23,"")</f>
        <v>0</v>
      </c>
      <c r="CR113" s="63">
        <f>IFERROR(Ieņēmumi!CR23,"")</f>
        <v>0</v>
      </c>
      <c r="CS113" s="63">
        <f>IFERROR(Ieņēmumi!CS23,"")</f>
        <v>0</v>
      </c>
      <c r="CT113" s="63">
        <f>IFERROR(Ieņēmumi!CT23,"")</f>
        <v>0</v>
      </c>
      <c r="CU113" s="63">
        <f>IFERROR(Ieņēmumi!CU23,"")</f>
        <v>0</v>
      </c>
      <c r="CV113" s="63">
        <f>IFERROR(Ieņēmumi!CV23,"")</f>
        <v>0</v>
      </c>
      <c r="CW113" s="63">
        <f>IFERROR(Ieņēmumi!CW23,"")</f>
        <v>0</v>
      </c>
      <c r="CX113" s="63">
        <f>IFERROR(Ieņēmumi!CX23,"")</f>
        <v>0</v>
      </c>
      <c r="CY113" s="63">
        <f>IFERROR(Ieņēmumi!CY23,"")</f>
        <v>0</v>
      </c>
      <c r="CZ113" s="63">
        <f>IFERROR(Ieņēmumi!CZ23,"")</f>
        <v>0</v>
      </c>
      <c r="DA113" s="63">
        <f>IFERROR(Ieņēmumi!DA23,"")</f>
        <v>0</v>
      </c>
      <c r="DB113" s="63">
        <f>IFERROR(Ieņēmumi!DB23,"")</f>
        <v>0</v>
      </c>
      <c r="DC113" s="63">
        <f>IFERROR(Ieņēmumi!DC23,"")</f>
        <v>0</v>
      </c>
      <c r="DD113" s="63">
        <f>IFERROR(Ieņēmumi!DD23,"")</f>
        <v>0</v>
      </c>
      <c r="DE113" s="63">
        <f>IFERROR(Ieņēmumi!DE23,"")</f>
        <v>0</v>
      </c>
      <c r="DF113" s="63">
        <f>IFERROR(Ieņēmumi!DF23,"")</f>
        <v>0</v>
      </c>
      <c r="DG113" s="63">
        <f>IFERROR(Ieņēmumi!DG23,"")</f>
        <v>0</v>
      </c>
      <c r="DH113" s="63">
        <f>IFERROR(Ieņēmumi!DH23,"")</f>
        <v>0</v>
      </c>
      <c r="DI113" s="63">
        <f>IFERROR(Ieņēmumi!DI23,"")</f>
        <v>0</v>
      </c>
      <c r="DJ113" s="63">
        <f>IFERROR(Ieņēmumi!DJ23,"")</f>
        <v>0</v>
      </c>
      <c r="DK113" s="63">
        <f>IFERROR(Ieņēmumi!DK23,"")</f>
        <v>0</v>
      </c>
      <c r="DL113" s="63">
        <f>IFERROR(Ieņēmumi!DL23,"")</f>
        <v>0</v>
      </c>
      <c r="DM113" s="63">
        <f>IFERROR(Ieņēmumi!DM23,"")</f>
        <v>0</v>
      </c>
      <c r="DN113" s="63">
        <f>IFERROR(Ieņēmumi!DN23,"")</f>
        <v>0</v>
      </c>
      <c r="DO113" s="63">
        <f>IFERROR(Ieņēmumi!DO23,"")</f>
        <v>0</v>
      </c>
      <c r="DP113" s="63">
        <f>IFERROR(Ieņēmumi!DP23,"")</f>
        <v>0</v>
      </c>
      <c r="DQ113" s="63">
        <f>IFERROR(Ieņēmumi!DQ23,"")</f>
        <v>0</v>
      </c>
      <c r="DR113" s="63">
        <f>IFERROR(Ieņēmumi!DR23,"")</f>
        <v>0</v>
      </c>
      <c r="DS113" s="63">
        <f>IFERROR(Ieņēmumi!DS23,"")</f>
        <v>0</v>
      </c>
      <c r="DT113" s="63">
        <f>IFERROR(Ieņēmumi!DT23,"")</f>
        <v>0</v>
      </c>
      <c r="DU113" s="63">
        <f>IFERROR(Ieņēmumi!DU23,"")</f>
        <v>0</v>
      </c>
    </row>
    <row r="114" spans="1:125" x14ac:dyDescent="0.35">
      <c r="A114" s="55" t="str">
        <f>IFERROR(Izmaksas!A372,"")</f>
        <v>Nominālās regulārās uzturēšanas izmaksas, kopā</v>
      </c>
      <c r="B114" s="2"/>
      <c r="C114" s="2"/>
      <c r="D114" s="63">
        <f>IFERROR(-Izmaksas!D372,"")</f>
        <v>0</v>
      </c>
      <c r="E114" s="63" t="str">
        <f>IFERROR(-Izmaksas!E372,"")</f>
        <v/>
      </c>
      <c r="F114" s="63" t="str">
        <f>IFERROR(-Izmaksas!F372,"")</f>
        <v/>
      </c>
      <c r="G114" s="63" t="str">
        <f>IFERROR(-Izmaksas!G372,"")</f>
        <v/>
      </c>
      <c r="H114" s="63" t="str">
        <f>IFERROR(-Izmaksas!H372,"")</f>
        <v/>
      </c>
      <c r="I114" s="63" t="str">
        <f>IFERROR(-Izmaksas!I372,"")</f>
        <v/>
      </c>
      <c r="J114" s="63" t="str">
        <f>IFERROR(-Izmaksas!J372,"")</f>
        <v/>
      </c>
      <c r="K114" s="63" t="str">
        <f>IFERROR(-Izmaksas!K372,"")</f>
        <v/>
      </c>
      <c r="L114" s="63" t="str">
        <f>IFERROR(-Izmaksas!L372,"")</f>
        <v/>
      </c>
      <c r="M114" s="63" t="str">
        <f>IFERROR(-Izmaksas!M372,"")</f>
        <v/>
      </c>
      <c r="N114" s="63" t="str">
        <f>IFERROR(-Izmaksas!N372,"")</f>
        <v/>
      </c>
      <c r="O114" s="63" t="str">
        <f>IFERROR(-Izmaksas!O372,"")</f>
        <v/>
      </c>
      <c r="P114" s="63" t="str">
        <f>IFERROR(-Izmaksas!P372,"")</f>
        <v/>
      </c>
      <c r="Q114" s="63" t="str">
        <f>IFERROR(-Izmaksas!Q372,"")</f>
        <v/>
      </c>
      <c r="R114" s="63" t="str">
        <f>IFERROR(-Izmaksas!R372,"")</f>
        <v/>
      </c>
      <c r="S114" s="63" t="str">
        <f>IFERROR(-Izmaksas!S372,"")</f>
        <v/>
      </c>
      <c r="T114" s="63" t="str">
        <f>IFERROR(-Izmaksas!T372,"")</f>
        <v/>
      </c>
      <c r="U114" s="63" t="str">
        <f>IFERROR(-Izmaksas!U372,"")</f>
        <v/>
      </c>
      <c r="V114" s="63" t="str">
        <f>IFERROR(-Izmaksas!V372,"")</f>
        <v/>
      </c>
      <c r="W114" s="63" t="str">
        <f>IFERROR(-Izmaksas!W372,"")</f>
        <v/>
      </c>
      <c r="X114" s="63" t="str">
        <f>IFERROR(-Izmaksas!X372,"")</f>
        <v/>
      </c>
      <c r="Y114" s="63" t="str">
        <f>IFERROR(-Izmaksas!Y372,"")</f>
        <v/>
      </c>
      <c r="Z114" s="63" t="str">
        <f>IFERROR(-Izmaksas!Z372,"")</f>
        <v/>
      </c>
      <c r="AA114" s="63" t="str">
        <f>IFERROR(-Izmaksas!AA372,"")</f>
        <v/>
      </c>
      <c r="AB114" s="63" t="str">
        <f>IFERROR(-Izmaksas!AB372,"")</f>
        <v/>
      </c>
      <c r="AC114" s="63" t="str">
        <f>IFERROR(-Izmaksas!AC372,"")</f>
        <v/>
      </c>
      <c r="AD114" s="63" t="str">
        <f>IFERROR(-Izmaksas!AD372,"")</f>
        <v/>
      </c>
      <c r="AE114" s="63" t="str">
        <f>IFERROR(-Izmaksas!AE372,"")</f>
        <v/>
      </c>
      <c r="AF114" s="63" t="str">
        <f>IFERROR(-Izmaksas!AF372,"")</f>
        <v/>
      </c>
      <c r="AG114" s="63" t="str">
        <f>IFERROR(-Izmaksas!AG372,"")</f>
        <v/>
      </c>
      <c r="AH114" s="63" t="str">
        <f>IFERROR(-Izmaksas!AH372,"")</f>
        <v/>
      </c>
      <c r="AI114" s="63" t="str">
        <f>IFERROR(-Izmaksas!AI372,"")</f>
        <v/>
      </c>
      <c r="AJ114" s="63" t="str">
        <f>IFERROR(-Izmaksas!AJ372,"")</f>
        <v/>
      </c>
      <c r="AK114" s="63" t="str">
        <f>IFERROR(-Izmaksas!AK372,"")</f>
        <v/>
      </c>
      <c r="AL114" s="63" t="str">
        <f>IFERROR(-Izmaksas!AL372,"")</f>
        <v/>
      </c>
      <c r="AM114" s="63" t="str">
        <f>IFERROR(-Izmaksas!AM372,"")</f>
        <v/>
      </c>
      <c r="AN114" s="63" t="str">
        <f>IFERROR(-Izmaksas!AN372,"")</f>
        <v/>
      </c>
      <c r="AO114" s="63" t="str">
        <f>IFERROR(-Izmaksas!AO372,"")</f>
        <v/>
      </c>
      <c r="AP114" s="63" t="str">
        <f>IFERROR(-Izmaksas!AP372,"")</f>
        <v/>
      </c>
      <c r="AQ114" s="63" t="str">
        <f>IFERROR(-Izmaksas!AQ372,"")</f>
        <v/>
      </c>
      <c r="AR114" s="63" t="str">
        <f>IFERROR(-Izmaksas!AR372,"")</f>
        <v/>
      </c>
      <c r="AS114" s="63" t="str">
        <f>IFERROR(-Izmaksas!AS372,"")</f>
        <v/>
      </c>
      <c r="AT114" s="63" t="str">
        <f>IFERROR(-Izmaksas!AT372,"")</f>
        <v/>
      </c>
      <c r="AU114" s="63" t="str">
        <f>IFERROR(-Izmaksas!AU372,"")</f>
        <v/>
      </c>
      <c r="AV114" s="63" t="str">
        <f>IFERROR(-Izmaksas!AV372,"")</f>
        <v/>
      </c>
      <c r="AW114" s="63" t="str">
        <f>IFERROR(-Izmaksas!AW372,"")</f>
        <v/>
      </c>
      <c r="AX114" s="63" t="str">
        <f>IFERROR(-Izmaksas!AX372,"")</f>
        <v/>
      </c>
      <c r="AY114" s="63" t="str">
        <f>IFERROR(-Izmaksas!AY372,"")</f>
        <v/>
      </c>
      <c r="AZ114" s="63" t="str">
        <f>IFERROR(-Izmaksas!AZ372,"")</f>
        <v/>
      </c>
      <c r="BA114" s="63" t="str">
        <f>IFERROR(-Izmaksas!BA372,"")</f>
        <v/>
      </c>
      <c r="BB114" s="63" t="str">
        <f>IFERROR(-Izmaksas!BB372,"")</f>
        <v/>
      </c>
      <c r="BC114" s="63" t="str">
        <f>IFERROR(-Izmaksas!BC372,"")</f>
        <v/>
      </c>
      <c r="BD114" s="63" t="str">
        <f>IFERROR(-Izmaksas!BD372,"")</f>
        <v/>
      </c>
      <c r="BE114" s="63" t="str">
        <f>IFERROR(-Izmaksas!BE372,"")</f>
        <v/>
      </c>
      <c r="BF114" s="63" t="str">
        <f>IFERROR(-Izmaksas!BF372,"")</f>
        <v/>
      </c>
      <c r="BG114" s="63" t="str">
        <f>IFERROR(-Izmaksas!BG372,"")</f>
        <v/>
      </c>
      <c r="BH114" s="63" t="str">
        <f>IFERROR(-Izmaksas!BH372,"")</f>
        <v/>
      </c>
      <c r="BI114" s="63" t="str">
        <f>IFERROR(-Izmaksas!BI372,"")</f>
        <v/>
      </c>
      <c r="BJ114" s="63" t="str">
        <f>IFERROR(-Izmaksas!BJ372,"")</f>
        <v/>
      </c>
      <c r="BK114" s="63" t="str">
        <f>IFERROR(-Izmaksas!BK372,"")</f>
        <v/>
      </c>
      <c r="BL114" s="63" t="str">
        <f>IFERROR(-Izmaksas!BL372,"")</f>
        <v/>
      </c>
      <c r="BM114" s="63" t="str">
        <f>IFERROR(-Izmaksas!BM372,"")</f>
        <v/>
      </c>
      <c r="BN114" s="63" t="str">
        <f>IFERROR(-Izmaksas!BN372,"")</f>
        <v/>
      </c>
      <c r="BO114" s="63" t="str">
        <f>IFERROR(-Izmaksas!BO372,"")</f>
        <v/>
      </c>
      <c r="BP114" s="63" t="str">
        <f>IFERROR(-Izmaksas!BP372,"")</f>
        <v/>
      </c>
      <c r="BQ114" s="63" t="str">
        <f>IFERROR(-Izmaksas!BQ372,"")</f>
        <v/>
      </c>
      <c r="BR114" s="63" t="str">
        <f>IFERROR(-Izmaksas!BR372,"")</f>
        <v/>
      </c>
      <c r="BS114" s="63" t="str">
        <f>IFERROR(-Izmaksas!BS372,"")</f>
        <v/>
      </c>
      <c r="BT114" s="63" t="str">
        <f>IFERROR(-Izmaksas!BT372,"")</f>
        <v/>
      </c>
      <c r="BU114" s="63" t="str">
        <f>IFERROR(-Izmaksas!BU372,"")</f>
        <v/>
      </c>
      <c r="BV114" s="63" t="str">
        <f>IFERROR(-Izmaksas!BV372,"")</f>
        <v/>
      </c>
      <c r="BW114" s="63" t="str">
        <f>IFERROR(-Izmaksas!BW372,"")</f>
        <v/>
      </c>
      <c r="BX114" s="63" t="str">
        <f>IFERROR(-Izmaksas!BX372,"")</f>
        <v/>
      </c>
      <c r="BY114" s="63" t="str">
        <f>IFERROR(-Izmaksas!BY372,"")</f>
        <v/>
      </c>
      <c r="BZ114" s="63" t="str">
        <f>IFERROR(-Izmaksas!BZ372,"")</f>
        <v/>
      </c>
      <c r="CA114" s="63" t="str">
        <f>IFERROR(-Izmaksas!CA372,"")</f>
        <v/>
      </c>
      <c r="CB114" s="63" t="str">
        <f>IFERROR(-Izmaksas!CB372,"")</f>
        <v/>
      </c>
      <c r="CC114" s="63" t="str">
        <f>IFERROR(-Izmaksas!CC372,"")</f>
        <v/>
      </c>
      <c r="CD114" s="63" t="str">
        <f>IFERROR(-Izmaksas!CD372,"")</f>
        <v/>
      </c>
      <c r="CE114" s="63" t="str">
        <f>IFERROR(-Izmaksas!CE372,"")</f>
        <v/>
      </c>
      <c r="CF114" s="63" t="str">
        <f>IFERROR(-Izmaksas!CF372,"")</f>
        <v/>
      </c>
      <c r="CG114" s="63" t="str">
        <f>IFERROR(-Izmaksas!CG372,"")</f>
        <v/>
      </c>
      <c r="CH114" s="63" t="str">
        <f>IFERROR(-Izmaksas!CH372,"")</f>
        <v/>
      </c>
      <c r="CI114" s="63" t="str">
        <f>IFERROR(-Izmaksas!CI372,"")</f>
        <v/>
      </c>
      <c r="CJ114" s="63" t="str">
        <f>IFERROR(-Izmaksas!CJ372,"")</f>
        <v/>
      </c>
      <c r="CK114" s="63" t="str">
        <f>IFERROR(-Izmaksas!CK372,"")</f>
        <v/>
      </c>
      <c r="CL114" s="63" t="str">
        <f>IFERROR(-Izmaksas!CL372,"")</f>
        <v/>
      </c>
      <c r="CM114" s="63" t="str">
        <f>IFERROR(-Izmaksas!CM372,"")</f>
        <v/>
      </c>
      <c r="CN114" s="63" t="str">
        <f>IFERROR(-Izmaksas!CN372,"")</f>
        <v/>
      </c>
      <c r="CO114" s="63" t="str">
        <f>IFERROR(-Izmaksas!CO372,"")</f>
        <v/>
      </c>
      <c r="CP114" s="63" t="str">
        <f>IFERROR(-Izmaksas!CP372,"")</f>
        <v/>
      </c>
      <c r="CQ114" s="63" t="str">
        <f>IFERROR(-Izmaksas!CQ372,"")</f>
        <v/>
      </c>
      <c r="CR114" s="63" t="str">
        <f>IFERROR(-Izmaksas!CR372,"")</f>
        <v/>
      </c>
      <c r="CS114" s="63" t="str">
        <f>IFERROR(-Izmaksas!CS372,"")</f>
        <v/>
      </c>
      <c r="CT114" s="63" t="str">
        <f>IFERROR(-Izmaksas!CT372,"")</f>
        <v/>
      </c>
      <c r="CU114" s="63" t="str">
        <f>IFERROR(-Izmaksas!CU372,"")</f>
        <v/>
      </c>
      <c r="CV114" s="63" t="str">
        <f>IFERROR(-Izmaksas!CV372,"")</f>
        <v/>
      </c>
      <c r="CW114" s="63" t="str">
        <f>IFERROR(-Izmaksas!CW372,"")</f>
        <v/>
      </c>
      <c r="CX114" s="63" t="str">
        <f>IFERROR(-Izmaksas!CX372,"")</f>
        <v/>
      </c>
      <c r="CY114" s="63" t="str">
        <f>IFERROR(-Izmaksas!CY372,"")</f>
        <v/>
      </c>
      <c r="CZ114" s="63" t="str">
        <f>IFERROR(-Izmaksas!CZ372,"")</f>
        <v/>
      </c>
      <c r="DA114" s="63" t="str">
        <f>IFERROR(-Izmaksas!DA372,"")</f>
        <v/>
      </c>
      <c r="DB114" s="63" t="str">
        <f>IFERROR(-Izmaksas!DB372,"")</f>
        <v/>
      </c>
      <c r="DC114" s="63" t="str">
        <f>IFERROR(-Izmaksas!DC372,"")</f>
        <v/>
      </c>
      <c r="DD114" s="63" t="str">
        <f>IFERROR(-Izmaksas!DD372,"")</f>
        <v/>
      </c>
      <c r="DE114" s="63" t="str">
        <f>IFERROR(-Izmaksas!DE372,"")</f>
        <v/>
      </c>
      <c r="DF114" s="63" t="str">
        <f>IFERROR(-Izmaksas!DF372,"")</f>
        <v/>
      </c>
      <c r="DG114" s="63" t="str">
        <f>IFERROR(-Izmaksas!DG372,"")</f>
        <v/>
      </c>
      <c r="DH114" s="63" t="str">
        <f>IFERROR(-Izmaksas!DH372,"")</f>
        <v/>
      </c>
      <c r="DI114" s="63" t="str">
        <f>IFERROR(-Izmaksas!DI372,"")</f>
        <v/>
      </c>
      <c r="DJ114" s="63" t="str">
        <f>IFERROR(-Izmaksas!DJ372,"")</f>
        <v/>
      </c>
      <c r="DK114" s="63" t="str">
        <f>IFERROR(-Izmaksas!DK372,"")</f>
        <v/>
      </c>
      <c r="DL114" s="63" t="str">
        <f>IFERROR(-Izmaksas!DL372,"")</f>
        <v/>
      </c>
      <c r="DM114" s="63" t="str">
        <f>IFERROR(-Izmaksas!DM372,"")</f>
        <v/>
      </c>
      <c r="DN114" s="63" t="str">
        <f>IFERROR(-Izmaksas!DN372,"")</f>
        <v/>
      </c>
      <c r="DO114" s="63" t="str">
        <f>IFERROR(-Izmaksas!DO372,"")</f>
        <v/>
      </c>
      <c r="DP114" s="63" t="str">
        <f>IFERROR(-Izmaksas!DP372,"")</f>
        <v/>
      </c>
      <c r="DQ114" s="63" t="str">
        <f>IFERROR(-Izmaksas!DQ372,"")</f>
        <v/>
      </c>
      <c r="DR114" s="63" t="str">
        <f>IFERROR(-Izmaksas!DR372,"")</f>
        <v/>
      </c>
      <c r="DS114" s="63" t="str">
        <f>IFERROR(-Izmaksas!DS372,"")</f>
        <v/>
      </c>
      <c r="DT114" s="63" t="str">
        <f>IFERROR(-Izmaksas!DT372,"")</f>
        <v/>
      </c>
      <c r="DU114" s="63" t="str">
        <f>IFERROR(-Izmaksas!DU372,"")</f>
        <v/>
      </c>
    </row>
    <row r="115" spans="1:125" x14ac:dyDescent="0.35">
      <c r="A115" s="55" t="str">
        <f>IFERROR(Izmaksas!A373,"")</f>
        <v>Nominālās periodiskās uzturēšanas izmaksas, kopā</v>
      </c>
      <c r="B115" s="2"/>
      <c r="C115" s="2"/>
      <c r="D115" s="63">
        <f>IFERROR(-Izmaksas!D373,"")</f>
        <v>0</v>
      </c>
      <c r="E115" s="63" t="str">
        <f>IFERROR(-Izmaksas!E373,"")</f>
        <v/>
      </c>
      <c r="F115" s="63" t="str">
        <f>IFERROR(-Izmaksas!F373,"")</f>
        <v/>
      </c>
      <c r="G115" s="63" t="str">
        <f>IFERROR(-Izmaksas!G373,"")</f>
        <v/>
      </c>
      <c r="H115" s="63" t="str">
        <f>IFERROR(-Izmaksas!H373,"")</f>
        <v/>
      </c>
      <c r="I115" s="63" t="str">
        <f>IFERROR(-Izmaksas!I373,"")</f>
        <v/>
      </c>
      <c r="J115" s="63" t="str">
        <f>IFERROR(-Izmaksas!J373,"")</f>
        <v/>
      </c>
      <c r="K115" s="63" t="str">
        <f>IFERROR(-Izmaksas!K373,"")</f>
        <v/>
      </c>
      <c r="L115" s="63" t="str">
        <f>IFERROR(-Izmaksas!L373,"")</f>
        <v/>
      </c>
      <c r="M115" s="63" t="str">
        <f>IFERROR(-Izmaksas!M373,"")</f>
        <v/>
      </c>
      <c r="N115" s="63" t="str">
        <f>IFERROR(-Izmaksas!N373,"")</f>
        <v/>
      </c>
      <c r="O115" s="63" t="str">
        <f>IFERROR(-Izmaksas!O373,"")</f>
        <v/>
      </c>
      <c r="P115" s="63" t="str">
        <f>IFERROR(-Izmaksas!P373,"")</f>
        <v/>
      </c>
      <c r="Q115" s="63" t="str">
        <f>IFERROR(-Izmaksas!Q373,"")</f>
        <v/>
      </c>
      <c r="R115" s="63" t="str">
        <f>IFERROR(-Izmaksas!R373,"")</f>
        <v/>
      </c>
      <c r="S115" s="63" t="str">
        <f>IFERROR(-Izmaksas!S373,"")</f>
        <v/>
      </c>
      <c r="T115" s="63" t="str">
        <f>IFERROR(-Izmaksas!T373,"")</f>
        <v/>
      </c>
      <c r="U115" s="63" t="str">
        <f>IFERROR(-Izmaksas!U373,"")</f>
        <v/>
      </c>
      <c r="V115" s="63" t="str">
        <f>IFERROR(-Izmaksas!V373,"")</f>
        <v/>
      </c>
      <c r="W115" s="63" t="str">
        <f>IFERROR(-Izmaksas!W373,"")</f>
        <v/>
      </c>
      <c r="X115" s="63" t="str">
        <f>IFERROR(-Izmaksas!X373,"")</f>
        <v/>
      </c>
      <c r="Y115" s="63" t="str">
        <f>IFERROR(-Izmaksas!Y373,"")</f>
        <v/>
      </c>
      <c r="Z115" s="63" t="str">
        <f>IFERROR(-Izmaksas!Z373,"")</f>
        <v/>
      </c>
      <c r="AA115" s="63" t="str">
        <f>IFERROR(-Izmaksas!AA373,"")</f>
        <v/>
      </c>
      <c r="AB115" s="63" t="str">
        <f>IFERROR(-Izmaksas!AB373,"")</f>
        <v/>
      </c>
      <c r="AC115" s="63" t="str">
        <f>IFERROR(-Izmaksas!AC373,"")</f>
        <v/>
      </c>
      <c r="AD115" s="63" t="str">
        <f>IFERROR(-Izmaksas!AD373,"")</f>
        <v/>
      </c>
      <c r="AE115" s="63" t="str">
        <f>IFERROR(-Izmaksas!AE373,"")</f>
        <v/>
      </c>
      <c r="AF115" s="63" t="str">
        <f>IFERROR(-Izmaksas!AF373,"")</f>
        <v/>
      </c>
      <c r="AG115" s="63" t="str">
        <f>IFERROR(-Izmaksas!AG373,"")</f>
        <v/>
      </c>
      <c r="AH115" s="63" t="str">
        <f>IFERROR(-Izmaksas!AH373,"")</f>
        <v/>
      </c>
      <c r="AI115" s="63" t="str">
        <f>IFERROR(-Izmaksas!AI373,"")</f>
        <v/>
      </c>
      <c r="AJ115" s="63" t="str">
        <f>IFERROR(-Izmaksas!AJ373,"")</f>
        <v/>
      </c>
      <c r="AK115" s="63" t="str">
        <f>IFERROR(-Izmaksas!AK373,"")</f>
        <v/>
      </c>
      <c r="AL115" s="63" t="str">
        <f>IFERROR(-Izmaksas!AL373,"")</f>
        <v/>
      </c>
      <c r="AM115" s="63" t="str">
        <f>IFERROR(-Izmaksas!AM373,"")</f>
        <v/>
      </c>
      <c r="AN115" s="63" t="str">
        <f>IFERROR(-Izmaksas!AN373,"")</f>
        <v/>
      </c>
      <c r="AO115" s="63" t="str">
        <f>IFERROR(-Izmaksas!AO373,"")</f>
        <v/>
      </c>
      <c r="AP115" s="63" t="str">
        <f>IFERROR(-Izmaksas!AP373,"")</f>
        <v/>
      </c>
      <c r="AQ115" s="63" t="str">
        <f>IFERROR(-Izmaksas!AQ373,"")</f>
        <v/>
      </c>
      <c r="AR115" s="63" t="str">
        <f>IFERROR(-Izmaksas!AR373,"")</f>
        <v/>
      </c>
      <c r="AS115" s="63" t="str">
        <f>IFERROR(-Izmaksas!AS373,"")</f>
        <v/>
      </c>
      <c r="AT115" s="63" t="str">
        <f>IFERROR(-Izmaksas!AT373,"")</f>
        <v/>
      </c>
      <c r="AU115" s="63" t="str">
        <f>IFERROR(-Izmaksas!AU373,"")</f>
        <v/>
      </c>
      <c r="AV115" s="63" t="str">
        <f>IFERROR(-Izmaksas!AV373,"")</f>
        <v/>
      </c>
      <c r="AW115" s="63" t="str">
        <f>IFERROR(-Izmaksas!AW373,"")</f>
        <v/>
      </c>
      <c r="AX115" s="63" t="str">
        <f>IFERROR(-Izmaksas!AX373,"")</f>
        <v/>
      </c>
      <c r="AY115" s="63" t="str">
        <f>IFERROR(-Izmaksas!AY373,"")</f>
        <v/>
      </c>
      <c r="AZ115" s="63" t="str">
        <f>IFERROR(-Izmaksas!AZ373,"")</f>
        <v/>
      </c>
      <c r="BA115" s="63" t="str">
        <f>IFERROR(-Izmaksas!BA373,"")</f>
        <v/>
      </c>
      <c r="BB115" s="63" t="str">
        <f>IFERROR(-Izmaksas!BB373,"")</f>
        <v/>
      </c>
      <c r="BC115" s="63" t="str">
        <f>IFERROR(-Izmaksas!BC373,"")</f>
        <v/>
      </c>
      <c r="BD115" s="63" t="str">
        <f>IFERROR(-Izmaksas!BD373,"")</f>
        <v/>
      </c>
      <c r="BE115" s="63" t="str">
        <f>IFERROR(-Izmaksas!BE373,"")</f>
        <v/>
      </c>
      <c r="BF115" s="63" t="str">
        <f>IFERROR(-Izmaksas!BF373,"")</f>
        <v/>
      </c>
      <c r="BG115" s="63" t="str">
        <f>IFERROR(-Izmaksas!BG373,"")</f>
        <v/>
      </c>
      <c r="BH115" s="63" t="str">
        <f>IFERROR(-Izmaksas!BH373,"")</f>
        <v/>
      </c>
      <c r="BI115" s="63" t="str">
        <f>IFERROR(-Izmaksas!BI373,"")</f>
        <v/>
      </c>
      <c r="BJ115" s="63" t="str">
        <f>IFERROR(-Izmaksas!BJ373,"")</f>
        <v/>
      </c>
      <c r="BK115" s="63" t="str">
        <f>IFERROR(-Izmaksas!BK373,"")</f>
        <v/>
      </c>
      <c r="BL115" s="63" t="str">
        <f>IFERROR(-Izmaksas!BL373,"")</f>
        <v/>
      </c>
      <c r="BM115" s="63" t="str">
        <f>IFERROR(-Izmaksas!BM373,"")</f>
        <v/>
      </c>
      <c r="BN115" s="63" t="str">
        <f>IFERROR(-Izmaksas!BN373,"")</f>
        <v/>
      </c>
      <c r="BO115" s="63" t="str">
        <f>IFERROR(-Izmaksas!BO373,"")</f>
        <v/>
      </c>
      <c r="BP115" s="63" t="str">
        <f>IFERROR(-Izmaksas!BP373,"")</f>
        <v/>
      </c>
      <c r="BQ115" s="63" t="str">
        <f>IFERROR(-Izmaksas!BQ373,"")</f>
        <v/>
      </c>
      <c r="BR115" s="63" t="str">
        <f>IFERROR(-Izmaksas!BR373,"")</f>
        <v/>
      </c>
      <c r="BS115" s="63" t="str">
        <f>IFERROR(-Izmaksas!BS373,"")</f>
        <v/>
      </c>
      <c r="BT115" s="63" t="str">
        <f>IFERROR(-Izmaksas!BT373,"")</f>
        <v/>
      </c>
      <c r="BU115" s="63" t="str">
        <f>IFERROR(-Izmaksas!BU373,"")</f>
        <v/>
      </c>
      <c r="BV115" s="63" t="str">
        <f>IFERROR(-Izmaksas!BV373,"")</f>
        <v/>
      </c>
      <c r="BW115" s="63" t="str">
        <f>IFERROR(-Izmaksas!BW373,"")</f>
        <v/>
      </c>
      <c r="BX115" s="63" t="str">
        <f>IFERROR(-Izmaksas!BX373,"")</f>
        <v/>
      </c>
      <c r="BY115" s="63" t="str">
        <f>IFERROR(-Izmaksas!BY373,"")</f>
        <v/>
      </c>
      <c r="BZ115" s="63" t="str">
        <f>IFERROR(-Izmaksas!BZ373,"")</f>
        <v/>
      </c>
      <c r="CA115" s="63" t="str">
        <f>IFERROR(-Izmaksas!CA373,"")</f>
        <v/>
      </c>
      <c r="CB115" s="63" t="str">
        <f>IFERROR(-Izmaksas!CB373,"")</f>
        <v/>
      </c>
      <c r="CC115" s="63" t="str">
        <f>IFERROR(-Izmaksas!CC373,"")</f>
        <v/>
      </c>
      <c r="CD115" s="63" t="str">
        <f>IFERROR(-Izmaksas!CD373,"")</f>
        <v/>
      </c>
      <c r="CE115" s="63" t="str">
        <f>IFERROR(-Izmaksas!CE373,"")</f>
        <v/>
      </c>
      <c r="CF115" s="63" t="str">
        <f>IFERROR(-Izmaksas!CF373,"")</f>
        <v/>
      </c>
      <c r="CG115" s="63" t="str">
        <f>IFERROR(-Izmaksas!CG373,"")</f>
        <v/>
      </c>
      <c r="CH115" s="63" t="str">
        <f>IFERROR(-Izmaksas!CH373,"")</f>
        <v/>
      </c>
      <c r="CI115" s="63" t="str">
        <f>IFERROR(-Izmaksas!CI373,"")</f>
        <v/>
      </c>
      <c r="CJ115" s="63" t="str">
        <f>IFERROR(-Izmaksas!CJ373,"")</f>
        <v/>
      </c>
      <c r="CK115" s="63" t="str">
        <f>IFERROR(-Izmaksas!CK373,"")</f>
        <v/>
      </c>
      <c r="CL115" s="63" t="str">
        <f>IFERROR(-Izmaksas!CL373,"")</f>
        <v/>
      </c>
      <c r="CM115" s="63" t="str">
        <f>IFERROR(-Izmaksas!CM373,"")</f>
        <v/>
      </c>
      <c r="CN115" s="63" t="str">
        <f>IFERROR(-Izmaksas!CN373,"")</f>
        <v/>
      </c>
      <c r="CO115" s="63" t="str">
        <f>IFERROR(-Izmaksas!CO373,"")</f>
        <v/>
      </c>
      <c r="CP115" s="63" t="str">
        <f>IFERROR(-Izmaksas!CP373,"")</f>
        <v/>
      </c>
      <c r="CQ115" s="63" t="str">
        <f>IFERROR(-Izmaksas!CQ373,"")</f>
        <v/>
      </c>
      <c r="CR115" s="63" t="str">
        <f>IFERROR(-Izmaksas!CR373,"")</f>
        <v/>
      </c>
      <c r="CS115" s="63" t="str">
        <f>IFERROR(-Izmaksas!CS373,"")</f>
        <v/>
      </c>
      <c r="CT115" s="63" t="str">
        <f>IFERROR(-Izmaksas!CT373,"")</f>
        <v/>
      </c>
      <c r="CU115" s="63" t="str">
        <f>IFERROR(-Izmaksas!CU373,"")</f>
        <v/>
      </c>
      <c r="CV115" s="63" t="str">
        <f>IFERROR(-Izmaksas!CV373,"")</f>
        <v/>
      </c>
      <c r="CW115" s="63" t="str">
        <f>IFERROR(-Izmaksas!CW373,"")</f>
        <v/>
      </c>
      <c r="CX115" s="63" t="str">
        <f>IFERROR(-Izmaksas!CX373,"")</f>
        <v/>
      </c>
      <c r="CY115" s="63" t="str">
        <f>IFERROR(-Izmaksas!CY373,"")</f>
        <v/>
      </c>
      <c r="CZ115" s="63" t="str">
        <f>IFERROR(-Izmaksas!CZ373,"")</f>
        <v/>
      </c>
      <c r="DA115" s="63" t="str">
        <f>IFERROR(-Izmaksas!DA373,"")</f>
        <v/>
      </c>
      <c r="DB115" s="63" t="str">
        <f>IFERROR(-Izmaksas!DB373,"")</f>
        <v/>
      </c>
      <c r="DC115" s="63" t="str">
        <f>IFERROR(-Izmaksas!DC373,"")</f>
        <v/>
      </c>
      <c r="DD115" s="63" t="str">
        <f>IFERROR(-Izmaksas!DD373,"")</f>
        <v/>
      </c>
      <c r="DE115" s="63" t="str">
        <f>IFERROR(-Izmaksas!DE373,"")</f>
        <v/>
      </c>
      <c r="DF115" s="63" t="str">
        <f>IFERROR(-Izmaksas!DF373,"")</f>
        <v/>
      </c>
      <c r="DG115" s="63" t="str">
        <f>IFERROR(-Izmaksas!DG373,"")</f>
        <v/>
      </c>
      <c r="DH115" s="63" t="str">
        <f>IFERROR(-Izmaksas!DH373,"")</f>
        <v/>
      </c>
      <c r="DI115" s="63" t="str">
        <f>IFERROR(-Izmaksas!DI373,"")</f>
        <v/>
      </c>
      <c r="DJ115" s="63" t="str">
        <f>IFERROR(-Izmaksas!DJ373,"")</f>
        <v/>
      </c>
      <c r="DK115" s="63" t="str">
        <f>IFERROR(-Izmaksas!DK373,"")</f>
        <v/>
      </c>
      <c r="DL115" s="63" t="str">
        <f>IFERROR(-Izmaksas!DL373,"")</f>
        <v/>
      </c>
      <c r="DM115" s="63" t="str">
        <f>IFERROR(-Izmaksas!DM373,"")</f>
        <v/>
      </c>
      <c r="DN115" s="63" t="str">
        <f>IFERROR(-Izmaksas!DN373,"")</f>
        <v/>
      </c>
      <c r="DO115" s="63" t="str">
        <f>IFERROR(-Izmaksas!DO373,"")</f>
        <v/>
      </c>
      <c r="DP115" s="63" t="str">
        <f>IFERROR(-Izmaksas!DP373,"")</f>
        <v/>
      </c>
      <c r="DQ115" s="63" t="str">
        <f>IFERROR(-Izmaksas!DQ373,"")</f>
        <v/>
      </c>
      <c r="DR115" s="63" t="str">
        <f>IFERROR(-Izmaksas!DR373,"")</f>
        <v/>
      </c>
      <c r="DS115" s="63" t="str">
        <f>IFERROR(-Izmaksas!DS373,"")</f>
        <v/>
      </c>
      <c r="DT115" s="63" t="str">
        <f>IFERROR(-Izmaksas!DT373,"")</f>
        <v/>
      </c>
      <c r="DU115" s="63" t="str">
        <f>IFERROR(-Izmaksas!DU373,"")</f>
        <v/>
      </c>
    </row>
    <row r="116" spans="1:125" x14ac:dyDescent="0.35">
      <c r="A116" s="55" t="str">
        <f>IFERROR(Izmaksas!A374,"")</f>
        <v>Nominālās administratīvās izmaksas, kopā</v>
      </c>
      <c r="B116" s="2"/>
      <c r="C116" s="2"/>
      <c r="D116" s="63">
        <f>IFERROR(-Izmaksas!D374,"")</f>
        <v>0</v>
      </c>
      <c r="E116" s="63" t="str">
        <f>IFERROR(-Izmaksas!E374,"")</f>
        <v/>
      </c>
      <c r="F116" s="63" t="str">
        <f>IFERROR(-Izmaksas!F374,"")</f>
        <v/>
      </c>
      <c r="G116" s="63" t="str">
        <f>IFERROR(-Izmaksas!G374,"")</f>
        <v/>
      </c>
      <c r="H116" s="63" t="str">
        <f>IFERROR(-Izmaksas!H374,"")</f>
        <v/>
      </c>
      <c r="I116" s="63" t="str">
        <f>IFERROR(-Izmaksas!I374,"")</f>
        <v/>
      </c>
      <c r="J116" s="63" t="str">
        <f>IFERROR(-Izmaksas!J374,"")</f>
        <v/>
      </c>
      <c r="K116" s="63" t="str">
        <f>IFERROR(-Izmaksas!K374,"")</f>
        <v/>
      </c>
      <c r="L116" s="63" t="str">
        <f>IFERROR(-Izmaksas!L374,"")</f>
        <v/>
      </c>
      <c r="M116" s="63" t="str">
        <f>IFERROR(-Izmaksas!M374,"")</f>
        <v/>
      </c>
      <c r="N116" s="63" t="str">
        <f>IFERROR(-Izmaksas!N374,"")</f>
        <v/>
      </c>
      <c r="O116" s="63" t="str">
        <f>IFERROR(-Izmaksas!O374,"")</f>
        <v/>
      </c>
      <c r="P116" s="63" t="str">
        <f>IFERROR(-Izmaksas!P374,"")</f>
        <v/>
      </c>
      <c r="Q116" s="63" t="str">
        <f>IFERROR(-Izmaksas!Q374,"")</f>
        <v/>
      </c>
      <c r="R116" s="63" t="str">
        <f>IFERROR(-Izmaksas!R374,"")</f>
        <v/>
      </c>
      <c r="S116" s="63" t="str">
        <f>IFERROR(-Izmaksas!S374,"")</f>
        <v/>
      </c>
      <c r="T116" s="63" t="str">
        <f>IFERROR(-Izmaksas!T374,"")</f>
        <v/>
      </c>
      <c r="U116" s="63" t="str">
        <f>IFERROR(-Izmaksas!U374,"")</f>
        <v/>
      </c>
      <c r="V116" s="63" t="str">
        <f>IFERROR(-Izmaksas!V374,"")</f>
        <v/>
      </c>
      <c r="W116" s="63" t="str">
        <f>IFERROR(-Izmaksas!W374,"")</f>
        <v/>
      </c>
      <c r="X116" s="63" t="str">
        <f>IFERROR(-Izmaksas!X374,"")</f>
        <v/>
      </c>
      <c r="Y116" s="63" t="str">
        <f>IFERROR(-Izmaksas!Y374,"")</f>
        <v/>
      </c>
      <c r="Z116" s="63" t="str">
        <f>IFERROR(-Izmaksas!Z374,"")</f>
        <v/>
      </c>
      <c r="AA116" s="63" t="str">
        <f>IFERROR(-Izmaksas!AA374,"")</f>
        <v/>
      </c>
      <c r="AB116" s="63" t="str">
        <f>IFERROR(-Izmaksas!AB374,"")</f>
        <v/>
      </c>
      <c r="AC116" s="63" t="str">
        <f>IFERROR(-Izmaksas!AC374,"")</f>
        <v/>
      </c>
      <c r="AD116" s="63" t="str">
        <f>IFERROR(-Izmaksas!AD374,"")</f>
        <v/>
      </c>
      <c r="AE116" s="63" t="str">
        <f>IFERROR(-Izmaksas!AE374,"")</f>
        <v/>
      </c>
      <c r="AF116" s="63" t="str">
        <f>IFERROR(-Izmaksas!AF374,"")</f>
        <v/>
      </c>
      <c r="AG116" s="63" t="str">
        <f>IFERROR(-Izmaksas!AG374,"")</f>
        <v/>
      </c>
      <c r="AH116" s="63" t="str">
        <f>IFERROR(-Izmaksas!AH374,"")</f>
        <v/>
      </c>
      <c r="AI116" s="63" t="str">
        <f>IFERROR(-Izmaksas!AI374,"")</f>
        <v/>
      </c>
      <c r="AJ116" s="63" t="str">
        <f>IFERROR(-Izmaksas!AJ374,"")</f>
        <v/>
      </c>
      <c r="AK116" s="63" t="str">
        <f>IFERROR(-Izmaksas!AK374,"")</f>
        <v/>
      </c>
      <c r="AL116" s="63" t="str">
        <f>IFERROR(-Izmaksas!AL374,"")</f>
        <v/>
      </c>
      <c r="AM116" s="63" t="str">
        <f>IFERROR(-Izmaksas!AM374,"")</f>
        <v/>
      </c>
      <c r="AN116" s="63" t="str">
        <f>IFERROR(-Izmaksas!AN374,"")</f>
        <v/>
      </c>
      <c r="AO116" s="63" t="str">
        <f>IFERROR(-Izmaksas!AO374,"")</f>
        <v/>
      </c>
      <c r="AP116" s="63" t="str">
        <f>IFERROR(-Izmaksas!AP374,"")</f>
        <v/>
      </c>
      <c r="AQ116" s="63" t="str">
        <f>IFERROR(-Izmaksas!AQ374,"")</f>
        <v/>
      </c>
      <c r="AR116" s="63" t="str">
        <f>IFERROR(-Izmaksas!AR374,"")</f>
        <v/>
      </c>
      <c r="AS116" s="63" t="str">
        <f>IFERROR(-Izmaksas!AS374,"")</f>
        <v/>
      </c>
      <c r="AT116" s="63" t="str">
        <f>IFERROR(-Izmaksas!AT374,"")</f>
        <v/>
      </c>
      <c r="AU116" s="63" t="str">
        <f>IFERROR(-Izmaksas!AU374,"")</f>
        <v/>
      </c>
      <c r="AV116" s="63" t="str">
        <f>IFERROR(-Izmaksas!AV374,"")</f>
        <v/>
      </c>
      <c r="AW116" s="63" t="str">
        <f>IFERROR(-Izmaksas!AW374,"")</f>
        <v/>
      </c>
      <c r="AX116" s="63" t="str">
        <f>IFERROR(-Izmaksas!AX374,"")</f>
        <v/>
      </c>
      <c r="AY116" s="63" t="str">
        <f>IFERROR(-Izmaksas!AY374,"")</f>
        <v/>
      </c>
      <c r="AZ116" s="63" t="str">
        <f>IFERROR(-Izmaksas!AZ374,"")</f>
        <v/>
      </c>
      <c r="BA116" s="63" t="str">
        <f>IFERROR(-Izmaksas!BA374,"")</f>
        <v/>
      </c>
      <c r="BB116" s="63" t="str">
        <f>IFERROR(-Izmaksas!BB374,"")</f>
        <v/>
      </c>
      <c r="BC116" s="63" t="str">
        <f>IFERROR(-Izmaksas!BC374,"")</f>
        <v/>
      </c>
      <c r="BD116" s="63" t="str">
        <f>IFERROR(-Izmaksas!BD374,"")</f>
        <v/>
      </c>
      <c r="BE116" s="63" t="str">
        <f>IFERROR(-Izmaksas!BE374,"")</f>
        <v/>
      </c>
      <c r="BF116" s="63" t="str">
        <f>IFERROR(-Izmaksas!BF374,"")</f>
        <v/>
      </c>
      <c r="BG116" s="63" t="str">
        <f>IFERROR(-Izmaksas!BG374,"")</f>
        <v/>
      </c>
      <c r="BH116" s="63" t="str">
        <f>IFERROR(-Izmaksas!BH374,"")</f>
        <v/>
      </c>
      <c r="BI116" s="63" t="str">
        <f>IFERROR(-Izmaksas!BI374,"")</f>
        <v/>
      </c>
      <c r="BJ116" s="63" t="str">
        <f>IFERROR(-Izmaksas!BJ374,"")</f>
        <v/>
      </c>
      <c r="BK116" s="63" t="str">
        <f>IFERROR(-Izmaksas!BK374,"")</f>
        <v/>
      </c>
      <c r="BL116" s="63" t="str">
        <f>IFERROR(-Izmaksas!BL374,"")</f>
        <v/>
      </c>
      <c r="BM116" s="63" t="str">
        <f>IFERROR(-Izmaksas!BM374,"")</f>
        <v/>
      </c>
      <c r="BN116" s="63" t="str">
        <f>IFERROR(-Izmaksas!BN374,"")</f>
        <v/>
      </c>
      <c r="BO116" s="63" t="str">
        <f>IFERROR(-Izmaksas!BO374,"")</f>
        <v/>
      </c>
      <c r="BP116" s="63" t="str">
        <f>IFERROR(-Izmaksas!BP374,"")</f>
        <v/>
      </c>
      <c r="BQ116" s="63" t="str">
        <f>IFERROR(-Izmaksas!BQ374,"")</f>
        <v/>
      </c>
      <c r="BR116" s="63" t="str">
        <f>IFERROR(-Izmaksas!BR374,"")</f>
        <v/>
      </c>
      <c r="BS116" s="63" t="str">
        <f>IFERROR(-Izmaksas!BS374,"")</f>
        <v/>
      </c>
      <c r="BT116" s="63" t="str">
        <f>IFERROR(-Izmaksas!BT374,"")</f>
        <v/>
      </c>
      <c r="BU116" s="63" t="str">
        <f>IFERROR(-Izmaksas!BU374,"")</f>
        <v/>
      </c>
      <c r="BV116" s="63" t="str">
        <f>IFERROR(-Izmaksas!BV374,"")</f>
        <v/>
      </c>
      <c r="BW116" s="63" t="str">
        <f>IFERROR(-Izmaksas!BW374,"")</f>
        <v/>
      </c>
      <c r="BX116" s="63" t="str">
        <f>IFERROR(-Izmaksas!BX374,"")</f>
        <v/>
      </c>
      <c r="BY116" s="63" t="str">
        <f>IFERROR(-Izmaksas!BY374,"")</f>
        <v/>
      </c>
      <c r="BZ116" s="63" t="str">
        <f>IFERROR(-Izmaksas!BZ374,"")</f>
        <v/>
      </c>
      <c r="CA116" s="63" t="str">
        <f>IFERROR(-Izmaksas!CA374,"")</f>
        <v/>
      </c>
      <c r="CB116" s="63" t="str">
        <f>IFERROR(-Izmaksas!CB374,"")</f>
        <v/>
      </c>
      <c r="CC116" s="63" t="str">
        <f>IFERROR(-Izmaksas!CC374,"")</f>
        <v/>
      </c>
      <c r="CD116" s="63" t="str">
        <f>IFERROR(-Izmaksas!CD374,"")</f>
        <v/>
      </c>
      <c r="CE116" s="63" t="str">
        <f>IFERROR(-Izmaksas!CE374,"")</f>
        <v/>
      </c>
      <c r="CF116" s="63" t="str">
        <f>IFERROR(-Izmaksas!CF374,"")</f>
        <v/>
      </c>
      <c r="CG116" s="63" t="str">
        <f>IFERROR(-Izmaksas!CG374,"")</f>
        <v/>
      </c>
      <c r="CH116" s="63" t="str">
        <f>IFERROR(-Izmaksas!CH374,"")</f>
        <v/>
      </c>
      <c r="CI116" s="63" t="str">
        <f>IFERROR(-Izmaksas!CI374,"")</f>
        <v/>
      </c>
      <c r="CJ116" s="63" t="str">
        <f>IFERROR(-Izmaksas!CJ374,"")</f>
        <v/>
      </c>
      <c r="CK116" s="63" t="str">
        <f>IFERROR(-Izmaksas!CK374,"")</f>
        <v/>
      </c>
      <c r="CL116" s="63" t="str">
        <f>IFERROR(-Izmaksas!CL374,"")</f>
        <v/>
      </c>
      <c r="CM116" s="63" t="str">
        <f>IFERROR(-Izmaksas!CM374,"")</f>
        <v/>
      </c>
      <c r="CN116" s="63" t="str">
        <f>IFERROR(-Izmaksas!CN374,"")</f>
        <v/>
      </c>
      <c r="CO116" s="63" t="str">
        <f>IFERROR(-Izmaksas!CO374,"")</f>
        <v/>
      </c>
      <c r="CP116" s="63" t="str">
        <f>IFERROR(-Izmaksas!CP374,"")</f>
        <v/>
      </c>
      <c r="CQ116" s="63" t="str">
        <f>IFERROR(-Izmaksas!CQ374,"")</f>
        <v/>
      </c>
      <c r="CR116" s="63" t="str">
        <f>IFERROR(-Izmaksas!CR374,"")</f>
        <v/>
      </c>
      <c r="CS116" s="63" t="str">
        <f>IFERROR(-Izmaksas!CS374,"")</f>
        <v/>
      </c>
      <c r="CT116" s="63" t="str">
        <f>IFERROR(-Izmaksas!CT374,"")</f>
        <v/>
      </c>
      <c r="CU116" s="63" t="str">
        <f>IFERROR(-Izmaksas!CU374,"")</f>
        <v/>
      </c>
      <c r="CV116" s="63" t="str">
        <f>IFERROR(-Izmaksas!CV374,"")</f>
        <v/>
      </c>
      <c r="CW116" s="63" t="str">
        <f>IFERROR(-Izmaksas!CW374,"")</f>
        <v/>
      </c>
      <c r="CX116" s="63" t="str">
        <f>IFERROR(-Izmaksas!CX374,"")</f>
        <v/>
      </c>
      <c r="CY116" s="63" t="str">
        <f>IFERROR(-Izmaksas!CY374,"")</f>
        <v/>
      </c>
      <c r="CZ116" s="63" t="str">
        <f>IFERROR(-Izmaksas!CZ374,"")</f>
        <v/>
      </c>
      <c r="DA116" s="63" t="str">
        <f>IFERROR(-Izmaksas!DA374,"")</f>
        <v/>
      </c>
      <c r="DB116" s="63" t="str">
        <f>IFERROR(-Izmaksas!DB374,"")</f>
        <v/>
      </c>
      <c r="DC116" s="63" t="str">
        <f>IFERROR(-Izmaksas!DC374,"")</f>
        <v/>
      </c>
      <c r="DD116" s="63" t="str">
        <f>IFERROR(-Izmaksas!DD374,"")</f>
        <v/>
      </c>
      <c r="DE116" s="63" t="str">
        <f>IFERROR(-Izmaksas!DE374,"")</f>
        <v/>
      </c>
      <c r="DF116" s="63" t="str">
        <f>IFERROR(-Izmaksas!DF374,"")</f>
        <v/>
      </c>
      <c r="DG116" s="63" t="str">
        <f>IFERROR(-Izmaksas!DG374,"")</f>
        <v/>
      </c>
      <c r="DH116" s="63" t="str">
        <f>IFERROR(-Izmaksas!DH374,"")</f>
        <v/>
      </c>
      <c r="DI116" s="63" t="str">
        <f>IFERROR(-Izmaksas!DI374,"")</f>
        <v/>
      </c>
      <c r="DJ116" s="63" t="str">
        <f>IFERROR(-Izmaksas!DJ374,"")</f>
        <v/>
      </c>
      <c r="DK116" s="63" t="str">
        <f>IFERROR(-Izmaksas!DK374,"")</f>
        <v/>
      </c>
      <c r="DL116" s="63" t="str">
        <f>IFERROR(-Izmaksas!DL374,"")</f>
        <v/>
      </c>
      <c r="DM116" s="63" t="str">
        <f>IFERROR(-Izmaksas!DM374,"")</f>
        <v/>
      </c>
      <c r="DN116" s="63" t="str">
        <f>IFERROR(-Izmaksas!DN374,"")</f>
        <v/>
      </c>
      <c r="DO116" s="63" t="str">
        <f>IFERROR(-Izmaksas!DO374,"")</f>
        <v/>
      </c>
      <c r="DP116" s="63" t="str">
        <f>IFERROR(-Izmaksas!DP374,"")</f>
        <v/>
      </c>
      <c r="DQ116" s="63" t="str">
        <f>IFERROR(-Izmaksas!DQ374,"")</f>
        <v/>
      </c>
      <c r="DR116" s="63" t="str">
        <f>IFERROR(-Izmaksas!DR374,"")</f>
        <v/>
      </c>
      <c r="DS116" s="63" t="str">
        <f>IFERROR(-Izmaksas!DS374,"")</f>
        <v/>
      </c>
      <c r="DT116" s="63" t="str">
        <f>IFERROR(-Izmaksas!DT374,"")</f>
        <v/>
      </c>
      <c r="DU116" s="63" t="str">
        <f>IFERROR(-Izmaksas!DU374,"")</f>
        <v/>
      </c>
    </row>
    <row r="117" spans="1:125" x14ac:dyDescent="0.35">
      <c r="A117" s="55" t="str">
        <f>IFERROR(Izmaksas!A375,"")</f>
        <v>Nominālās apdrošināšanas izmaksas, kopā</v>
      </c>
      <c r="B117" s="2"/>
      <c r="C117" s="2"/>
      <c r="D117" s="63">
        <f>IFERROR(-Izmaksas!D375,"")</f>
        <v>0</v>
      </c>
      <c r="E117" s="63" t="str">
        <f>IFERROR(-Izmaksas!E375,"")</f>
        <v/>
      </c>
      <c r="F117" s="63" t="str">
        <f>IFERROR(-Izmaksas!F375,"")</f>
        <v/>
      </c>
      <c r="G117" s="63" t="str">
        <f>IFERROR(-Izmaksas!G375,"")</f>
        <v/>
      </c>
      <c r="H117" s="63" t="str">
        <f>IFERROR(-Izmaksas!H375,"")</f>
        <v/>
      </c>
      <c r="I117" s="63" t="str">
        <f>IFERROR(-Izmaksas!I375,"")</f>
        <v/>
      </c>
      <c r="J117" s="63" t="str">
        <f>IFERROR(-Izmaksas!J375,"")</f>
        <v/>
      </c>
      <c r="K117" s="63" t="str">
        <f>IFERROR(-Izmaksas!K375,"")</f>
        <v/>
      </c>
      <c r="L117" s="63" t="str">
        <f>IFERROR(-Izmaksas!L375,"")</f>
        <v/>
      </c>
      <c r="M117" s="63" t="str">
        <f>IFERROR(-Izmaksas!M375,"")</f>
        <v/>
      </c>
      <c r="N117" s="63" t="str">
        <f>IFERROR(-Izmaksas!N375,"")</f>
        <v/>
      </c>
      <c r="O117" s="63" t="str">
        <f>IFERROR(-Izmaksas!O375,"")</f>
        <v/>
      </c>
      <c r="P117" s="63" t="str">
        <f>IFERROR(-Izmaksas!P375,"")</f>
        <v/>
      </c>
      <c r="Q117" s="63" t="str">
        <f>IFERROR(-Izmaksas!Q375,"")</f>
        <v/>
      </c>
      <c r="R117" s="63" t="str">
        <f>IFERROR(-Izmaksas!R375,"")</f>
        <v/>
      </c>
      <c r="S117" s="63" t="str">
        <f>IFERROR(-Izmaksas!S375,"")</f>
        <v/>
      </c>
      <c r="T117" s="63" t="str">
        <f>IFERROR(-Izmaksas!T375,"")</f>
        <v/>
      </c>
      <c r="U117" s="63" t="str">
        <f>IFERROR(-Izmaksas!U375,"")</f>
        <v/>
      </c>
      <c r="V117" s="63" t="str">
        <f>IFERROR(-Izmaksas!V375,"")</f>
        <v/>
      </c>
      <c r="W117" s="63" t="str">
        <f>IFERROR(-Izmaksas!W375,"")</f>
        <v/>
      </c>
      <c r="X117" s="63" t="str">
        <f>IFERROR(-Izmaksas!X375,"")</f>
        <v/>
      </c>
      <c r="Y117" s="63" t="str">
        <f>IFERROR(-Izmaksas!Y375,"")</f>
        <v/>
      </c>
      <c r="Z117" s="63" t="str">
        <f>IFERROR(-Izmaksas!Z375,"")</f>
        <v/>
      </c>
      <c r="AA117" s="63" t="str">
        <f>IFERROR(-Izmaksas!AA375,"")</f>
        <v/>
      </c>
      <c r="AB117" s="63" t="str">
        <f>IFERROR(-Izmaksas!AB375,"")</f>
        <v/>
      </c>
      <c r="AC117" s="63" t="str">
        <f>IFERROR(-Izmaksas!AC375,"")</f>
        <v/>
      </c>
      <c r="AD117" s="63" t="str">
        <f>IFERROR(-Izmaksas!AD375,"")</f>
        <v/>
      </c>
      <c r="AE117" s="63" t="str">
        <f>IFERROR(-Izmaksas!AE375,"")</f>
        <v/>
      </c>
      <c r="AF117" s="63" t="str">
        <f>IFERROR(-Izmaksas!AF375,"")</f>
        <v/>
      </c>
      <c r="AG117" s="63" t="str">
        <f>IFERROR(-Izmaksas!AG375,"")</f>
        <v/>
      </c>
      <c r="AH117" s="63" t="str">
        <f>IFERROR(-Izmaksas!AH375,"")</f>
        <v/>
      </c>
      <c r="AI117" s="63" t="str">
        <f>IFERROR(-Izmaksas!AI375,"")</f>
        <v/>
      </c>
      <c r="AJ117" s="63" t="str">
        <f>IFERROR(-Izmaksas!AJ375,"")</f>
        <v/>
      </c>
      <c r="AK117" s="63" t="str">
        <f>IFERROR(-Izmaksas!AK375,"")</f>
        <v/>
      </c>
      <c r="AL117" s="63" t="str">
        <f>IFERROR(-Izmaksas!AL375,"")</f>
        <v/>
      </c>
      <c r="AM117" s="63" t="str">
        <f>IFERROR(-Izmaksas!AM375,"")</f>
        <v/>
      </c>
      <c r="AN117" s="63" t="str">
        <f>IFERROR(-Izmaksas!AN375,"")</f>
        <v/>
      </c>
      <c r="AO117" s="63" t="str">
        <f>IFERROR(-Izmaksas!AO375,"")</f>
        <v/>
      </c>
      <c r="AP117" s="63" t="str">
        <f>IFERROR(-Izmaksas!AP375,"")</f>
        <v/>
      </c>
      <c r="AQ117" s="63" t="str">
        <f>IFERROR(-Izmaksas!AQ375,"")</f>
        <v/>
      </c>
      <c r="AR117" s="63" t="str">
        <f>IFERROR(-Izmaksas!AR375,"")</f>
        <v/>
      </c>
      <c r="AS117" s="63" t="str">
        <f>IFERROR(-Izmaksas!AS375,"")</f>
        <v/>
      </c>
      <c r="AT117" s="63" t="str">
        <f>IFERROR(-Izmaksas!AT375,"")</f>
        <v/>
      </c>
      <c r="AU117" s="63" t="str">
        <f>IFERROR(-Izmaksas!AU375,"")</f>
        <v/>
      </c>
      <c r="AV117" s="63" t="str">
        <f>IFERROR(-Izmaksas!AV375,"")</f>
        <v/>
      </c>
      <c r="AW117" s="63" t="str">
        <f>IFERROR(-Izmaksas!AW375,"")</f>
        <v/>
      </c>
      <c r="AX117" s="63" t="str">
        <f>IFERROR(-Izmaksas!AX375,"")</f>
        <v/>
      </c>
      <c r="AY117" s="63" t="str">
        <f>IFERROR(-Izmaksas!AY375,"")</f>
        <v/>
      </c>
      <c r="AZ117" s="63" t="str">
        <f>IFERROR(-Izmaksas!AZ375,"")</f>
        <v/>
      </c>
      <c r="BA117" s="63" t="str">
        <f>IFERROR(-Izmaksas!BA375,"")</f>
        <v/>
      </c>
      <c r="BB117" s="63" t="str">
        <f>IFERROR(-Izmaksas!BB375,"")</f>
        <v/>
      </c>
      <c r="BC117" s="63" t="str">
        <f>IFERROR(-Izmaksas!BC375,"")</f>
        <v/>
      </c>
      <c r="BD117" s="63" t="str">
        <f>IFERROR(-Izmaksas!BD375,"")</f>
        <v/>
      </c>
      <c r="BE117" s="63" t="str">
        <f>IFERROR(-Izmaksas!BE375,"")</f>
        <v/>
      </c>
      <c r="BF117" s="63" t="str">
        <f>IFERROR(-Izmaksas!BF375,"")</f>
        <v/>
      </c>
      <c r="BG117" s="63" t="str">
        <f>IFERROR(-Izmaksas!BG375,"")</f>
        <v/>
      </c>
      <c r="BH117" s="63" t="str">
        <f>IFERROR(-Izmaksas!BH375,"")</f>
        <v/>
      </c>
      <c r="BI117" s="63" t="str">
        <f>IFERROR(-Izmaksas!BI375,"")</f>
        <v/>
      </c>
      <c r="BJ117" s="63" t="str">
        <f>IFERROR(-Izmaksas!BJ375,"")</f>
        <v/>
      </c>
      <c r="BK117" s="63" t="str">
        <f>IFERROR(-Izmaksas!BK375,"")</f>
        <v/>
      </c>
      <c r="BL117" s="63" t="str">
        <f>IFERROR(-Izmaksas!BL375,"")</f>
        <v/>
      </c>
      <c r="BM117" s="63" t="str">
        <f>IFERROR(-Izmaksas!BM375,"")</f>
        <v/>
      </c>
      <c r="BN117" s="63" t="str">
        <f>IFERROR(-Izmaksas!BN375,"")</f>
        <v/>
      </c>
      <c r="BO117" s="63" t="str">
        <f>IFERROR(-Izmaksas!BO375,"")</f>
        <v/>
      </c>
      <c r="BP117" s="63" t="str">
        <f>IFERROR(-Izmaksas!BP375,"")</f>
        <v/>
      </c>
      <c r="BQ117" s="63" t="str">
        <f>IFERROR(-Izmaksas!BQ375,"")</f>
        <v/>
      </c>
      <c r="BR117" s="63" t="str">
        <f>IFERROR(-Izmaksas!BR375,"")</f>
        <v/>
      </c>
      <c r="BS117" s="63" t="str">
        <f>IFERROR(-Izmaksas!BS375,"")</f>
        <v/>
      </c>
      <c r="BT117" s="63" t="str">
        <f>IFERROR(-Izmaksas!BT375,"")</f>
        <v/>
      </c>
      <c r="BU117" s="63" t="str">
        <f>IFERROR(-Izmaksas!BU375,"")</f>
        <v/>
      </c>
      <c r="BV117" s="63" t="str">
        <f>IFERROR(-Izmaksas!BV375,"")</f>
        <v/>
      </c>
      <c r="BW117" s="63" t="str">
        <f>IFERROR(-Izmaksas!BW375,"")</f>
        <v/>
      </c>
      <c r="BX117" s="63" t="str">
        <f>IFERROR(-Izmaksas!BX375,"")</f>
        <v/>
      </c>
      <c r="BY117" s="63" t="str">
        <f>IFERROR(-Izmaksas!BY375,"")</f>
        <v/>
      </c>
      <c r="BZ117" s="63" t="str">
        <f>IFERROR(-Izmaksas!BZ375,"")</f>
        <v/>
      </c>
      <c r="CA117" s="63" t="str">
        <f>IFERROR(-Izmaksas!CA375,"")</f>
        <v/>
      </c>
      <c r="CB117" s="63" t="str">
        <f>IFERROR(-Izmaksas!CB375,"")</f>
        <v/>
      </c>
      <c r="CC117" s="63" t="str">
        <f>IFERROR(-Izmaksas!CC375,"")</f>
        <v/>
      </c>
      <c r="CD117" s="63" t="str">
        <f>IFERROR(-Izmaksas!CD375,"")</f>
        <v/>
      </c>
      <c r="CE117" s="63" t="str">
        <f>IFERROR(-Izmaksas!CE375,"")</f>
        <v/>
      </c>
      <c r="CF117" s="63" t="str">
        <f>IFERROR(-Izmaksas!CF375,"")</f>
        <v/>
      </c>
      <c r="CG117" s="63" t="str">
        <f>IFERROR(-Izmaksas!CG375,"")</f>
        <v/>
      </c>
      <c r="CH117" s="63" t="str">
        <f>IFERROR(-Izmaksas!CH375,"")</f>
        <v/>
      </c>
      <c r="CI117" s="63" t="str">
        <f>IFERROR(-Izmaksas!CI375,"")</f>
        <v/>
      </c>
      <c r="CJ117" s="63" t="str">
        <f>IFERROR(-Izmaksas!CJ375,"")</f>
        <v/>
      </c>
      <c r="CK117" s="63" t="str">
        <f>IFERROR(-Izmaksas!CK375,"")</f>
        <v/>
      </c>
      <c r="CL117" s="63" t="str">
        <f>IFERROR(-Izmaksas!CL375,"")</f>
        <v/>
      </c>
      <c r="CM117" s="63" t="str">
        <f>IFERROR(-Izmaksas!CM375,"")</f>
        <v/>
      </c>
      <c r="CN117" s="63" t="str">
        <f>IFERROR(-Izmaksas!CN375,"")</f>
        <v/>
      </c>
      <c r="CO117" s="63" t="str">
        <f>IFERROR(-Izmaksas!CO375,"")</f>
        <v/>
      </c>
      <c r="CP117" s="63" t="str">
        <f>IFERROR(-Izmaksas!CP375,"")</f>
        <v/>
      </c>
      <c r="CQ117" s="63" t="str">
        <f>IFERROR(-Izmaksas!CQ375,"")</f>
        <v/>
      </c>
      <c r="CR117" s="63" t="str">
        <f>IFERROR(-Izmaksas!CR375,"")</f>
        <v/>
      </c>
      <c r="CS117" s="63" t="str">
        <f>IFERROR(-Izmaksas!CS375,"")</f>
        <v/>
      </c>
      <c r="CT117" s="63" t="str">
        <f>IFERROR(-Izmaksas!CT375,"")</f>
        <v/>
      </c>
      <c r="CU117" s="63" t="str">
        <f>IFERROR(-Izmaksas!CU375,"")</f>
        <v/>
      </c>
      <c r="CV117" s="63" t="str">
        <f>IFERROR(-Izmaksas!CV375,"")</f>
        <v/>
      </c>
      <c r="CW117" s="63" t="str">
        <f>IFERROR(-Izmaksas!CW375,"")</f>
        <v/>
      </c>
      <c r="CX117" s="63" t="str">
        <f>IFERROR(-Izmaksas!CX375,"")</f>
        <v/>
      </c>
      <c r="CY117" s="63" t="str">
        <f>IFERROR(-Izmaksas!CY375,"")</f>
        <v/>
      </c>
      <c r="CZ117" s="63" t="str">
        <f>IFERROR(-Izmaksas!CZ375,"")</f>
        <v/>
      </c>
      <c r="DA117" s="63" t="str">
        <f>IFERROR(-Izmaksas!DA375,"")</f>
        <v/>
      </c>
      <c r="DB117" s="63" t="str">
        <f>IFERROR(-Izmaksas!DB375,"")</f>
        <v/>
      </c>
      <c r="DC117" s="63" t="str">
        <f>IFERROR(-Izmaksas!DC375,"")</f>
        <v/>
      </c>
      <c r="DD117" s="63" t="str">
        <f>IFERROR(-Izmaksas!DD375,"")</f>
        <v/>
      </c>
      <c r="DE117" s="63" t="str">
        <f>IFERROR(-Izmaksas!DE375,"")</f>
        <v/>
      </c>
      <c r="DF117" s="63" t="str">
        <f>IFERROR(-Izmaksas!DF375,"")</f>
        <v/>
      </c>
      <c r="DG117" s="63" t="str">
        <f>IFERROR(-Izmaksas!DG375,"")</f>
        <v/>
      </c>
      <c r="DH117" s="63" t="str">
        <f>IFERROR(-Izmaksas!DH375,"")</f>
        <v/>
      </c>
      <c r="DI117" s="63" t="str">
        <f>IFERROR(-Izmaksas!DI375,"")</f>
        <v/>
      </c>
      <c r="DJ117" s="63" t="str">
        <f>IFERROR(-Izmaksas!DJ375,"")</f>
        <v/>
      </c>
      <c r="DK117" s="63" t="str">
        <f>IFERROR(-Izmaksas!DK375,"")</f>
        <v/>
      </c>
      <c r="DL117" s="63" t="str">
        <f>IFERROR(-Izmaksas!DL375,"")</f>
        <v/>
      </c>
      <c r="DM117" s="63" t="str">
        <f>IFERROR(-Izmaksas!DM375,"")</f>
        <v/>
      </c>
      <c r="DN117" s="63" t="str">
        <f>IFERROR(-Izmaksas!DN375,"")</f>
        <v/>
      </c>
      <c r="DO117" s="63" t="str">
        <f>IFERROR(-Izmaksas!DO375,"")</f>
        <v/>
      </c>
      <c r="DP117" s="63" t="str">
        <f>IFERROR(-Izmaksas!DP375,"")</f>
        <v/>
      </c>
      <c r="DQ117" s="63" t="str">
        <f>IFERROR(-Izmaksas!DQ375,"")</f>
        <v/>
      </c>
      <c r="DR117" s="63" t="str">
        <f>IFERROR(-Izmaksas!DR375,"")</f>
        <v/>
      </c>
      <c r="DS117" s="63" t="str">
        <f>IFERROR(-Izmaksas!DS375,"")</f>
        <v/>
      </c>
      <c r="DT117" s="63" t="str">
        <f>IFERROR(-Izmaksas!DT375,"")</f>
        <v/>
      </c>
      <c r="DU117" s="63" t="str">
        <f>IFERROR(-Izmaksas!DU375,"")</f>
        <v/>
      </c>
    </row>
    <row r="118" spans="1:125" x14ac:dyDescent="0.35">
      <c r="A118" s="55" t="str">
        <f>IFERROR(Izmaksas!A376,"")</f>
        <v>Nominālās riska izmaksas būvniecības fāzē</v>
      </c>
      <c r="B118" s="2"/>
      <c r="C118" s="2"/>
      <c r="D118" s="63">
        <f>IFERROR(-Izmaksas!D376,"")</f>
        <v>0</v>
      </c>
      <c r="E118" s="63" t="str">
        <f>IFERROR(-Izmaksas!E376,"")</f>
        <v/>
      </c>
      <c r="F118" s="63" t="str">
        <f>IFERROR(-Izmaksas!F376,"")</f>
        <v/>
      </c>
      <c r="G118" s="63" t="str">
        <f>IFERROR(-Izmaksas!G376,"")</f>
        <v/>
      </c>
      <c r="H118" s="63" t="str">
        <f>IFERROR(-Izmaksas!H376,"")</f>
        <v/>
      </c>
      <c r="I118" s="63" t="str">
        <f>IFERROR(-Izmaksas!I376,"")</f>
        <v/>
      </c>
      <c r="J118" s="63" t="str">
        <f>IFERROR(-Izmaksas!J376,"")</f>
        <v/>
      </c>
      <c r="K118" s="63" t="str">
        <f>IFERROR(-Izmaksas!K376,"")</f>
        <v/>
      </c>
      <c r="L118" s="63" t="str">
        <f>IFERROR(-Izmaksas!L376,"")</f>
        <v/>
      </c>
      <c r="M118" s="63" t="str">
        <f>IFERROR(-Izmaksas!M376,"")</f>
        <v/>
      </c>
      <c r="N118" s="63" t="str">
        <f>IFERROR(-Izmaksas!N376,"")</f>
        <v/>
      </c>
      <c r="O118" s="63" t="str">
        <f>IFERROR(-Izmaksas!O376,"")</f>
        <v/>
      </c>
      <c r="P118" s="63" t="str">
        <f>IFERROR(-Izmaksas!P376,"")</f>
        <v/>
      </c>
      <c r="Q118" s="63" t="str">
        <f>IFERROR(-Izmaksas!Q376,"")</f>
        <v/>
      </c>
      <c r="R118" s="63" t="str">
        <f>IFERROR(-Izmaksas!R376,"")</f>
        <v/>
      </c>
      <c r="S118" s="63" t="str">
        <f>IFERROR(-Izmaksas!S376,"")</f>
        <v/>
      </c>
      <c r="T118" s="63" t="str">
        <f>IFERROR(-Izmaksas!T376,"")</f>
        <v/>
      </c>
      <c r="U118" s="63" t="str">
        <f>IFERROR(-Izmaksas!U376,"")</f>
        <v/>
      </c>
      <c r="V118" s="63" t="str">
        <f>IFERROR(-Izmaksas!V376,"")</f>
        <v/>
      </c>
      <c r="W118" s="63" t="str">
        <f>IFERROR(-Izmaksas!W376,"")</f>
        <v/>
      </c>
      <c r="X118" s="63" t="str">
        <f>IFERROR(-Izmaksas!X376,"")</f>
        <v/>
      </c>
      <c r="Y118" s="63" t="str">
        <f>IFERROR(-Izmaksas!Y376,"")</f>
        <v/>
      </c>
      <c r="Z118" s="63" t="str">
        <f>IFERROR(-Izmaksas!Z376,"")</f>
        <v/>
      </c>
      <c r="AA118" s="63" t="str">
        <f>IFERROR(-Izmaksas!AA376,"")</f>
        <v/>
      </c>
      <c r="AB118" s="63" t="str">
        <f>IFERROR(-Izmaksas!AB376,"")</f>
        <v/>
      </c>
      <c r="AC118" s="63" t="str">
        <f>IFERROR(-Izmaksas!AC376,"")</f>
        <v/>
      </c>
      <c r="AD118" s="63" t="str">
        <f>IFERROR(-Izmaksas!AD376,"")</f>
        <v/>
      </c>
      <c r="AE118" s="63" t="str">
        <f>IFERROR(-Izmaksas!AE376,"")</f>
        <v/>
      </c>
      <c r="AF118" s="63" t="str">
        <f>IFERROR(-Izmaksas!AF376,"")</f>
        <v/>
      </c>
      <c r="AG118" s="63" t="str">
        <f>IFERROR(-Izmaksas!AG376,"")</f>
        <v/>
      </c>
      <c r="AH118" s="63" t="str">
        <f>IFERROR(-Izmaksas!AH376,"")</f>
        <v/>
      </c>
      <c r="AI118" s="63" t="str">
        <f>IFERROR(-Izmaksas!AI376,"")</f>
        <v/>
      </c>
      <c r="AJ118" s="63" t="str">
        <f>IFERROR(-Izmaksas!AJ376,"")</f>
        <v/>
      </c>
      <c r="AK118" s="63" t="str">
        <f>IFERROR(-Izmaksas!AK376,"")</f>
        <v/>
      </c>
      <c r="AL118" s="63" t="str">
        <f>IFERROR(-Izmaksas!AL376,"")</f>
        <v/>
      </c>
      <c r="AM118" s="63" t="str">
        <f>IFERROR(-Izmaksas!AM376,"")</f>
        <v/>
      </c>
      <c r="AN118" s="63" t="str">
        <f>IFERROR(-Izmaksas!AN376,"")</f>
        <v/>
      </c>
      <c r="AO118" s="63" t="str">
        <f>IFERROR(-Izmaksas!AO376,"")</f>
        <v/>
      </c>
      <c r="AP118" s="63" t="str">
        <f>IFERROR(-Izmaksas!AP376,"")</f>
        <v/>
      </c>
      <c r="AQ118" s="63" t="str">
        <f>IFERROR(-Izmaksas!AQ376,"")</f>
        <v/>
      </c>
      <c r="AR118" s="63" t="str">
        <f>IFERROR(-Izmaksas!AR376,"")</f>
        <v/>
      </c>
      <c r="AS118" s="63" t="str">
        <f>IFERROR(-Izmaksas!AS376,"")</f>
        <v/>
      </c>
      <c r="AT118" s="63" t="str">
        <f>IFERROR(-Izmaksas!AT376,"")</f>
        <v/>
      </c>
      <c r="AU118" s="63" t="str">
        <f>IFERROR(-Izmaksas!AU376,"")</f>
        <v/>
      </c>
      <c r="AV118" s="63" t="str">
        <f>IFERROR(-Izmaksas!AV376,"")</f>
        <v/>
      </c>
      <c r="AW118" s="63" t="str">
        <f>IFERROR(-Izmaksas!AW376,"")</f>
        <v/>
      </c>
      <c r="AX118" s="63" t="str">
        <f>IFERROR(-Izmaksas!AX376,"")</f>
        <v/>
      </c>
      <c r="AY118" s="63" t="str">
        <f>IFERROR(-Izmaksas!AY376,"")</f>
        <v/>
      </c>
      <c r="AZ118" s="63" t="str">
        <f>IFERROR(-Izmaksas!AZ376,"")</f>
        <v/>
      </c>
      <c r="BA118" s="63" t="str">
        <f>IFERROR(-Izmaksas!BA376,"")</f>
        <v/>
      </c>
      <c r="BB118" s="63" t="str">
        <f>IFERROR(-Izmaksas!BB376,"")</f>
        <v/>
      </c>
      <c r="BC118" s="63" t="str">
        <f>IFERROR(-Izmaksas!BC376,"")</f>
        <v/>
      </c>
      <c r="BD118" s="63" t="str">
        <f>IFERROR(-Izmaksas!BD376,"")</f>
        <v/>
      </c>
      <c r="BE118" s="63" t="str">
        <f>IFERROR(-Izmaksas!BE376,"")</f>
        <v/>
      </c>
      <c r="BF118" s="63" t="str">
        <f>IFERROR(-Izmaksas!BF376,"")</f>
        <v/>
      </c>
      <c r="BG118" s="63" t="str">
        <f>IFERROR(-Izmaksas!BG376,"")</f>
        <v/>
      </c>
      <c r="BH118" s="63" t="str">
        <f>IFERROR(-Izmaksas!BH376,"")</f>
        <v/>
      </c>
      <c r="BI118" s="63" t="str">
        <f>IFERROR(-Izmaksas!BI376,"")</f>
        <v/>
      </c>
      <c r="BJ118" s="63" t="str">
        <f>IFERROR(-Izmaksas!BJ376,"")</f>
        <v/>
      </c>
      <c r="BK118" s="63" t="str">
        <f>IFERROR(-Izmaksas!BK376,"")</f>
        <v/>
      </c>
      <c r="BL118" s="63" t="str">
        <f>IFERROR(-Izmaksas!BL376,"")</f>
        <v/>
      </c>
      <c r="BM118" s="63" t="str">
        <f>IFERROR(-Izmaksas!BM376,"")</f>
        <v/>
      </c>
      <c r="BN118" s="63" t="str">
        <f>IFERROR(-Izmaksas!BN376,"")</f>
        <v/>
      </c>
      <c r="BO118" s="63" t="str">
        <f>IFERROR(-Izmaksas!BO376,"")</f>
        <v/>
      </c>
      <c r="BP118" s="63" t="str">
        <f>IFERROR(-Izmaksas!BP376,"")</f>
        <v/>
      </c>
      <c r="BQ118" s="63" t="str">
        <f>IFERROR(-Izmaksas!BQ376,"")</f>
        <v/>
      </c>
      <c r="BR118" s="63" t="str">
        <f>IFERROR(-Izmaksas!BR376,"")</f>
        <v/>
      </c>
      <c r="BS118" s="63" t="str">
        <f>IFERROR(-Izmaksas!BS376,"")</f>
        <v/>
      </c>
      <c r="BT118" s="63" t="str">
        <f>IFERROR(-Izmaksas!BT376,"")</f>
        <v/>
      </c>
      <c r="BU118" s="63" t="str">
        <f>IFERROR(-Izmaksas!BU376,"")</f>
        <v/>
      </c>
      <c r="BV118" s="63" t="str">
        <f>IFERROR(-Izmaksas!BV376,"")</f>
        <v/>
      </c>
      <c r="BW118" s="63" t="str">
        <f>IFERROR(-Izmaksas!BW376,"")</f>
        <v/>
      </c>
      <c r="BX118" s="63" t="str">
        <f>IFERROR(-Izmaksas!BX376,"")</f>
        <v/>
      </c>
      <c r="BY118" s="63" t="str">
        <f>IFERROR(-Izmaksas!BY376,"")</f>
        <v/>
      </c>
      <c r="BZ118" s="63" t="str">
        <f>IFERROR(-Izmaksas!BZ376,"")</f>
        <v/>
      </c>
      <c r="CA118" s="63" t="str">
        <f>IFERROR(-Izmaksas!CA376,"")</f>
        <v/>
      </c>
      <c r="CB118" s="63" t="str">
        <f>IFERROR(-Izmaksas!CB376,"")</f>
        <v/>
      </c>
      <c r="CC118" s="63" t="str">
        <f>IFERROR(-Izmaksas!CC376,"")</f>
        <v/>
      </c>
      <c r="CD118" s="63" t="str">
        <f>IFERROR(-Izmaksas!CD376,"")</f>
        <v/>
      </c>
      <c r="CE118" s="63" t="str">
        <f>IFERROR(-Izmaksas!CE376,"")</f>
        <v/>
      </c>
      <c r="CF118" s="63" t="str">
        <f>IFERROR(-Izmaksas!CF376,"")</f>
        <v/>
      </c>
      <c r="CG118" s="63" t="str">
        <f>IFERROR(-Izmaksas!CG376,"")</f>
        <v/>
      </c>
      <c r="CH118" s="63" t="str">
        <f>IFERROR(-Izmaksas!CH376,"")</f>
        <v/>
      </c>
      <c r="CI118" s="63" t="str">
        <f>IFERROR(-Izmaksas!CI376,"")</f>
        <v/>
      </c>
      <c r="CJ118" s="63" t="str">
        <f>IFERROR(-Izmaksas!CJ376,"")</f>
        <v/>
      </c>
      <c r="CK118" s="63" t="str">
        <f>IFERROR(-Izmaksas!CK376,"")</f>
        <v/>
      </c>
      <c r="CL118" s="63" t="str">
        <f>IFERROR(-Izmaksas!CL376,"")</f>
        <v/>
      </c>
      <c r="CM118" s="63" t="str">
        <f>IFERROR(-Izmaksas!CM376,"")</f>
        <v/>
      </c>
      <c r="CN118" s="63" t="str">
        <f>IFERROR(-Izmaksas!CN376,"")</f>
        <v/>
      </c>
      <c r="CO118" s="63" t="str">
        <f>IFERROR(-Izmaksas!CO376,"")</f>
        <v/>
      </c>
      <c r="CP118" s="63" t="str">
        <f>IFERROR(-Izmaksas!CP376,"")</f>
        <v/>
      </c>
      <c r="CQ118" s="63" t="str">
        <f>IFERROR(-Izmaksas!CQ376,"")</f>
        <v/>
      </c>
      <c r="CR118" s="63" t="str">
        <f>IFERROR(-Izmaksas!CR376,"")</f>
        <v/>
      </c>
      <c r="CS118" s="63" t="str">
        <f>IFERROR(-Izmaksas!CS376,"")</f>
        <v/>
      </c>
      <c r="CT118" s="63" t="str">
        <f>IFERROR(-Izmaksas!CT376,"")</f>
        <v/>
      </c>
      <c r="CU118" s="63" t="str">
        <f>IFERROR(-Izmaksas!CU376,"")</f>
        <v/>
      </c>
      <c r="CV118" s="63" t="str">
        <f>IFERROR(-Izmaksas!CV376,"")</f>
        <v/>
      </c>
      <c r="CW118" s="63" t="str">
        <f>IFERROR(-Izmaksas!CW376,"")</f>
        <v/>
      </c>
      <c r="CX118" s="63" t="str">
        <f>IFERROR(-Izmaksas!CX376,"")</f>
        <v/>
      </c>
      <c r="CY118" s="63" t="str">
        <f>IFERROR(-Izmaksas!CY376,"")</f>
        <v/>
      </c>
      <c r="CZ118" s="63" t="str">
        <f>IFERROR(-Izmaksas!CZ376,"")</f>
        <v/>
      </c>
      <c r="DA118" s="63" t="str">
        <f>IFERROR(-Izmaksas!DA376,"")</f>
        <v/>
      </c>
      <c r="DB118" s="63" t="str">
        <f>IFERROR(-Izmaksas!DB376,"")</f>
        <v/>
      </c>
      <c r="DC118" s="63" t="str">
        <f>IFERROR(-Izmaksas!DC376,"")</f>
        <v/>
      </c>
      <c r="DD118" s="63" t="str">
        <f>IFERROR(-Izmaksas!DD376,"")</f>
        <v/>
      </c>
      <c r="DE118" s="63" t="str">
        <f>IFERROR(-Izmaksas!DE376,"")</f>
        <v/>
      </c>
      <c r="DF118" s="63" t="str">
        <f>IFERROR(-Izmaksas!DF376,"")</f>
        <v/>
      </c>
      <c r="DG118" s="63" t="str">
        <f>IFERROR(-Izmaksas!DG376,"")</f>
        <v/>
      </c>
      <c r="DH118" s="63" t="str">
        <f>IFERROR(-Izmaksas!DH376,"")</f>
        <v/>
      </c>
      <c r="DI118" s="63" t="str">
        <f>IFERROR(-Izmaksas!DI376,"")</f>
        <v/>
      </c>
      <c r="DJ118" s="63" t="str">
        <f>IFERROR(-Izmaksas!DJ376,"")</f>
        <v/>
      </c>
      <c r="DK118" s="63" t="str">
        <f>IFERROR(-Izmaksas!DK376,"")</f>
        <v/>
      </c>
      <c r="DL118" s="63" t="str">
        <f>IFERROR(-Izmaksas!DL376,"")</f>
        <v/>
      </c>
      <c r="DM118" s="63" t="str">
        <f>IFERROR(-Izmaksas!DM376,"")</f>
        <v/>
      </c>
      <c r="DN118" s="63" t="str">
        <f>IFERROR(-Izmaksas!DN376,"")</f>
        <v/>
      </c>
      <c r="DO118" s="63" t="str">
        <f>IFERROR(-Izmaksas!DO376,"")</f>
        <v/>
      </c>
      <c r="DP118" s="63" t="str">
        <f>IFERROR(-Izmaksas!DP376,"")</f>
        <v/>
      </c>
      <c r="DQ118" s="63" t="str">
        <f>IFERROR(-Izmaksas!DQ376,"")</f>
        <v/>
      </c>
      <c r="DR118" s="63" t="str">
        <f>IFERROR(-Izmaksas!DR376,"")</f>
        <v/>
      </c>
      <c r="DS118" s="63" t="str">
        <f>IFERROR(-Izmaksas!DS376,"")</f>
        <v/>
      </c>
      <c r="DT118" s="63" t="str">
        <f>IFERROR(-Izmaksas!DT376,"")</f>
        <v/>
      </c>
      <c r="DU118" s="63" t="str">
        <f>IFERROR(-Izmaksas!DU376,"")</f>
        <v/>
      </c>
    </row>
    <row r="119" spans="1:125" x14ac:dyDescent="0.35">
      <c r="A119" s="55" t="str">
        <f>IFERROR(Izmaksas!A377,"")</f>
        <v>Nominālās riska izmaksas uzturēšanas fāzē</v>
      </c>
      <c r="B119" s="2"/>
      <c r="C119" s="2"/>
      <c r="D119" s="63">
        <f>IFERROR(-Izmaksas!D377,"")</f>
        <v>0</v>
      </c>
      <c r="E119" s="63" t="str">
        <f>IFERROR(-Izmaksas!E377,"")</f>
        <v/>
      </c>
      <c r="F119" s="63" t="str">
        <f>IFERROR(-Izmaksas!F377,"")</f>
        <v/>
      </c>
      <c r="G119" s="63" t="str">
        <f>IFERROR(-Izmaksas!G377,"")</f>
        <v/>
      </c>
      <c r="H119" s="63" t="str">
        <f>IFERROR(-Izmaksas!H377,"")</f>
        <v/>
      </c>
      <c r="I119" s="63" t="str">
        <f>IFERROR(-Izmaksas!I377,"")</f>
        <v/>
      </c>
      <c r="J119" s="63" t="str">
        <f>IFERROR(-Izmaksas!J377,"")</f>
        <v/>
      </c>
      <c r="K119" s="63" t="str">
        <f>IFERROR(-Izmaksas!K377,"")</f>
        <v/>
      </c>
      <c r="L119" s="63" t="str">
        <f>IFERROR(-Izmaksas!L377,"")</f>
        <v/>
      </c>
      <c r="M119" s="63" t="str">
        <f>IFERROR(-Izmaksas!M377,"")</f>
        <v/>
      </c>
      <c r="N119" s="63" t="str">
        <f>IFERROR(-Izmaksas!N377,"")</f>
        <v/>
      </c>
      <c r="O119" s="63" t="str">
        <f>IFERROR(-Izmaksas!O377,"")</f>
        <v/>
      </c>
      <c r="P119" s="63" t="str">
        <f>IFERROR(-Izmaksas!P377,"")</f>
        <v/>
      </c>
      <c r="Q119" s="63" t="str">
        <f>IFERROR(-Izmaksas!Q377,"")</f>
        <v/>
      </c>
      <c r="R119" s="63" t="str">
        <f>IFERROR(-Izmaksas!R377,"")</f>
        <v/>
      </c>
      <c r="S119" s="63" t="str">
        <f>IFERROR(-Izmaksas!S377,"")</f>
        <v/>
      </c>
      <c r="T119" s="63" t="str">
        <f>IFERROR(-Izmaksas!T377,"")</f>
        <v/>
      </c>
      <c r="U119" s="63" t="str">
        <f>IFERROR(-Izmaksas!U377,"")</f>
        <v/>
      </c>
      <c r="V119" s="63" t="str">
        <f>IFERROR(-Izmaksas!V377,"")</f>
        <v/>
      </c>
      <c r="W119" s="63" t="str">
        <f>IFERROR(-Izmaksas!W377,"")</f>
        <v/>
      </c>
      <c r="X119" s="63" t="str">
        <f>IFERROR(-Izmaksas!X377,"")</f>
        <v/>
      </c>
      <c r="Y119" s="63" t="str">
        <f>IFERROR(-Izmaksas!Y377,"")</f>
        <v/>
      </c>
      <c r="Z119" s="63" t="str">
        <f>IFERROR(-Izmaksas!Z377,"")</f>
        <v/>
      </c>
      <c r="AA119" s="63" t="str">
        <f>IFERROR(-Izmaksas!AA377,"")</f>
        <v/>
      </c>
      <c r="AB119" s="63" t="str">
        <f>IFERROR(-Izmaksas!AB377,"")</f>
        <v/>
      </c>
      <c r="AC119" s="63" t="str">
        <f>IFERROR(-Izmaksas!AC377,"")</f>
        <v/>
      </c>
      <c r="AD119" s="63" t="str">
        <f>IFERROR(-Izmaksas!AD377,"")</f>
        <v/>
      </c>
      <c r="AE119" s="63" t="str">
        <f>IFERROR(-Izmaksas!AE377,"")</f>
        <v/>
      </c>
      <c r="AF119" s="63" t="str">
        <f>IFERROR(-Izmaksas!AF377,"")</f>
        <v/>
      </c>
      <c r="AG119" s="63" t="str">
        <f>IFERROR(-Izmaksas!AG377,"")</f>
        <v/>
      </c>
      <c r="AH119" s="63" t="str">
        <f>IFERROR(-Izmaksas!AH377,"")</f>
        <v/>
      </c>
      <c r="AI119" s="63" t="str">
        <f>IFERROR(-Izmaksas!AI377,"")</f>
        <v/>
      </c>
      <c r="AJ119" s="63" t="str">
        <f>IFERROR(-Izmaksas!AJ377,"")</f>
        <v/>
      </c>
      <c r="AK119" s="63" t="str">
        <f>IFERROR(-Izmaksas!AK377,"")</f>
        <v/>
      </c>
      <c r="AL119" s="63" t="str">
        <f>IFERROR(-Izmaksas!AL377,"")</f>
        <v/>
      </c>
      <c r="AM119" s="63" t="str">
        <f>IFERROR(-Izmaksas!AM377,"")</f>
        <v/>
      </c>
      <c r="AN119" s="63" t="str">
        <f>IFERROR(-Izmaksas!AN377,"")</f>
        <v/>
      </c>
      <c r="AO119" s="63" t="str">
        <f>IFERROR(-Izmaksas!AO377,"")</f>
        <v/>
      </c>
      <c r="AP119" s="63" t="str">
        <f>IFERROR(-Izmaksas!AP377,"")</f>
        <v/>
      </c>
      <c r="AQ119" s="63" t="str">
        <f>IFERROR(-Izmaksas!AQ377,"")</f>
        <v/>
      </c>
      <c r="AR119" s="63" t="str">
        <f>IFERROR(-Izmaksas!AR377,"")</f>
        <v/>
      </c>
      <c r="AS119" s="63" t="str">
        <f>IFERROR(-Izmaksas!AS377,"")</f>
        <v/>
      </c>
      <c r="AT119" s="63" t="str">
        <f>IFERROR(-Izmaksas!AT377,"")</f>
        <v/>
      </c>
      <c r="AU119" s="63" t="str">
        <f>IFERROR(-Izmaksas!AU377,"")</f>
        <v/>
      </c>
      <c r="AV119" s="63" t="str">
        <f>IFERROR(-Izmaksas!AV377,"")</f>
        <v/>
      </c>
      <c r="AW119" s="63" t="str">
        <f>IFERROR(-Izmaksas!AW377,"")</f>
        <v/>
      </c>
      <c r="AX119" s="63" t="str">
        <f>IFERROR(-Izmaksas!AX377,"")</f>
        <v/>
      </c>
      <c r="AY119" s="63" t="str">
        <f>IFERROR(-Izmaksas!AY377,"")</f>
        <v/>
      </c>
      <c r="AZ119" s="63" t="str">
        <f>IFERROR(-Izmaksas!AZ377,"")</f>
        <v/>
      </c>
      <c r="BA119" s="63" t="str">
        <f>IFERROR(-Izmaksas!BA377,"")</f>
        <v/>
      </c>
      <c r="BB119" s="63" t="str">
        <f>IFERROR(-Izmaksas!BB377,"")</f>
        <v/>
      </c>
      <c r="BC119" s="63" t="str">
        <f>IFERROR(-Izmaksas!BC377,"")</f>
        <v/>
      </c>
      <c r="BD119" s="63" t="str">
        <f>IFERROR(-Izmaksas!BD377,"")</f>
        <v/>
      </c>
      <c r="BE119" s="63" t="str">
        <f>IFERROR(-Izmaksas!BE377,"")</f>
        <v/>
      </c>
      <c r="BF119" s="63" t="str">
        <f>IFERROR(-Izmaksas!BF377,"")</f>
        <v/>
      </c>
      <c r="BG119" s="63" t="str">
        <f>IFERROR(-Izmaksas!BG377,"")</f>
        <v/>
      </c>
      <c r="BH119" s="63" t="str">
        <f>IFERROR(-Izmaksas!BH377,"")</f>
        <v/>
      </c>
      <c r="BI119" s="63" t="str">
        <f>IFERROR(-Izmaksas!BI377,"")</f>
        <v/>
      </c>
      <c r="BJ119" s="63" t="str">
        <f>IFERROR(-Izmaksas!BJ377,"")</f>
        <v/>
      </c>
      <c r="BK119" s="63" t="str">
        <f>IFERROR(-Izmaksas!BK377,"")</f>
        <v/>
      </c>
      <c r="BL119" s="63" t="str">
        <f>IFERROR(-Izmaksas!BL377,"")</f>
        <v/>
      </c>
      <c r="BM119" s="63" t="str">
        <f>IFERROR(-Izmaksas!BM377,"")</f>
        <v/>
      </c>
      <c r="BN119" s="63" t="str">
        <f>IFERROR(-Izmaksas!BN377,"")</f>
        <v/>
      </c>
      <c r="BO119" s="63" t="str">
        <f>IFERROR(-Izmaksas!BO377,"")</f>
        <v/>
      </c>
      <c r="BP119" s="63" t="str">
        <f>IFERROR(-Izmaksas!BP377,"")</f>
        <v/>
      </c>
      <c r="BQ119" s="63" t="str">
        <f>IFERROR(-Izmaksas!BQ377,"")</f>
        <v/>
      </c>
      <c r="BR119" s="63" t="str">
        <f>IFERROR(-Izmaksas!BR377,"")</f>
        <v/>
      </c>
      <c r="BS119" s="63" t="str">
        <f>IFERROR(-Izmaksas!BS377,"")</f>
        <v/>
      </c>
      <c r="BT119" s="63" t="str">
        <f>IFERROR(-Izmaksas!BT377,"")</f>
        <v/>
      </c>
      <c r="BU119" s="63" t="str">
        <f>IFERROR(-Izmaksas!BU377,"")</f>
        <v/>
      </c>
      <c r="BV119" s="63" t="str">
        <f>IFERROR(-Izmaksas!BV377,"")</f>
        <v/>
      </c>
      <c r="BW119" s="63" t="str">
        <f>IFERROR(-Izmaksas!BW377,"")</f>
        <v/>
      </c>
      <c r="BX119" s="63" t="str">
        <f>IFERROR(-Izmaksas!BX377,"")</f>
        <v/>
      </c>
      <c r="BY119" s="63" t="str">
        <f>IFERROR(-Izmaksas!BY377,"")</f>
        <v/>
      </c>
      <c r="BZ119" s="63" t="str">
        <f>IFERROR(-Izmaksas!BZ377,"")</f>
        <v/>
      </c>
      <c r="CA119" s="63" t="str">
        <f>IFERROR(-Izmaksas!CA377,"")</f>
        <v/>
      </c>
      <c r="CB119" s="63" t="str">
        <f>IFERROR(-Izmaksas!CB377,"")</f>
        <v/>
      </c>
      <c r="CC119" s="63" t="str">
        <f>IFERROR(-Izmaksas!CC377,"")</f>
        <v/>
      </c>
      <c r="CD119" s="63" t="str">
        <f>IFERROR(-Izmaksas!CD377,"")</f>
        <v/>
      </c>
      <c r="CE119" s="63" t="str">
        <f>IFERROR(-Izmaksas!CE377,"")</f>
        <v/>
      </c>
      <c r="CF119" s="63" t="str">
        <f>IFERROR(-Izmaksas!CF377,"")</f>
        <v/>
      </c>
      <c r="CG119" s="63" t="str">
        <f>IFERROR(-Izmaksas!CG377,"")</f>
        <v/>
      </c>
      <c r="CH119" s="63" t="str">
        <f>IFERROR(-Izmaksas!CH377,"")</f>
        <v/>
      </c>
      <c r="CI119" s="63" t="str">
        <f>IFERROR(-Izmaksas!CI377,"")</f>
        <v/>
      </c>
      <c r="CJ119" s="63" t="str">
        <f>IFERROR(-Izmaksas!CJ377,"")</f>
        <v/>
      </c>
      <c r="CK119" s="63" t="str">
        <f>IFERROR(-Izmaksas!CK377,"")</f>
        <v/>
      </c>
      <c r="CL119" s="63" t="str">
        <f>IFERROR(-Izmaksas!CL377,"")</f>
        <v/>
      </c>
      <c r="CM119" s="63" t="str">
        <f>IFERROR(-Izmaksas!CM377,"")</f>
        <v/>
      </c>
      <c r="CN119" s="63" t="str">
        <f>IFERROR(-Izmaksas!CN377,"")</f>
        <v/>
      </c>
      <c r="CO119" s="63" t="str">
        <f>IFERROR(-Izmaksas!CO377,"")</f>
        <v/>
      </c>
      <c r="CP119" s="63" t="str">
        <f>IFERROR(-Izmaksas!CP377,"")</f>
        <v/>
      </c>
      <c r="CQ119" s="63" t="str">
        <f>IFERROR(-Izmaksas!CQ377,"")</f>
        <v/>
      </c>
      <c r="CR119" s="63" t="str">
        <f>IFERROR(-Izmaksas!CR377,"")</f>
        <v/>
      </c>
      <c r="CS119" s="63" t="str">
        <f>IFERROR(-Izmaksas!CS377,"")</f>
        <v/>
      </c>
      <c r="CT119" s="63" t="str">
        <f>IFERROR(-Izmaksas!CT377,"")</f>
        <v/>
      </c>
      <c r="CU119" s="63" t="str">
        <f>IFERROR(-Izmaksas!CU377,"")</f>
        <v/>
      </c>
      <c r="CV119" s="63" t="str">
        <f>IFERROR(-Izmaksas!CV377,"")</f>
        <v/>
      </c>
      <c r="CW119" s="63" t="str">
        <f>IFERROR(-Izmaksas!CW377,"")</f>
        <v/>
      </c>
      <c r="CX119" s="63" t="str">
        <f>IFERROR(-Izmaksas!CX377,"")</f>
        <v/>
      </c>
      <c r="CY119" s="63" t="str">
        <f>IFERROR(-Izmaksas!CY377,"")</f>
        <v/>
      </c>
      <c r="CZ119" s="63" t="str">
        <f>IFERROR(-Izmaksas!CZ377,"")</f>
        <v/>
      </c>
      <c r="DA119" s="63" t="str">
        <f>IFERROR(-Izmaksas!DA377,"")</f>
        <v/>
      </c>
      <c r="DB119" s="63" t="str">
        <f>IFERROR(-Izmaksas!DB377,"")</f>
        <v/>
      </c>
      <c r="DC119" s="63" t="str">
        <f>IFERROR(-Izmaksas!DC377,"")</f>
        <v/>
      </c>
      <c r="DD119" s="63" t="str">
        <f>IFERROR(-Izmaksas!DD377,"")</f>
        <v/>
      </c>
      <c r="DE119" s="63" t="str">
        <f>IFERROR(-Izmaksas!DE377,"")</f>
        <v/>
      </c>
      <c r="DF119" s="63" t="str">
        <f>IFERROR(-Izmaksas!DF377,"")</f>
        <v/>
      </c>
      <c r="DG119" s="63" t="str">
        <f>IFERROR(-Izmaksas!DG377,"")</f>
        <v/>
      </c>
      <c r="DH119" s="63" t="str">
        <f>IFERROR(-Izmaksas!DH377,"")</f>
        <v/>
      </c>
      <c r="DI119" s="63" t="str">
        <f>IFERROR(-Izmaksas!DI377,"")</f>
        <v/>
      </c>
      <c r="DJ119" s="63" t="str">
        <f>IFERROR(-Izmaksas!DJ377,"")</f>
        <v/>
      </c>
      <c r="DK119" s="63" t="str">
        <f>IFERROR(-Izmaksas!DK377,"")</f>
        <v/>
      </c>
      <c r="DL119" s="63" t="str">
        <f>IFERROR(-Izmaksas!DL377,"")</f>
        <v/>
      </c>
      <c r="DM119" s="63" t="str">
        <f>IFERROR(-Izmaksas!DM377,"")</f>
        <v/>
      </c>
      <c r="DN119" s="63" t="str">
        <f>IFERROR(-Izmaksas!DN377,"")</f>
        <v/>
      </c>
      <c r="DO119" s="63" t="str">
        <f>IFERROR(-Izmaksas!DO377,"")</f>
        <v/>
      </c>
      <c r="DP119" s="63" t="str">
        <f>IFERROR(-Izmaksas!DP377,"")</f>
        <v/>
      </c>
      <c r="DQ119" s="63" t="str">
        <f>IFERROR(-Izmaksas!DQ377,"")</f>
        <v/>
      </c>
      <c r="DR119" s="63" t="str">
        <f>IFERROR(-Izmaksas!DR377,"")</f>
        <v/>
      </c>
      <c r="DS119" s="63" t="str">
        <f>IFERROR(-Izmaksas!DS377,"")</f>
        <v/>
      </c>
      <c r="DT119" s="63" t="str">
        <f>IFERROR(-Izmaksas!DT377,"")</f>
        <v/>
      </c>
      <c r="DU119" s="63" t="str">
        <f>IFERROR(-Izmaksas!DU377,"")</f>
        <v/>
      </c>
    </row>
    <row r="120" spans="1:125" x14ac:dyDescent="0.35">
      <c r="A120" s="55" t="str">
        <f>IFERROR(Izmaksas!A378,"")</f>
        <v>Pievienotās vērtības nodoklis</v>
      </c>
      <c r="B120" s="2"/>
      <c r="C120" s="2"/>
      <c r="D120" s="63">
        <f>IFERROR(-Izmaksas!D378,"")</f>
        <v>0</v>
      </c>
      <c r="E120" s="63">
        <f>IFERROR(-Izmaksas!E378,"")</f>
        <v>0</v>
      </c>
      <c r="F120" s="63">
        <f>IFERROR(-Izmaksas!F378,"")</f>
        <v>0</v>
      </c>
      <c r="G120" s="63">
        <f>IFERROR(-Izmaksas!G378,"")</f>
        <v>0</v>
      </c>
      <c r="H120" s="63">
        <f>IFERROR(-Izmaksas!H378,"")</f>
        <v>0</v>
      </c>
      <c r="I120" s="63">
        <f>IFERROR(-Izmaksas!I378,"")</f>
        <v>0</v>
      </c>
      <c r="J120" s="63">
        <f>IFERROR(-Izmaksas!J378,"")</f>
        <v>0</v>
      </c>
      <c r="K120" s="63">
        <f>IFERROR(-Izmaksas!K378,"")</f>
        <v>0</v>
      </c>
      <c r="L120" s="63">
        <f>IFERROR(-Izmaksas!L378,"")</f>
        <v>0</v>
      </c>
      <c r="M120" s="63">
        <f>IFERROR(-Izmaksas!M378,"")</f>
        <v>0</v>
      </c>
      <c r="N120" s="63">
        <f>IFERROR(-Izmaksas!N378,"")</f>
        <v>0</v>
      </c>
      <c r="O120" s="63">
        <f>IFERROR(-Izmaksas!O378,"")</f>
        <v>0</v>
      </c>
      <c r="P120" s="63">
        <f>IFERROR(-Izmaksas!P378,"")</f>
        <v>0</v>
      </c>
      <c r="Q120" s="63">
        <f>IFERROR(-Izmaksas!Q378,"")</f>
        <v>0</v>
      </c>
      <c r="R120" s="63">
        <f>IFERROR(-Izmaksas!R378,"")</f>
        <v>0</v>
      </c>
      <c r="S120" s="63">
        <f>IFERROR(-Izmaksas!S378,"")</f>
        <v>0</v>
      </c>
      <c r="T120" s="63">
        <f>IFERROR(-Izmaksas!T378,"")</f>
        <v>0</v>
      </c>
      <c r="U120" s="63">
        <f>IFERROR(-Izmaksas!U378,"")</f>
        <v>0</v>
      </c>
      <c r="V120" s="63">
        <f>IFERROR(-Izmaksas!V378,"")</f>
        <v>0</v>
      </c>
      <c r="W120" s="63">
        <f>IFERROR(-Izmaksas!W378,"")</f>
        <v>0</v>
      </c>
      <c r="X120" s="63">
        <f>IFERROR(-Izmaksas!X378,"")</f>
        <v>0</v>
      </c>
      <c r="Y120" s="63">
        <f>IFERROR(-Izmaksas!Y378,"")</f>
        <v>0</v>
      </c>
      <c r="Z120" s="63">
        <f>IFERROR(-Izmaksas!Z378,"")</f>
        <v>0</v>
      </c>
      <c r="AA120" s="63">
        <f>IFERROR(-Izmaksas!AA378,"")</f>
        <v>0</v>
      </c>
      <c r="AB120" s="63">
        <f>IFERROR(-Izmaksas!AB378,"")</f>
        <v>0</v>
      </c>
      <c r="AC120" s="63">
        <f>IFERROR(-Izmaksas!AC378,"")</f>
        <v>0</v>
      </c>
      <c r="AD120" s="63">
        <f>IFERROR(-Izmaksas!AD378,"")</f>
        <v>0</v>
      </c>
      <c r="AE120" s="63">
        <f>IFERROR(-Izmaksas!AE378,"")</f>
        <v>0</v>
      </c>
      <c r="AF120" s="63">
        <f>IFERROR(-Izmaksas!AF378,"")</f>
        <v>0</v>
      </c>
      <c r="AG120" s="63">
        <f>IFERROR(-Izmaksas!AG378,"")</f>
        <v>0</v>
      </c>
      <c r="AH120" s="63">
        <f>IFERROR(-Izmaksas!AH378,"")</f>
        <v>0</v>
      </c>
      <c r="AI120" s="63">
        <f>IFERROR(-Izmaksas!AI378,"")</f>
        <v>0</v>
      </c>
      <c r="AJ120" s="63">
        <f>IFERROR(-Izmaksas!AJ378,"")</f>
        <v>0</v>
      </c>
      <c r="AK120" s="63">
        <f>IFERROR(-Izmaksas!AK378,"")</f>
        <v>0</v>
      </c>
      <c r="AL120" s="63">
        <f>IFERROR(-Izmaksas!AL378,"")</f>
        <v>0</v>
      </c>
      <c r="AM120" s="63">
        <f>IFERROR(-Izmaksas!AM378,"")</f>
        <v>0</v>
      </c>
      <c r="AN120" s="63">
        <f>IFERROR(-Izmaksas!AN378,"")</f>
        <v>0</v>
      </c>
      <c r="AO120" s="63">
        <f>IFERROR(-Izmaksas!AO378,"")</f>
        <v>0</v>
      </c>
      <c r="AP120" s="63">
        <f>IFERROR(-Izmaksas!AP378,"")</f>
        <v>0</v>
      </c>
      <c r="AQ120" s="63">
        <f>IFERROR(-Izmaksas!AQ378,"")</f>
        <v>0</v>
      </c>
      <c r="AR120" s="63">
        <f>IFERROR(-Izmaksas!AR378,"")</f>
        <v>0</v>
      </c>
      <c r="AS120" s="63">
        <f>IFERROR(-Izmaksas!AS378,"")</f>
        <v>0</v>
      </c>
      <c r="AT120" s="63">
        <f>IFERROR(-Izmaksas!AT378,"")</f>
        <v>0</v>
      </c>
      <c r="AU120" s="63">
        <f>IFERROR(-Izmaksas!AU378,"")</f>
        <v>0</v>
      </c>
      <c r="AV120" s="63">
        <f>IFERROR(-Izmaksas!AV378,"")</f>
        <v>0</v>
      </c>
      <c r="AW120" s="63">
        <f>IFERROR(-Izmaksas!AW378,"")</f>
        <v>0</v>
      </c>
      <c r="AX120" s="63">
        <f>IFERROR(-Izmaksas!AX378,"")</f>
        <v>0</v>
      </c>
      <c r="AY120" s="63">
        <f>IFERROR(-Izmaksas!AY378,"")</f>
        <v>0</v>
      </c>
      <c r="AZ120" s="63">
        <f>IFERROR(-Izmaksas!AZ378,"")</f>
        <v>0</v>
      </c>
      <c r="BA120" s="63">
        <f>IFERROR(-Izmaksas!BA378,"")</f>
        <v>0</v>
      </c>
      <c r="BB120" s="63">
        <f>IFERROR(-Izmaksas!BB378,"")</f>
        <v>0</v>
      </c>
      <c r="BC120" s="63">
        <f>IFERROR(-Izmaksas!BC378,"")</f>
        <v>0</v>
      </c>
      <c r="BD120" s="63">
        <f>IFERROR(-Izmaksas!BD378,"")</f>
        <v>0</v>
      </c>
      <c r="BE120" s="63">
        <f>IFERROR(-Izmaksas!BE378,"")</f>
        <v>0</v>
      </c>
      <c r="BF120" s="63">
        <f>IFERROR(-Izmaksas!BF378,"")</f>
        <v>0</v>
      </c>
      <c r="BG120" s="63">
        <f>IFERROR(-Izmaksas!BG378,"")</f>
        <v>0</v>
      </c>
      <c r="BH120" s="63">
        <f>IFERROR(-Izmaksas!BH378,"")</f>
        <v>0</v>
      </c>
      <c r="BI120" s="63">
        <f>IFERROR(-Izmaksas!BI378,"")</f>
        <v>0</v>
      </c>
      <c r="BJ120" s="63">
        <f>IFERROR(-Izmaksas!BJ378,"")</f>
        <v>0</v>
      </c>
      <c r="BK120" s="63">
        <f>IFERROR(-Izmaksas!BK378,"")</f>
        <v>0</v>
      </c>
      <c r="BL120" s="63">
        <f>IFERROR(-Izmaksas!BL378,"")</f>
        <v>0</v>
      </c>
      <c r="BM120" s="63">
        <f>IFERROR(-Izmaksas!BM378,"")</f>
        <v>0</v>
      </c>
      <c r="BN120" s="63">
        <f>IFERROR(-Izmaksas!BN378,"")</f>
        <v>0</v>
      </c>
      <c r="BO120" s="63">
        <f>IFERROR(-Izmaksas!BO378,"")</f>
        <v>0</v>
      </c>
      <c r="BP120" s="63">
        <f>IFERROR(-Izmaksas!BP378,"")</f>
        <v>0</v>
      </c>
      <c r="BQ120" s="63">
        <f>IFERROR(-Izmaksas!BQ378,"")</f>
        <v>0</v>
      </c>
      <c r="BR120" s="63">
        <f>IFERROR(-Izmaksas!BR378,"")</f>
        <v>0</v>
      </c>
      <c r="BS120" s="63">
        <f>IFERROR(-Izmaksas!BS378,"")</f>
        <v>0</v>
      </c>
      <c r="BT120" s="63">
        <f>IFERROR(-Izmaksas!BT378,"")</f>
        <v>0</v>
      </c>
      <c r="BU120" s="63">
        <f>IFERROR(-Izmaksas!BU378,"")</f>
        <v>0</v>
      </c>
      <c r="BV120" s="63">
        <f>IFERROR(-Izmaksas!BV378,"")</f>
        <v>0</v>
      </c>
      <c r="BW120" s="63">
        <f>IFERROR(-Izmaksas!BW378,"")</f>
        <v>0</v>
      </c>
      <c r="BX120" s="63">
        <f>IFERROR(-Izmaksas!BX378,"")</f>
        <v>0</v>
      </c>
      <c r="BY120" s="63">
        <f>IFERROR(-Izmaksas!BY378,"")</f>
        <v>0</v>
      </c>
      <c r="BZ120" s="63">
        <f>IFERROR(-Izmaksas!BZ378,"")</f>
        <v>0</v>
      </c>
      <c r="CA120" s="63">
        <f>IFERROR(-Izmaksas!CA378,"")</f>
        <v>0</v>
      </c>
      <c r="CB120" s="63">
        <f>IFERROR(-Izmaksas!CB378,"")</f>
        <v>0</v>
      </c>
      <c r="CC120" s="63">
        <f>IFERROR(-Izmaksas!CC378,"")</f>
        <v>0</v>
      </c>
      <c r="CD120" s="63">
        <f>IFERROR(-Izmaksas!CD378,"")</f>
        <v>0</v>
      </c>
      <c r="CE120" s="63">
        <f>IFERROR(-Izmaksas!CE378,"")</f>
        <v>0</v>
      </c>
      <c r="CF120" s="63">
        <f>IFERROR(-Izmaksas!CF378,"")</f>
        <v>0</v>
      </c>
      <c r="CG120" s="63">
        <f>IFERROR(-Izmaksas!CG378,"")</f>
        <v>0</v>
      </c>
      <c r="CH120" s="63">
        <f>IFERROR(-Izmaksas!CH378,"")</f>
        <v>0</v>
      </c>
      <c r="CI120" s="63">
        <f>IFERROR(-Izmaksas!CI378,"")</f>
        <v>0</v>
      </c>
      <c r="CJ120" s="63">
        <f>IFERROR(-Izmaksas!CJ378,"")</f>
        <v>0</v>
      </c>
      <c r="CK120" s="63">
        <f>IFERROR(-Izmaksas!CK378,"")</f>
        <v>0</v>
      </c>
      <c r="CL120" s="63">
        <f>IFERROR(-Izmaksas!CL378,"")</f>
        <v>0</v>
      </c>
      <c r="CM120" s="63">
        <f>IFERROR(-Izmaksas!CM378,"")</f>
        <v>0</v>
      </c>
      <c r="CN120" s="63">
        <f>IFERROR(-Izmaksas!CN378,"")</f>
        <v>0</v>
      </c>
      <c r="CO120" s="63">
        <f>IFERROR(-Izmaksas!CO378,"")</f>
        <v>0</v>
      </c>
      <c r="CP120" s="63">
        <f>IFERROR(-Izmaksas!CP378,"")</f>
        <v>0</v>
      </c>
      <c r="CQ120" s="63">
        <f>IFERROR(-Izmaksas!CQ378,"")</f>
        <v>0</v>
      </c>
      <c r="CR120" s="63">
        <f>IFERROR(-Izmaksas!CR378,"")</f>
        <v>0</v>
      </c>
      <c r="CS120" s="63">
        <f>IFERROR(-Izmaksas!CS378,"")</f>
        <v>0</v>
      </c>
      <c r="CT120" s="63">
        <f>IFERROR(-Izmaksas!CT378,"")</f>
        <v>0</v>
      </c>
      <c r="CU120" s="63">
        <f>IFERROR(-Izmaksas!CU378,"")</f>
        <v>0</v>
      </c>
      <c r="CV120" s="63">
        <f>IFERROR(-Izmaksas!CV378,"")</f>
        <v>0</v>
      </c>
      <c r="CW120" s="63">
        <f>IFERROR(-Izmaksas!CW378,"")</f>
        <v>0</v>
      </c>
      <c r="CX120" s="63">
        <f>IFERROR(-Izmaksas!CX378,"")</f>
        <v>0</v>
      </c>
      <c r="CY120" s="63">
        <f>IFERROR(-Izmaksas!CY378,"")</f>
        <v>0</v>
      </c>
      <c r="CZ120" s="63">
        <f>IFERROR(-Izmaksas!CZ378,"")</f>
        <v>0</v>
      </c>
      <c r="DA120" s="63">
        <f>IFERROR(-Izmaksas!DA378,"")</f>
        <v>0</v>
      </c>
      <c r="DB120" s="63">
        <f>IFERROR(-Izmaksas!DB378,"")</f>
        <v>0</v>
      </c>
      <c r="DC120" s="63">
        <f>IFERROR(-Izmaksas!DC378,"")</f>
        <v>0</v>
      </c>
      <c r="DD120" s="63">
        <f>IFERROR(-Izmaksas!DD378,"")</f>
        <v>0</v>
      </c>
      <c r="DE120" s="63">
        <f>IFERROR(-Izmaksas!DE378,"")</f>
        <v>0</v>
      </c>
      <c r="DF120" s="63">
        <f>IFERROR(-Izmaksas!DF378,"")</f>
        <v>0</v>
      </c>
      <c r="DG120" s="63">
        <f>IFERROR(-Izmaksas!DG378,"")</f>
        <v>0</v>
      </c>
      <c r="DH120" s="63">
        <f>IFERROR(-Izmaksas!DH378,"")</f>
        <v>0</v>
      </c>
      <c r="DI120" s="63">
        <f>IFERROR(-Izmaksas!DI378,"")</f>
        <v>0</v>
      </c>
      <c r="DJ120" s="63">
        <f>IFERROR(-Izmaksas!DJ378,"")</f>
        <v>0</v>
      </c>
      <c r="DK120" s="63">
        <f>IFERROR(-Izmaksas!DK378,"")</f>
        <v>0</v>
      </c>
      <c r="DL120" s="63">
        <f>IFERROR(-Izmaksas!DL378,"")</f>
        <v>0</v>
      </c>
      <c r="DM120" s="63">
        <f>IFERROR(-Izmaksas!DM378,"")</f>
        <v>0</v>
      </c>
      <c r="DN120" s="63">
        <f>IFERROR(-Izmaksas!DN378,"")</f>
        <v>0</v>
      </c>
      <c r="DO120" s="63">
        <f>IFERROR(-Izmaksas!DO378,"")</f>
        <v>0</v>
      </c>
      <c r="DP120" s="63">
        <f>IFERROR(-Izmaksas!DP378,"")</f>
        <v>0</v>
      </c>
      <c r="DQ120" s="63">
        <f>IFERROR(-Izmaksas!DQ378,"")</f>
        <v>0</v>
      </c>
      <c r="DR120" s="63">
        <f>IFERROR(-Izmaksas!DR378,"")</f>
        <v>0</v>
      </c>
      <c r="DS120" s="63">
        <f>IFERROR(-Izmaksas!DS378,"")</f>
        <v>0</v>
      </c>
      <c r="DT120" s="63">
        <f>IFERROR(-Izmaksas!DT378,"")</f>
        <v>0</v>
      </c>
      <c r="DU120" s="63">
        <f>IFERROR(-Izmaksas!DU378,"")</f>
        <v>0</v>
      </c>
    </row>
    <row r="121" spans="1:125" x14ac:dyDescent="0.35">
      <c r="A121" s="55" t="str">
        <f>IFERROR(Izmaksas!A379,"")</f>
        <v>Parējās korekcijas nominālajās cenās</v>
      </c>
      <c r="B121" s="2"/>
      <c r="C121" s="2"/>
      <c r="D121" s="63">
        <f>IFERROR(-Izmaksas!D379,"")</f>
        <v>0</v>
      </c>
      <c r="E121" s="63">
        <f>IFERROR(-Izmaksas!E379,"")</f>
        <v>0</v>
      </c>
      <c r="F121" s="63">
        <f>IFERROR(-Izmaksas!F379,"")</f>
        <v>0</v>
      </c>
      <c r="G121" s="63">
        <f>IFERROR(-Izmaksas!G379,"")</f>
        <v>0</v>
      </c>
      <c r="H121" s="63">
        <f>IFERROR(-Izmaksas!H379,"")</f>
        <v>0</v>
      </c>
      <c r="I121" s="63">
        <f>IFERROR(-Izmaksas!I379,"")</f>
        <v>0</v>
      </c>
      <c r="J121" s="63">
        <f>IFERROR(-Izmaksas!J379,"")</f>
        <v>0</v>
      </c>
      <c r="K121" s="63">
        <f>IFERROR(-Izmaksas!K379,"")</f>
        <v>0</v>
      </c>
      <c r="L121" s="63">
        <f>IFERROR(-Izmaksas!L379,"")</f>
        <v>0</v>
      </c>
      <c r="M121" s="63">
        <f>IFERROR(-Izmaksas!M379,"")</f>
        <v>0</v>
      </c>
      <c r="N121" s="63">
        <f>IFERROR(-Izmaksas!N379,"")</f>
        <v>0</v>
      </c>
      <c r="O121" s="63">
        <f>IFERROR(-Izmaksas!O379,"")</f>
        <v>0</v>
      </c>
      <c r="P121" s="63">
        <f>IFERROR(-Izmaksas!P379,"")</f>
        <v>0</v>
      </c>
      <c r="Q121" s="63">
        <f>IFERROR(-Izmaksas!Q379,"")</f>
        <v>0</v>
      </c>
      <c r="R121" s="63">
        <f>IFERROR(-Izmaksas!R379,"")</f>
        <v>0</v>
      </c>
      <c r="S121" s="63">
        <f>IFERROR(-Izmaksas!S379,"")</f>
        <v>0</v>
      </c>
      <c r="T121" s="63">
        <f>IFERROR(-Izmaksas!T379,"")</f>
        <v>0</v>
      </c>
      <c r="U121" s="63">
        <f>IFERROR(-Izmaksas!U379,"")</f>
        <v>0</v>
      </c>
      <c r="V121" s="63">
        <f>IFERROR(-Izmaksas!V379,"")</f>
        <v>0</v>
      </c>
      <c r="W121" s="63">
        <f>IFERROR(-Izmaksas!W379,"")</f>
        <v>0</v>
      </c>
      <c r="X121" s="63">
        <f>IFERROR(-Izmaksas!X379,"")</f>
        <v>0</v>
      </c>
      <c r="Y121" s="63">
        <f>IFERROR(-Izmaksas!Y379,"")</f>
        <v>0</v>
      </c>
      <c r="Z121" s="63">
        <f>IFERROR(-Izmaksas!Z379,"")</f>
        <v>0</v>
      </c>
      <c r="AA121" s="63">
        <f>IFERROR(-Izmaksas!AA379,"")</f>
        <v>0</v>
      </c>
      <c r="AB121" s="63">
        <f>IFERROR(-Izmaksas!AB379,"")</f>
        <v>0</v>
      </c>
      <c r="AC121" s="63">
        <f>IFERROR(-Izmaksas!AC379,"")</f>
        <v>0</v>
      </c>
      <c r="AD121" s="63">
        <f>IFERROR(-Izmaksas!AD379,"")</f>
        <v>0</v>
      </c>
      <c r="AE121" s="63">
        <f>IFERROR(-Izmaksas!AE379,"")</f>
        <v>0</v>
      </c>
      <c r="AF121" s="63">
        <f>IFERROR(-Izmaksas!AF379,"")</f>
        <v>0</v>
      </c>
      <c r="AG121" s="63">
        <f>IFERROR(-Izmaksas!AG379,"")</f>
        <v>0</v>
      </c>
      <c r="AH121" s="63">
        <f>IFERROR(-Izmaksas!AH379,"")</f>
        <v>0</v>
      </c>
      <c r="AI121" s="63">
        <f>IFERROR(-Izmaksas!AI379,"")</f>
        <v>0</v>
      </c>
      <c r="AJ121" s="63">
        <f>IFERROR(-Izmaksas!AJ379,"")</f>
        <v>0</v>
      </c>
      <c r="AK121" s="63">
        <f>IFERROR(-Izmaksas!AK379,"")</f>
        <v>0</v>
      </c>
      <c r="AL121" s="63">
        <f>IFERROR(-Izmaksas!AL379,"")</f>
        <v>0</v>
      </c>
      <c r="AM121" s="63">
        <f>IFERROR(-Izmaksas!AM379,"")</f>
        <v>0</v>
      </c>
      <c r="AN121" s="63">
        <f>IFERROR(-Izmaksas!AN379,"")</f>
        <v>0</v>
      </c>
      <c r="AO121" s="63">
        <f>IFERROR(-Izmaksas!AO379,"")</f>
        <v>0</v>
      </c>
      <c r="AP121" s="63">
        <f>IFERROR(-Izmaksas!AP379,"")</f>
        <v>0</v>
      </c>
      <c r="AQ121" s="63">
        <f>IFERROR(-Izmaksas!AQ379,"")</f>
        <v>0</v>
      </c>
      <c r="AR121" s="63">
        <f>IFERROR(-Izmaksas!AR379,"")</f>
        <v>0</v>
      </c>
      <c r="AS121" s="63">
        <f>IFERROR(-Izmaksas!AS379,"")</f>
        <v>0</v>
      </c>
      <c r="AT121" s="63">
        <f>IFERROR(-Izmaksas!AT379,"")</f>
        <v>0</v>
      </c>
      <c r="AU121" s="63">
        <f>IFERROR(-Izmaksas!AU379,"")</f>
        <v>0</v>
      </c>
      <c r="AV121" s="63">
        <f>IFERROR(-Izmaksas!AV379,"")</f>
        <v>0</v>
      </c>
      <c r="AW121" s="63">
        <f>IFERROR(-Izmaksas!AW379,"")</f>
        <v>0</v>
      </c>
      <c r="AX121" s="63">
        <f>IFERROR(-Izmaksas!AX379,"")</f>
        <v>0</v>
      </c>
      <c r="AY121" s="63">
        <f>IFERROR(-Izmaksas!AY379,"")</f>
        <v>0</v>
      </c>
      <c r="AZ121" s="63">
        <f>IFERROR(-Izmaksas!AZ379,"")</f>
        <v>0</v>
      </c>
      <c r="BA121" s="63">
        <f>IFERROR(-Izmaksas!BA379,"")</f>
        <v>0</v>
      </c>
      <c r="BB121" s="63">
        <f>IFERROR(-Izmaksas!BB379,"")</f>
        <v>0</v>
      </c>
      <c r="BC121" s="63">
        <f>IFERROR(-Izmaksas!BC379,"")</f>
        <v>0</v>
      </c>
      <c r="BD121" s="63">
        <f>IFERROR(-Izmaksas!BD379,"")</f>
        <v>0</v>
      </c>
      <c r="BE121" s="63">
        <f>IFERROR(-Izmaksas!BE379,"")</f>
        <v>0</v>
      </c>
      <c r="BF121" s="63">
        <f>IFERROR(-Izmaksas!BF379,"")</f>
        <v>0</v>
      </c>
      <c r="BG121" s="63">
        <f>IFERROR(-Izmaksas!BG379,"")</f>
        <v>0</v>
      </c>
      <c r="BH121" s="63">
        <f>IFERROR(-Izmaksas!BH379,"")</f>
        <v>0</v>
      </c>
      <c r="BI121" s="63">
        <f>IFERROR(-Izmaksas!BI379,"")</f>
        <v>0</v>
      </c>
      <c r="BJ121" s="63">
        <f>IFERROR(-Izmaksas!BJ379,"")</f>
        <v>0</v>
      </c>
      <c r="BK121" s="63">
        <f>IFERROR(-Izmaksas!BK379,"")</f>
        <v>0</v>
      </c>
      <c r="BL121" s="63">
        <f>IFERROR(-Izmaksas!BL379,"")</f>
        <v>0</v>
      </c>
      <c r="BM121" s="63">
        <f>IFERROR(-Izmaksas!BM379,"")</f>
        <v>0</v>
      </c>
      <c r="BN121" s="63">
        <f>IFERROR(-Izmaksas!BN379,"")</f>
        <v>0</v>
      </c>
      <c r="BO121" s="63">
        <f>IFERROR(-Izmaksas!BO379,"")</f>
        <v>0</v>
      </c>
      <c r="BP121" s="63">
        <f>IFERROR(-Izmaksas!BP379,"")</f>
        <v>0</v>
      </c>
      <c r="BQ121" s="63">
        <f>IFERROR(-Izmaksas!BQ379,"")</f>
        <v>0</v>
      </c>
      <c r="BR121" s="63">
        <f>IFERROR(-Izmaksas!BR379,"")</f>
        <v>0</v>
      </c>
      <c r="BS121" s="63">
        <f>IFERROR(-Izmaksas!BS379,"")</f>
        <v>0</v>
      </c>
      <c r="BT121" s="63">
        <f>IFERROR(-Izmaksas!BT379,"")</f>
        <v>0</v>
      </c>
      <c r="BU121" s="63">
        <f>IFERROR(-Izmaksas!BU379,"")</f>
        <v>0</v>
      </c>
      <c r="BV121" s="63">
        <f>IFERROR(-Izmaksas!BV379,"")</f>
        <v>0</v>
      </c>
      <c r="BW121" s="63">
        <f>IFERROR(-Izmaksas!BW379,"")</f>
        <v>0</v>
      </c>
      <c r="BX121" s="63">
        <f>IFERROR(-Izmaksas!BX379,"")</f>
        <v>0</v>
      </c>
      <c r="BY121" s="63">
        <f>IFERROR(-Izmaksas!BY379,"")</f>
        <v>0</v>
      </c>
      <c r="BZ121" s="63">
        <f>IFERROR(-Izmaksas!BZ379,"")</f>
        <v>0</v>
      </c>
      <c r="CA121" s="63">
        <f>IFERROR(-Izmaksas!CA379,"")</f>
        <v>0</v>
      </c>
      <c r="CB121" s="63">
        <f>IFERROR(-Izmaksas!CB379,"")</f>
        <v>0</v>
      </c>
      <c r="CC121" s="63">
        <f>IFERROR(-Izmaksas!CC379,"")</f>
        <v>0</v>
      </c>
      <c r="CD121" s="63">
        <f>IFERROR(-Izmaksas!CD379,"")</f>
        <v>0</v>
      </c>
      <c r="CE121" s="63">
        <f>IFERROR(-Izmaksas!CE379,"")</f>
        <v>0</v>
      </c>
      <c r="CF121" s="63">
        <f>IFERROR(-Izmaksas!CF379,"")</f>
        <v>0</v>
      </c>
      <c r="CG121" s="63">
        <f>IFERROR(-Izmaksas!CG379,"")</f>
        <v>0</v>
      </c>
      <c r="CH121" s="63">
        <f>IFERROR(-Izmaksas!CH379,"")</f>
        <v>0</v>
      </c>
      <c r="CI121" s="63">
        <f>IFERROR(-Izmaksas!CI379,"")</f>
        <v>0</v>
      </c>
      <c r="CJ121" s="63">
        <f>IFERROR(-Izmaksas!CJ379,"")</f>
        <v>0</v>
      </c>
      <c r="CK121" s="63">
        <f>IFERROR(-Izmaksas!CK379,"")</f>
        <v>0</v>
      </c>
      <c r="CL121" s="63">
        <f>IFERROR(-Izmaksas!CL379,"")</f>
        <v>0</v>
      </c>
      <c r="CM121" s="63">
        <f>IFERROR(-Izmaksas!CM379,"")</f>
        <v>0</v>
      </c>
      <c r="CN121" s="63">
        <f>IFERROR(-Izmaksas!CN379,"")</f>
        <v>0</v>
      </c>
      <c r="CO121" s="63">
        <f>IFERROR(-Izmaksas!CO379,"")</f>
        <v>0</v>
      </c>
      <c r="CP121" s="63">
        <f>IFERROR(-Izmaksas!CP379,"")</f>
        <v>0</v>
      </c>
      <c r="CQ121" s="63">
        <f>IFERROR(-Izmaksas!CQ379,"")</f>
        <v>0</v>
      </c>
      <c r="CR121" s="63">
        <f>IFERROR(-Izmaksas!CR379,"")</f>
        <v>0</v>
      </c>
      <c r="CS121" s="63">
        <f>IFERROR(-Izmaksas!CS379,"")</f>
        <v>0</v>
      </c>
      <c r="CT121" s="63">
        <f>IFERROR(-Izmaksas!CT379,"")</f>
        <v>0</v>
      </c>
      <c r="CU121" s="63">
        <f>IFERROR(-Izmaksas!CU379,"")</f>
        <v>0</v>
      </c>
      <c r="CV121" s="63">
        <f>IFERROR(-Izmaksas!CV379,"")</f>
        <v>0</v>
      </c>
      <c r="CW121" s="63">
        <f>IFERROR(-Izmaksas!CW379,"")</f>
        <v>0</v>
      </c>
      <c r="CX121" s="63">
        <f>IFERROR(-Izmaksas!CX379,"")</f>
        <v>0</v>
      </c>
      <c r="CY121" s="63">
        <f>IFERROR(-Izmaksas!CY379,"")</f>
        <v>0</v>
      </c>
      <c r="CZ121" s="63">
        <f>IFERROR(-Izmaksas!CZ379,"")</f>
        <v>0</v>
      </c>
      <c r="DA121" s="63">
        <f>IFERROR(-Izmaksas!DA379,"")</f>
        <v>0</v>
      </c>
      <c r="DB121" s="63">
        <f>IFERROR(-Izmaksas!DB379,"")</f>
        <v>0</v>
      </c>
      <c r="DC121" s="63">
        <f>IFERROR(-Izmaksas!DC379,"")</f>
        <v>0</v>
      </c>
      <c r="DD121" s="63">
        <f>IFERROR(-Izmaksas!DD379,"")</f>
        <v>0</v>
      </c>
      <c r="DE121" s="63">
        <f>IFERROR(-Izmaksas!DE379,"")</f>
        <v>0</v>
      </c>
      <c r="DF121" s="63">
        <f>IFERROR(-Izmaksas!DF379,"")</f>
        <v>0</v>
      </c>
      <c r="DG121" s="63">
        <f>IFERROR(-Izmaksas!DG379,"")</f>
        <v>0</v>
      </c>
      <c r="DH121" s="63">
        <f>IFERROR(-Izmaksas!DH379,"")</f>
        <v>0</v>
      </c>
      <c r="DI121" s="63">
        <f>IFERROR(-Izmaksas!DI379,"")</f>
        <v>0</v>
      </c>
      <c r="DJ121" s="63">
        <f>IFERROR(-Izmaksas!DJ379,"")</f>
        <v>0</v>
      </c>
      <c r="DK121" s="63">
        <f>IFERROR(-Izmaksas!DK379,"")</f>
        <v>0</v>
      </c>
      <c r="DL121" s="63">
        <f>IFERROR(-Izmaksas!DL379,"")</f>
        <v>0</v>
      </c>
      <c r="DM121" s="63">
        <f>IFERROR(-Izmaksas!DM379,"")</f>
        <v>0</v>
      </c>
      <c r="DN121" s="63">
        <f>IFERROR(-Izmaksas!DN379,"")</f>
        <v>0</v>
      </c>
      <c r="DO121" s="63">
        <f>IFERROR(-Izmaksas!DO379,"")</f>
        <v>0</v>
      </c>
      <c r="DP121" s="63">
        <f>IFERROR(-Izmaksas!DP379,"")</f>
        <v>0</v>
      </c>
      <c r="DQ121" s="63">
        <f>IFERROR(-Izmaksas!DQ379,"")</f>
        <v>0</v>
      </c>
      <c r="DR121" s="63">
        <f>IFERROR(-Izmaksas!DR379,"")</f>
        <v>0</v>
      </c>
      <c r="DS121" s="63">
        <f>IFERROR(-Izmaksas!DS379,"")</f>
        <v>0</v>
      </c>
      <c r="DT121" s="63">
        <f>IFERROR(-Izmaksas!DT379,"")</f>
        <v>0</v>
      </c>
      <c r="DU121" s="63">
        <f>IFERROR(-Izmaksas!DU379,"")</f>
        <v>0</v>
      </c>
    </row>
    <row r="122" spans="1:125"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x14ac:dyDescent="0.35">
      <c r="A123" s="25" t="s">
        <v>507</v>
      </c>
      <c r="B123" s="25"/>
      <c r="C123" s="25"/>
      <c r="D123" s="25"/>
      <c r="E123" s="104">
        <f t="shared" ref="E123:BP123" si="49">IFERROR(SUM(E113:E120),"")</f>
        <v>0</v>
      </c>
      <c r="F123" s="104">
        <f t="shared" si="49"/>
        <v>0</v>
      </c>
      <c r="G123" s="104">
        <f t="shared" si="49"/>
        <v>0</v>
      </c>
      <c r="H123" s="104">
        <f t="shared" si="49"/>
        <v>0</v>
      </c>
      <c r="I123" s="104">
        <f t="shared" si="49"/>
        <v>0</v>
      </c>
      <c r="J123" s="104">
        <f t="shared" si="49"/>
        <v>0</v>
      </c>
      <c r="K123" s="104">
        <f t="shared" si="49"/>
        <v>0</v>
      </c>
      <c r="L123" s="104">
        <f t="shared" si="49"/>
        <v>0</v>
      </c>
      <c r="M123" s="104">
        <f t="shared" si="49"/>
        <v>0</v>
      </c>
      <c r="N123" s="104">
        <f t="shared" si="49"/>
        <v>0</v>
      </c>
      <c r="O123" s="104">
        <f t="shared" si="49"/>
        <v>0</v>
      </c>
      <c r="P123" s="104">
        <f t="shared" si="49"/>
        <v>0</v>
      </c>
      <c r="Q123" s="104">
        <f t="shared" si="49"/>
        <v>0</v>
      </c>
      <c r="R123" s="104">
        <f t="shared" si="49"/>
        <v>0</v>
      </c>
      <c r="S123" s="104">
        <f t="shared" si="49"/>
        <v>0</v>
      </c>
      <c r="T123" s="104">
        <f t="shared" si="49"/>
        <v>0</v>
      </c>
      <c r="U123" s="104">
        <f t="shared" si="49"/>
        <v>0</v>
      </c>
      <c r="V123" s="104">
        <f t="shared" si="49"/>
        <v>0</v>
      </c>
      <c r="W123" s="104">
        <f t="shared" si="49"/>
        <v>0</v>
      </c>
      <c r="X123" s="104">
        <f t="shared" si="49"/>
        <v>0</v>
      </c>
      <c r="Y123" s="104">
        <f t="shared" si="49"/>
        <v>0</v>
      </c>
      <c r="Z123" s="104">
        <f t="shared" si="49"/>
        <v>0</v>
      </c>
      <c r="AA123" s="104">
        <f t="shared" si="49"/>
        <v>0</v>
      </c>
      <c r="AB123" s="104">
        <f t="shared" si="49"/>
        <v>0</v>
      </c>
      <c r="AC123" s="104">
        <f t="shared" si="49"/>
        <v>0</v>
      </c>
      <c r="AD123" s="104">
        <f t="shared" si="49"/>
        <v>0</v>
      </c>
      <c r="AE123" s="104">
        <f t="shared" si="49"/>
        <v>0</v>
      </c>
      <c r="AF123" s="104">
        <f t="shared" si="49"/>
        <v>0</v>
      </c>
      <c r="AG123" s="104">
        <f t="shared" si="49"/>
        <v>0</v>
      </c>
      <c r="AH123" s="104">
        <f t="shared" si="49"/>
        <v>0</v>
      </c>
      <c r="AI123" s="104">
        <f t="shared" si="49"/>
        <v>0</v>
      </c>
      <c r="AJ123" s="104">
        <f t="shared" si="49"/>
        <v>0</v>
      </c>
      <c r="AK123" s="104">
        <f t="shared" si="49"/>
        <v>0</v>
      </c>
      <c r="AL123" s="104">
        <f t="shared" si="49"/>
        <v>0</v>
      </c>
      <c r="AM123" s="104">
        <f t="shared" si="49"/>
        <v>0</v>
      </c>
      <c r="AN123" s="104">
        <f t="shared" si="49"/>
        <v>0</v>
      </c>
      <c r="AO123" s="104">
        <f t="shared" si="49"/>
        <v>0</v>
      </c>
      <c r="AP123" s="104">
        <f t="shared" si="49"/>
        <v>0</v>
      </c>
      <c r="AQ123" s="104">
        <f t="shared" si="49"/>
        <v>0</v>
      </c>
      <c r="AR123" s="104">
        <f t="shared" si="49"/>
        <v>0</v>
      </c>
      <c r="AS123" s="104">
        <f t="shared" si="49"/>
        <v>0</v>
      </c>
      <c r="AT123" s="104">
        <f t="shared" si="49"/>
        <v>0</v>
      </c>
      <c r="AU123" s="104">
        <f t="shared" si="49"/>
        <v>0</v>
      </c>
      <c r="AV123" s="104">
        <f t="shared" si="49"/>
        <v>0</v>
      </c>
      <c r="AW123" s="104">
        <f t="shared" si="49"/>
        <v>0</v>
      </c>
      <c r="AX123" s="104">
        <f t="shared" si="49"/>
        <v>0</v>
      </c>
      <c r="AY123" s="104">
        <f t="shared" si="49"/>
        <v>0</v>
      </c>
      <c r="AZ123" s="104">
        <f t="shared" si="49"/>
        <v>0</v>
      </c>
      <c r="BA123" s="104">
        <f t="shared" si="49"/>
        <v>0</v>
      </c>
      <c r="BB123" s="104">
        <f t="shared" si="49"/>
        <v>0</v>
      </c>
      <c r="BC123" s="104">
        <f t="shared" si="49"/>
        <v>0</v>
      </c>
      <c r="BD123" s="104">
        <f t="shared" si="49"/>
        <v>0</v>
      </c>
      <c r="BE123" s="104">
        <f t="shared" si="49"/>
        <v>0</v>
      </c>
      <c r="BF123" s="104">
        <f t="shared" si="49"/>
        <v>0</v>
      </c>
      <c r="BG123" s="104">
        <f t="shared" si="49"/>
        <v>0</v>
      </c>
      <c r="BH123" s="104">
        <f t="shared" si="49"/>
        <v>0</v>
      </c>
      <c r="BI123" s="104">
        <f t="shared" si="49"/>
        <v>0</v>
      </c>
      <c r="BJ123" s="104">
        <f t="shared" si="49"/>
        <v>0</v>
      </c>
      <c r="BK123" s="104">
        <f t="shared" si="49"/>
        <v>0</v>
      </c>
      <c r="BL123" s="104">
        <f t="shared" si="49"/>
        <v>0</v>
      </c>
      <c r="BM123" s="104">
        <f t="shared" si="49"/>
        <v>0</v>
      </c>
      <c r="BN123" s="104">
        <f t="shared" si="49"/>
        <v>0</v>
      </c>
      <c r="BO123" s="104">
        <f t="shared" si="49"/>
        <v>0</v>
      </c>
      <c r="BP123" s="104">
        <f t="shared" si="49"/>
        <v>0</v>
      </c>
      <c r="BQ123" s="104">
        <f t="shared" ref="BQ123:DU123" si="50">IFERROR(SUM(BQ113:BQ120),"")</f>
        <v>0</v>
      </c>
      <c r="BR123" s="104">
        <f t="shared" si="50"/>
        <v>0</v>
      </c>
      <c r="BS123" s="104">
        <f t="shared" si="50"/>
        <v>0</v>
      </c>
      <c r="BT123" s="104">
        <f t="shared" si="50"/>
        <v>0</v>
      </c>
      <c r="BU123" s="104">
        <f t="shared" si="50"/>
        <v>0</v>
      </c>
      <c r="BV123" s="104">
        <f t="shared" si="50"/>
        <v>0</v>
      </c>
      <c r="BW123" s="104">
        <f t="shared" si="50"/>
        <v>0</v>
      </c>
      <c r="BX123" s="104">
        <f t="shared" si="50"/>
        <v>0</v>
      </c>
      <c r="BY123" s="104">
        <f t="shared" si="50"/>
        <v>0</v>
      </c>
      <c r="BZ123" s="104">
        <f t="shared" si="50"/>
        <v>0</v>
      </c>
      <c r="CA123" s="104">
        <f t="shared" si="50"/>
        <v>0</v>
      </c>
      <c r="CB123" s="104">
        <f t="shared" si="50"/>
        <v>0</v>
      </c>
      <c r="CC123" s="104">
        <f t="shared" si="50"/>
        <v>0</v>
      </c>
      <c r="CD123" s="104">
        <f t="shared" si="50"/>
        <v>0</v>
      </c>
      <c r="CE123" s="104">
        <f t="shared" si="50"/>
        <v>0</v>
      </c>
      <c r="CF123" s="104">
        <f t="shared" si="50"/>
        <v>0</v>
      </c>
      <c r="CG123" s="104">
        <f t="shared" si="50"/>
        <v>0</v>
      </c>
      <c r="CH123" s="104">
        <f t="shared" si="50"/>
        <v>0</v>
      </c>
      <c r="CI123" s="104">
        <f t="shared" si="50"/>
        <v>0</v>
      </c>
      <c r="CJ123" s="104">
        <f t="shared" si="50"/>
        <v>0</v>
      </c>
      <c r="CK123" s="104">
        <f t="shared" si="50"/>
        <v>0</v>
      </c>
      <c r="CL123" s="104">
        <f t="shared" si="50"/>
        <v>0</v>
      </c>
      <c r="CM123" s="104">
        <f t="shared" si="50"/>
        <v>0</v>
      </c>
      <c r="CN123" s="104">
        <f t="shared" si="50"/>
        <v>0</v>
      </c>
      <c r="CO123" s="104">
        <f t="shared" si="50"/>
        <v>0</v>
      </c>
      <c r="CP123" s="104">
        <f t="shared" si="50"/>
        <v>0</v>
      </c>
      <c r="CQ123" s="104">
        <f t="shared" si="50"/>
        <v>0</v>
      </c>
      <c r="CR123" s="104">
        <f t="shared" si="50"/>
        <v>0</v>
      </c>
      <c r="CS123" s="104">
        <f t="shared" si="50"/>
        <v>0</v>
      </c>
      <c r="CT123" s="104">
        <f t="shared" si="50"/>
        <v>0</v>
      </c>
      <c r="CU123" s="104">
        <f t="shared" si="50"/>
        <v>0</v>
      </c>
      <c r="CV123" s="104">
        <f t="shared" si="50"/>
        <v>0</v>
      </c>
      <c r="CW123" s="104">
        <f t="shared" si="50"/>
        <v>0</v>
      </c>
      <c r="CX123" s="104">
        <f t="shared" si="50"/>
        <v>0</v>
      </c>
      <c r="CY123" s="104">
        <f t="shared" si="50"/>
        <v>0</v>
      </c>
      <c r="CZ123" s="104">
        <f t="shared" si="50"/>
        <v>0</v>
      </c>
      <c r="DA123" s="104">
        <f t="shared" si="50"/>
        <v>0</v>
      </c>
      <c r="DB123" s="104">
        <f t="shared" si="50"/>
        <v>0</v>
      </c>
      <c r="DC123" s="104">
        <f t="shared" si="50"/>
        <v>0</v>
      </c>
      <c r="DD123" s="104">
        <f t="shared" si="50"/>
        <v>0</v>
      </c>
      <c r="DE123" s="104">
        <f t="shared" si="50"/>
        <v>0</v>
      </c>
      <c r="DF123" s="104">
        <f t="shared" si="50"/>
        <v>0</v>
      </c>
      <c r="DG123" s="104">
        <f t="shared" si="50"/>
        <v>0</v>
      </c>
      <c r="DH123" s="104">
        <f t="shared" si="50"/>
        <v>0</v>
      </c>
      <c r="DI123" s="104">
        <f t="shared" si="50"/>
        <v>0</v>
      </c>
      <c r="DJ123" s="104">
        <f t="shared" si="50"/>
        <v>0</v>
      </c>
      <c r="DK123" s="104">
        <f t="shared" si="50"/>
        <v>0</v>
      </c>
      <c r="DL123" s="104">
        <f t="shared" si="50"/>
        <v>0</v>
      </c>
      <c r="DM123" s="104">
        <f t="shared" si="50"/>
        <v>0</v>
      </c>
      <c r="DN123" s="104">
        <f t="shared" si="50"/>
        <v>0</v>
      </c>
      <c r="DO123" s="104">
        <f t="shared" si="50"/>
        <v>0</v>
      </c>
      <c r="DP123" s="104">
        <f t="shared" si="50"/>
        <v>0</v>
      </c>
      <c r="DQ123" s="104">
        <f t="shared" si="50"/>
        <v>0</v>
      </c>
      <c r="DR123" s="104">
        <f t="shared" si="50"/>
        <v>0</v>
      </c>
      <c r="DS123" s="104">
        <f t="shared" si="50"/>
        <v>0</v>
      </c>
      <c r="DT123" s="104">
        <f t="shared" si="50"/>
        <v>0</v>
      </c>
      <c r="DU123" s="104">
        <f t="shared" si="50"/>
        <v>0</v>
      </c>
    </row>
    <row r="124" spans="1:125"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x14ac:dyDescent="0.35">
      <c r="A125" s="154" t="s">
        <v>508</v>
      </c>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c r="AJ125" s="154"/>
      <c r="AK125" s="154"/>
      <c r="AL125" s="154"/>
      <c r="AM125" s="154"/>
      <c r="AN125" s="154"/>
      <c r="AO125" s="154"/>
      <c r="AP125" s="154"/>
      <c r="AQ125" s="154"/>
      <c r="AR125" s="154"/>
      <c r="AS125" s="154"/>
      <c r="AT125" s="154"/>
      <c r="AU125" s="154"/>
      <c r="AV125" s="154"/>
      <c r="AW125" s="154"/>
      <c r="AX125" s="154"/>
      <c r="AY125" s="154"/>
      <c r="AZ125" s="154"/>
      <c r="BA125" s="154"/>
      <c r="BB125" s="154"/>
      <c r="BC125" s="154"/>
      <c r="BD125" s="154"/>
      <c r="BE125" s="154"/>
      <c r="BF125" s="154"/>
      <c r="BG125" s="154"/>
      <c r="BH125" s="154"/>
      <c r="BI125" s="154"/>
      <c r="BJ125" s="154"/>
      <c r="BK125" s="154"/>
      <c r="BL125" s="154"/>
      <c r="BM125" s="154"/>
      <c r="BN125" s="154"/>
      <c r="BO125" s="154"/>
      <c r="BP125" s="154"/>
      <c r="BQ125" s="154"/>
      <c r="BR125" s="154"/>
      <c r="BS125" s="154"/>
      <c r="BT125" s="154"/>
      <c r="BU125" s="154"/>
      <c r="BV125" s="154"/>
      <c r="BW125" s="154"/>
      <c r="BX125" s="154"/>
      <c r="BY125" s="154"/>
      <c r="BZ125" s="154"/>
      <c r="CA125" s="154"/>
      <c r="CB125" s="154"/>
      <c r="CC125" s="154"/>
      <c r="CD125" s="154"/>
      <c r="CE125" s="154"/>
      <c r="CF125" s="154"/>
      <c r="CG125" s="154"/>
      <c r="CH125" s="154"/>
      <c r="CI125" s="154"/>
      <c r="CJ125" s="154"/>
      <c r="CK125" s="154"/>
      <c r="CL125" s="154"/>
      <c r="CM125" s="154"/>
      <c r="CN125" s="154"/>
      <c r="CO125" s="154"/>
      <c r="CP125" s="154"/>
      <c r="CQ125" s="154"/>
      <c r="CR125" s="154"/>
      <c r="CS125" s="154"/>
      <c r="CT125" s="154"/>
      <c r="CU125" s="154"/>
      <c r="CV125" s="154"/>
      <c r="CW125" s="154"/>
      <c r="CX125" s="154"/>
      <c r="CY125" s="154"/>
      <c r="CZ125" s="154"/>
      <c r="DA125" s="154"/>
      <c r="DB125" s="154"/>
      <c r="DC125" s="154"/>
      <c r="DD125" s="154"/>
      <c r="DE125" s="154"/>
      <c r="DF125" s="154"/>
      <c r="DG125" s="154"/>
      <c r="DH125" s="154"/>
      <c r="DI125" s="154"/>
      <c r="DJ125" s="154"/>
      <c r="DK125" s="154"/>
      <c r="DL125" s="154"/>
      <c r="DM125" s="154"/>
      <c r="DN125" s="154"/>
      <c r="DO125" s="154"/>
      <c r="DP125" s="154"/>
      <c r="DQ125" s="154"/>
      <c r="DR125" s="154"/>
      <c r="DS125" s="154"/>
      <c r="DT125" s="154"/>
      <c r="DU125" s="154"/>
    </row>
    <row r="126" spans="1:125"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x14ac:dyDescent="0.35">
      <c r="A127" s="55" t="str">
        <f>IFERROR(Kapitālieguldījumi!A55,"")</f>
        <v>Nominālie kapitālieguldījumi, kopā</v>
      </c>
      <c r="B127" s="56" t="str">
        <f>IFERROR(Kapitālieguldījumi!B55,"")</f>
        <v>k €</v>
      </c>
      <c r="C127" s="2"/>
      <c r="D127" s="79">
        <f>IFERROR(SUM(E127:DU127),"")</f>
        <v>0</v>
      </c>
      <c r="E127" s="63" t="str">
        <f>IFERROR(-Kapitālieguldījumi!E55,"")</f>
        <v/>
      </c>
      <c r="F127" s="63" t="str">
        <f>IFERROR(-Kapitālieguldījumi!F55,"")</f>
        <v/>
      </c>
      <c r="G127" s="63" t="str">
        <f>IFERROR(-Kapitālieguldījumi!G55,"")</f>
        <v/>
      </c>
      <c r="H127" s="63" t="str">
        <f>IFERROR(-Kapitālieguldījumi!H55,"")</f>
        <v/>
      </c>
      <c r="I127" s="63" t="str">
        <f>IFERROR(-Kapitālieguldījumi!I55,"")</f>
        <v/>
      </c>
      <c r="J127" s="63" t="str">
        <f>IFERROR(-Kapitālieguldījumi!J55,"")</f>
        <v/>
      </c>
      <c r="K127" s="63" t="str">
        <f>IFERROR(-Kapitālieguldījumi!K55,"")</f>
        <v/>
      </c>
      <c r="L127" s="63" t="str">
        <f>IFERROR(-Kapitālieguldījumi!L55,"")</f>
        <v/>
      </c>
      <c r="M127" s="63" t="str">
        <f>IFERROR(-Kapitālieguldījumi!M55,"")</f>
        <v/>
      </c>
      <c r="N127" s="63" t="str">
        <f>IFERROR(-Kapitālieguldījumi!N55,"")</f>
        <v/>
      </c>
      <c r="O127" s="63" t="str">
        <f>IFERROR(-Kapitālieguldījumi!O55,"")</f>
        <v/>
      </c>
      <c r="P127" s="63" t="str">
        <f>IFERROR(-Kapitālieguldījumi!P55,"")</f>
        <v/>
      </c>
      <c r="Q127" s="63" t="str">
        <f>IFERROR(-Kapitālieguldījumi!Q55,"")</f>
        <v/>
      </c>
      <c r="R127" s="63" t="str">
        <f>IFERROR(-Kapitālieguldījumi!R55,"")</f>
        <v/>
      </c>
      <c r="S127" s="63" t="str">
        <f>IFERROR(-Kapitālieguldījumi!S55,"")</f>
        <v/>
      </c>
      <c r="T127" s="63" t="str">
        <f>IFERROR(-Kapitālieguldījumi!T55,"")</f>
        <v/>
      </c>
      <c r="U127" s="63" t="str">
        <f>IFERROR(-Kapitālieguldījumi!U55,"")</f>
        <v/>
      </c>
      <c r="V127" s="63" t="str">
        <f>IFERROR(-Kapitālieguldījumi!V55,"")</f>
        <v/>
      </c>
      <c r="W127" s="63" t="str">
        <f>IFERROR(-Kapitālieguldījumi!W55,"")</f>
        <v/>
      </c>
      <c r="X127" s="63" t="str">
        <f>IFERROR(-Kapitālieguldījumi!X55,"")</f>
        <v/>
      </c>
      <c r="Y127" s="63" t="str">
        <f>IFERROR(-Kapitālieguldījumi!Y55,"")</f>
        <v/>
      </c>
      <c r="Z127" s="63" t="str">
        <f>IFERROR(-Kapitālieguldījumi!Z55,"")</f>
        <v/>
      </c>
      <c r="AA127" s="63" t="str">
        <f>IFERROR(-Kapitālieguldījumi!AA55,"")</f>
        <v/>
      </c>
      <c r="AB127" s="63" t="str">
        <f>IFERROR(-Kapitālieguldījumi!AB55,"")</f>
        <v/>
      </c>
      <c r="AC127" s="63" t="str">
        <f>IFERROR(-Kapitālieguldījumi!AC55,"")</f>
        <v/>
      </c>
      <c r="AD127" s="63" t="str">
        <f>IFERROR(-Kapitālieguldījumi!AD55,"")</f>
        <v/>
      </c>
      <c r="AE127" s="63" t="str">
        <f>IFERROR(-Kapitālieguldījumi!AE55,"")</f>
        <v/>
      </c>
      <c r="AF127" s="63" t="str">
        <f>IFERROR(-Kapitālieguldījumi!AF55,"")</f>
        <v/>
      </c>
      <c r="AG127" s="63" t="str">
        <f>IFERROR(-Kapitālieguldījumi!AG55,"")</f>
        <v/>
      </c>
      <c r="AH127" s="63" t="str">
        <f>IFERROR(-Kapitālieguldījumi!AH55,"")</f>
        <v/>
      </c>
      <c r="AI127" s="63" t="str">
        <f>IFERROR(-Kapitālieguldījumi!AI55,"")</f>
        <v/>
      </c>
      <c r="AJ127" s="63" t="str">
        <f>IFERROR(-Kapitālieguldījumi!AJ55,"")</f>
        <v/>
      </c>
      <c r="AK127" s="63" t="str">
        <f>IFERROR(-Kapitālieguldījumi!AK55,"")</f>
        <v/>
      </c>
      <c r="AL127" s="63" t="str">
        <f>IFERROR(-Kapitālieguldījumi!AL55,"")</f>
        <v/>
      </c>
      <c r="AM127" s="63" t="str">
        <f>IFERROR(-Kapitālieguldījumi!AM55,"")</f>
        <v/>
      </c>
      <c r="AN127" s="63" t="str">
        <f>IFERROR(-Kapitālieguldījumi!AN55,"")</f>
        <v/>
      </c>
      <c r="AO127" s="63" t="str">
        <f>IFERROR(-Kapitālieguldījumi!AO55,"")</f>
        <v/>
      </c>
      <c r="AP127" s="63" t="str">
        <f>IFERROR(-Kapitālieguldījumi!AP55,"")</f>
        <v/>
      </c>
      <c r="AQ127" s="63" t="str">
        <f>IFERROR(-Kapitālieguldījumi!AQ55,"")</f>
        <v/>
      </c>
      <c r="AR127" s="63" t="str">
        <f>IFERROR(-Kapitālieguldījumi!AR55,"")</f>
        <v/>
      </c>
      <c r="AS127" s="63" t="str">
        <f>IFERROR(-Kapitālieguldījumi!AS55,"")</f>
        <v/>
      </c>
      <c r="AT127" s="63" t="str">
        <f>IFERROR(-Kapitālieguldījumi!AT55,"")</f>
        <v/>
      </c>
      <c r="AU127" s="63" t="str">
        <f>IFERROR(-Kapitālieguldījumi!AU55,"")</f>
        <v/>
      </c>
      <c r="AV127" s="63" t="str">
        <f>IFERROR(-Kapitālieguldījumi!AV55,"")</f>
        <v/>
      </c>
      <c r="AW127" s="63" t="str">
        <f>IFERROR(-Kapitālieguldījumi!AW55,"")</f>
        <v/>
      </c>
      <c r="AX127" s="63" t="str">
        <f>IFERROR(-Kapitālieguldījumi!AX55,"")</f>
        <v/>
      </c>
      <c r="AY127" s="63" t="str">
        <f>IFERROR(-Kapitālieguldījumi!AY55,"")</f>
        <v/>
      </c>
      <c r="AZ127" s="63" t="str">
        <f>IFERROR(-Kapitālieguldījumi!AZ55,"")</f>
        <v/>
      </c>
      <c r="BA127" s="63" t="str">
        <f>IFERROR(-Kapitālieguldījumi!BA55,"")</f>
        <v/>
      </c>
      <c r="BB127" s="63" t="str">
        <f>IFERROR(-Kapitālieguldījumi!BB55,"")</f>
        <v/>
      </c>
      <c r="BC127" s="63" t="str">
        <f>IFERROR(-Kapitālieguldījumi!BC55,"")</f>
        <v/>
      </c>
      <c r="BD127" s="63" t="str">
        <f>IFERROR(-Kapitālieguldījumi!BD55,"")</f>
        <v/>
      </c>
      <c r="BE127" s="63" t="str">
        <f>IFERROR(-Kapitālieguldījumi!BE55,"")</f>
        <v/>
      </c>
      <c r="BF127" s="63" t="str">
        <f>IFERROR(-Kapitālieguldījumi!BF55,"")</f>
        <v/>
      </c>
      <c r="BG127" s="63" t="str">
        <f>IFERROR(-Kapitālieguldījumi!BG55,"")</f>
        <v/>
      </c>
      <c r="BH127" s="63" t="str">
        <f>IFERROR(-Kapitālieguldījumi!BH55,"")</f>
        <v/>
      </c>
      <c r="BI127" s="63" t="str">
        <f>IFERROR(-Kapitālieguldījumi!BI55,"")</f>
        <v/>
      </c>
      <c r="BJ127" s="63" t="str">
        <f>IFERROR(-Kapitālieguldījumi!BJ55,"")</f>
        <v/>
      </c>
      <c r="BK127" s="63" t="str">
        <f>IFERROR(-Kapitālieguldījumi!BK55,"")</f>
        <v/>
      </c>
      <c r="BL127" s="63" t="str">
        <f>IFERROR(-Kapitālieguldījumi!BL55,"")</f>
        <v/>
      </c>
      <c r="BM127" s="63" t="str">
        <f>IFERROR(-Kapitālieguldījumi!BM55,"")</f>
        <v/>
      </c>
      <c r="BN127" s="63" t="str">
        <f>IFERROR(-Kapitālieguldījumi!BN55,"")</f>
        <v/>
      </c>
      <c r="BO127" s="63" t="str">
        <f>IFERROR(-Kapitālieguldījumi!BO55,"")</f>
        <v/>
      </c>
      <c r="BP127" s="63" t="str">
        <f>IFERROR(-Kapitālieguldījumi!BP55,"")</f>
        <v/>
      </c>
      <c r="BQ127" s="63" t="str">
        <f>IFERROR(-Kapitālieguldījumi!BQ55,"")</f>
        <v/>
      </c>
      <c r="BR127" s="63" t="str">
        <f>IFERROR(-Kapitālieguldījumi!BR55,"")</f>
        <v/>
      </c>
      <c r="BS127" s="63" t="str">
        <f>IFERROR(-Kapitālieguldījumi!BS55,"")</f>
        <v/>
      </c>
      <c r="BT127" s="63" t="str">
        <f>IFERROR(-Kapitālieguldījumi!BT55,"")</f>
        <v/>
      </c>
      <c r="BU127" s="63" t="str">
        <f>IFERROR(-Kapitālieguldījumi!BU55,"")</f>
        <v/>
      </c>
      <c r="BV127" s="63" t="str">
        <f>IFERROR(-Kapitālieguldījumi!BV55,"")</f>
        <v/>
      </c>
      <c r="BW127" s="63" t="str">
        <f>IFERROR(-Kapitālieguldījumi!BW55,"")</f>
        <v/>
      </c>
      <c r="BX127" s="63" t="str">
        <f>IFERROR(-Kapitālieguldījumi!BX55,"")</f>
        <v/>
      </c>
      <c r="BY127" s="63" t="str">
        <f>IFERROR(-Kapitālieguldījumi!BY55,"")</f>
        <v/>
      </c>
      <c r="BZ127" s="63" t="str">
        <f>IFERROR(-Kapitālieguldījumi!BZ55,"")</f>
        <v/>
      </c>
      <c r="CA127" s="63" t="str">
        <f>IFERROR(-Kapitālieguldījumi!CA55,"")</f>
        <v/>
      </c>
      <c r="CB127" s="63" t="str">
        <f>IFERROR(-Kapitālieguldījumi!CB55,"")</f>
        <v/>
      </c>
      <c r="CC127" s="63" t="str">
        <f>IFERROR(-Kapitālieguldījumi!CC55,"")</f>
        <v/>
      </c>
      <c r="CD127" s="63" t="str">
        <f>IFERROR(-Kapitālieguldījumi!CD55,"")</f>
        <v/>
      </c>
      <c r="CE127" s="63" t="str">
        <f>IFERROR(-Kapitālieguldījumi!CE55,"")</f>
        <v/>
      </c>
      <c r="CF127" s="63" t="str">
        <f>IFERROR(-Kapitālieguldījumi!CF55,"")</f>
        <v/>
      </c>
      <c r="CG127" s="63" t="str">
        <f>IFERROR(-Kapitālieguldījumi!CG55,"")</f>
        <v/>
      </c>
      <c r="CH127" s="63" t="str">
        <f>IFERROR(-Kapitālieguldījumi!CH55,"")</f>
        <v/>
      </c>
      <c r="CI127" s="63" t="str">
        <f>IFERROR(-Kapitālieguldījumi!CI55,"")</f>
        <v/>
      </c>
      <c r="CJ127" s="63" t="str">
        <f>IFERROR(-Kapitālieguldījumi!CJ55,"")</f>
        <v/>
      </c>
      <c r="CK127" s="63" t="str">
        <f>IFERROR(-Kapitālieguldījumi!CK55,"")</f>
        <v/>
      </c>
      <c r="CL127" s="63" t="str">
        <f>IFERROR(-Kapitālieguldījumi!CL55,"")</f>
        <v/>
      </c>
      <c r="CM127" s="63" t="str">
        <f>IFERROR(-Kapitālieguldījumi!CM55,"")</f>
        <v/>
      </c>
      <c r="CN127" s="63" t="str">
        <f>IFERROR(-Kapitālieguldījumi!CN55,"")</f>
        <v/>
      </c>
      <c r="CO127" s="63" t="str">
        <f>IFERROR(-Kapitālieguldījumi!CO55,"")</f>
        <v/>
      </c>
      <c r="CP127" s="63" t="str">
        <f>IFERROR(-Kapitālieguldījumi!CP55,"")</f>
        <v/>
      </c>
      <c r="CQ127" s="63" t="str">
        <f>IFERROR(-Kapitālieguldījumi!CQ55,"")</f>
        <v/>
      </c>
      <c r="CR127" s="63" t="str">
        <f>IFERROR(-Kapitālieguldījumi!CR55,"")</f>
        <v/>
      </c>
      <c r="CS127" s="63" t="str">
        <f>IFERROR(-Kapitālieguldījumi!CS55,"")</f>
        <v/>
      </c>
      <c r="CT127" s="63" t="str">
        <f>IFERROR(-Kapitālieguldījumi!CT55,"")</f>
        <v/>
      </c>
      <c r="CU127" s="63" t="str">
        <f>IFERROR(-Kapitālieguldījumi!CU55,"")</f>
        <v/>
      </c>
      <c r="CV127" s="63" t="str">
        <f>IFERROR(-Kapitālieguldījumi!CV55,"")</f>
        <v/>
      </c>
      <c r="CW127" s="63" t="str">
        <f>IFERROR(-Kapitālieguldījumi!CW55,"")</f>
        <v/>
      </c>
      <c r="CX127" s="63" t="str">
        <f>IFERROR(-Kapitālieguldījumi!CX55,"")</f>
        <v/>
      </c>
      <c r="CY127" s="63" t="str">
        <f>IFERROR(-Kapitālieguldījumi!CY55,"")</f>
        <v/>
      </c>
      <c r="CZ127" s="63" t="str">
        <f>IFERROR(-Kapitālieguldījumi!CZ55,"")</f>
        <v/>
      </c>
      <c r="DA127" s="63" t="str">
        <f>IFERROR(-Kapitālieguldījumi!DA55,"")</f>
        <v/>
      </c>
      <c r="DB127" s="63" t="str">
        <f>IFERROR(-Kapitālieguldījumi!DB55,"")</f>
        <v/>
      </c>
      <c r="DC127" s="63" t="str">
        <f>IFERROR(-Kapitālieguldījumi!DC55,"")</f>
        <v/>
      </c>
      <c r="DD127" s="63" t="str">
        <f>IFERROR(-Kapitālieguldījumi!DD55,"")</f>
        <v/>
      </c>
      <c r="DE127" s="63" t="str">
        <f>IFERROR(-Kapitālieguldījumi!DE55,"")</f>
        <v/>
      </c>
      <c r="DF127" s="63" t="str">
        <f>IFERROR(-Kapitālieguldījumi!DF55,"")</f>
        <v/>
      </c>
      <c r="DG127" s="63" t="str">
        <f>IFERROR(-Kapitālieguldījumi!DG55,"")</f>
        <v/>
      </c>
      <c r="DH127" s="63" t="str">
        <f>IFERROR(-Kapitālieguldījumi!DH55,"")</f>
        <v/>
      </c>
      <c r="DI127" s="63" t="str">
        <f>IFERROR(-Kapitālieguldījumi!DI55,"")</f>
        <v/>
      </c>
      <c r="DJ127" s="63" t="str">
        <f>IFERROR(-Kapitālieguldījumi!DJ55,"")</f>
        <v/>
      </c>
      <c r="DK127" s="63" t="str">
        <f>IFERROR(-Kapitālieguldījumi!DK55,"")</f>
        <v/>
      </c>
      <c r="DL127" s="63" t="str">
        <f>IFERROR(-Kapitālieguldījumi!DL55,"")</f>
        <v/>
      </c>
      <c r="DM127" s="63" t="str">
        <f>IFERROR(-Kapitālieguldījumi!DM55,"")</f>
        <v/>
      </c>
      <c r="DN127" s="63" t="str">
        <f>IFERROR(-Kapitālieguldījumi!DN55,"")</f>
        <v/>
      </c>
      <c r="DO127" s="63" t="str">
        <f>IFERROR(-Kapitālieguldījumi!DO55,"")</f>
        <v/>
      </c>
      <c r="DP127" s="63" t="str">
        <f>IFERROR(-Kapitālieguldījumi!DP55,"")</f>
        <v/>
      </c>
      <c r="DQ127" s="63" t="str">
        <f>IFERROR(-Kapitālieguldījumi!DQ55,"")</f>
        <v/>
      </c>
      <c r="DR127" s="63" t="str">
        <f>IFERROR(-Kapitālieguldījumi!DR55,"")</f>
        <v/>
      </c>
      <c r="DS127" s="63" t="str">
        <f>IFERROR(-Kapitālieguldījumi!DS55,"")</f>
        <v/>
      </c>
      <c r="DT127" s="63" t="str">
        <f>IFERROR(-Kapitālieguldījumi!DT55,"")</f>
        <v/>
      </c>
      <c r="DU127" s="63" t="str">
        <f>IFERROR(-Kapitālieguldījumi!DU55,"")</f>
        <v/>
      </c>
    </row>
    <row r="128" spans="1:125"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x14ac:dyDescent="0.35">
      <c r="A129" s="25" t="s">
        <v>509</v>
      </c>
      <c r="B129" s="25"/>
      <c r="C129" s="25"/>
      <c r="D129" s="25"/>
      <c r="E129" s="104" t="str">
        <f t="shared" ref="E129:BP129" si="51">IFERROR(E127,"")</f>
        <v/>
      </c>
      <c r="F129" s="104" t="str">
        <f t="shared" si="51"/>
        <v/>
      </c>
      <c r="G129" s="104" t="str">
        <f t="shared" si="51"/>
        <v/>
      </c>
      <c r="H129" s="104" t="str">
        <f t="shared" si="51"/>
        <v/>
      </c>
      <c r="I129" s="104" t="str">
        <f t="shared" si="51"/>
        <v/>
      </c>
      <c r="J129" s="104" t="str">
        <f t="shared" si="51"/>
        <v/>
      </c>
      <c r="K129" s="104" t="str">
        <f t="shared" si="51"/>
        <v/>
      </c>
      <c r="L129" s="104" t="str">
        <f t="shared" si="51"/>
        <v/>
      </c>
      <c r="M129" s="104" t="str">
        <f t="shared" si="51"/>
        <v/>
      </c>
      <c r="N129" s="104" t="str">
        <f t="shared" si="51"/>
        <v/>
      </c>
      <c r="O129" s="104" t="str">
        <f t="shared" si="51"/>
        <v/>
      </c>
      <c r="P129" s="104" t="str">
        <f t="shared" si="51"/>
        <v/>
      </c>
      <c r="Q129" s="104" t="str">
        <f t="shared" si="51"/>
        <v/>
      </c>
      <c r="R129" s="104" t="str">
        <f t="shared" si="51"/>
        <v/>
      </c>
      <c r="S129" s="104" t="str">
        <f t="shared" si="51"/>
        <v/>
      </c>
      <c r="T129" s="104" t="str">
        <f t="shared" si="51"/>
        <v/>
      </c>
      <c r="U129" s="104" t="str">
        <f t="shared" si="51"/>
        <v/>
      </c>
      <c r="V129" s="104" t="str">
        <f t="shared" si="51"/>
        <v/>
      </c>
      <c r="W129" s="104" t="str">
        <f t="shared" si="51"/>
        <v/>
      </c>
      <c r="X129" s="104" t="str">
        <f t="shared" si="51"/>
        <v/>
      </c>
      <c r="Y129" s="104" t="str">
        <f t="shared" si="51"/>
        <v/>
      </c>
      <c r="Z129" s="104" t="str">
        <f t="shared" si="51"/>
        <v/>
      </c>
      <c r="AA129" s="104" t="str">
        <f t="shared" si="51"/>
        <v/>
      </c>
      <c r="AB129" s="104" t="str">
        <f t="shared" si="51"/>
        <v/>
      </c>
      <c r="AC129" s="104" t="str">
        <f t="shared" si="51"/>
        <v/>
      </c>
      <c r="AD129" s="104" t="str">
        <f t="shared" si="51"/>
        <v/>
      </c>
      <c r="AE129" s="104" t="str">
        <f t="shared" si="51"/>
        <v/>
      </c>
      <c r="AF129" s="104" t="str">
        <f t="shared" si="51"/>
        <v/>
      </c>
      <c r="AG129" s="104" t="str">
        <f t="shared" si="51"/>
        <v/>
      </c>
      <c r="AH129" s="104" t="str">
        <f t="shared" si="51"/>
        <v/>
      </c>
      <c r="AI129" s="104" t="str">
        <f t="shared" si="51"/>
        <v/>
      </c>
      <c r="AJ129" s="104" t="str">
        <f t="shared" si="51"/>
        <v/>
      </c>
      <c r="AK129" s="104" t="str">
        <f t="shared" si="51"/>
        <v/>
      </c>
      <c r="AL129" s="104" t="str">
        <f t="shared" si="51"/>
        <v/>
      </c>
      <c r="AM129" s="104" t="str">
        <f t="shared" si="51"/>
        <v/>
      </c>
      <c r="AN129" s="104" t="str">
        <f t="shared" si="51"/>
        <v/>
      </c>
      <c r="AO129" s="104" t="str">
        <f t="shared" si="51"/>
        <v/>
      </c>
      <c r="AP129" s="104" t="str">
        <f t="shared" si="51"/>
        <v/>
      </c>
      <c r="AQ129" s="104" t="str">
        <f t="shared" si="51"/>
        <v/>
      </c>
      <c r="AR129" s="104" t="str">
        <f t="shared" si="51"/>
        <v/>
      </c>
      <c r="AS129" s="104" t="str">
        <f t="shared" si="51"/>
        <v/>
      </c>
      <c r="AT129" s="104" t="str">
        <f t="shared" si="51"/>
        <v/>
      </c>
      <c r="AU129" s="104" t="str">
        <f t="shared" si="51"/>
        <v/>
      </c>
      <c r="AV129" s="104" t="str">
        <f t="shared" si="51"/>
        <v/>
      </c>
      <c r="AW129" s="104" t="str">
        <f t="shared" si="51"/>
        <v/>
      </c>
      <c r="AX129" s="104" t="str">
        <f t="shared" si="51"/>
        <v/>
      </c>
      <c r="AY129" s="104" t="str">
        <f t="shared" si="51"/>
        <v/>
      </c>
      <c r="AZ129" s="104" t="str">
        <f t="shared" si="51"/>
        <v/>
      </c>
      <c r="BA129" s="104" t="str">
        <f t="shared" si="51"/>
        <v/>
      </c>
      <c r="BB129" s="104" t="str">
        <f t="shared" si="51"/>
        <v/>
      </c>
      <c r="BC129" s="104" t="str">
        <f t="shared" si="51"/>
        <v/>
      </c>
      <c r="BD129" s="104" t="str">
        <f t="shared" si="51"/>
        <v/>
      </c>
      <c r="BE129" s="104" t="str">
        <f t="shared" si="51"/>
        <v/>
      </c>
      <c r="BF129" s="104" t="str">
        <f t="shared" si="51"/>
        <v/>
      </c>
      <c r="BG129" s="104" t="str">
        <f t="shared" si="51"/>
        <v/>
      </c>
      <c r="BH129" s="104" t="str">
        <f t="shared" si="51"/>
        <v/>
      </c>
      <c r="BI129" s="104" t="str">
        <f t="shared" si="51"/>
        <v/>
      </c>
      <c r="BJ129" s="104" t="str">
        <f t="shared" si="51"/>
        <v/>
      </c>
      <c r="BK129" s="104" t="str">
        <f t="shared" si="51"/>
        <v/>
      </c>
      <c r="BL129" s="104" t="str">
        <f t="shared" si="51"/>
        <v/>
      </c>
      <c r="BM129" s="104" t="str">
        <f t="shared" si="51"/>
        <v/>
      </c>
      <c r="BN129" s="104" t="str">
        <f t="shared" si="51"/>
        <v/>
      </c>
      <c r="BO129" s="104" t="str">
        <f t="shared" si="51"/>
        <v/>
      </c>
      <c r="BP129" s="104" t="str">
        <f t="shared" si="51"/>
        <v/>
      </c>
      <c r="BQ129" s="104" t="str">
        <f t="shared" ref="BQ129:DU129" si="52">IFERROR(BQ127,"")</f>
        <v/>
      </c>
      <c r="BR129" s="104" t="str">
        <f t="shared" si="52"/>
        <v/>
      </c>
      <c r="BS129" s="104" t="str">
        <f t="shared" si="52"/>
        <v/>
      </c>
      <c r="BT129" s="104" t="str">
        <f t="shared" si="52"/>
        <v/>
      </c>
      <c r="BU129" s="104" t="str">
        <f t="shared" si="52"/>
        <v/>
      </c>
      <c r="BV129" s="104" t="str">
        <f t="shared" si="52"/>
        <v/>
      </c>
      <c r="BW129" s="104" t="str">
        <f t="shared" si="52"/>
        <v/>
      </c>
      <c r="BX129" s="104" t="str">
        <f t="shared" si="52"/>
        <v/>
      </c>
      <c r="BY129" s="104" t="str">
        <f t="shared" si="52"/>
        <v/>
      </c>
      <c r="BZ129" s="104" t="str">
        <f t="shared" si="52"/>
        <v/>
      </c>
      <c r="CA129" s="104" t="str">
        <f t="shared" si="52"/>
        <v/>
      </c>
      <c r="CB129" s="104" t="str">
        <f t="shared" si="52"/>
        <v/>
      </c>
      <c r="CC129" s="104" t="str">
        <f t="shared" si="52"/>
        <v/>
      </c>
      <c r="CD129" s="104" t="str">
        <f t="shared" si="52"/>
        <v/>
      </c>
      <c r="CE129" s="104" t="str">
        <f t="shared" si="52"/>
        <v/>
      </c>
      <c r="CF129" s="104" t="str">
        <f t="shared" si="52"/>
        <v/>
      </c>
      <c r="CG129" s="104" t="str">
        <f t="shared" si="52"/>
        <v/>
      </c>
      <c r="CH129" s="104" t="str">
        <f t="shared" si="52"/>
        <v/>
      </c>
      <c r="CI129" s="104" t="str">
        <f t="shared" si="52"/>
        <v/>
      </c>
      <c r="CJ129" s="104" t="str">
        <f t="shared" si="52"/>
        <v/>
      </c>
      <c r="CK129" s="104" t="str">
        <f t="shared" si="52"/>
        <v/>
      </c>
      <c r="CL129" s="104" t="str">
        <f t="shared" si="52"/>
        <v/>
      </c>
      <c r="CM129" s="104" t="str">
        <f t="shared" si="52"/>
        <v/>
      </c>
      <c r="CN129" s="104" t="str">
        <f t="shared" si="52"/>
        <v/>
      </c>
      <c r="CO129" s="104" t="str">
        <f t="shared" si="52"/>
        <v/>
      </c>
      <c r="CP129" s="104" t="str">
        <f t="shared" si="52"/>
        <v/>
      </c>
      <c r="CQ129" s="104" t="str">
        <f t="shared" si="52"/>
        <v/>
      </c>
      <c r="CR129" s="104" t="str">
        <f t="shared" si="52"/>
        <v/>
      </c>
      <c r="CS129" s="104" t="str">
        <f t="shared" si="52"/>
        <v/>
      </c>
      <c r="CT129" s="104" t="str">
        <f t="shared" si="52"/>
        <v/>
      </c>
      <c r="CU129" s="104" t="str">
        <f t="shared" si="52"/>
        <v/>
      </c>
      <c r="CV129" s="104" t="str">
        <f t="shared" si="52"/>
        <v/>
      </c>
      <c r="CW129" s="104" t="str">
        <f t="shared" si="52"/>
        <v/>
      </c>
      <c r="CX129" s="104" t="str">
        <f t="shared" si="52"/>
        <v/>
      </c>
      <c r="CY129" s="104" t="str">
        <f t="shared" si="52"/>
        <v/>
      </c>
      <c r="CZ129" s="104" t="str">
        <f t="shared" si="52"/>
        <v/>
      </c>
      <c r="DA129" s="104" t="str">
        <f t="shared" si="52"/>
        <v/>
      </c>
      <c r="DB129" s="104" t="str">
        <f t="shared" si="52"/>
        <v/>
      </c>
      <c r="DC129" s="104" t="str">
        <f t="shared" si="52"/>
        <v/>
      </c>
      <c r="DD129" s="104" t="str">
        <f t="shared" si="52"/>
        <v/>
      </c>
      <c r="DE129" s="104" t="str">
        <f t="shared" si="52"/>
        <v/>
      </c>
      <c r="DF129" s="104" t="str">
        <f t="shared" si="52"/>
        <v/>
      </c>
      <c r="DG129" s="104" t="str">
        <f t="shared" si="52"/>
        <v/>
      </c>
      <c r="DH129" s="104" t="str">
        <f t="shared" si="52"/>
        <v/>
      </c>
      <c r="DI129" s="104" t="str">
        <f t="shared" si="52"/>
        <v/>
      </c>
      <c r="DJ129" s="104" t="str">
        <f t="shared" si="52"/>
        <v/>
      </c>
      <c r="DK129" s="104" t="str">
        <f t="shared" si="52"/>
        <v/>
      </c>
      <c r="DL129" s="104" t="str">
        <f t="shared" si="52"/>
        <v/>
      </c>
      <c r="DM129" s="104" t="str">
        <f t="shared" si="52"/>
        <v/>
      </c>
      <c r="DN129" s="104" t="str">
        <f t="shared" si="52"/>
        <v/>
      </c>
      <c r="DO129" s="104" t="str">
        <f t="shared" si="52"/>
        <v/>
      </c>
      <c r="DP129" s="104" t="str">
        <f t="shared" si="52"/>
        <v/>
      </c>
      <c r="DQ129" s="104" t="str">
        <f t="shared" si="52"/>
        <v/>
      </c>
      <c r="DR129" s="104" t="str">
        <f t="shared" si="52"/>
        <v/>
      </c>
      <c r="DS129" s="104" t="str">
        <f t="shared" si="52"/>
        <v/>
      </c>
      <c r="DT129" s="104" t="str">
        <f t="shared" si="52"/>
        <v/>
      </c>
      <c r="DU129" s="104" t="str">
        <f t="shared" si="52"/>
        <v/>
      </c>
    </row>
    <row r="130" spans="1:125"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ht="15" thickBot="1" x14ac:dyDescent="0.4">
      <c r="A131" s="133" t="s">
        <v>537</v>
      </c>
      <c r="B131" s="133"/>
      <c r="C131" s="133"/>
      <c r="D131" s="121">
        <f>IFERROR(SUM(E131:DU131),"")</f>
        <v>0</v>
      </c>
      <c r="E131" s="121">
        <f t="shared" ref="E131:BP131" si="53">IFERROR(SUM(E123,E129),"")</f>
        <v>0</v>
      </c>
      <c r="F131" s="121">
        <f t="shared" si="53"/>
        <v>0</v>
      </c>
      <c r="G131" s="121">
        <f t="shared" si="53"/>
        <v>0</v>
      </c>
      <c r="H131" s="121">
        <f t="shared" si="53"/>
        <v>0</v>
      </c>
      <c r="I131" s="121">
        <f t="shared" si="53"/>
        <v>0</v>
      </c>
      <c r="J131" s="121">
        <f t="shared" si="53"/>
        <v>0</v>
      </c>
      <c r="K131" s="121">
        <f t="shared" si="53"/>
        <v>0</v>
      </c>
      <c r="L131" s="121">
        <f t="shared" si="53"/>
        <v>0</v>
      </c>
      <c r="M131" s="121">
        <f t="shared" si="53"/>
        <v>0</v>
      </c>
      <c r="N131" s="121">
        <f t="shared" si="53"/>
        <v>0</v>
      </c>
      <c r="O131" s="121">
        <f t="shared" si="53"/>
        <v>0</v>
      </c>
      <c r="P131" s="121">
        <f t="shared" si="53"/>
        <v>0</v>
      </c>
      <c r="Q131" s="121">
        <f t="shared" si="53"/>
        <v>0</v>
      </c>
      <c r="R131" s="121">
        <f t="shared" si="53"/>
        <v>0</v>
      </c>
      <c r="S131" s="121">
        <f t="shared" si="53"/>
        <v>0</v>
      </c>
      <c r="T131" s="121">
        <f t="shared" si="53"/>
        <v>0</v>
      </c>
      <c r="U131" s="121">
        <f t="shared" si="53"/>
        <v>0</v>
      </c>
      <c r="V131" s="121">
        <f t="shared" si="53"/>
        <v>0</v>
      </c>
      <c r="W131" s="121">
        <f t="shared" si="53"/>
        <v>0</v>
      </c>
      <c r="X131" s="121">
        <f t="shared" si="53"/>
        <v>0</v>
      </c>
      <c r="Y131" s="121">
        <f t="shared" si="53"/>
        <v>0</v>
      </c>
      <c r="Z131" s="121">
        <f t="shared" si="53"/>
        <v>0</v>
      </c>
      <c r="AA131" s="121">
        <f t="shared" si="53"/>
        <v>0</v>
      </c>
      <c r="AB131" s="121">
        <f t="shared" si="53"/>
        <v>0</v>
      </c>
      <c r="AC131" s="121">
        <f t="shared" si="53"/>
        <v>0</v>
      </c>
      <c r="AD131" s="121">
        <f t="shared" si="53"/>
        <v>0</v>
      </c>
      <c r="AE131" s="121">
        <f t="shared" si="53"/>
        <v>0</v>
      </c>
      <c r="AF131" s="121">
        <f t="shared" si="53"/>
        <v>0</v>
      </c>
      <c r="AG131" s="121">
        <f t="shared" si="53"/>
        <v>0</v>
      </c>
      <c r="AH131" s="121">
        <f t="shared" si="53"/>
        <v>0</v>
      </c>
      <c r="AI131" s="121">
        <f t="shared" si="53"/>
        <v>0</v>
      </c>
      <c r="AJ131" s="121">
        <f t="shared" si="53"/>
        <v>0</v>
      </c>
      <c r="AK131" s="121">
        <f t="shared" si="53"/>
        <v>0</v>
      </c>
      <c r="AL131" s="121">
        <f t="shared" si="53"/>
        <v>0</v>
      </c>
      <c r="AM131" s="121">
        <f t="shared" si="53"/>
        <v>0</v>
      </c>
      <c r="AN131" s="121">
        <f t="shared" si="53"/>
        <v>0</v>
      </c>
      <c r="AO131" s="121">
        <f t="shared" si="53"/>
        <v>0</v>
      </c>
      <c r="AP131" s="121">
        <f t="shared" si="53"/>
        <v>0</v>
      </c>
      <c r="AQ131" s="121">
        <f t="shared" si="53"/>
        <v>0</v>
      </c>
      <c r="AR131" s="121">
        <f t="shared" si="53"/>
        <v>0</v>
      </c>
      <c r="AS131" s="121">
        <f t="shared" si="53"/>
        <v>0</v>
      </c>
      <c r="AT131" s="121">
        <f t="shared" si="53"/>
        <v>0</v>
      </c>
      <c r="AU131" s="121">
        <f t="shared" si="53"/>
        <v>0</v>
      </c>
      <c r="AV131" s="121">
        <f t="shared" si="53"/>
        <v>0</v>
      </c>
      <c r="AW131" s="121">
        <f t="shared" si="53"/>
        <v>0</v>
      </c>
      <c r="AX131" s="121">
        <f t="shared" si="53"/>
        <v>0</v>
      </c>
      <c r="AY131" s="121">
        <f t="shared" si="53"/>
        <v>0</v>
      </c>
      <c r="AZ131" s="121">
        <f t="shared" si="53"/>
        <v>0</v>
      </c>
      <c r="BA131" s="121">
        <f t="shared" si="53"/>
        <v>0</v>
      </c>
      <c r="BB131" s="121">
        <f t="shared" si="53"/>
        <v>0</v>
      </c>
      <c r="BC131" s="121">
        <f t="shared" si="53"/>
        <v>0</v>
      </c>
      <c r="BD131" s="121">
        <f t="shared" si="53"/>
        <v>0</v>
      </c>
      <c r="BE131" s="121">
        <f t="shared" si="53"/>
        <v>0</v>
      </c>
      <c r="BF131" s="121">
        <f t="shared" si="53"/>
        <v>0</v>
      </c>
      <c r="BG131" s="121">
        <f t="shared" si="53"/>
        <v>0</v>
      </c>
      <c r="BH131" s="121">
        <f t="shared" si="53"/>
        <v>0</v>
      </c>
      <c r="BI131" s="121">
        <f t="shared" si="53"/>
        <v>0</v>
      </c>
      <c r="BJ131" s="121">
        <f t="shared" si="53"/>
        <v>0</v>
      </c>
      <c r="BK131" s="121">
        <f t="shared" si="53"/>
        <v>0</v>
      </c>
      <c r="BL131" s="121">
        <f t="shared" si="53"/>
        <v>0</v>
      </c>
      <c r="BM131" s="121">
        <f t="shared" si="53"/>
        <v>0</v>
      </c>
      <c r="BN131" s="121">
        <f t="shared" si="53"/>
        <v>0</v>
      </c>
      <c r="BO131" s="121">
        <f t="shared" si="53"/>
        <v>0</v>
      </c>
      <c r="BP131" s="121">
        <f t="shared" si="53"/>
        <v>0</v>
      </c>
      <c r="BQ131" s="121">
        <f t="shared" ref="BQ131:DU131" si="54">IFERROR(SUM(BQ123,BQ129),"")</f>
        <v>0</v>
      </c>
      <c r="BR131" s="121">
        <f t="shared" si="54"/>
        <v>0</v>
      </c>
      <c r="BS131" s="121">
        <f t="shared" si="54"/>
        <v>0</v>
      </c>
      <c r="BT131" s="121">
        <f t="shared" si="54"/>
        <v>0</v>
      </c>
      <c r="BU131" s="121">
        <f t="shared" si="54"/>
        <v>0</v>
      </c>
      <c r="BV131" s="121">
        <f t="shared" si="54"/>
        <v>0</v>
      </c>
      <c r="BW131" s="121">
        <f t="shared" si="54"/>
        <v>0</v>
      </c>
      <c r="BX131" s="121">
        <f t="shared" si="54"/>
        <v>0</v>
      </c>
      <c r="BY131" s="121">
        <f t="shared" si="54"/>
        <v>0</v>
      </c>
      <c r="BZ131" s="121">
        <f t="shared" si="54"/>
        <v>0</v>
      </c>
      <c r="CA131" s="121">
        <f t="shared" si="54"/>
        <v>0</v>
      </c>
      <c r="CB131" s="121">
        <f t="shared" si="54"/>
        <v>0</v>
      </c>
      <c r="CC131" s="121">
        <f t="shared" si="54"/>
        <v>0</v>
      </c>
      <c r="CD131" s="121">
        <f t="shared" si="54"/>
        <v>0</v>
      </c>
      <c r="CE131" s="121">
        <f t="shared" si="54"/>
        <v>0</v>
      </c>
      <c r="CF131" s="121">
        <f t="shared" si="54"/>
        <v>0</v>
      </c>
      <c r="CG131" s="121">
        <f t="shared" si="54"/>
        <v>0</v>
      </c>
      <c r="CH131" s="121">
        <f t="shared" si="54"/>
        <v>0</v>
      </c>
      <c r="CI131" s="121">
        <f t="shared" si="54"/>
        <v>0</v>
      </c>
      <c r="CJ131" s="121">
        <f t="shared" si="54"/>
        <v>0</v>
      </c>
      <c r="CK131" s="121">
        <f t="shared" si="54"/>
        <v>0</v>
      </c>
      <c r="CL131" s="121">
        <f t="shared" si="54"/>
        <v>0</v>
      </c>
      <c r="CM131" s="121">
        <f t="shared" si="54"/>
        <v>0</v>
      </c>
      <c r="CN131" s="121">
        <f t="shared" si="54"/>
        <v>0</v>
      </c>
      <c r="CO131" s="121">
        <f t="shared" si="54"/>
        <v>0</v>
      </c>
      <c r="CP131" s="121">
        <f t="shared" si="54"/>
        <v>0</v>
      </c>
      <c r="CQ131" s="121">
        <f t="shared" si="54"/>
        <v>0</v>
      </c>
      <c r="CR131" s="121">
        <f t="shared" si="54"/>
        <v>0</v>
      </c>
      <c r="CS131" s="121">
        <f t="shared" si="54"/>
        <v>0</v>
      </c>
      <c r="CT131" s="121">
        <f t="shared" si="54"/>
        <v>0</v>
      </c>
      <c r="CU131" s="121">
        <f t="shared" si="54"/>
        <v>0</v>
      </c>
      <c r="CV131" s="121">
        <f t="shared" si="54"/>
        <v>0</v>
      </c>
      <c r="CW131" s="121">
        <f t="shared" si="54"/>
        <v>0</v>
      </c>
      <c r="CX131" s="121">
        <f t="shared" si="54"/>
        <v>0</v>
      </c>
      <c r="CY131" s="121">
        <f t="shared" si="54"/>
        <v>0</v>
      </c>
      <c r="CZ131" s="121">
        <f t="shared" si="54"/>
        <v>0</v>
      </c>
      <c r="DA131" s="121">
        <f t="shared" si="54"/>
        <v>0</v>
      </c>
      <c r="DB131" s="121">
        <f t="shared" si="54"/>
        <v>0</v>
      </c>
      <c r="DC131" s="121">
        <f t="shared" si="54"/>
        <v>0</v>
      </c>
      <c r="DD131" s="121">
        <f t="shared" si="54"/>
        <v>0</v>
      </c>
      <c r="DE131" s="121">
        <f t="shared" si="54"/>
        <v>0</v>
      </c>
      <c r="DF131" s="121">
        <f t="shared" si="54"/>
        <v>0</v>
      </c>
      <c r="DG131" s="121">
        <f t="shared" si="54"/>
        <v>0</v>
      </c>
      <c r="DH131" s="121">
        <f t="shared" si="54"/>
        <v>0</v>
      </c>
      <c r="DI131" s="121">
        <f t="shared" si="54"/>
        <v>0</v>
      </c>
      <c r="DJ131" s="121">
        <f t="shared" si="54"/>
        <v>0</v>
      </c>
      <c r="DK131" s="121">
        <f t="shared" si="54"/>
        <v>0</v>
      </c>
      <c r="DL131" s="121">
        <f t="shared" si="54"/>
        <v>0</v>
      </c>
      <c r="DM131" s="121">
        <f t="shared" si="54"/>
        <v>0</v>
      </c>
      <c r="DN131" s="121">
        <f t="shared" si="54"/>
        <v>0</v>
      </c>
      <c r="DO131" s="121">
        <f t="shared" si="54"/>
        <v>0</v>
      </c>
      <c r="DP131" s="121">
        <f t="shared" si="54"/>
        <v>0</v>
      </c>
      <c r="DQ131" s="121">
        <f t="shared" si="54"/>
        <v>0</v>
      </c>
      <c r="DR131" s="121">
        <f t="shared" si="54"/>
        <v>0</v>
      </c>
      <c r="DS131" s="121">
        <f t="shared" si="54"/>
        <v>0</v>
      </c>
      <c r="DT131" s="121">
        <f t="shared" si="54"/>
        <v>0</v>
      </c>
      <c r="DU131" s="121">
        <f t="shared" si="54"/>
        <v>0</v>
      </c>
    </row>
    <row r="132" spans="1:125"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x14ac:dyDescent="0.35">
      <c r="A133" s="55" t="str">
        <f>IFERROR(A101,"")</f>
        <v>DISKONTA FAKTORS</v>
      </c>
      <c r="B133" s="2"/>
      <c r="C133" s="2"/>
      <c r="D133" s="2"/>
      <c r="E133" s="171">
        <f t="shared" ref="E133:BP133" si="55">IFERROR(E101,"")</f>
        <v>0</v>
      </c>
      <c r="F133" s="171">
        <f t="shared" si="55"/>
        <v>0</v>
      </c>
      <c r="G133" s="171">
        <f t="shared" si="55"/>
        <v>0</v>
      </c>
      <c r="H133" s="171">
        <f t="shared" si="55"/>
        <v>0</v>
      </c>
      <c r="I133" s="171">
        <f t="shared" si="55"/>
        <v>0</v>
      </c>
      <c r="J133" s="171">
        <f t="shared" si="55"/>
        <v>0</v>
      </c>
      <c r="K133" s="171">
        <f t="shared" si="55"/>
        <v>0</v>
      </c>
      <c r="L133" s="171">
        <f t="shared" si="55"/>
        <v>0</v>
      </c>
      <c r="M133" s="171">
        <f t="shared" si="55"/>
        <v>0</v>
      </c>
      <c r="N133" s="171">
        <f t="shared" si="55"/>
        <v>0</v>
      </c>
      <c r="O133" s="171">
        <f t="shared" si="55"/>
        <v>0</v>
      </c>
      <c r="P133" s="171">
        <f t="shared" si="55"/>
        <v>0</v>
      </c>
      <c r="Q133" s="171">
        <f t="shared" si="55"/>
        <v>0</v>
      </c>
      <c r="R133" s="171">
        <f t="shared" si="55"/>
        <v>0</v>
      </c>
      <c r="S133" s="171">
        <f t="shared" si="55"/>
        <v>0</v>
      </c>
      <c r="T133" s="171">
        <f t="shared" si="55"/>
        <v>0</v>
      </c>
      <c r="U133" s="171">
        <f t="shared" si="55"/>
        <v>0</v>
      </c>
      <c r="V133" s="171">
        <f t="shared" si="55"/>
        <v>0</v>
      </c>
      <c r="W133" s="171">
        <f t="shared" si="55"/>
        <v>0</v>
      </c>
      <c r="X133" s="171">
        <f t="shared" si="55"/>
        <v>0</v>
      </c>
      <c r="Y133" s="171">
        <f t="shared" si="55"/>
        <v>0</v>
      </c>
      <c r="Z133" s="171">
        <f t="shared" si="55"/>
        <v>0</v>
      </c>
      <c r="AA133" s="171">
        <f t="shared" si="55"/>
        <v>0</v>
      </c>
      <c r="AB133" s="171">
        <f t="shared" si="55"/>
        <v>0</v>
      </c>
      <c r="AC133" s="171">
        <f t="shared" si="55"/>
        <v>0</v>
      </c>
      <c r="AD133" s="171">
        <f t="shared" si="55"/>
        <v>0</v>
      </c>
      <c r="AE133" s="171">
        <f t="shared" si="55"/>
        <v>0</v>
      </c>
      <c r="AF133" s="171">
        <f t="shared" si="55"/>
        <v>0</v>
      </c>
      <c r="AG133" s="171">
        <f t="shared" si="55"/>
        <v>0</v>
      </c>
      <c r="AH133" s="171">
        <f t="shared" si="55"/>
        <v>0</v>
      </c>
      <c r="AI133" s="171">
        <f t="shared" si="55"/>
        <v>0</v>
      </c>
      <c r="AJ133" s="171">
        <f t="shared" si="55"/>
        <v>0</v>
      </c>
      <c r="AK133" s="171">
        <f t="shared" si="55"/>
        <v>0</v>
      </c>
      <c r="AL133" s="171">
        <f t="shared" si="55"/>
        <v>0</v>
      </c>
      <c r="AM133" s="171">
        <f t="shared" si="55"/>
        <v>0</v>
      </c>
      <c r="AN133" s="171">
        <f t="shared" si="55"/>
        <v>0</v>
      </c>
      <c r="AO133" s="171">
        <f t="shared" si="55"/>
        <v>0</v>
      </c>
      <c r="AP133" s="171">
        <f t="shared" si="55"/>
        <v>0</v>
      </c>
      <c r="AQ133" s="171">
        <f t="shared" si="55"/>
        <v>0</v>
      </c>
      <c r="AR133" s="171">
        <f t="shared" si="55"/>
        <v>0</v>
      </c>
      <c r="AS133" s="171">
        <f t="shared" si="55"/>
        <v>0</v>
      </c>
      <c r="AT133" s="171">
        <f t="shared" si="55"/>
        <v>0</v>
      </c>
      <c r="AU133" s="171">
        <f t="shared" si="55"/>
        <v>0</v>
      </c>
      <c r="AV133" s="171">
        <f t="shared" si="55"/>
        <v>0</v>
      </c>
      <c r="AW133" s="171">
        <f t="shared" si="55"/>
        <v>0</v>
      </c>
      <c r="AX133" s="171">
        <f t="shared" si="55"/>
        <v>0</v>
      </c>
      <c r="AY133" s="171">
        <f t="shared" si="55"/>
        <v>0</v>
      </c>
      <c r="AZ133" s="171">
        <f t="shared" si="55"/>
        <v>0</v>
      </c>
      <c r="BA133" s="171">
        <f t="shared" si="55"/>
        <v>0</v>
      </c>
      <c r="BB133" s="171">
        <f t="shared" si="55"/>
        <v>0</v>
      </c>
      <c r="BC133" s="171">
        <f t="shared" si="55"/>
        <v>0</v>
      </c>
      <c r="BD133" s="171">
        <f t="shared" si="55"/>
        <v>0</v>
      </c>
      <c r="BE133" s="171">
        <f t="shared" si="55"/>
        <v>0</v>
      </c>
      <c r="BF133" s="171">
        <f t="shared" si="55"/>
        <v>0</v>
      </c>
      <c r="BG133" s="171">
        <f t="shared" si="55"/>
        <v>0</v>
      </c>
      <c r="BH133" s="171">
        <f t="shared" si="55"/>
        <v>0</v>
      </c>
      <c r="BI133" s="171">
        <f t="shared" si="55"/>
        <v>0</v>
      </c>
      <c r="BJ133" s="171">
        <f t="shared" si="55"/>
        <v>0</v>
      </c>
      <c r="BK133" s="171">
        <f t="shared" si="55"/>
        <v>0</v>
      </c>
      <c r="BL133" s="171">
        <f t="shared" si="55"/>
        <v>0</v>
      </c>
      <c r="BM133" s="171">
        <f t="shared" si="55"/>
        <v>0</v>
      </c>
      <c r="BN133" s="171">
        <f t="shared" si="55"/>
        <v>0</v>
      </c>
      <c r="BO133" s="171">
        <f t="shared" si="55"/>
        <v>0</v>
      </c>
      <c r="BP133" s="171">
        <f t="shared" si="55"/>
        <v>0</v>
      </c>
      <c r="BQ133" s="171">
        <f t="shared" ref="BQ133:DU133" si="56">IFERROR(BQ101,"")</f>
        <v>0</v>
      </c>
      <c r="BR133" s="171">
        <f t="shared" si="56"/>
        <v>0</v>
      </c>
      <c r="BS133" s="171">
        <f t="shared" si="56"/>
        <v>0</v>
      </c>
      <c r="BT133" s="171">
        <f t="shared" si="56"/>
        <v>0</v>
      </c>
      <c r="BU133" s="171">
        <f t="shared" si="56"/>
        <v>0</v>
      </c>
      <c r="BV133" s="171">
        <f t="shared" si="56"/>
        <v>0</v>
      </c>
      <c r="BW133" s="171">
        <f t="shared" si="56"/>
        <v>0</v>
      </c>
      <c r="BX133" s="171">
        <f t="shared" si="56"/>
        <v>0</v>
      </c>
      <c r="BY133" s="171">
        <f t="shared" si="56"/>
        <v>0</v>
      </c>
      <c r="BZ133" s="171">
        <f t="shared" si="56"/>
        <v>0</v>
      </c>
      <c r="CA133" s="171">
        <f t="shared" si="56"/>
        <v>0</v>
      </c>
      <c r="CB133" s="171">
        <f t="shared" si="56"/>
        <v>0</v>
      </c>
      <c r="CC133" s="171">
        <f t="shared" si="56"/>
        <v>0</v>
      </c>
      <c r="CD133" s="171">
        <f t="shared" si="56"/>
        <v>0</v>
      </c>
      <c r="CE133" s="171">
        <f t="shared" si="56"/>
        <v>0</v>
      </c>
      <c r="CF133" s="171">
        <f t="shared" si="56"/>
        <v>0</v>
      </c>
      <c r="CG133" s="171">
        <f t="shared" si="56"/>
        <v>0</v>
      </c>
      <c r="CH133" s="171">
        <f t="shared" si="56"/>
        <v>0</v>
      </c>
      <c r="CI133" s="171">
        <f t="shared" si="56"/>
        <v>0</v>
      </c>
      <c r="CJ133" s="171">
        <f t="shared" si="56"/>
        <v>0</v>
      </c>
      <c r="CK133" s="171">
        <f t="shared" si="56"/>
        <v>0</v>
      </c>
      <c r="CL133" s="171">
        <f t="shared" si="56"/>
        <v>0</v>
      </c>
      <c r="CM133" s="171">
        <f t="shared" si="56"/>
        <v>0</v>
      </c>
      <c r="CN133" s="171">
        <f t="shared" si="56"/>
        <v>0</v>
      </c>
      <c r="CO133" s="171">
        <f t="shared" si="56"/>
        <v>0</v>
      </c>
      <c r="CP133" s="171">
        <f t="shared" si="56"/>
        <v>0</v>
      </c>
      <c r="CQ133" s="171">
        <f t="shared" si="56"/>
        <v>0</v>
      </c>
      <c r="CR133" s="171">
        <f t="shared" si="56"/>
        <v>0</v>
      </c>
      <c r="CS133" s="171">
        <f t="shared" si="56"/>
        <v>0</v>
      </c>
      <c r="CT133" s="171">
        <f t="shared" si="56"/>
        <v>0</v>
      </c>
      <c r="CU133" s="171">
        <f t="shared" si="56"/>
        <v>0</v>
      </c>
      <c r="CV133" s="171">
        <f t="shared" si="56"/>
        <v>0</v>
      </c>
      <c r="CW133" s="171">
        <f t="shared" si="56"/>
        <v>0</v>
      </c>
      <c r="CX133" s="171">
        <f t="shared" si="56"/>
        <v>0</v>
      </c>
      <c r="CY133" s="171">
        <f t="shared" si="56"/>
        <v>0</v>
      </c>
      <c r="CZ133" s="171">
        <f t="shared" si="56"/>
        <v>0</v>
      </c>
      <c r="DA133" s="171">
        <f t="shared" si="56"/>
        <v>0</v>
      </c>
      <c r="DB133" s="171">
        <f t="shared" si="56"/>
        <v>0</v>
      </c>
      <c r="DC133" s="171">
        <f t="shared" si="56"/>
        <v>0</v>
      </c>
      <c r="DD133" s="171">
        <f t="shared" si="56"/>
        <v>0</v>
      </c>
      <c r="DE133" s="171">
        <f t="shared" si="56"/>
        <v>0</v>
      </c>
      <c r="DF133" s="171">
        <f t="shared" si="56"/>
        <v>0</v>
      </c>
      <c r="DG133" s="171">
        <f t="shared" si="56"/>
        <v>0</v>
      </c>
      <c r="DH133" s="171">
        <f t="shared" si="56"/>
        <v>0</v>
      </c>
      <c r="DI133" s="171">
        <f t="shared" si="56"/>
        <v>0</v>
      </c>
      <c r="DJ133" s="171">
        <f t="shared" si="56"/>
        <v>0</v>
      </c>
      <c r="DK133" s="171">
        <f t="shared" si="56"/>
        <v>0</v>
      </c>
      <c r="DL133" s="171">
        <f t="shared" si="56"/>
        <v>0</v>
      </c>
      <c r="DM133" s="171">
        <f t="shared" si="56"/>
        <v>0</v>
      </c>
      <c r="DN133" s="171">
        <f t="shared" si="56"/>
        <v>0</v>
      </c>
      <c r="DO133" s="171">
        <f t="shared" si="56"/>
        <v>0</v>
      </c>
      <c r="DP133" s="171">
        <f t="shared" si="56"/>
        <v>0</v>
      </c>
      <c r="DQ133" s="171">
        <f t="shared" si="56"/>
        <v>0</v>
      </c>
      <c r="DR133" s="171">
        <f t="shared" si="56"/>
        <v>0</v>
      </c>
      <c r="DS133" s="171">
        <f t="shared" si="56"/>
        <v>0</v>
      </c>
      <c r="DT133" s="171">
        <f t="shared" si="56"/>
        <v>0</v>
      </c>
      <c r="DU133" s="171">
        <f t="shared" si="56"/>
        <v>0</v>
      </c>
    </row>
    <row r="134" spans="1:125"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ht="15" thickBot="1" x14ac:dyDescent="0.4">
      <c r="A135" s="133" t="s">
        <v>534</v>
      </c>
      <c r="B135" s="133"/>
      <c r="C135" s="133"/>
      <c r="D135" s="121">
        <f>IFERROR(SUM(E135:DU135),"")</f>
        <v>0</v>
      </c>
      <c r="E135" s="121">
        <f t="shared" ref="E135:BP135" si="57">IFERROR(E131*E133,"")</f>
        <v>0</v>
      </c>
      <c r="F135" s="121">
        <f t="shared" si="57"/>
        <v>0</v>
      </c>
      <c r="G135" s="121">
        <f t="shared" si="57"/>
        <v>0</v>
      </c>
      <c r="H135" s="121">
        <f t="shared" si="57"/>
        <v>0</v>
      </c>
      <c r="I135" s="121">
        <f t="shared" si="57"/>
        <v>0</v>
      </c>
      <c r="J135" s="121">
        <f t="shared" si="57"/>
        <v>0</v>
      </c>
      <c r="K135" s="121">
        <f t="shared" si="57"/>
        <v>0</v>
      </c>
      <c r="L135" s="121">
        <f t="shared" si="57"/>
        <v>0</v>
      </c>
      <c r="M135" s="121">
        <f t="shared" si="57"/>
        <v>0</v>
      </c>
      <c r="N135" s="121">
        <f t="shared" si="57"/>
        <v>0</v>
      </c>
      <c r="O135" s="121">
        <f t="shared" si="57"/>
        <v>0</v>
      </c>
      <c r="P135" s="121">
        <f t="shared" si="57"/>
        <v>0</v>
      </c>
      <c r="Q135" s="121">
        <f t="shared" si="57"/>
        <v>0</v>
      </c>
      <c r="R135" s="121">
        <f t="shared" si="57"/>
        <v>0</v>
      </c>
      <c r="S135" s="121">
        <f t="shared" si="57"/>
        <v>0</v>
      </c>
      <c r="T135" s="121">
        <f t="shared" si="57"/>
        <v>0</v>
      </c>
      <c r="U135" s="121">
        <f t="shared" si="57"/>
        <v>0</v>
      </c>
      <c r="V135" s="121">
        <f t="shared" si="57"/>
        <v>0</v>
      </c>
      <c r="W135" s="121">
        <f t="shared" si="57"/>
        <v>0</v>
      </c>
      <c r="X135" s="121">
        <f t="shared" si="57"/>
        <v>0</v>
      </c>
      <c r="Y135" s="121">
        <f t="shared" si="57"/>
        <v>0</v>
      </c>
      <c r="Z135" s="121">
        <f t="shared" si="57"/>
        <v>0</v>
      </c>
      <c r="AA135" s="121">
        <f t="shared" si="57"/>
        <v>0</v>
      </c>
      <c r="AB135" s="121">
        <f t="shared" si="57"/>
        <v>0</v>
      </c>
      <c r="AC135" s="121">
        <f t="shared" si="57"/>
        <v>0</v>
      </c>
      <c r="AD135" s="121">
        <f t="shared" si="57"/>
        <v>0</v>
      </c>
      <c r="AE135" s="121">
        <f t="shared" si="57"/>
        <v>0</v>
      </c>
      <c r="AF135" s="121">
        <f t="shared" si="57"/>
        <v>0</v>
      </c>
      <c r="AG135" s="121">
        <f t="shared" si="57"/>
        <v>0</v>
      </c>
      <c r="AH135" s="121">
        <f t="shared" si="57"/>
        <v>0</v>
      </c>
      <c r="AI135" s="121">
        <f t="shared" si="57"/>
        <v>0</v>
      </c>
      <c r="AJ135" s="121">
        <f t="shared" si="57"/>
        <v>0</v>
      </c>
      <c r="AK135" s="121">
        <f t="shared" si="57"/>
        <v>0</v>
      </c>
      <c r="AL135" s="121">
        <f t="shared" si="57"/>
        <v>0</v>
      </c>
      <c r="AM135" s="121">
        <f t="shared" si="57"/>
        <v>0</v>
      </c>
      <c r="AN135" s="121">
        <f t="shared" si="57"/>
        <v>0</v>
      </c>
      <c r="AO135" s="121">
        <f t="shared" si="57"/>
        <v>0</v>
      </c>
      <c r="AP135" s="121">
        <f t="shared" si="57"/>
        <v>0</v>
      </c>
      <c r="AQ135" s="121">
        <f t="shared" si="57"/>
        <v>0</v>
      </c>
      <c r="AR135" s="121">
        <f t="shared" si="57"/>
        <v>0</v>
      </c>
      <c r="AS135" s="121">
        <f t="shared" si="57"/>
        <v>0</v>
      </c>
      <c r="AT135" s="121">
        <f t="shared" si="57"/>
        <v>0</v>
      </c>
      <c r="AU135" s="121">
        <f t="shared" si="57"/>
        <v>0</v>
      </c>
      <c r="AV135" s="121">
        <f t="shared" si="57"/>
        <v>0</v>
      </c>
      <c r="AW135" s="121">
        <f t="shared" si="57"/>
        <v>0</v>
      </c>
      <c r="AX135" s="121">
        <f t="shared" si="57"/>
        <v>0</v>
      </c>
      <c r="AY135" s="121">
        <f t="shared" si="57"/>
        <v>0</v>
      </c>
      <c r="AZ135" s="121">
        <f t="shared" si="57"/>
        <v>0</v>
      </c>
      <c r="BA135" s="121">
        <f t="shared" si="57"/>
        <v>0</v>
      </c>
      <c r="BB135" s="121">
        <f t="shared" si="57"/>
        <v>0</v>
      </c>
      <c r="BC135" s="121">
        <f t="shared" si="57"/>
        <v>0</v>
      </c>
      <c r="BD135" s="121">
        <f t="shared" si="57"/>
        <v>0</v>
      </c>
      <c r="BE135" s="121">
        <f t="shared" si="57"/>
        <v>0</v>
      </c>
      <c r="BF135" s="121">
        <f t="shared" si="57"/>
        <v>0</v>
      </c>
      <c r="BG135" s="121">
        <f t="shared" si="57"/>
        <v>0</v>
      </c>
      <c r="BH135" s="121">
        <f t="shared" si="57"/>
        <v>0</v>
      </c>
      <c r="BI135" s="121">
        <f t="shared" si="57"/>
        <v>0</v>
      </c>
      <c r="BJ135" s="121">
        <f t="shared" si="57"/>
        <v>0</v>
      </c>
      <c r="BK135" s="121">
        <f t="shared" si="57"/>
        <v>0</v>
      </c>
      <c r="BL135" s="121">
        <f t="shared" si="57"/>
        <v>0</v>
      </c>
      <c r="BM135" s="121">
        <f t="shared" si="57"/>
        <v>0</v>
      </c>
      <c r="BN135" s="121">
        <f t="shared" si="57"/>
        <v>0</v>
      </c>
      <c r="BO135" s="121">
        <f t="shared" si="57"/>
        <v>0</v>
      </c>
      <c r="BP135" s="121">
        <f t="shared" si="57"/>
        <v>0</v>
      </c>
      <c r="BQ135" s="121">
        <f t="shared" ref="BQ135:DU135" si="58">IFERROR(BQ131*BQ133,"")</f>
        <v>0</v>
      </c>
      <c r="BR135" s="121">
        <f t="shared" si="58"/>
        <v>0</v>
      </c>
      <c r="BS135" s="121">
        <f t="shared" si="58"/>
        <v>0</v>
      </c>
      <c r="BT135" s="121">
        <f t="shared" si="58"/>
        <v>0</v>
      </c>
      <c r="BU135" s="121">
        <f t="shared" si="58"/>
        <v>0</v>
      </c>
      <c r="BV135" s="121">
        <f t="shared" si="58"/>
        <v>0</v>
      </c>
      <c r="BW135" s="121">
        <f t="shared" si="58"/>
        <v>0</v>
      </c>
      <c r="BX135" s="121">
        <f t="shared" si="58"/>
        <v>0</v>
      </c>
      <c r="BY135" s="121">
        <f t="shared" si="58"/>
        <v>0</v>
      </c>
      <c r="BZ135" s="121">
        <f t="shared" si="58"/>
        <v>0</v>
      </c>
      <c r="CA135" s="121">
        <f t="shared" si="58"/>
        <v>0</v>
      </c>
      <c r="CB135" s="121">
        <f t="shared" si="58"/>
        <v>0</v>
      </c>
      <c r="CC135" s="121">
        <f t="shared" si="58"/>
        <v>0</v>
      </c>
      <c r="CD135" s="121">
        <f t="shared" si="58"/>
        <v>0</v>
      </c>
      <c r="CE135" s="121">
        <f t="shared" si="58"/>
        <v>0</v>
      </c>
      <c r="CF135" s="121">
        <f t="shared" si="58"/>
        <v>0</v>
      </c>
      <c r="CG135" s="121">
        <f t="shared" si="58"/>
        <v>0</v>
      </c>
      <c r="CH135" s="121">
        <f t="shared" si="58"/>
        <v>0</v>
      </c>
      <c r="CI135" s="121">
        <f t="shared" si="58"/>
        <v>0</v>
      </c>
      <c r="CJ135" s="121">
        <f t="shared" si="58"/>
        <v>0</v>
      </c>
      <c r="CK135" s="121">
        <f t="shared" si="58"/>
        <v>0</v>
      </c>
      <c r="CL135" s="121">
        <f t="shared" si="58"/>
        <v>0</v>
      </c>
      <c r="CM135" s="121">
        <f t="shared" si="58"/>
        <v>0</v>
      </c>
      <c r="CN135" s="121">
        <f t="shared" si="58"/>
        <v>0</v>
      </c>
      <c r="CO135" s="121">
        <f t="shared" si="58"/>
        <v>0</v>
      </c>
      <c r="CP135" s="121">
        <f t="shared" si="58"/>
        <v>0</v>
      </c>
      <c r="CQ135" s="121">
        <f t="shared" si="58"/>
        <v>0</v>
      </c>
      <c r="CR135" s="121">
        <f t="shared" si="58"/>
        <v>0</v>
      </c>
      <c r="CS135" s="121">
        <f t="shared" si="58"/>
        <v>0</v>
      </c>
      <c r="CT135" s="121">
        <f t="shared" si="58"/>
        <v>0</v>
      </c>
      <c r="CU135" s="121">
        <f t="shared" si="58"/>
        <v>0</v>
      </c>
      <c r="CV135" s="121">
        <f t="shared" si="58"/>
        <v>0</v>
      </c>
      <c r="CW135" s="121">
        <f t="shared" si="58"/>
        <v>0</v>
      </c>
      <c r="CX135" s="121">
        <f t="shared" si="58"/>
        <v>0</v>
      </c>
      <c r="CY135" s="121">
        <f t="shared" si="58"/>
        <v>0</v>
      </c>
      <c r="CZ135" s="121">
        <f t="shared" si="58"/>
        <v>0</v>
      </c>
      <c r="DA135" s="121">
        <f t="shared" si="58"/>
        <v>0</v>
      </c>
      <c r="DB135" s="121">
        <f t="shared" si="58"/>
        <v>0</v>
      </c>
      <c r="DC135" s="121">
        <f t="shared" si="58"/>
        <v>0</v>
      </c>
      <c r="DD135" s="121">
        <f t="shared" si="58"/>
        <v>0</v>
      </c>
      <c r="DE135" s="121">
        <f t="shared" si="58"/>
        <v>0</v>
      </c>
      <c r="DF135" s="121">
        <f t="shared" si="58"/>
        <v>0</v>
      </c>
      <c r="DG135" s="121">
        <f t="shared" si="58"/>
        <v>0</v>
      </c>
      <c r="DH135" s="121">
        <f t="shared" si="58"/>
        <v>0</v>
      </c>
      <c r="DI135" s="121">
        <f t="shared" si="58"/>
        <v>0</v>
      </c>
      <c r="DJ135" s="121">
        <f t="shared" si="58"/>
        <v>0</v>
      </c>
      <c r="DK135" s="121">
        <f t="shared" si="58"/>
        <v>0</v>
      </c>
      <c r="DL135" s="121">
        <f t="shared" si="58"/>
        <v>0</v>
      </c>
      <c r="DM135" s="121">
        <f t="shared" si="58"/>
        <v>0</v>
      </c>
      <c r="DN135" s="121">
        <f t="shared" si="58"/>
        <v>0</v>
      </c>
      <c r="DO135" s="121">
        <f t="shared" si="58"/>
        <v>0</v>
      </c>
      <c r="DP135" s="121">
        <f t="shared" si="58"/>
        <v>0</v>
      </c>
      <c r="DQ135" s="121">
        <f t="shared" si="58"/>
        <v>0</v>
      </c>
      <c r="DR135" s="121">
        <f t="shared" si="58"/>
        <v>0</v>
      </c>
      <c r="DS135" s="121">
        <f t="shared" si="58"/>
        <v>0</v>
      </c>
      <c r="DT135" s="121">
        <f t="shared" si="58"/>
        <v>0</v>
      </c>
      <c r="DU135" s="121">
        <f t="shared" si="58"/>
        <v>0</v>
      </c>
    </row>
  </sheetData>
  <mergeCells count="3">
    <mergeCell ref="A3:D3"/>
    <mergeCell ref="A109:DU109"/>
    <mergeCell ref="A2:D2"/>
  </mergeCells>
  <pageMargins left="0.7" right="0.7" top="0.75" bottom="0.75" header="0.3" footer="0.3"/>
  <pageSetup paperSize="9" scale="7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4" tint="0.59999389629810485"/>
    <pageSetUpPr fitToPage="1"/>
  </sheetPr>
  <dimension ref="A1:DU54"/>
  <sheetViews>
    <sheetView showGridLines="0" zoomScaleNormal="100" zoomScaleSheetLayoutView="90" workbookViewId="0">
      <selection activeCell="A7" sqref="A7"/>
    </sheetView>
  </sheetViews>
  <sheetFormatPr defaultRowHeight="14.5" x14ac:dyDescent="0.35"/>
  <cols>
    <col min="1" max="1" width="12" customWidth="1"/>
    <col min="2" max="3" width="12.453125" customWidth="1"/>
    <col min="4" max="4" width="14.7265625" customWidth="1"/>
    <col min="5" max="5" width="16.26953125" customWidth="1"/>
    <col min="6" max="6" width="14.453125" customWidth="1"/>
    <col min="7" max="7" width="3.453125" customWidth="1"/>
    <col min="8" max="8" width="14.1796875" customWidth="1"/>
    <col min="9" max="13" width="12.453125"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42.75" customHeight="1" thickBot="1" x14ac:dyDescent="0.4">
      <c r="A2" s="399" t="s">
        <v>538</v>
      </c>
      <c r="B2" s="399"/>
      <c r="C2" s="399"/>
      <c r="D2" s="399"/>
      <c r="E2" s="399"/>
      <c r="F2" s="399"/>
      <c r="G2" s="399"/>
      <c r="H2" s="399"/>
      <c r="I2" s="277"/>
      <c r="J2" s="277"/>
      <c r="K2" s="277"/>
      <c r="L2" s="277"/>
      <c r="M2" s="277"/>
    </row>
    <row r="3" spans="1:125" ht="15" thickTop="1" x14ac:dyDescent="0.35">
      <c r="A3" s="175" t="s">
        <v>93</v>
      </c>
      <c r="B3" s="176"/>
      <c r="C3" s="176"/>
      <c r="D3" s="176"/>
      <c r="E3" s="176"/>
      <c r="F3" s="176"/>
      <c r="G3" s="176"/>
      <c r="H3" s="176"/>
      <c r="I3" s="176"/>
      <c r="J3" s="176"/>
      <c r="K3" s="176"/>
      <c r="L3" s="176"/>
      <c r="M3" s="176"/>
    </row>
    <row r="4" spans="1:125" x14ac:dyDescent="0.35">
      <c r="A4" s="71"/>
      <c r="B4" s="71"/>
      <c r="C4" s="71"/>
      <c r="D4" s="71"/>
    </row>
    <row r="5" spans="1:125" x14ac:dyDescent="0.35">
      <c r="A5" s="409" t="s">
        <v>539</v>
      </c>
      <c r="B5" s="379"/>
      <c r="C5" s="379"/>
      <c r="D5" s="379"/>
      <c r="E5" s="379"/>
      <c r="F5" s="379"/>
      <c r="H5" s="409" t="s">
        <v>540</v>
      </c>
      <c r="I5" s="379"/>
      <c r="J5" s="379"/>
      <c r="K5" s="379"/>
      <c r="L5" s="379"/>
      <c r="M5" s="379"/>
    </row>
    <row r="6" spans="1:125" x14ac:dyDescent="0.35">
      <c r="C6" s="177"/>
      <c r="E6" s="177"/>
      <c r="F6" s="177"/>
    </row>
    <row r="7" spans="1:125" x14ac:dyDescent="0.35">
      <c r="A7" s="7">
        <v>0</v>
      </c>
      <c r="B7" s="407" t="s">
        <v>541</v>
      </c>
      <c r="C7" s="407"/>
      <c r="D7" s="407"/>
      <c r="E7" s="407"/>
      <c r="F7" s="407"/>
      <c r="H7" s="165"/>
      <c r="I7" s="407" t="s">
        <v>541</v>
      </c>
      <c r="J7" s="407"/>
      <c r="K7" s="407"/>
      <c r="L7" s="407"/>
      <c r="M7" s="407"/>
    </row>
    <row r="8" spans="1:125" x14ac:dyDescent="0.35">
      <c r="A8" s="178">
        <f ca="1">Kopsavilkums!J41</f>
        <v>0</v>
      </c>
      <c r="B8" s="179">
        <v>-0.1</v>
      </c>
      <c r="C8" s="179">
        <v>-0.05</v>
      </c>
      <c r="D8" s="180">
        <v>0</v>
      </c>
      <c r="E8" s="179">
        <v>0.05</v>
      </c>
      <c r="F8" s="179">
        <v>0.1</v>
      </c>
      <c r="H8" s="178">
        <f>Kopsavilkums!E41</f>
        <v>0</v>
      </c>
      <c r="I8" s="179">
        <v>-0.1</v>
      </c>
      <c r="J8" s="179">
        <v>-0.05</v>
      </c>
      <c r="K8" s="180">
        <v>0</v>
      </c>
      <c r="L8" s="179">
        <v>0.05</v>
      </c>
      <c r="M8" s="179">
        <v>0.1</v>
      </c>
    </row>
    <row r="9" spans="1:125" x14ac:dyDescent="0.35">
      <c r="A9" s="181"/>
      <c r="B9" s="182">
        <f t="dataTable" ref="B9:F9" dt2D="1" dtr="1" r1="A7" r2="A6" ca="1"/>
        <v>0</v>
      </c>
      <c r="C9" s="183">
        <v>0</v>
      </c>
      <c r="D9" s="183">
        <v>0</v>
      </c>
      <c r="E9" s="183">
        <v>0</v>
      </c>
      <c r="F9" s="184">
        <v>0</v>
      </c>
      <c r="H9" s="181"/>
      <c r="I9" s="182">
        <f t="dataTable" ref="I9:M9" dt2D="1" dtr="1" r1="A7" r2="H7"/>
        <v>0</v>
      </c>
      <c r="J9" s="183">
        <v>0</v>
      </c>
      <c r="K9" s="183">
        <v>0</v>
      </c>
      <c r="L9" s="183">
        <v>0</v>
      </c>
      <c r="M9" s="184">
        <v>0</v>
      </c>
    </row>
    <row r="10" spans="1:125" x14ac:dyDescent="0.35">
      <c r="A10" s="1"/>
      <c r="B10" s="185"/>
      <c r="C10" s="181"/>
      <c r="D10" s="186"/>
      <c r="E10" s="186"/>
      <c r="F10" s="186"/>
      <c r="G10" s="186"/>
      <c r="H10" s="1"/>
      <c r="I10" s="185"/>
      <c r="J10" s="181"/>
      <c r="K10" s="186"/>
      <c r="L10" s="186"/>
      <c r="M10" s="186"/>
    </row>
    <row r="11" spans="1:125" x14ac:dyDescent="0.35">
      <c r="A11" s="315"/>
      <c r="B11" s="407" t="s">
        <v>542</v>
      </c>
      <c r="C11" s="407"/>
      <c r="D11" s="407"/>
      <c r="E11" s="407"/>
      <c r="F11" s="407"/>
      <c r="G11" s="186"/>
      <c r="H11" s="187"/>
      <c r="I11" s="407" t="s">
        <v>542</v>
      </c>
      <c r="J11" s="407"/>
      <c r="K11" s="407"/>
      <c r="L11" s="407"/>
      <c r="M11" s="407"/>
    </row>
    <row r="12" spans="1:125" x14ac:dyDescent="0.35">
      <c r="A12" s="188">
        <f ca="1">Kopsavilkums!J41</f>
        <v>0</v>
      </c>
      <c r="B12" s="189">
        <v>7.4999999999999997E-3</v>
      </c>
      <c r="C12" s="189">
        <v>0.01</v>
      </c>
      <c r="D12" s="189">
        <v>1.2500000000000001E-2</v>
      </c>
      <c r="E12" s="189">
        <v>1.4999999999999999E-2</v>
      </c>
      <c r="F12" s="189">
        <v>1.7500000000000002E-2</v>
      </c>
      <c r="H12" s="188">
        <f>Kopsavilkums!E41</f>
        <v>0</v>
      </c>
      <c r="I12" s="189">
        <v>7.4999999999999997E-3</v>
      </c>
      <c r="J12" s="189">
        <v>0.01</v>
      </c>
      <c r="K12" s="189">
        <v>1.2500000000000001E-2</v>
      </c>
      <c r="L12" s="189">
        <v>1.4999999999999999E-2</v>
      </c>
      <c r="M12" s="189">
        <v>1.7500000000000002E-2</v>
      </c>
    </row>
    <row r="13" spans="1:125" x14ac:dyDescent="0.35">
      <c r="A13" s="1"/>
      <c r="B13" s="182">
        <f t="dataTable" ref="B13:F13" dt2D="1" dtr="1" r1="A11" r2="A10" ca="1"/>
        <v>0</v>
      </c>
      <c r="C13" s="183">
        <v>0</v>
      </c>
      <c r="D13" s="183">
        <v>0</v>
      </c>
      <c r="E13" s="183">
        <v>0</v>
      </c>
      <c r="F13" s="184">
        <v>0</v>
      </c>
      <c r="G13" s="190"/>
      <c r="H13" s="1"/>
      <c r="I13" s="182">
        <f t="dataTable" ref="I13:M13" dt2D="1" dtr="1" r1="A11" r2="H11"/>
        <v>0</v>
      </c>
      <c r="J13" s="183">
        <v>0</v>
      </c>
      <c r="K13" s="183">
        <v>0</v>
      </c>
      <c r="L13" s="183">
        <v>0</v>
      </c>
      <c r="M13" s="184">
        <v>0</v>
      </c>
    </row>
    <row r="14" spans="1:125" x14ac:dyDescent="0.35">
      <c r="A14" s="1"/>
      <c r="B14" s="191"/>
      <c r="C14" s="186"/>
      <c r="D14" s="181"/>
      <c r="E14" s="181"/>
      <c r="F14" s="192"/>
      <c r="G14" s="181"/>
      <c r="H14" s="181"/>
    </row>
    <row r="15" spans="1:125" x14ac:dyDescent="0.35">
      <c r="A15" s="1"/>
      <c r="B15" s="193"/>
      <c r="C15" s="181"/>
      <c r="D15" s="186"/>
      <c r="E15" s="186"/>
      <c r="F15" s="186"/>
      <c r="G15" s="186"/>
      <c r="H15" s="186"/>
    </row>
    <row r="16" spans="1:125" x14ac:dyDescent="0.35">
      <c r="A16" s="1"/>
      <c r="B16" s="193"/>
      <c r="C16" s="181"/>
      <c r="D16" s="186"/>
      <c r="E16" s="186"/>
      <c r="F16" s="186"/>
      <c r="G16" s="186"/>
      <c r="H16" s="186"/>
    </row>
    <row r="17" spans="1:8" x14ac:dyDescent="0.35">
      <c r="A17" s="1"/>
      <c r="B17" s="193"/>
      <c r="C17" s="181"/>
      <c r="D17" s="186"/>
      <c r="E17" s="186"/>
      <c r="F17" s="194"/>
      <c r="G17" s="186"/>
      <c r="H17" s="186"/>
    </row>
    <row r="18" spans="1:8" x14ac:dyDescent="0.35">
      <c r="A18" s="1"/>
      <c r="B18" s="193"/>
      <c r="C18" s="181"/>
      <c r="D18" s="186"/>
      <c r="E18" s="186"/>
      <c r="F18" s="186"/>
      <c r="G18" s="186"/>
      <c r="H18" s="186"/>
    </row>
    <row r="19" spans="1:8" x14ac:dyDescent="0.35">
      <c r="A19" s="1"/>
      <c r="B19" s="193"/>
      <c r="C19" s="181"/>
      <c r="D19" s="186"/>
      <c r="E19" s="186"/>
      <c r="F19" s="186"/>
      <c r="G19" s="186"/>
      <c r="H19" s="186"/>
    </row>
    <row r="20" spans="1:8" x14ac:dyDescent="0.35">
      <c r="A20" s="1"/>
    </row>
    <row r="21" spans="1:8" x14ac:dyDescent="0.35">
      <c r="A21" s="1"/>
      <c r="B21" s="191"/>
      <c r="C21" s="195"/>
      <c r="D21" s="407"/>
      <c r="E21" s="407"/>
      <c r="F21" s="407"/>
      <c r="G21" s="407"/>
      <c r="H21" s="407"/>
    </row>
    <row r="22" spans="1:8" x14ac:dyDescent="0.35">
      <c r="A22" s="1"/>
      <c r="B22" s="191"/>
      <c r="C22" s="186"/>
      <c r="D22" s="181"/>
      <c r="E22" s="181"/>
      <c r="F22" s="192"/>
      <c r="G22" s="181"/>
      <c r="H22" s="181"/>
    </row>
    <row r="23" spans="1:8" x14ac:dyDescent="0.35">
      <c r="A23" s="1"/>
      <c r="B23" s="408"/>
      <c r="C23" s="181"/>
      <c r="D23" s="186"/>
      <c r="E23" s="186"/>
      <c r="F23" s="186"/>
      <c r="G23" s="186"/>
      <c r="H23" s="186"/>
    </row>
    <row r="24" spans="1:8" x14ac:dyDescent="0.35">
      <c r="A24" s="1"/>
      <c r="B24" s="408"/>
      <c r="C24" s="181"/>
      <c r="D24" s="186"/>
      <c r="E24" s="186"/>
      <c r="F24" s="186"/>
      <c r="G24" s="186"/>
      <c r="H24" s="186"/>
    </row>
    <row r="25" spans="1:8" x14ac:dyDescent="0.35">
      <c r="A25" s="1"/>
      <c r="B25" s="408"/>
      <c r="C25" s="181"/>
      <c r="D25" s="186"/>
      <c r="E25" s="186"/>
      <c r="F25" s="194"/>
      <c r="G25" s="186"/>
      <c r="H25" s="186"/>
    </row>
    <row r="26" spans="1:8" x14ac:dyDescent="0.35">
      <c r="A26" s="1"/>
      <c r="B26" s="408"/>
      <c r="C26" s="181"/>
      <c r="D26" s="186"/>
      <c r="E26" s="186"/>
      <c r="F26" s="186"/>
      <c r="G26" s="186"/>
      <c r="H26" s="186"/>
    </row>
    <row r="27" spans="1:8" x14ac:dyDescent="0.35">
      <c r="A27" s="1"/>
      <c r="B27" s="408"/>
      <c r="C27" s="181"/>
      <c r="D27" s="186"/>
      <c r="E27" s="186"/>
      <c r="F27" s="186"/>
      <c r="G27" s="186"/>
      <c r="H27" s="186"/>
    </row>
    <row r="28" spans="1:8" x14ac:dyDescent="0.35">
      <c r="A28" s="1"/>
    </row>
    <row r="29" spans="1:8" x14ac:dyDescent="0.35">
      <c r="A29" s="1"/>
    </row>
    <row r="30" spans="1:8" x14ac:dyDescent="0.35">
      <c r="A30" s="1"/>
    </row>
    <row r="31" spans="1:8" x14ac:dyDescent="0.35">
      <c r="A31" s="1"/>
    </row>
    <row r="32" spans="1:8" x14ac:dyDescent="0.35">
      <c r="A32" s="1"/>
    </row>
    <row r="33" spans="1:1" x14ac:dyDescent="0.35">
      <c r="A33" s="1"/>
    </row>
    <row r="34" spans="1:1" x14ac:dyDescent="0.35">
      <c r="A34" s="1"/>
    </row>
    <row r="35" spans="1:1" x14ac:dyDescent="0.35">
      <c r="A35" s="1"/>
    </row>
    <row r="36" spans="1:1" x14ac:dyDescent="0.35">
      <c r="A36" s="1"/>
    </row>
    <row r="37" spans="1:1" x14ac:dyDescent="0.35">
      <c r="A37" s="1"/>
    </row>
    <row r="38" spans="1:1" x14ac:dyDescent="0.35">
      <c r="A38" s="1"/>
    </row>
    <row r="39" spans="1:1" x14ac:dyDescent="0.35">
      <c r="A39" s="1"/>
    </row>
    <row r="40" spans="1:1" x14ac:dyDescent="0.35">
      <c r="A40" s="1"/>
    </row>
    <row r="41" spans="1:1" x14ac:dyDescent="0.35">
      <c r="A41" s="1"/>
    </row>
    <row r="42" spans="1:1" x14ac:dyDescent="0.35">
      <c r="A42" s="1"/>
    </row>
    <row r="43" spans="1:1" x14ac:dyDescent="0.35">
      <c r="A43" s="1"/>
    </row>
    <row r="44" spans="1:1" x14ac:dyDescent="0.35">
      <c r="A44" s="1"/>
    </row>
    <row r="45" spans="1:1" x14ac:dyDescent="0.35">
      <c r="A45" s="1"/>
    </row>
    <row r="46" spans="1:1" x14ac:dyDescent="0.35">
      <c r="A46" s="1"/>
    </row>
    <row r="47" spans="1:1" x14ac:dyDescent="0.35">
      <c r="A47" s="1"/>
    </row>
    <row r="48" spans="1:1" x14ac:dyDescent="0.35">
      <c r="A48" s="1"/>
    </row>
    <row r="49" spans="1:1" x14ac:dyDescent="0.35">
      <c r="A49" s="1"/>
    </row>
    <row r="50" spans="1:1" x14ac:dyDescent="0.35">
      <c r="A50" s="1"/>
    </row>
    <row r="51" spans="1:1" x14ac:dyDescent="0.35">
      <c r="A51" s="1"/>
    </row>
    <row r="52" spans="1:1" x14ac:dyDescent="0.35">
      <c r="A52" s="1"/>
    </row>
    <row r="53" spans="1:1" x14ac:dyDescent="0.35">
      <c r="A53" s="1"/>
    </row>
    <row r="54" spans="1:1" x14ac:dyDescent="0.35">
      <c r="A54" s="1"/>
    </row>
  </sheetData>
  <mergeCells count="9">
    <mergeCell ref="D21:H21"/>
    <mergeCell ref="B23:B27"/>
    <mergeCell ref="A2:H2"/>
    <mergeCell ref="A5:F5"/>
    <mergeCell ref="H5:M5"/>
    <mergeCell ref="B7:F7"/>
    <mergeCell ref="I7:M7"/>
    <mergeCell ref="B11:F11"/>
    <mergeCell ref="I11:M11"/>
  </mergeCells>
  <pageMargins left="0.7" right="0.7" top="0.75" bottom="0.75" header="0.3" footer="0.3"/>
  <pageSetup paperSize="9" scale="8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3" tint="0.59999389629810485"/>
  </sheetPr>
  <dimension ref="A1"/>
  <sheetViews>
    <sheetView showGridLines="0" workbookViewId="0">
      <selection activeCell="J28" sqref="J27:J28"/>
    </sheetView>
  </sheetViews>
  <sheetFormatPr defaultColWidth="0" defaultRowHeight="15" customHeight="1" zeroHeight="1" x14ac:dyDescent="0.35"/>
  <cols>
    <col min="1" max="1" width="8.7265625" customWidth="1"/>
    <col min="2" max="16384" width="9.1796875" hidden="1"/>
  </cols>
  <sheetData>
    <row r="1" ht="14.5" x14ac:dyDescent="0.35"/>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7" tint="0.79998168889431442"/>
  </sheetPr>
  <dimension ref="A1:DU39"/>
  <sheetViews>
    <sheetView showGridLines="0" zoomScaleNormal="100" zoomScaleSheetLayoutView="90" workbookViewId="0">
      <pane xSplit="4" ySplit="3" topLeftCell="E4" activePane="bottomRight" state="frozen"/>
      <selection pane="topRight" activeCell="E1" sqref="E1"/>
      <selection pane="bottomLeft" activeCell="A4" sqref="A4"/>
      <selection pane="bottomRight" sqref="A1:D1"/>
    </sheetView>
  </sheetViews>
  <sheetFormatPr defaultRowHeight="14.5" x14ac:dyDescent="0.35"/>
  <cols>
    <col min="1" max="1" width="72.26953125" customWidth="1"/>
    <col min="2" max="2" width="14" customWidth="1"/>
    <col min="3" max="3" width="12.54296875" customWidth="1"/>
    <col min="4" max="4" width="14" customWidth="1"/>
  </cols>
  <sheetData>
    <row r="1" spans="1:125" ht="12.75" customHeight="1" thickTop="1" x14ac:dyDescent="0.35">
      <c r="A1" s="377" t="s">
        <v>95</v>
      </c>
      <c r="B1" s="378"/>
      <c r="C1" s="378"/>
      <c r="D1" s="400"/>
      <c r="E1" s="37" t="str">
        <f>'Laika grafiks'!E3</f>
        <v/>
      </c>
      <c r="F1" s="37" t="str">
        <f>'Laika grafiks'!F3</f>
        <v/>
      </c>
      <c r="G1" s="37" t="str">
        <f>'Laika grafiks'!G3</f>
        <v/>
      </c>
      <c r="H1" s="37" t="str">
        <f>'Laika grafiks'!H3</f>
        <v/>
      </c>
      <c r="I1" s="37" t="str">
        <f>'Laika grafiks'!I3</f>
        <v/>
      </c>
      <c r="J1" s="37" t="str">
        <f>'Laika grafiks'!J3</f>
        <v/>
      </c>
      <c r="K1" s="37" t="str">
        <f>'Laika grafiks'!K3</f>
        <v/>
      </c>
      <c r="L1" s="37" t="str">
        <f>'Laika grafiks'!L3</f>
        <v/>
      </c>
      <c r="M1" s="37" t="str">
        <f>'Laika grafiks'!M3</f>
        <v/>
      </c>
      <c r="N1" s="37" t="str">
        <f>'Laika grafiks'!N3</f>
        <v/>
      </c>
      <c r="O1" s="37" t="str">
        <f>'Laika grafiks'!O3</f>
        <v/>
      </c>
      <c r="P1" s="37" t="str">
        <f>'Laika grafiks'!P3</f>
        <v/>
      </c>
      <c r="Q1" s="37" t="str">
        <f>'Laika grafiks'!Q3</f>
        <v/>
      </c>
      <c r="R1" s="37" t="str">
        <f>'Laika grafiks'!R3</f>
        <v/>
      </c>
      <c r="S1" s="37" t="str">
        <f>'Laika grafiks'!S3</f>
        <v/>
      </c>
      <c r="T1" s="37" t="str">
        <f>'Laika grafiks'!T3</f>
        <v/>
      </c>
      <c r="U1" s="37" t="str">
        <f>'Laika grafiks'!U3</f>
        <v/>
      </c>
      <c r="V1" s="37" t="str">
        <f>'Laika grafiks'!V3</f>
        <v/>
      </c>
      <c r="W1" s="37" t="str">
        <f>'Laika grafiks'!W3</f>
        <v/>
      </c>
      <c r="X1" s="37" t="str">
        <f>'Laika grafiks'!X3</f>
        <v/>
      </c>
      <c r="Y1" s="37" t="str">
        <f>'Laika grafiks'!Y3</f>
        <v/>
      </c>
      <c r="Z1" s="37" t="str">
        <f>'Laika grafiks'!Z3</f>
        <v/>
      </c>
      <c r="AA1" s="37" t="str">
        <f>'Laika grafiks'!AA3</f>
        <v/>
      </c>
      <c r="AB1" s="37" t="str">
        <f>'Laika grafiks'!AB3</f>
        <v/>
      </c>
      <c r="AC1" s="37" t="str">
        <f>'Laika grafiks'!AC3</f>
        <v/>
      </c>
      <c r="AD1" s="37" t="str">
        <f>'Laika grafiks'!AD3</f>
        <v/>
      </c>
      <c r="AE1" s="37" t="str">
        <f>'Laika grafiks'!AE3</f>
        <v/>
      </c>
      <c r="AF1" s="37" t="str">
        <f>'Laika grafiks'!AF3</f>
        <v/>
      </c>
      <c r="AG1" s="37" t="str">
        <f>'Laika grafiks'!AG3</f>
        <v/>
      </c>
      <c r="AH1" s="37" t="str">
        <f>'Laika grafiks'!AH3</f>
        <v/>
      </c>
      <c r="AI1" s="37" t="str">
        <f>'Laika grafiks'!AI3</f>
        <v/>
      </c>
      <c r="AJ1" s="37" t="str">
        <f>'Laika grafiks'!AJ3</f>
        <v/>
      </c>
      <c r="AK1" s="37" t="str">
        <f>'Laika grafiks'!AK3</f>
        <v/>
      </c>
      <c r="AL1" s="37" t="str">
        <f>'Laika grafiks'!AL3</f>
        <v/>
      </c>
      <c r="AM1" s="37" t="str">
        <f>'Laika grafiks'!AM3</f>
        <v/>
      </c>
      <c r="AN1" s="37" t="str">
        <f>'Laika grafiks'!AN3</f>
        <v/>
      </c>
      <c r="AO1" s="37" t="str">
        <f>'Laika grafiks'!AO3</f>
        <v/>
      </c>
      <c r="AP1" s="37" t="str">
        <f>'Laika grafiks'!AP3</f>
        <v/>
      </c>
      <c r="AQ1" s="37" t="str">
        <f>'Laika grafiks'!AQ3</f>
        <v/>
      </c>
      <c r="AR1" s="37" t="str">
        <f>'Laika grafiks'!AR3</f>
        <v/>
      </c>
      <c r="AS1" s="37" t="str">
        <f>'Laika grafiks'!AS3</f>
        <v/>
      </c>
      <c r="AT1" s="37" t="str">
        <f>'Laika grafiks'!AT3</f>
        <v/>
      </c>
      <c r="AU1" s="37" t="str">
        <f>'Laika grafiks'!AU3</f>
        <v/>
      </c>
      <c r="AV1" s="37" t="str">
        <f>'Laika grafiks'!AV3</f>
        <v/>
      </c>
      <c r="AW1" s="37" t="str">
        <f>'Laika grafiks'!AW3</f>
        <v/>
      </c>
      <c r="AX1" s="37" t="str">
        <f>'Laika grafiks'!AX3</f>
        <v/>
      </c>
      <c r="AY1" s="37" t="str">
        <f>'Laika grafiks'!AY3</f>
        <v/>
      </c>
      <c r="AZ1" s="37" t="str">
        <f>'Laika grafiks'!AZ3</f>
        <v/>
      </c>
      <c r="BA1" s="37" t="str">
        <f>'Laika grafiks'!BA3</f>
        <v/>
      </c>
      <c r="BB1" s="37" t="str">
        <f>'Laika grafiks'!BB3</f>
        <v/>
      </c>
      <c r="BC1" s="37" t="str">
        <f>'Laika grafiks'!BC3</f>
        <v/>
      </c>
      <c r="BD1" s="37" t="str">
        <f>'Laika grafiks'!BD3</f>
        <v/>
      </c>
      <c r="BE1" s="37" t="str">
        <f>'Laika grafiks'!BE3</f>
        <v/>
      </c>
      <c r="BF1" s="37" t="str">
        <f>'Laika grafiks'!BF3</f>
        <v/>
      </c>
      <c r="BG1" s="37" t="str">
        <f>'Laika grafiks'!BG3</f>
        <v/>
      </c>
      <c r="BH1" s="37" t="str">
        <f>'Laika grafiks'!BH3</f>
        <v/>
      </c>
      <c r="BI1" s="37" t="str">
        <f>'Laika grafiks'!BI3</f>
        <v/>
      </c>
      <c r="BJ1" s="37" t="str">
        <f>'Laika grafiks'!BJ3</f>
        <v/>
      </c>
      <c r="BK1" s="37" t="str">
        <f>'Laika grafiks'!BK3</f>
        <v/>
      </c>
      <c r="BL1" s="37" t="str">
        <f>'Laika grafiks'!BL3</f>
        <v/>
      </c>
      <c r="BM1" s="37" t="str">
        <f>'Laika grafiks'!BM3</f>
        <v/>
      </c>
      <c r="BN1" s="37" t="str">
        <f>'Laika grafiks'!BN3</f>
        <v/>
      </c>
      <c r="BO1" s="37" t="str">
        <f>'Laika grafiks'!BO3</f>
        <v/>
      </c>
      <c r="BP1" s="37" t="str">
        <f>'Laika grafiks'!BP3</f>
        <v/>
      </c>
      <c r="BQ1" s="37" t="str">
        <f>'Laika grafiks'!BQ3</f>
        <v/>
      </c>
      <c r="BR1" s="37" t="str">
        <f>'Laika grafiks'!BR3</f>
        <v/>
      </c>
      <c r="BS1" s="37" t="str">
        <f>'Laika grafiks'!BS3</f>
        <v/>
      </c>
      <c r="BT1" s="37" t="str">
        <f>'Laika grafiks'!BT3</f>
        <v/>
      </c>
      <c r="BU1" s="37" t="str">
        <f>'Laika grafiks'!BU3</f>
        <v/>
      </c>
      <c r="BV1" s="37" t="str">
        <f>'Laika grafiks'!BV3</f>
        <v/>
      </c>
      <c r="BW1" s="37" t="str">
        <f>'Laika grafiks'!BW3</f>
        <v/>
      </c>
      <c r="BX1" s="37" t="str">
        <f>'Laika grafiks'!BX3</f>
        <v/>
      </c>
      <c r="BY1" s="37" t="str">
        <f>'Laika grafiks'!BY3</f>
        <v/>
      </c>
      <c r="BZ1" s="37" t="str">
        <f>'Laika grafiks'!BZ3</f>
        <v/>
      </c>
      <c r="CA1" s="37" t="str">
        <f>'Laika grafiks'!CA3</f>
        <v/>
      </c>
      <c r="CB1" s="37" t="str">
        <f>'Laika grafiks'!CB3</f>
        <v/>
      </c>
      <c r="CC1" s="37" t="str">
        <f>'Laika grafiks'!CC3</f>
        <v/>
      </c>
      <c r="CD1" s="37" t="str">
        <f>'Laika grafiks'!CD3</f>
        <v/>
      </c>
      <c r="CE1" s="37" t="str">
        <f>'Laika grafiks'!CE3</f>
        <v/>
      </c>
      <c r="CF1" s="37" t="str">
        <f>'Laika grafiks'!CF3</f>
        <v/>
      </c>
      <c r="CG1" s="37" t="str">
        <f>'Laika grafiks'!CG3</f>
        <v/>
      </c>
      <c r="CH1" s="37" t="str">
        <f>'Laika grafiks'!CH3</f>
        <v/>
      </c>
      <c r="CI1" s="37" t="str">
        <f>'Laika grafiks'!CI3</f>
        <v/>
      </c>
      <c r="CJ1" s="37" t="str">
        <f>'Laika grafiks'!CJ3</f>
        <v/>
      </c>
      <c r="CK1" s="37" t="str">
        <f>'Laika grafiks'!CK3</f>
        <v/>
      </c>
      <c r="CL1" s="37" t="str">
        <f>'Laika grafiks'!CL3</f>
        <v/>
      </c>
      <c r="CM1" s="37" t="str">
        <f>'Laika grafiks'!CM3</f>
        <v/>
      </c>
      <c r="CN1" s="37" t="str">
        <f>'Laika grafiks'!CN3</f>
        <v/>
      </c>
      <c r="CO1" s="37" t="str">
        <f>'Laika grafiks'!CO3</f>
        <v/>
      </c>
      <c r="CP1" s="37" t="str">
        <f>'Laika grafiks'!CP3</f>
        <v/>
      </c>
      <c r="CQ1" s="37" t="str">
        <f>'Laika grafiks'!CQ3</f>
        <v/>
      </c>
      <c r="CR1" s="37" t="str">
        <f>'Laika grafiks'!CR3</f>
        <v/>
      </c>
      <c r="CS1" s="37" t="str">
        <f>'Laika grafiks'!CS3</f>
        <v/>
      </c>
      <c r="CT1" s="37" t="str">
        <f>'Laika grafiks'!CT3</f>
        <v/>
      </c>
      <c r="CU1" s="37" t="str">
        <f>'Laika grafiks'!CU3</f>
        <v/>
      </c>
      <c r="CV1" s="37" t="str">
        <f>'Laika grafiks'!CV3</f>
        <v/>
      </c>
      <c r="CW1" s="37" t="str">
        <f>'Laika grafiks'!CW3</f>
        <v/>
      </c>
      <c r="CX1" s="37" t="str">
        <f>'Laika grafiks'!CX3</f>
        <v/>
      </c>
      <c r="CY1" s="37" t="str">
        <f>'Laika grafiks'!CY3</f>
        <v/>
      </c>
      <c r="CZ1" s="37" t="str">
        <f>'Laika grafiks'!CZ3</f>
        <v/>
      </c>
      <c r="DA1" s="37" t="str">
        <f>'Laika grafiks'!DA3</f>
        <v/>
      </c>
      <c r="DB1" s="37" t="str">
        <f>'Laika grafiks'!DB3</f>
        <v/>
      </c>
      <c r="DC1" s="37" t="str">
        <f>'Laika grafiks'!DC3</f>
        <v/>
      </c>
      <c r="DD1" s="37" t="str">
        <f>'Laika grafiks'!DD3</f>
        <v/>
      </c>
      <c r="DE1" s="37" t="str">
        <f>'Laika grafiks'!DE3</f>
        <v/>
      </c>
      <c r="DF1" s="37" t="str">
        <f>'Laika grafiks'!DF3</f>
        <v/>
      </c>
      <c r="DG1" s="37" t="str">
        <f>'Laika grafiks'!DG3</f>
        <v/>
      </c>
      <c r="DH1" s="37" t="str">
        <f>'Laika grafiks'!DH3</f>
        <v/>
      </c>
      <c r="DI1" s="37" t="str">
        <f>'Laika grafiks'!DI3</f>
        <v/>
      </c>
      <c r="DJ1" s="37" t="str">
        <f>'Laika grafiks'!DJ3</f>
        <v/>
      </c>
      <c r="DK1" s="37" t="str">
        <f>'Laika grafiks'!DK3</f>
        <v/>
      </c>
      <c r="DL1" s="37" t="str">
        <f>'Laika grafiks'!DL3</f>
        <v/>
      </c>
      <c r="DM1" s="37" t="str">
        <f>'Laika grafiks'!DM3</f>
        <v/>
      </c>
      <c r="DN1" s="37" t="str">
        <f>'Laika grafiks'!DN3</f>
        <v/>
      </c>
      <c r="DO1" s="37" t="str">
        <f>'Laika grafiks'!DO3</f>
        <v/>
      </c>
      <c r="DP1" s="37" t="str">
        <f>'Laika grafiks'!DP3</f>
        <v/>
      </c>
      <c r="DQ1" s="37" t="str">
        <f>'Laika grafiks'!DQ3</f>
        <v/>
      </c>
      <c r="DR1" s="37" t="str">
        <f>'Laika grafiks'!DR3</f>
        <v/>
      </c>
      <c r="DS1" s="37" t="str">
        <f>'Laika grafiks'!DS3</f>
        <v/>
      </c>
      <c r="DT1" s="37" t="str">
        <f>'Laika grafiks'!DT3</f>
        <v/>
      </c>
      <c r="DU1" s="37" t="str">
        <f>'Laika grafiks'!DU3</f>
        <v/>
      </c>
    </row>
    <row r="2" spans="1:125" ht="14.25" customHeight="1" x14ac:dyDescent="0.35">
      <c r="A2" s="71"/>
      <c r="B2" s="71"/>
      <c r="C2" s="71"/>
      <c r="D2" s="71"/>
      <c r="E2" s="1">
        <f>'Laika grafiks'!E23</f>
        <v>0</v>
      </c>
      <c r="F2" s="1">
        <f>'Laika grafiks'!F23</f>
        <v>0</v>
      </c>
      <c r="G2" s="1">
        <f>'Laika grafiks'!G23</f>
        <v>0</v>
      </c>
      <c r="H2" s="1">
        <f>'Laika grafiks'!H23</f>
        <v>0</v>
      </c>
      <c r="I2" s="1">
        <f>'Laika grafiks'!I23</f>
        <v>0</v>
      </c>
      <c r="J2" s="1">
        <f>'Laika grafiks'!J23</f>
        <v>0</v>
      </c>
      <c r="K2" s="1">
        <f>'Laika grafiks'!K23</f>
        <v>0</v>
      </c>
      <c r="L2" s="1">
        <f>'Laika grafiks'!L23</f>
        <v>0</v>
      </c>
      <c r="M2" s="1">
        <f>'Laika grafiks'!M23</f>
        <v>0</v>
      </c>
      <c r="N2" s="1">
        <f>'Laika grafiks'!N23</f>
        <v>0</v>
      </c>
      <c r="O2" s="1">
        <f>'Laika grafiks'!O23</f>
        <v>0</v>
      </c>
      <c r="P2" s="1">
        <f>'Laika grafiks'!P23</f>
        <v>0</v>
      </c>
      <c r="Q2" s="1">
        <f>'Laika grafiks'!Q23</f>
        <v>0</v>
      </c>
      <c r="R2" s="1">
        <f>'Laika grafiks'!R23</f>
        <v>0</v>
      </c>
      <c r="S2" s="1">
        <f>'Laika grafiks'!S23</f>
        <v>0</v>
      </c>
      <c r="T2" s="1">
        <f>'Laika grafiks'!T23</f>
        <v>0</v>
      </c>
      <c r="U2" s="1">
        <f>'Laika grafiks'!U23</f>
        <v>0</v>
      </c>
      <c r="V2" s="1">
        <f>'Laika grafiks'!V23</f>
        <v>0</v>
      </c>
      <c r="W2" s="1">
        <f>'Laika grafiks'!W23</f>
        <v>0</v>
      </c>
      <c r="X2" s="1">
        <f>'Laika grafiks'!X23</f>
        <v>0</v>
      </c>
      <c r="Y2" s="1">
        <f>'Laika grafiks'!Y23</f>
        <v>0</v>
      </c>
      <c r="Z2" s="1">
        <f>'Laika grafiks'!Z23</f>
        <v>0</v>
      </c>
      <c r="AA2" s="1">
        <f>'Laika grafiks'!AA23</f>
        <v>0</v>
      </c>
      <c r="AB2" s="1">
        <f>'Laika grafiks'!AB23</f>
        <v>0</v>
      </c>
      <c r="AC2" s="1">
        <f>'Laika grafiks'!AC23</f>
        <v>0</v>
      </c>
      <c r="AD2" s="1">
        <f>'Laika grafiks'!AD23</f>
        <v>0</v>
      </c>
      <c r="AE2" s="1">
        <f>'Laika grafiks'!AE23</f>
        <v>0</v>
      </c>
      <c r="AF2" s="1">
        <f>'Laika grafiks'!AF23</f>
        <v>0</v>
      </c>
      <c r="AG2" s="1">
        <f>'Laika grafiks'!AG23</f>
        <v>0</v>
      </c>
      <c r="AH2" s="1">
        <f>'Laika grafiks'!AH23</f>
        <v>0</v>
      </c>
      <c r="AI2" s="1">
        <f>'Laika grafiks'!AI23</f>
        <v>0</v>
      </c>
      <c r="AJ2" s="1">
        <f>'Laika grafiks'!AJ23</f>
        <v>0</v>
      </c>
      <c r="AK2" s="1">
        <f>'Laika grafiks'!AK23</f>
        <v>0</v>
      </c>
      <c r="AL2" s="1">
        <f>'Laika grafiks'!AL23</f>
        <v>0</v>
      </c>
      <c r="AM2" s="1">
        <f>'Laika grafiks'!AM23</f>
        <v>0</v>
      </c>
      <c r="AN2" s="1">
        <f>'Laika grafiks'!AN23</f>
        <v>0</v>
      </c>
      <c r="AO2" s="1">
        <f>'Laika grafiks'!AO23</f>
        <v>0</v>
      </c>
      <c r="AP2" s="1">
        <f>'Laika grafiks'!AP23</f>
        <v>0</v>
      </c>
      <c r="AQ2" s="1">
        <f>'Laika grafiks'!AQ23</f>
        <v>0</v>
      </c>
      <c r="AR2" s="1">
        <f>'Laika grafiks'!AR23</f>
        <v>0</v>
      </c>
      <c r="AS2" s="1">
        <f>'Laika grafiks'!AS23</f>
        <v>0</v>
      </c>
      <c r="AT2" s="1">
        <f>'Laika grafiks'!AT23</f>
        <v>0</v>
      </c>
      <c r="AU2" s="1">
        <f>'Laika grafiks'!AU23</f>
        <v>0</v>
      </c>
      <c r="AV2" s="1">
        <f>'Laika grafiks'!AV23</f>
        <v>0</v>
      </c>
      <c r="AW2" s="1">
        <f>'Laika grafiks'!AW23</f>
        <v>0</v>
      </c>
      <c r="AX2" s="1">
        <f>'Laika grafiks'!AX23</f>
        <v>0</v>
      </c>
      <c r="AY2" s="1">
        <f>'Laika grafiks'!AY23</f>
        <v>0</v>
      </c>
      <c r="AZ2" s="1">
        <f>'Laika grafiks'!AZ23</f>
        <v>0</v>
      </c>
      <c r="BA2" s="1">
        <f>'Laika grafiks'!BA23</f>
        <v>0</v>
      </c>
      <c r="BB2" s="1">
        <f>'Laika grafiks'!BB23</f>
        <v>0</v>
      </c>
      <c r="BC2" s="1">
        <f>'Laika grafiks'!BC23</f>
        <v>0</v>
      </c>
      <c r="BD2" s="1">
        <f>'Laika grafiks'!BD23</f>
        <v>0</v>
      </c>
      <c r="BE2" s="1">
        <f>'Laika grafiks'!BE23</f>
        <v>0</v>
      </c>
      <c r="BF2" s="1">
        <f>'Laika grafiks'!BF23</f>
        <v>0</v>
      </c>
      <c r="BG2" s="1">
        <f>'Laika grafiks'!BG23</f>
        <v>0</v>
      </c>
      <c r="BH2" s="1">
        <f>'Laika grafiks'!BH23</f>
        <v>0</v>
      </c>
      <c r="BI2" s="1">
        <f>'Laika grafiks'!BI23</f>
        <v>0</v>
      </c>
      <c r="BJ2" s="1">
        <f>'Laika grafiks'!BJ23</f>
        <v>0</v>
      </c>
      <c r="BK2" s="1">
        <f>'Laika grafiks'!BK23</f>
        <v>0</v>
      </c>
      <c r="BL2" s="1">
        <f>'Laika grafiks'!BL23</f>
        <v>0</v>
      </c>
      <c r="BM2" s="1">
        <f>'Laika grafiks'!BM23</f>
        <v>0</v>
      </c>
      <c r="BN2" s="1">
        <f>'Laika grafiks'!BN23</f>
        <v>0</v>
      </c>
      <c r="BO2" s="1">
        <f>'Laika grafiks'!BO23</f>
        <v>0</v>
      </c>
      <c r="BP2" s="1">
        <f>'Laika grafiks'!BP23</f>
        <v>0</v>
      </c>
      <c r="BQ2" s="1">
        <f>'Laika grafiks'!BQ23</f>
        <v>0</v>
      </c>
      <c r="BR2" s="1">
        <f>'Laika grafiks'!BR23</f>
        <v>0</v>
      </c>
      <c r="BS2" s="1">
        <f>'Laika grafiks'!BS23</f>
        <v>0</v>
      </c>
      <c r="BT2" s="1">
        <f>'Laika grafiks'!BT23</f>
        <v>0</v>
      </c>
      <c r="BU2" s="1">
        <f>'Laika grafiks'!BU23</f>
        <v>0</v>
      </c>
      <c r="BV2" s="1">
        <f>'Laika grafiks'!BV23</f>
        <v>0</v>
      </c>
      <c r="BW2" s="1">
        <f>'Laika grafiks'!BW23</f>
        <v>0</v>
      </c>
      <c r="BX2" s="1">
        <f>'Laika grafiks'!BX23</f>
        <v>0</v>
      </c>
      <c r="BY2" s="1">
        <f>'Laika grafiks'!BY23</f>
        <v>0</v>
      </c>
      <c r="BZ2" s="1">
        <f>'Laika grafiks'!BZ23</f>
        <v>0</v>
      </c>
      <c r="CA2" s="1">
        <f>'Laika grafiks'!CA23</f>
        <v>0</v>
      </c>
      <c r="CB2" s="1">
        <f>'Laika grafiks'!CB23</f>
        <v>0</v>
      </c>
      <c r="CC2" s="1">
        <f>'Laika grafiks'!CC23</f>
        <v>0</v>
      </c>
      <c r="CD2" s="1">
        <f>'Laika grafiks'!CD23</f>
        <v>0</v>
      </c>
      <c r="CE2" s="1">
        <f>'Laika grafiks'!CE23</f>
        <v>0</v>
      </c>
      <c r="CF2" s="1">
        <f>'Laika grafiks'!CF23</f>
        <v>0</v>
      </c>
      <c r="CG2" s="1">
        <f>'Laika grafiks'!CG23</f>
        <v>0</v>
      </c>
      <c r="CH2" s="1">
        <f>'Laika grafiks'!CH23</f>
        <v>0</v>
      </c>
      <c r="CI2" s="1">
        <f>'Laika grafiks'!CI23</f>
        <v>0</v>
      </c>
      <c r="CJ2" s="1">
        <f>'Laika grafiks'!CJ23</f>
        <v>0</v>
      </c>
      <c r="CK2" s="1">
        <f>'Laika grafiks'!CK23</f>
        <v>0</v>
      </c>
      <c r="CL2" s="1">
        <f>'Laika grafiks'!CL23</f>
        <v>0</v>
      </c>
      <c r="CM2" s="1">
        <f>'Laika grafiks'!CM23</f>
        <v>0</v>
      </c>
      <c r="CN2" s="1">
        <f>'Laika grafiks'!CN23</f>
        <v>0</v>
      </c>
      <c r="CO2" s="1">
        <f>'Laika grafiks'!CO23</f>
        <v>0</v>
      </c>
      <c r="CP2" s="1">
        <f>'Laika grafiks'!CP23</f>
        <v>0</v>
      </c>
      <c r="CQ2" s="1">
        <f>'Laika grafiks'!CQ23</f>
        <v>0</v>
      </c>
      <c r="CR2" s="1">
        <f>'Laika grafiks'!CR23</f>
        <v>0</v>
      </c>
      <c r="CS2" s="1">
        <f>'Laika grafiks'!CS23</f>
        <v>0</v>
      </c>
      <c r="CT2" s="1">
        <f>'Laika grafiks'!CT23</f>
        <v>0</v>
      </c>
      <c r="CU2" s="1">
        <f>'Laika grafiks'!CU23</f>
        <v>0</v>
      </c>
      <c r="CV2" s="1">
        <f>'Laika grafiks'!CV23</f>
        <v>0</v>
      </c>
      <c r="CW2" s="1">
        <f>'Laika grafiks'!CW23</f>
        <v>0</v>
      </c>
      <c r="CX2" s="1">
        <f>'Laika grafiks'!CX23</f>
        <v>0</v>
      </c>
      <c r="CY2" s="1">
        <f>'Laika grafiks'!CY23</f>
        <v>0</v>
      </c>
      <c r="CZ2" s="1">
        <f>'Laika grafiks'!CZ23</f>
        <v>0</v>
      </c>
      <c r="DA2" s="1">
        <f>'Laika grafiks'!DA23</f>
        <v>0</v>
      </c>
      <c r="DB2" s="1">
        <f>'Laika grafiks'!DB23</f>
        <v>0</v>
      </c>
      <c r="DC2" s="1">
        <f>'Laika grafiks'!DC23</f>
        <v>0</v>
      </c>
      <c r="DD2" s="1">
        <f>'Laika grafiks'!DD23</f>
        <v>0</v>
      </c>
      <c r="DE2" s="1">
        <f>'Laika grafiks'!DE23</f>
        <v>0</v>
      </c>
      <c r="DF2" s="1">
        <f>'Laika grafiks'!DF23</f>
        <v>0</v>
      </c>
      <c r="DG2" s="1">
        <f>'Laika grafiks'!DG23</f>
        <v>0</v>
      </c>
      <c r="DH2" s="1">
        <f>'Laika grafiks'!DH23</f>
        <v>0</v>
      </c>
      <c r="DI2" s="1">
        <f>'Laika grafiks'!DI23</f>
        <v>0</v>
      </c>
      <c r="DJ2" s="1">
        <f>'Laika grafiks'!DJ23</f>
        <v>0</v>
      </c>
      <c r="DK2" s="1">
        <f>'Laika grafiks'!DK23</f>
        <v>0</v>
      </c>
      <c r="DL2" s="1">
        <f>'Laika grafiks'!DL23</f>
        <v>0</v>
      </c>
      <c r="DM2" s="1">
        <f>'Laika grafiks'!DM23</f>
        <v>0</v>
      </c>
      <c r="DN2" s="1">
        <f>'Laika grafiks'!DN23</f>
        <v>0</v>
      </c>
      <c r="DO2" s="1">
        <f>'Laika grafiks'!DO23</f>
        <v>0</v>
      </c>
      <c r="DP2" s="1">
        <f>'Laika grafiks'!DP23</f>
        <v>0</v>
      </c>
      <c r="DQ2" s="1">
        <f>'Laika grafiks'!DQ23</f>
        <v>0</v>
      </c>
      <c r="DR2" s="1">
        <f>'Laika grafiks'!DR23</f>
        <v>0</v>
      </c>
      <c r="DS2" s="1">
        <f>'Laika grafiks'!DS23</f>
        <v>0</v>
      </c>
      <c r="DT2" s="1">
        <f>'Laika grafiks'!DT23</f>
        <v>0</v>
      </c>
      <c r="DU2" s="1">
        <f>'Laika grafiks'!DU23</f>
        <v>0</v>
      </c>
    </row>
    <row r="3" spans="1:125" x14ac:dyDescent="0.35">
      <c r="A3" s="2"/>
      <c r="B3" s="3" t="s">
        <v>103</v>
      </c>
      <c r="C3" s="3"/>
      <c r="D3" s="72"/>
      <c r="E3" s="73" t="str">
        <f>'Laika grafiks'!E27</f>
        <v>-</v>
      </c>
      <c r="F3" s="73" t="str">
        <f>'Laika grafiks'!F27</f>
        <v>-</v>
      </c>
      <c r="G3" s="73" t="str">
        <f>'Laika grafiks'!G27</f>
        <v>-</v>
      </c>
      <c r="H3" s="73" t="str">
        <f>'Laika grafiks'!H27</f>
        <v>-</v>
      </c>
      <c r="I3" s="73" t="str">
        <f>'Laika grafiks'!I27</f>
        <v>-</v>
      </c>
      <c r="J3" s="73" t="str">
        <f>'Laika grafiks'!J27</f>
        <v>-</v>
      </c>
      <c r="K3" s="73" t="str">
        <f>'Laika grafiks'!K27</f>
        <v>-</v>
      </c>
      <c r="L3" s="73" t="str">
        <f>'Laika grafiks'!L27</f>
        <v>-</v>
      </c>
      <c r="M3" s="73" t="str">
        <f>'Laika grafiks'!M27</f>
        <v>-</v>
      </c>
      <c r="N3" s="73" t="str">
        <f>'Laika grafiks'!N27</f>
        <v>-</v>
      </c>
      <c r="O3" s="73" t="str">
        <f>'Laika grafiks'!O27</f>
        <v>-</v>
      </c>
      <c r="P3" s="73" t="str">
        <f>'Laika grafiks'!P27</f>
        <v>-</v>
      </c>
      <c r="Q3" s="73" t="str">
        <f>'Laika grafiks'!Q27</f>
        <v>-</v>
      </c>
      <c r="R3" s="73" t="str">
        <f>'Laika grafiks'!R27</f>
        <v>-</v>
      </c>
      <c r="S3" s="73" t="str">
        <f>'Laika grafiks'!S27</f>
        <v>-</v>
      </c>
      <c r="T3" s="73" t="str">
        <f>'Laika grafiks'!T27</f>
        <v>-</v>
      </c>
      <c r="U3" s="73" t="str">
        <f>'Laika grafiks'!U27</f>
        <v>-</v>
      </c>
      <c r="V3" s="73" t="str">
        <f>'Laika grafiks'!V27</f>
        <v>-</v>
      </c>
      <c r="W3" s="73" t="str">
        <f>'Laika grafiks'!W27</f>
        <v>-</v>
      </c>
      <c r="X3" s="73" t="str">
        <f>'Laika grafiks'!X27</f>
        <v>-</v>
      </c>
      <c r="Y3" s="73" t="str">
        <f>'Laika grafiks'!Y27</f>
        <v>-</v>
      </c>
      <c r="Z3" s="73" t="str">
        <f>'Laika grafiks'!Z27</f>
        <v>-</v>
      </c>
      <c r="AA3" s="73" t="str">
        <f>'Laika grafiks'!AA27</f>
        <v>-</v>
      </c>
      <c r="AB3" s="73" t="str">
        <f>'Laika grafiks'!AB27</f>
        <v>-</v>
      </c>
      <c r="AC3" s="73" t="str">
        <f>'Laika grafiks'!AC27</f>
        <v>-</v>
      </c>
      <c r="AD3" s="73" t="str">
        <f>'Laika grafiks'!AD27</f>
        <v>-</v>
      </c>
      <c r="AE3" s="73" t="str">
        <f>'Laika grafiks'!AE27</f>
        <v>-</v>
      </c>
      <c r="AF3" s="73" t="str">
        <f>'Laika grafiks'!AF27</f>
        <v>-</v>
      </c>
      <c r="AG3" s="73" t="str">
        <f>'Laika grafiks'!AG27</f>
        <v>-</v>
      </c>
      <c r="AH3" s="73" t="str">
        <f>'Laika grafiks'!AH27</f>
        <v>-</v>
      </c>
      <c r="AI3" s="73" t="str">
        <f>'Laika grafiks'!AI27</f>
        <v>-</v>
      </c>
      <c r="AJ3" s="73" t="str">
        <f>'Laika grafiks'!AJ27</f>
        <v>-</v>
      </c>
      <c r="AK3" s="73" t="str">
        <f>'Laika grafiks'!AK27</f>
        <v>-</v>
      </c>
      <c r="AL3" s="73" t="str">
        <f>'Laika grafiks'!AL27</f>
        <v>-</v>
      </c>
      <c r="AM3" s="73" t="str">
        <f>'Laika grafiks'!AM27</f>
        <v>-</v>
      </c>
      <c r="AN3" s="73" t="str">
        <f>'Laika grafiks'!AN27</f>
        <v>-</v>
      </c>
      <c r="AO3" s="73" t="str">
        <f>'Laika grafiks'!AO27</f>
        <v>-</v>
      </c>
      <c r="AP3" s="73" t="str">
        <f>'Laika grafiks'!AP27</f>
        <v>-</v>
      </c>
      <c r="AQ3" s="73" t="str">
        <f>'Laika grafiks'!AQ27</f>
        <v>-</v>
      </c>
      <c r="AR3" s="73" t="str">
        <f>'Laika grafiks'!AR27</f>
        <v>-</v>
      </c>
      <c r="AS3" s="73" t="str">
        <f>'Laika grafiks'!AS27</f>
        <v>-</v>
      </c>
      <c r="AT3" s="73" t="str">
        <f>'Laika grafiks'!AT27</f>
        <v>-</v>
      </c>
      <c r="AU3" s="73" t="str">
        <f>'Laika grafiks'!AU27</f>
        <v>-</v>
      </c>
      <c r="AV3" s="73" t="str">
        <f>'Laika grafiks'!AV27</f>
        <v>-</v>
      </c>
      <c r="AW3" s="73" t="str">
        <f>'Laika grafiks'!AW27</f>
        <v>-</v>
      </c>
      <c r="AX3" s="73" t="str">
        <f>'Laika grafiks'!AX27</f>
        <v>-</v>
      </c>
      <c r="AY3" s="73" t="str">
        <f>'Laika grafiks'!AY27</f>
        <v>-</v>
      </c>
      <c r="AZ3" s="73" t="str">
        <f>'Laika grafiks'!AZ27</f>
        <v>-</v>
      </c>
      <c r="BA3" s="73" t="str">
        <f>'Laika grafiks'!BA27</f>
        <v>-</v>
      </c>
      <c r="BB3" s="73" t="str">
        <f>'Laika grafiks'!BB27</f>
        <v>-</v>
      </c>
      <c r="BC3" s="73" t="str">
        <f>'Laika grafiks'!BC27</f>
        <v>-</v>
      </c>
      <c r="BD3" s="73" t="str">
        <f>'Laika grafiks'!BD27</f>
        <v>-</v>
      </c>
      <c r="BE3" s="73" t="str">
        <f>'Laika grafiks'!BE27</f>
        <v>-</v>
      </c>
      <c r="BF3" s="73" t="str">
        <f>'Laika grafiks'!BF27</f>
        <v>-</v>
      </c>
      <c r="BG3" s="73" t="str">
        <f>'Laika grafiks'!BG27</f>
        <v>-</v>
      </c>
      <c r="BH3" s="73" t="str">
        <f>'Laika grafiks'!BH27</f>
        <v>-</v>
      </c>
      <c r="BI3" s="73" t="str">
        <f>'Laika grafiks'!BI27</f>
        <v>-</v>
      </c>
      <c r="BJ3" s="73" t="str">
        <f>'Laika grafiks'!BJ27</f>
        <v>-</v>
      </c>
      <c r="BK3" s="73" t="str">
        <f>'Laika grafiks'!BK27</f>
        <v>-</v>
      </c>
      <c r="BL3" s="73" t="str">
        <f>'Laika grafiks'!BL27</f>
        <v>-</v>
      </c>
      <c r="BM3" s="73" t="str">
        <f>'Laika grafiks'!BM27</f>
        <v>-</v>
      </c>
      <c r="BN3" s="73" t="str">
        <f>'Laika grafiks'!BN27</f>
        <v>-</v>
      </c>
      <c r="BO3" s="73" t="str">
        <f>'Laika grafiks'!BO27</f>
        <v>-</v>
      </c>
      <c r="BP3" s="73" t="str">
        <f>'Laika grafiks'!BP27</f>
        <v>-</v>
      </c>
      <c r="BQ3" s="73" t="str">
        <f>'Laika grafiks'!BQ27</f>
        <v>-</v>
      </c>
      <c r="BR3" s="73" t="str">
        <f>'Laika grafiks'!BR27</f>
        <v>-</v>
      </c>
      <c r="BS3" s="73" t="str">
        <f>'Laika grafiks'!BS27</f>
        <v>-</v>
      </c>
      <c r="BT3" s="73" t="str">
        <f>'Laika grafiks'!BT27</f>
        <v>-</v>
      </c>
      <c r="BU3" s="73" t="str">
        <f>'Laika grafiks'!BU27</f>
        <v>-</v>
      </c>
      <c r="BV3" s="73" t="str">
        <f>'Laika grafiks'!BV27</f>
        <v>-</v>
      </c>
      <c r="BW3" s="73" t="str">
        <f>'Laika grafiks'!BW27</f>
        <v>-</v>
      </c>
      <c r="BX3" s="73" t="str">
        <f>'Laika grafiks'!BX27</f>
        <v>-</v>
      </c>
      <c r="BY3" s="73" t="str">
        <f>'Laika grafiks'!BY27</f>
        <v>-</v>
      </c>
      <c r="BZ3" s="73" t="str">
        <f>'Laika grafiks'!BZ27</f>
        <v>-</v>
      </c>
      <c r="CA3" s="73" t="str">
        <f>'Laika grafiks'!CA27</f>
        <v>-</v>
      </c>
      <c r="CB3" s="73" t="str">
        <f>'Laika grafiks'!CB27</f>
        <v>-</v>
      </c>
      <c r="CC3" s="73" t="str">
        <f>'Laika grafiks'!CC27</f>
        <v>-</v>
      </c>
      <c r="CD3" s="73" t="str">
        <f>'Laika grafiks'!CD27</f>
        <v>-</v>
      </c>
      <c r="CE3" s="73" t="str">
        <f>'Laika grafiks'!CE27</f>
        <v>-</v>
      </c>
      <c r="CF3" s="73" t="str">
        <f>'Laika grafiks'!CF27</f>
        <v>-</v>
      </c>
      <c r="CG3" s="73" t="str">
        <f>'Laika grafiks'!CG27</f>
        <v>-</v>
      </c>
      <c r="CH3" s="73" t="str">
        <f>'Laika grafiks'!CH27</f>
        <v>-</v>
      </c>
      <c r="CI3" s="73" t="str">
        <f>'Laika grafiks'!CI27</f>
        <v>-</v>
      </c>
      <c r="CJ3" s="73" t="str">
        <f>'Laika grafiks'!CJ27</f>
        <v>-</v>
      </c>
      <c r="CK3" s="73" t="str">
        <f>'Laika grafiks'!CK27</f>
        <v>-</v>
      </c>
      <c r="CL3" s="73" t="str">
        <f>'Laika grafiks'!CL27</f>
        <v>-</v>
      </c>
      <c r="CM3" s="73" t="str">
        <f>'Laika grafiks'!CM27</f>
        <v>-</v>
      </c>
      <c r="CN3" s="73" t="str">
        <f>'Laika grafiks'!CN27</f>
        <v>-</v>
      </c>
      <c r="CO3" s="73" t="str">
        <f>'Laika grafiks'!CO27</f>
        <v>-</v>
      </c>
      <c r="CP3" s="73" t="str">
        <f>'Laika grafiks'!CP27</f>
        <v>-</v>
      </c>
      <c r="CQ3" s="73" t="str">
        <f>'Laika grafiks'!CQ27</f>
        <v>-</v>
      </c>
      <c r="CR3" s="73" t="str">
        <f>'Laika grafiks'!CR27</f>
        <v>-</v>
      </c>
      <c r="CS3" s="73" t="str">
        <f>'Laika grafiks'!CS27</f>
        <v>-</v>
      </c>
      <c r="CT3" s="73" t="str">
        <f>'Laika grafiks'!CT27</f>
        <v>-</v>
      </c>
      <c r="CU3" s="73" t="str">
        <f>'Laika grafiks'!CU27</f>
        <v>-</v>
      </c>
      <c r="CV3" s="73" t="str">
        <f>'Laika grafiks'!CV27</f>
        <v>-</v>
      </c>
      <c r="CW3" s="73" t="str">
        <f>'Laika grafiks'!CW27</f>
        <v>-</v>
      </c>
      <c r="CX3" s="73" t="str">
        <f>'Laika grafiks'!CX27</f>
        <v>-</v>
      </c>
      <c r="CY3" s="73" t="str">
        <f>'Laika grafiks'!CY27</f>
        <v>-</v>
      </c>
      <c r="CZ3" s="73" t="str">
        <f>'Laika grafiks'!CZ27</f>
        <v>-</v>
      </c>
      <c r="DA3" s="73" t="str">
        <f>'Laika grafiks'!DA27</f>
        <v>-</v>
      </c>
      <c r="DB3" s="73" t="str">
        <f>'Laika grafiks'!DB27</f>
        <v>-</v>
      </c>
      <c r="DC3" s="73" t="str">
        <f>'Laika grafiks'!DC27</f>
        <v>-</v>
      </c>
      <c r="DD3" s="73" t="str">
        <f>'Laika grafiks'!DD27</f>
        <v>-</v>
      </c>
      <c r="DE3" s="73" t="str">
        <f>'Laika grafiks'!DE27</f>
        <v>-</v>
      </c>
      <c r="DF3" s="73" t="str">
        <f>'Laika grafiks'!DF27</f>
        <v>-</v>
      </c>
      <c r="DG3" s="73" t="str">
        <f>'Laika grafiks'!DG27</f>
        <v>-</v>
      </c>
      <c r="DH3" s="73" t="str">
        <f>'Laika grafiks'!DH27</f>
        <v>-</v>
      </c>
      <c r="DI3" s="73" t="str">
        <f>'Laika grafiks'!DI27</f>
        <v>-</v>
      </c>
      <c r="DJ3" s="73" t="str">
        <f>'Laika grafiks'!DJ27</f>
        <v>-</v>
      </c>
      <c r="DK3" s="73" t="str">
        <f>'Laika grafiks'!DK27</f>
        <v>-</v>
      </c>
      <c r="DL3" s="73" t="str">
        <f>'Laika grafiks'!DL27</f>
        <v>-</v>
      </c>
      <c r="DM3" s="73" t="str">
        <f>'Laika grafiks'!DM27</f>
        <v>-</v>
      </c>
      <c r="DN3" s="73" t="str">
        <f>'Laika grafiks'!DN27</f>
        <v>-</v>
      </c>
      <c r="DO3" s="73" t="str">
        <f>'Laika grafiks'!DO27</f>
        <v>-</v>
      </c>
      <c r="DP3" s="73" t="str">
        <f>'Laika grafiks'!DP27</f>
        <v>-</v>
      </c>
      <c r="DQ3" s="73" t="str">
        <f>'Laika grafiks'!DQ27</f>
        <v>-</v>
      </c>
      <c r="DR3" s="73" t="str">
        <f>'Laika grafiks'!DR27</f>
        <v>-</v>
      </c>
      <c r="DS3" s="73" t="str">
        <f>'Laika grafiks'!DS27</f>
        <v>-</v>
      </c>
      <c r="DT3" s="73" t="str">
        <f>'Laika grafiks'!DT27</f>
        <v>-</v>
      </c>
      <c r="DU3" s="73" t="str">
        <f>'Laika grafiks'!DU27</f>
        <v>-</v>
      </c>
    </row>
    <row r="4" spans="1:125" x14ac:dyDescent="0.3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row>
    <row r="5" spans="1:125" x14ac:dyDescent="0.3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row>
    <row r="6" spans="1:125" x14ac:dyDescent="0.35">
      <c r="A6" s="55" t="str">
        <f>Finansēšana!A265</f>
        <v xml:space="preserve"> Kopā SAISTĪBU MAKSĀJUMU SUMMA</v>
      </c>
      <c r="B6" s="56" t="str">
        <f>Finansēšana!B265</f>
        <v>k €</v>
      </c>
      <c r="C6" s="1"/>
      <c r="D6" s="1"/>
      <c r="E6" s="63">
        <f>Finansēšana!E265</f>
        <v>0</v>
      </c>
      <c r="F6" s="63">
        <f>Finansēšana!F265</f>
        <v>0</v>
      </c>
      <c r="G6" s="63">
        <f>Finansēšana!G265</f>
        <v>0</v>
      </c>
      <c r="H6" s="63">
        <f>Finansēšana!H265</f>
        <v>0</v>
      </c>
      <c r="I6" s="63">
        <f>Finansēšana!I265</f>
        <v>0</v>
      </c>
      <c r="J6" s="63">
        <f>Finansēšana!J265</f>
        <v>0</v>
      </c>
      <c r="K6" s="63">
        <f>Finansēšana!K265</f>
        <v>0</v>
      </c>
      <c r="L6" s="63">
        <f>Finansēšana!L265</f>
        <v>0</v>
      </c>
      <c r="M6" s="63">
        <f>Finansēšana!M265</f>
        <v>0</v>
      </c>
      <c r="N6" s="63">
        <f>Finansēšana!N265</f>
        <v>0</v>
      </c>
      <c r="O6" s="63">
        <f>Finansēšana!O265</f>
        <v>0</v>
      </c>
      <c r="P6" s="63">
        <f>Finansēšana!P265</f>
        <v>0</v>
      </c>
      <c r="Q6" s="63">
        <f>Finansēšana!Q265</f>
        <v>0</v>
      </c>
      <c r="R6" s="63">
        <f>Finansēšana!R265</f>
        <v>0</v>
      </c>
      <c r="S6" s="63">
        <f>Finansēšana!S265</f>
        <v>0</v>
      </c>
      <c r="T6" s="63">
        <f>Finansēšana!T265</f>
        <v>0</v>
      </c>
      <c r="U6" s="63">
        <f>Finansēšana!U265</f>
        <v>0</v>
      </c>
      <c r="V6" s="63">
        <f>Finansēšana!V265</f>
        <v>0</v>
      </c>
      <c r="W6" s="63">
        <f>Finansēšana!W265</f>
        <v>0</v>
      </c>
      <c r="X6" s="63">
        <f>Finansēšana!X265</f>
        <v>0</v>
      </c>
      <c r="Y6" s="63">
        <f>Finansēšana!Y265</f>
        <v>0</v>
      </c>
      <c r="Z6" s="63">
        <f>Finansēšana!Z265</f>
        <v>0</v>
      </c>
      <c r="AA6" s="63">
        <f>Finansēšana!AA265</f>
        <v>0</v>
      </c>
      <c r="AB6" s="63">
        <f>Finansēšana!AB265</f>
        <v>0</v>
      </c>
      <c r="AC6" s="63">
        <f>Finansēšana!AC265</f>
        <v>0</v>
      </c>
      <c r="AD6" s="63">
        <f>Finansēšana!AD265</f>
        <v>0</v>
      </c>
      <c r="AE6" s="63">
        <f>Finansēšana!AE265</f>
        <v>0</v>
      </c>
      <c r="AF6" s="63">
        <f>Finansēšana!AF265</f>
        <v>0</v>
      </c>
      <c r="AG6" s="63">
        <f>Finansēšana!AG265</f>
        <v>0</v>
      </c>
      <c r="AH6" s="63">
        <f>Finansēšana!AH265</f>
        <v>0</v>
      </c>
      <c r="AI6" s="63">
        <f>Finansēšana!AI265</f>
        <v>0</v>
      </c>
      <c r="AJ6" s="63">
        <f>Finansēšana!AJ265</f>
        <v>0</v>
      </c>
      <c r="AK6" s="63">
        <f>Finansēšana!AK265</f>
        <v>0</v>
      </c>
      <c r="AL6" s="63">
        <f>Finansēšana!AL265</f>
        <v>0</v>
      </c>
      <c r="AM6" s="63">
        <f>Finansēšana!AM265</f>
        <v>0</v>
      </c>
      <c r="AN6" s="63">
        <f>Finansēšana!AN265</f>
        <v>0</v>
      </c>
      <c r="AO6" s="63">
        <f>Finansēšana!AO265</f>
        <v>0</v>
      </c>
      <c r="AP6" s="63">
        <f>Finansēšana!AP265</f>
        <v>0</v>
      </c>
      <c r="AQ6" s="63">
        <f>Finansēšana!AQ265</f>
        <v>0</v>
      </c>
      <c r="AR6" s="63">
        <f>Finansēšana!AR265</f>
        <v>0</v>
      </c>
      <c r="AS6" s="63">
        <f>Finansēšana!AS265</f>
        <v>0</v>
      </c>
      <c r="AT6" s="63">
        <f>Finansēšana!AT265</f>
        <v>0</v>
      </c>
      <c r="AU6" s="63">
        <f>Finansēšana!AU265</f>
        <v>0</v>
      </c>
      <c r="AV6" s="63">
        <f>Finansēšana!AV265</f>
        <v>0</v>
      </c>
      <c r="AW6" s="63">
        <f>Finansēšana!AW265</f>
        <v>0</v>
      </c>
      <c r="AX6" s="63">
        <f>Finansēšana!AX265</f>
        <v>0</v>
      </c>
      <c r="AY6" s="63">
        <f>Finansēšana!AY265</f>
        <v>0</v>
      </c>
      <c r="AZ6" s="63">
        <f>Finansēšana!AZ265</f>
        <v>0</v>
      </c>
      <c r="BA6" s="63">
        <f>Finansēšana!BA265</f>
        <v>0</v>
      </c>
      <c r="BB6" s="63">
        <f>Finansēšana!BB265</f>
        <v>0</v>
      </c>
      <c r="BC6" s="63">
        <f>Finansēšana!BC265</f>
        <v>0</v>
      </c>
      <c r="BD6" s="63">
        <f>Finansēšana!BD265</f>
        <v>0</v>
      </c>
      <c r="BE6" s="63">
        <f>Finansēšana!BE265</f>
        <v>0</v>
      </c>
      <c r="BF6" s="63">
        <f>Finansēšana!BF265</f>
        <v>0</v>
      </c>
      <c r="BG6" s="63">
        <f>Finansēšana!BG265</f>
        <v>0</v>
      </c>
      <c r="BH6" s="63">
        <f>Finansēšana!BH265</f>
        <v>0</v>
      </c>
      <c r="BI6" s="63">
        <f>Finansēšana!BI265</f>
        <v>0</v>
      </c>
      <c r="BJ6" s="63">
        <f>Finansēšana!BJ265</f>
        <v>0</v>
      </c>
      <c r="BK6" s="63">
        <f>Finansēšana!BK265</f>
        <v>0</v>
      </c>
      <c r="BL6" s="63">
        <f>Finansēšana!BL265</f>
        <v>0</v>
      </c>
      <c r="BM6" s="63">
        <f>Finansēšana!BM265</f>
        <v>0</v>
      </c>
      <c r="BN6" s="63">
        <f>Finansēšana!BN265</f>
        <v>0</v>
      </c>
      <c r="BO6" s="63">
        <f>Finansēšana!BO265</f>
        <v>0</v>
      </c>
      <c r="BP6" s="63">
        <f>Finansēšana!BP265</f>
        <v>0</v>
      </c>
      <c r="BQ6" s="63">
        <f>Finansēšana!BQ265</f>
        <v>0</v>
      </c>
      <c r="BR6" s="63">
        <f>Finansēšana!BR265</f>
        <v>0</v>
      </c>
      <c r="BS6" s="63">
        <f>Finansēšana!BS265</f>
        <v>0</v>
      </c>
      <c r="BT6" s="63">
        <f>Finansēšana!BT265</f>
        <v>0</v>
      </c>
      <c r="BU6" s="63">
        <f>Finansēšana!BU265</f>
        <v>0</v>
      </c>
      <c r="BV6" s="63">
        <f>Finansēšana!BV265</f>
        <v>0</v>
      </c>
      <c r="BW6" s="63">
        <f>Finansēšana!BW265</f>
        <v>0</v>
      </c>
      <c r="BX6" s="63">
        <f>Finansēšana!BX265</f>
        <v>0</v>
      </c>
      <c r="BY6" s="63">
        <f>Finansēšana!BY265</f>
        <v>0</v>
      </c>
      <c r="BZ6" s="63">
        <f>Finansēšana!BZ265</f>
        <v>0</v>
      </c>
      <c r="CA6" s="63">
        <f>Finansēšana!CA265</f>
        <v>0</v>
      </c>
      <c r="CB6" s="63">
        <f>Finansēšana!CB265</f>
        <v>0</v>
      </c>
      <c r="CC6" s="63">
        <f>Finansēšana!CC265</f>
        <v>0</v>
      </c>
      <c r="CD6" s="63">
        <f>Finansēšana!CD265</f>
        <v>0</v>
      </c>
      <c r="CE6" s="63">
        <f>Finansēšana!CE265</f>
        <v>0</v>
      </c>
      <c r="CF6" s="63">
        <f>Finansēšana!CF265</f>
        <v>0</v>
      </c>
      <c r="CG6" s="63">
        <f>Finansēšana!CG265</f>
        <v>0</v>
      </c>
      <c r="CH6" s="63">
        <f>Finansēšana!CH265</f>
        <v>0</v>
      </c>
      <c r="CI6" s="63">
        <f>Finansēšana!CI265</f>
        <v>0</v>
      </c>
      <c r="CJ6" s="63">
        <f>Finansēšana!CJ265</f>
        <v>0</v>
      </c>
      <c r="CK6" s="63">
        <f>Finansēšana!CK265</f>
        <v>0</v>
      </c>
      <c r="CL6" s="63">
        <f>Finansēšana!CL265</f>
        <v>0</v>
      </c>
      <c r="CM6" s="63">
        <f>Finansēšana!CM265</f>
        <v>0</v>
      </c>
      <c r="CN6" s="63">
        <f>Finansēšana!CN265</f>
        <v>0</v>
      </c>
      <c r="CO6" s="63">
        <f>Finansēšana!CO265</f>
        <v>0</v>
      </c>
      <c r="CP6" s="63">
        <f>Finansēšana!CP265</f>
        <v>0</v>
      </c>
      <c r="CQ6" s="63">
        <f>Finansēšana!CQ265</f>
        <v>0</v>
      </c>
      <c r="CR6" s="63">
        <f>Finansēšana!CR265</f>
        <v>0</v>
      </c>
      <c r="CS6" s="63">
        <f>Finansēšana!CS265</f>
        <v>0</v>
      </c>
      <c r="CT6" s="63">
        <f>Finansēšana!CT265</f>
        <v>0</v>
      </c>
      <c r="CU6" s="63">
        <f>Finansēšana!CU265</f>
        <v>0</v>
      </c>
      <c r="CV6" s="63">
        <f>Finansēšana!CV265</f>
        <v>0</v>
      </c>
      <c r="CW6" s="63">
        <f>Finansēšana!CW265</f>
        <v>0</v>
      </c>
      <c r="CX6" s="63">
        <f>Finansēšana!CX265</f>
        <v>0</v>
      </c>
      <c r="CY6" s="63">
        <f>Finansēšana!CY265</f>
        <v>0</v>
      </c>
      <c r="CZ6" s="63">
        <f>Finansēšana!CZ265</f>
        <v>0</v>
      </c>
      <c r="DA6" s="63">
        <f>Finansēšana!DA265</f>
        <v>0</v>
      </c>
      <c r="DB6" s="63">
        <f>Finansēšana!DB265</f>
        <v>0</v>
      </c>
      <c r="DC6" s="63">
        <f>Finansēšana!DC265</f>
        <v>0</v>
      </c>
      <c r="DD6" s="63">
        <f>Finansēšana!DD265</f>
        <v>0</v>
      </c>
      <c r="DE6" s="63">
        <f>Finansēšana!DE265</f>
        <v>0</v>
      </c>
      <c r="DF6" s="63">
        <f>Finansēšana!DF265</f>
        <v>0</v>
      </c>
      <c r="DG6" s="63">
        <f>Finansēšana!DG265</f>
        <v>0</v>
      </c>
      <c r="DH6" s="63">
        <f>Finansēšana!DH265</f>
        <v>0</v>
      </c>
      <c r="DI6" s="63">
        <f>Finansēšana!DI265</f>
        <v>0</v>
      </c>
      <c r="DJ6" s="63">
        <f>Finansēšana!DJ265</f>
        <v>0</v>
      </c>
      <c r="DK6" s="63">
        <f>Finansēšana!DK265</f>
        <v>0</v>
      </c>
      <c r="DL6" s="63">
        <f>Finansēšana!DL265</f>
        <v>0</v>
      </c>
      <c r="DM6" s="63">
        <f>Finansēšana!DM265</f>
        <v>0</v>
      </c>
      <c r="DN6" s="63">
        <f>Finansēšana!DN265</f>
        <v>0</v>
      </c>
      <c r="DO6" s="63">
        <f>Finansēšana!DO265</f>
        <v>0</v>
      </c>
      <c r="DP6" s="63">
        <f>Finansēšana!DP265</f>
        <v>0</v>
      </c>
      <c r="DQ6" s="63">
        <f>Finansēšana!DQ265</f>
        <v>0</v>
      </c>
      <c r="DR6" s="63">
        <f>Finansēšana!DR265</f>
        <v>0</v>
      </c>
      <c r="DS6" s="63">
        <f>Finansēšana!DS265</f>
        <v>0</v>
      </c>
      <c r="DT6" s="63">
        <f>Finansēšana!DT265</f>
        <v>0</v>
      </c>
      <c r="DU6" s="63">
        <f>Finansēšana!DU265</f>
        <v>0</v>
      </c>
    </row>
    <row r="7" spans="1:125" x14ac:dyDescent="0.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row>
    <row r="8" spans="1:125" x14ac:dyDescent="0.35">
      <c r="A8" s="3" t="s">
        <v>543</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row>
    <row r="9" spans="1:125" x14ac:dyDescent="0.35">
      <c r="A9" s="2"/>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row>
    <row r="10" spans="1:125" x14ac:dyDescent="0.35">
      <c r="A10" s="55" t="str">
        <f>Finansēšana!A74</f>
        <v>Banka1</v>
      </c>
      <c r="B10" s="1"/>
      <c r="C10" s="1"/>
      <c r="D10" s="1"/>
      <c r="E10" s="82">
        <f>Finansēšana!E99</f>
        <v>0</v>
      </c>
      <c r="F10" s="82">
        <f>Finansēšana!F99</f>
        <v>0</v>
      </c>
      <c r="G10" s="82">
        <f>Finansēšana!G99</f>
        <v>0</v>
      </c>
      <c r="H10" s="82">
        <f>Finansēšana!H99</f>
        <v>0</v>
      </c>
      <c r="I10" s="82">
        <f>Finansēšana!I99</f>
        <v>0</v>
      </c>
      <c r="J10" s="82">
        <f>Finansēšana!J99</f>
        <v>0</v>
      </c>
      <c r="K10" s="82">
        <f>Finansēšana!K99</f>
        <v>0</v>
      </c>
      <c r="L10" s="82">
        <f>Finansēšana!L99</f>
        <v>0</v>
      </c>
      <c r="M10" s="82">
        <f>Finansēšana!M99</f>
        <v>0</v>
      </c>
      <c r="N10" s="82">
        <f>Finansēšana!N99</f>
        <v>0</v>
      </c>
      <c r="O10" s="82">
        <f>Finansēšana!O99</f>
        <v>0</v>
      </c>
      <c r="P10" s="82">
        <f>Finansēšana!P99</f>
        <v>0</v>
      </c>
      <c r="Q10" s="82">
        <f>Finansēšana!Q99</f>
        <v>0</v>
      </c>
      <c r="R10" s="82">
        <f>Finansēšana!R99</f>
        <v>0</v>
      </c>
      <c r="S10" s="82">
        <f>Finansēšana!S99</f>
        <v>0</v>
      </c>
      <c r="T10" s="82">
        <f>Finansēšana!T99</f>
        <v>0</v>
      </c>
      <c r="U10" s="82">
        <f>Finansēšana!U99</f>
        <v>0</v>
      </c>
      <c r="V10" s="82">
        <f>Finansēšana!V99</f>
        <v>0</v>
      </c>
      <c r="W10" s="82">
        <f>Finansēšana!W99</f>
        <v>0</v>
      </c>
      <c r="X10" s="82">
        <f>Finansēšana!X99</f>
        <v>0</v>
      </c>
      <c r="Y10" s="82">
        <f>Finansēšana!Y99</f>
        <v>0</v>
      </c>
      <c r="Z10" s="82">
        <f>Finansēšana!Z99</f>
        <v>0</v>
      </c>
      <c r="AA10" s="82">
        <f>Finansēšana!AA99</f>
        <v>0</v>
      </c>
      <c r="AB10" s="82">
        <f>Finansēšana!AB99</f>
        <v>0</v>
      </c>
      <c r="AC10" s="82">
        <f>Finansēšana!AC99</f>
        <v>0</v>
      </c>
      <c r="AD10" s="82">
        <f>Finansēšana!AD99</f>
        <v>0</v>
      </c>
      <c r="AE10" s="82">
        <f>Finansēšana!AE99</f>
        <v>0</v>
      </c>
      <c r="AF10" s="82">
        <f>Finansēšana!AF99</f>
        <v>0</v>
      </c>
      <c r="AG10" s="82">
        <f>Finansēšana!AG99</f>
        <v>0</v>
      </c>
      <c r="AH10" s="82">
        <f>Finansēšana!AH99</f>
        <v>0</v>
      </c>
      <c r="AI10" s="82">
        <f>Finansēšana!AI99</f>
        <v>0</v>
      </c>
      <c r="AJ10" s="82">
        <f>Finansēšana!AJ99</f>
        <v>0</v>
      </c>
      <c r="AK10" s="82">
        <f>Finansēšana!AK99</f>
        <v>0</v>
      </c>
      <c r="AL10" s="82">
        <f>Finansēšana!AL99</f>
        <v>0</v>
      </c>
      <c r="AM10" s="82">
        <f>Finansēšana!AM99</f>
        <v>0</v>
      </c>
      <c r="AN10" s="82">
        <f>Finansēšana!AN99</f>
        <v>0</v>
      </c>
      <c r="AO10" s="82">
        <f>Finansēšana!AO99</f>
        <v>0</v>
      </c>
      <c r="AP10" s="82">
        <f>Finansēšana!AP99</f>
        <v>0</v>
      </c>
      <c r="AQ10" s="82">
        <f>Finansēšana!AQ99</f>
        <v>0</v>
      </c>
      <c r="AR10" s="82">
        <f>Finansēšana!AR99</f>
        <v>0</v>
      </c>
      <c r="AS10" s="82">
        <f>Finansēšana!AS99</f>
        <v>0</v>
      </c>
      <c r="AT10" s="82">
        <f>Finansēšana!AT99</f>
        <v>0</v>
      </c>
      <c r="AU10" s="82">
        <f>Finansēšana!AU99</f>
        <v>0</v>
      </c>
      <c r="AV10" s="82">
        <f>Finansēšana!AV99</f>
        <v>0</v>
      </c>
      <c r="AW10" s="82">
        <f>Finansēšana!AW99</f>
        <v>0</v>
      </c>
      <c r="AX10" s="82">
        <f>Finansēšana!AX99</f>
        <v>0</v>
      </c>
      <c r="AY10" s="82">
        <f>Finansēšana!AY99</f>
        <v>0</v>
      </c>
      <c r="AZ10" s="82">
        <f>Finansēšana!AZ99</f>
        <v>0</v>
      </c>
      <c r="BA10" s="82">
        <f>Finansēšana!BA99</f>
        <v>0</v>
      </c>
      <c r="BB10" s="82">
        <f>Finansēšana!BB99</f>
        <v>0</v>
      </c>
      <c r="BC10" s="82">
        <f>Finansēšana!BC99</f>
        <v>0</v>
      </c>
      <c r="BD10" s="82">
        <f>Finansēšana!BD99</f>
        <v>0</v>
      </c>
      <c r="BE10" s="82">
        <f>Finansēšana!BE99</f>
        <v>0</v>
      </c>
      <c r="BF10" s="82">
        <f>Finansēšana!BF99</f>
        <v>0</v>
      </c>
      <c r="BG10" s="82">
        <f>Finansēšana!BG99</f>
        <v>0</v>
      </c>
      <c r="BH10" s="82">
        <f>Finansēšana!BH99</f>
        <v>0</v>
      </c>
      <c r="BI10" s="82">
        <f>Finansēšana!BI99</f>
        <v>0</v>
      </c>
      <c r="BJ10" s="82">
        <f>Finansēšana!BJ99</f>
        <v>0</v>
      </c>
      <c r="BK10" s="82">
        <f>Finansēšana!BK99</f>
        <v>0</v>
      </c>
      <c r="BL10" s="82">
        <f>Finansēšana!BL99</f>
        <v>0</v>
      </c>
      <c r="BM10" s="82">
        <f>Finansēšana!BM99</f>
        <v>0</v>
      </c>
      <c r="BN10" s="82">
        <f>Finansēšana!BN99</f>
        <v>0</v>
      </c>
      <c r="BO10" s="82">
        <f>Finansēšana!BO99</f>
        <v>0</v>
      </c>
      <c r="BP10" s="82">
        <f>Finansēšana!BP99</f>
        <v>0</v>
      </c>
      <c r="BQ10" s="82">
        <f>Finansēšana!BQ99</f>
        <v>0</v>
      </c>
      <c r="BR10" s="82">
        <f>Finansēšana!BR99</f>
        <v>0</v>
      </c>
      <c r="BS10" s="82">
        <f>Finansēšana!BS99</f>
        <v>0</v>
      </c>
      <c r="BT10" s="82">
        <f>Finansēšana!BT99</f>
        <v>0</v>
      </c>
      <c r="BU10" s="82">
        <f>Finansēšana!BU99</f>
        <v>0</v>
      </c>
      <c r="BV10" s="82">
        <f>Finansēšana!BV99</f>
        <v>0</v>
      </c>
      <c r="BW10" s="82">
        <f>Finansēšana!BW99</f>
        <v>0</v>
      </c>
      <c r="BX10" s="82">
        <f>Finansēšana!BX99</f>
        <v>0</v>
      </c>
      <c r="BY10" s="82">
        <f>Finansēšana!BY99</f>
        <v>0</v>
      </c>
      <c r="BZ10" s="82">
        <f>Finansēšana!BZ99</f>
        <v>0</v>
      </c>
      <c r="CA10" s="82">
        <f>Finansēšana!CA99</f>
        <v>0</v>
      </c>
      <c r="CB10" s="82">
        <f>Finansēšana!CB99</f>
        <v>0</v>
      </c>
      <c r="CC10" s="82">
        <f>Finansēšana!CC99</f>
        <v>0</v>
      </c>
      <c r="CD10" s="82">
        <f>Finansēšana!CD99</f>
        <v>0</v>
      </c>
      <c r="CE10" s="82">
        <f>Finansēšana!CE99</f>
        <v>0</v>
      </c>
      <c r="CF10" s="82">
        <f>Finansēšana!CF99</f>
        <v>0</v>
      </c>
      <c r="CG10" s="82">
        <f>Finansēšana!CG99</f>
        <v>0</v>
      </c>
      <c r="CH10" s="82">
        <f>Finansēšana!CH99</f>
        <v>0</v>
      </c>
      <c r="CI10" s="82">
        <f>Finansēšana!CI99</f>
        <v>0</v>
      </c>
      <c r="CJ10" s="82">
        <f>Finansēšana!CJ99</f>
        <v>0</v>
      </c>
      <c r="CK10" s="82">
        <f>Finansēšana!CK99</f>
        <v>0</v>
      </c>
      <c r="CL10" s="82">
        <f>Finansēšana!CL99</f>
        <v>0</v>
      </c>
      <c r="CM10" s="82">
        <f>Finansēšana!CM99</f>
        <v>0</v>
      </c>
      <c r="CN10" s="82">
        <f>Finansēšana!CN99</f>
        <v>0</v>
      </c>
      <c r="CO10" s="82">
        <f>Finansēšana!CO99</f>
        <v>0</v>
      </c>
      <c r="CP10" s="82">
        <f>Finansēšana!CP99</f>
        <v>0</v>
      </c>
      <c r="CQ10" s="82">
        <f>Finansēšana!CQ99</f>
        <v>0</v>
      </c>
      <c r="CR10" s="82">
        <f>Finansēšana!CR99</f>
        <v>0</v>
      </c>
      <c r="CS10" s="82">
        <f>Finansēšana!CS99</f>
        <v>0</v>
      </c>
      <c r="CT10" s="82">
        <f>Finansēšana!CT99</f>
        <v>0</v>
      </c>
      <c r="CU10" s="82">
        <f>Finansēšana!CU99</f>
        <v>0</v>
      </c>
      <c r="CV10" s="82">
        <f>Finansēšana!CV99</f>
        <v>0</v>
      </c>
      <c r="CW10" s="82">
        <f>Finansēšana!CW99</f>
        <v>0</v>
      </c>
      <c r="CX10" s="82">
        <f>Finansēšana!CX99</f>
        <v>0</v>
      </c>
      <c r="CY10" s="82">
        <f>Finansēšana!CY99</f>
        <v>0</v>
      </c>
      <c r="CZ10" s="82">
        <f>Finansēšana!CZ99</f>
        <v>0</v>
      </c>
      <c r="DA10" s="82">
        <f>Finansēšana!DA99</f>
        <v>0</v>
      </c>
      <c r="DB10" s="82">
        <f>Finansēšana!DB99</f>
        <v>0</v>
      </c>
      <c r="DC10" s="82">
        <f>Finansēšana!DC99</f>
        <v>0</v>
      </c>
      <c r="DD10" s="82">
        <f>Finansēšana!DD99</f>
        <v>0</v>
      </c>
      <c r="DE10" s="82">
        <f>Finansēšana!DE99</f>
        <v>0</v>
      </c>
      <c r="DF10" s="82">
        <f>Finansēšana!DF99</f>
        <v>0</v>
      </c>
      <c r="DG10" s="82">
        <f>Finansēšana!DG99</f>
        <v>0</v>
      </c>
      <c r="DH10" s="82">
        <f>Finansēšana!DH99</f>
        <v>0</v>
      </c>
      <c r="DI10" s="82">
        <f>Finansēšana!DI99</f>
        <v>0</v>
      </c>
      <c r="DJ10" s="82">
        <f>Finansēšana!DJ99</f>
        <v>0</v>
      </c>
      <c r="DK10" s="82">
        <f>Finansēšana!DK99</f>
        <v>0</v>
      </c>
      <c r="DL10" s="82">
        <f>Finansēšana!DL99</f>
        <v>0</v>
      </c>
      <c r="DM10" s="82">
        <f>Finansēšana!DM99</f>
        <v>0</v>
      </c>
      <c r="DN10" s="82">
        <f>Finansēšana!DN99</f>
        <v>0</v>
      </c>
      <c r="DO10" s="82">
        <f>Finansēšana!DO99</f>
        <v>0</v>
      </c>
      <c r="DP10" s="82">
        <f>Finansēšana!DP99</f>
        <v>0</v>
      </c>
      <c r="DQ10" s="82">
        <f>Finansēšana!DQ99</f>
        <v>0</v>
      </c>
      <c r="DR10" s="82">
        <f>Finansēšana!DR99</f>
        <v>0</v>
      </c>
      <c r="DS10" s="82">
        <f>Finansēšana!DS99</f>
        <v>0</v>
      </c>
      <c r="DT10" s="82">
        <f>Finansēšana!DT99</f>
        <v>0</v>
      </c>
      <c r="DU10" s="82">
        <f>Finansēšana!DU99</f>
        <v>0</v>
      </c>
    </row>
    <row r="11" spans="1:125" x14ac:dyDescent="0.35">
      <c r="A11" s="55" t="str">
        <f>Finansēšana!A127</f>
        <v>Banka2</v>
      </c>
      <c r="B11" s="1"/>
      <c r="C11" s="1"/>
      <c r="D11" s="1"/>
      <c r="E11" s="82">
        <f>Finansēšana!E152</f>
        <v>0</v>
      </c>
      <c r="F11" s="82">
        <f>Finansēšana!F152</f>
        <v>0</v>
      </c>
      <c r="G11" s="82">
        <f>Finansēšana!G152</f>
        <v>0</v>
      </c>
      <c r="H11" s="82">
        <f>Finansēšana!H152</f>
        <v>0</v>
      </c>
      <c r="I11" s="82">
        <f>Finansēšana!I152</f>
        <v>0</v>
      </c>
      <c r="J11" s="82">
        <f>Finansēšana!J152</f>
        <v>0</v>
      </c>
      <c r="K11" s="82">
        <f>Finansēšana!K152</f>
        <v>0</v>
      </c>
      <c r="L11" s="82">
        <f>Finansēšana!L152</f>
        <v>0</v>
      </c>
      <c r="M11" s="82">
        <f>Finansēšana!M152</f>
        <v>0</v>
      </c>
      <c r="N11" s="82">
        <f>Finansēšana!N152</f>
        <v>0</v>
      </c>
      <c r="O11" s="82">
        <f>Finansēšana!O152</f>
        <v>0</v>
      </c>
      <c r="P11" s="82">
        <f>Finansēšana!P152</f>
        <v>0</v>
      </c>
      <c r="Q11" s="82">
        <f>Finansēšana!Q152</f>
        <v>0</v>
      </c>
      <c r="R11" s="82">
        <f>Finansēšana!R152</f>
        <v>0</v>
      </c>
      <c r="S11" s="82">
        <f>Finansēšana!S152</f>
        <v>0</v>
      </c>
      <c r="T11" s="82">
        <f>Finansēšana!T152</f>
        <v>0</v>
      </c>
      <c r="U11" s="82">
        <f>Finansēšana!U152</f>
        <v>0</v>
      </c>
      <c r="V11" s="82">
        <f>Finansēšana!V152</f>
        <v>0</v>
      </c>
      <c r="W11" s="82">
        <f>Finansēšana!W152</f>
        <v>0</v>
      </c>
      <c r="X11" s="82">
        <f>Finansēšana!X152</f>
        <v>0</v>
      </c>
      <c r="Y11" s="82">
        <f>Finansēšana!Y152</f>
        <v>0</v>
      </c>
      <c r="Z11" s="82">
        <f>Finansēšana!Z152</f>
        <v>0</v>
      </c>
      <c r="AA11" s="82">
        <f>Finansēšana!AA152</f>
        <v>0</v>
      </c>
      <c r="AB11" s="82">
        <f>Finansēšana!AB152</f>
        <v>0</v>
      </c>
      <c r="AC11" s="82">
        <f>Finansēšana!AC152</f>
        <v>0</v>
      </c>
      <c r="AD11" s="82">
        <f>Finansēšana!AD152</f>
        <v>0</v>
      </c>
      <c r="AE11" s="82">
        <f>Finansēšana!AE152</f>
        <v>0</v>
      </c>
      <c r="AF11" s="82">
        <f>Finansēšana!AF152</f>
        <v>0</v>
      </c>
      <c r="AG11" s="82">
        <f>Finansēšana!AG152</f>
        <v>0</v>
      </c>
      <c r="AH11" s="82">
        <f>Finansēšana!AH152</f>
        <v>0</v>
      </c>
      <c r="AI11" s="82">
        <f>Finansēšana!AI152</f>
        <v>0</v>
      </c>
      <c r="AJ11" s="82">
        <f>Finansēšana!AJ152</f>
        <v>0</v>
      </c>
      <c r="AK11" s="82">
        <f>Finansēšana!AK152</f>
        <v>0</v>
      </c>
      <c r="AL11" s="82">
        <f>Finansēšana!AL152</f>
        <v>0</v>
      </c>
      <c r="AM11" s="82">
        <f>Finansēšana!AM152</f>
        <v>0</v>
      </c>
      <c r="AN11" s="82">
        <f>Finansēšana!AN152</f>
        <v>0</v>
      </c>
      <c r="AO11" s="82">
        <f>Finansēšana!AO152</f>
        <v>0</v>
      </c>
      <c r="AP11" s="82">
        <f>Finansēšana!AP152</f>
        <v>0</v>
      </c>
      <c r="AQ11" s="82">
        <f>Finansēšana!AQ152</f>
        <v>0</v>
      </c>
      <c r="AR11" s="82">
        <f>Finansēšana!AR152</f>
        <v>0</v>
      </c>
      <c r="AS11" s="82">
        <f>Finansēšana!AS152</f>
        <v>0</v>
      </c>
      <c r="AT11" s="82">
        <f>Finansēšana!AT152</f>
        <v>0</v>
      </c>
      <c r="AU11" s="82">
        <f>Finansēšana!AU152</f>
        <v>0</v>
      </c>
      <c r="AV11" s="82">
        <f>Finansēšana!AV152</f>
        <v>0</v>
      </c>
      <c r="AW11" s="82">
        <f>Finansēšana!AW152</f>
        <v>0</v>
      </c>
      <c r="AX11" s="82">
        <f>Finansēšana!AX152</f>
        <v>0</v>
      </c>
      <c r="AY11" s="82">
        <f>Finansēšana!AY152</f>
        <v>0</v>
      </c>
      <c r="AZ11" s="82">
        <f>Finansēšana!AZ152</f>
        <v>0</v>
      </c>
      <c r="BA11" s="82">
        <f>Finansēšana!BA152</f>
        <v>0</v>
      </c>
      <c r="BB11" s="82">
        <f>Finansēšana!BB152</f>
        <v>0</v>
      </c>
      <c r="BC11" s="82">
        <f>Finansēšana!BC152</f>
        <v>0</v>
      </c>
      <c r="BD11" s="82">
        <f>Finansēšana!BD152</f>
        <v>0</v>
      </c>
      <c r="BE11" s="82">
        <f>Finansēšana!BE152</f>
        <v>0</v>
      </c>
      <c r="BF11" s="82">
        <f>Finansēšana!BF152</f>
        <v>0</v>
      </c>
      <c r="BG11" s="82">
        <f>Finansēšana!BG152</f>
        <v>0</v>
      </c>
      <c r="BH11" s="82">
        <f>Finansēšana!BH152</f>
        <v>0</v>
      </c>
      <c r="BI11" s="82">
        <f>Finansēšana!BI152</f>
        <v>0</v>
      </c>
      <c r="BJ11" s="82">
        <f>Finansēšana!BJ152</f>
        <v>0</v>
      </c>
      <c r="BK11" s="82">
        <f>Finansēšana!BK152</f>
        <v>0</v>
      </c>
      <c r="BL11" s="82">
        <f>Finansēšana!BL152</f>
        <v>0</v>
      </c>
      <c r="BM11" s="82">
        <f>Finansēšana!BM152</f>
        <v>0</v>
      </c>
      <c r="BN11" s="82">
        <f>Finansēšana!BN152</f>
        <v>0</v>
      </c>
      <c r="BO11" s="82">
        <f>Finansēšana!BO152</f>
        <v>0</v>
      </c>
      <c r="BP11" s="82">
        <f>Finansēšana!BP152</f>
        <v>0</v>
      </c>
      <c r="BQ11" s="82">
        <f>Finansēšana!BQ152</f>
        <v>0</v>
      </c>
      <c r="BR11" s="82">
        <f>Finansēšana!BR152</f>
        <v>0</v>
      </c>
      <c r="BS11" s="82">
        <f>Finansēšana!BS152</f>
        <v>0</v>
      </c>
      <c r="BT11" s="82">
        <f>Finansēšana!BT152</f>
        <v>0</v>
      </c>
      <c r="BU11" s="82">
        <f>Finansēšana!BU152</f>
        <v>0</v>
      </c>
      <c r="BV11" s="82">
        <f>Finansēšana!BV152</f>
        <v>0</v>
      </c>
      <c r="BW11" s="82">
        <f>Finansēšana!BW152</f>
        <v>0</v>
      </c>
      <c r="BX11" s="82">
        <f>Finansēšana!BX152</f>
        <v>0</v>
      </c>
      <c r="BY11" s="82">
        <f>Finansēšana!BY152</f>
        <v>0</v>
      </c>
      <c r="BZ11" s="82">
        <f>Finansēšana!BZ152</f>
        <v>0</v>
      </c>
      <c r="CA11" s="82">
        <f>Finansēšana!CA152</f>
        <v>0</v>
      </c>
      <c r="CB11" s="82">
        <f>Finansēšana!CB152</f>
        <v>0</v>
      </c>
      <c r="CC11" s="82">
        <f>Finansēšana!CC152</f>
        <v>0</v>
      </c>
      <c r="CD11" s="82">
        <f>Finansēšana!CD152</f>
        <v>0</v>
      </c>
      <c r="CE11" s="82">
        <f>Finansēšana!CE152</f>
        <v>0</v>
      </c>
      <c r="CF11" s="82">
        <f>Finansēšana!CF152</f>
        <v>0</v>
      </c>
      <c r="CG11" s="82">
        <f>Finansēšana!CG152</f>
        <v>0</v>
      </c>
      <c r="CH11" s="82">
        <f>Finansēšana!CH152</f>
        <v>0</v>
      </c>
      <c r="CI11" s="82">
        <f>Finansēšana!CI152</f>
        <v>0</v>
      </c>
      <c r="CJ11" s="82">
        <f>Finansēšana!CJ152</f>
        <v>0</v>
      </c>
      <c r="CK11" s="82">
        <f>Finansēšana!CK152</f>
        <v>0</v>
      </c>
      <c r="CL11" s="82">
        <f>Finansēšana!CL152</f>
        <v>0</v>
      </c>
      <c r="CM11" s="82">
        <f>Finansēšana!CM152</f>
        <v>0</v>
      </c>
      <c r="CN11" s="82">
        <f>Finansēšana!CN152</f>
        <v>0</v>
      </c>
      <c r="CO11" s="82">
        <f>Finansēšana!CO152</f>
        <v>0</v>
      </c>
      <c r="CP11" s="82">
        <f>Finansēšana!CP152</f>
        <v>0</v>
      </c>
      <c r="CQ11" s="82">
        <f>Finansēšana!CQ152</f>
        <v>0</v>
      </c>
      <c r="CR11" s="82">
        <f>Finansēšana!CR152</f>
        <v>0</v>
      </c>
      <c r="CS11" s="82">
        <f>Finansēšana!CS152</f>
        <v>0</v>
      </c>
      <c r="CT11" s="82">
        <f>Finansēšana!CT152</f>
        <v>0</v>
      </c>
      <c r="CU11" s="82">
        <f>Finansēšana!CU152</f>
        <v>0</v>
      </c>
      <c r="CV11" s="82">
        <f>Finansēšana!CV152</f>
        <v>0</v>
      </c>
      <c r="CW11" s="82">
        <f>Finansēšana!CW152</f>
        <v>0</v>
      </c>
      <c r="CX11" s="82">
        <f>Finansēšana!CX152</f>
        <v>0</v>
      </c>
      <c r="CY11" s="82">
        <f>Finansēšana!CY152</f>
        <v>0</v>
      </c>
      <c r="CZ11" s="82">
        <f>Finansēšana!CZ152</f>
        <v>0</v>
      </c>
      <c r="DA11" s="82">
        <f>Finansēšana!DA152</f>
        <v>0</v>
      </c>
      <c r="DB11" s="82">
        <f>Finansēšana!DB152</f>
        <v>0</v>
      </c>
      <c r="DC11" s="82">
        <f>Finansēšana!DC152</f>
        <v>0</v>
      </c>
      <c r="DD11" s="82">
        <f>Finansēšana!DD152</f>
        <v>0</v>
      </c>
      <c r="DE11" s="82">
        <f>Finansēšana!DE152</f>
        <v>0</v>
      </c>
      <c r="DF11" s="82">
        <f>Finansēšana!DF152</f>
        <v>0</v>
      </c>
      <c r="DG11" s="82">
        <f>Finansēšana!DG152</f>
        <v>0</v>
      </c>
      <c r="DH11" s="82">
        <f>Finansēšana!DH152</f>
        <v>0</v>
      </c>
      <c r="DI11" s="82">
        <f>Finansēšana!DI152</f>
        <v>0</v>
      </c>
      <c r="DJ11" s="82">
        <f>Finansēšana!DJ152</f>
        <v>0</v>
      </c>
      <c r="DK11" s="82">
        <f>Finansēšana!DK152</f>
        <v>0</v>
      </c>
      <c r="DL11" s="82">
        <f>Finansēšana!DL152</f>
        <v>0</v>
      </c>
      <c r="DM11" s="82">
        <f>Finansēšana!DM152</f>
        <v>0</v>
      </c>
      <c r="DN11" s="82">
        <f>Finansēšana!DN152</f>
        <v>0</v>
      </c>
      <c r="DO11" s="82">
        <f>Finansēšana!DO152</f>
        <v>0</v>
      </c>
      <c r="DP11" s="82">
        <f>Finansēšana!DP152</f>
        <v>0</v>
      </c>
      <c r="DQ11" s="82">
        <f>Finansēšana!DQ152</f>
        <v>0</v>
      </c>
      <c r="DR11" s="82">
        <f>Finansēšana!DR152</f>
        <v>0</v>
      </c>
      <c r="DS11" s="82">
        <f>Finansēšana!DS152</f>
        <v>0</v>
      </c>
      <c r="DT11" s="82">
        <f>Finansēšana!DT152</f>
        <v>0</v>
      </c>
      <c r="DU11" s="82">
        <f>Finansēšana!DU152</f>
        <v>0</v>
      </c>
    </row>
    <row r="12" spans="1:125" x14ac:dyDescent="0.35">
      <c r="A12" s="55" t="str">
        <f>Finansēšana!A179</f>
        <v>Banka3</v>
      </c>
      <c r="B12" s="1"/>
      <c r="C12" s="1"/>
      <c r="D12" s="1"/>
      <c r="E12" s="82">
        <f>Finansēšana!E204</f>
        <v>0</v>
      </c>
      <c r="F12" s="82">
        <f>Finansēšana!F204</f>
        <v>0</v>
      </c>
      <c r="G12" s="82">
        <f>Finansēšana!G204</f>
        <v>0</v>
      </c>
      <c r="H12" s="82">
        <f>Finansēšana!H204</f>
        <v>0</v>
      </c>
      <c r="I12" s="82">
        <f>Finansēšana!I204</f>
        <v>0</v>
      </c>
      <c r="J12" s="82">
        <f>Finansēšana!J204</f>
        <v>0</v>
      </c>
      <c r="K12" s="82">
        <f>Finansēšana!K204</f>
        <v>0</v>
      </c>
      <c r="L12" s="82">
        <f>Finansēšana!L204</f>
        <v>0</v>
      </c>
      <c r="M12" s="82">
        <f>Finansēšana!M204</f>
        <v>0</v>
      </c>
      <c r="N12" s="82">
        <f>Finansēšana!N204</f>
        <v>0</v>
      </c>
      <c r="O12" s="82">
        <f>Finansēšana!O204</f>
        <v>0</v>
      </c>
      <c r="P12" s="82">
        <f>Finansēšana!P204</f>
        <v>0</v>
      </c>
      <c r="Q12" s="82">
        <f>Finansēšana!Q204</f>
        <v>0</v>
      </c>
      <c r="R12" s="82">
        <f>Finansēšana!R204</f>
        <v>0</v>
      </c>
      <c r="S12" s="82">
        <f>Finansēšana!S204</f>
        <v>0</v>
      </c>
      <c r="T12" s="82">
        <f>Finansēšana!T204</f>
        <v>0</v>
      </c>
      <c r="U12" s="82">
        <f>Finansēšana!U204</f>
        <v>0</v>
      </c>
      <c r="V12" s="82">
        <f>Finansēšana!V204</f>
        <v>0</v>
      </c>
      <c r="W12" s="82">
        <f>Finansēšana!W204</f>
        <v>0</v>
      </c>
      <c r="X12" s="82">
        <f>Finansēšana!X204</f>
        <v>0</v>
      </c>
      <c r="Y12" s="82">
        <f>Finansēšana!Y204</f>
        <v>0</v>
      </c>
      <c r="Z12" s="82">
        <f>Finansēšana!Z204</f>
        <v>0</v>
      </c>
      <c r="AA12" s="82">
        <f>Finansēšana!AA204</f>
        <v>0</v>
      </c>
      <c r="AB12" s="82">
        <f>Finansēšana!AB204</f>
        <v>0</v>
      </c>
      <c r="AC12" s="82">
        <f>Finansēšana!AC204</f>
        <v>0</v>
      </c>
      <c r="AD12" s="82">
        <f>Finansēšana!AD204</f>
        <v>0</v>
      </c>
      <c r="AE12" s="82">
        <f>Finansēšana!AE204</f>
        <v>0</v>
      </c>
      <c r="AF12" s="82">
        <f>Finansēšana!AF204</f>
        <v>0</v>
      </c>
      <c r="AG12" s="82">
        <f>Finansēšana!AG204</f>
        <v>0</v>
      </c>
      <c r="AH12" s="82">
        <f>Finansēšana!AH204</f>
        <v>0</v>
      </c>
      <c r="AI12" s="82">
        <f>Finansēšana!AI204</f>
        <v>0</v>
      </c>
      <c r="AJ12" s="82">
        <f>Finansēšana!AJ204</f>
        <v>0</v>
      </c>
      <c r="AK12" s="82">
        <f>Finansēšana!AK204</f>
        <v>0</v>
      </c>
      <c r="AL12" s="82">
        <f>Finansēšana!AL204</f>
        <v>0</v>
      </c>
      <c r="AM12" s="82">
        <f>Finansēšana!AM204</f>
        <v>0</v>
      </c>
      <c r="AN12" s="82">
        <f>Finansēšana!AN204</f>
        <v>0</v>
      </c>
      <c r="AO12" s="82">
        <f>Finansēšana!AO204</f>
        <v>0</v>
      </c>
      <c r="AP12" s="82">
        <f>Finansēšana!AP204</f>
        <v>0</v>
      </c>
      <c r="AQ12" s="82">
        <f>Finansēšana!AQ204</f>
        <v>0</v>
      </c>
      <c r="AR12" s="82">
        <f>Finansēšana!AR204</f>
        <v>0</v>
      </c>
      <c r="AS12" s="82">
        <f>Finansēšana!AS204</f>
        <v>0</v>
      </c>
      <c r="AT12" s="82">
        <f>Finansēšana!AT204</f>
        <v>0</v>
      </c>
      <c r="AU12" s="82">
        <f>Finansēšana!AU204</f>
        <v>0</v>
      </c>
      <c r="AV12" s="82">
        <f>Finansēšana!AV204</f>
        <v>0</v>
      </c>
      <c r="AW12" s="82">
        <f>Finansēšana!AW204</f>
        <v>0</v>
      </c>
      <c r="AX12" s="82">
        <f>Finansēšana!AX204</f>
        <v>0</v>
      </c>
      <c r="AY12" s="82">
        <f>Finansēšana!AY204</f>
        <v>0</v>
      </c>
      <c r="AZ12" s="82">
        <f>Finansēšana!AZ204</f>
        <v>0</v>
      </c>
      <c r="BA12" s="82">
        <f>Finansēšana!BA204</f>
        <v>0</v>
      </c>
      <c r="BB12" s="82">
        <f>Finansēšana!BB204</f>
        <v>0</v>
      </c>
      <c r="BC12" s="82">
        <f>Finansēšana!BC204</f>
        <v>0</v>
      </c>
      <c r="BD12" s="82">
        <f>Finansēšana!BD204</f>
        <v>0</v>
      </c>
      <c r="BE12" s="82">
        <f>Finansēšana!BE204</f>
        <v>0</v>
      </c>
      <c r="BF12" s="82">
        <f>Finansēšana!BF204</f>
        <v>0</v>
      </c>
      <c r="BG12" s="82">
        <f>Finansēšana!BG204</f>
        <v>0</v>
      </c>
      <c r="BH12" s="82">
        <f>Finansēšana!BH204</f>
        <v>0</v>
      </c>
      <c r="BI12" s="82">
        <f>Finansēšana!BI204</f>
        <v>0</v>
      </c>
      <c r="BJ12" s="82">
        <f>Finansēšana!BJ204</f>
        <v>0</v>
      </c>
      <c r="BK12" s="82">
        <f>Finansēšana!BK204</f>
        <v>0</v>
      </c>
      <c r="BL12" s="82">
        <f>Finansēšana!BL204</f>
        <v>0</v>
      </c>
      <c r="BM12" s="82">
        <f>Finansēšana!BM204</f>
        <v>0</v>
      </c>
      <c r="BN12" s="82">
        <f>Finansēšana!BN204</f>
        <v>0</v>
      </c>
      <c r="BO12" s="82">
        <f>Finansēšana!BO204</f>
        <v>0</v>
      </c>
      <c r="BP12" s="82">
        <f>Finansēšana!BP204</f>
        <v>0</v>
      </c>
      <c r="BQ12" s="82">
        <f>Finansēšana!BQ204</f>
        <v>0</v>
      </c>
      <c r="BR12" s="82">
        <f>Finansēšana!BR204</f>
        <v>0</v>
      </c>
      <c r="BS12" s="82">
        <f>Finansēšana!BS204</f>
        <v>0</v>
      </c>
      <c r="BT12" s="82">
        <f>Finansēšana!BT204</f>
        <v>0</v>
      </c>
      <c r="BU12" s="82">
        <f>Finansēšana!BU204</f>
        <v>0</v>
      </c>
      <c r="BV12" s="82">
        <f>Finansēšana!BV204</f>
        <v>0</v>
      </c>
      <c r="BW12" s="82">
        <f>Finansēšana!BW204</f>
        <v>0</v>
      </c>
      <c r="BX12" s="82">
        <f>Finansēšana!BX204</f>
        <v>0</v>
      </c>
      <c r="BY12" s="82">
        <f>Finansēšana!BY204</f>
        <v>0</v>
      </c>
      <c r="BZ12" s="82">
        <f>Finansēšana!BZ204</f>
        <v>0</v>
      </c>
      <c r="CA12" s="82">
        <f>Finansēšana!CA204</f>
        <v>0</v>
      </c>
      <c r="CB12" s="82">
        <f>Finansēšana!CB204</f>
        <v>0</v>
      </c>
      <c r="CC12" s="82">
        <f>Finansēšana!CC204</f>
        <v>0</v>
      </c>
      <c r="CD12" s="82">
        <f>Finansēšana!CD204</f>
        <v>0</v>
      </c>
      <c r="CE12" s="82">
        <f>Finansēšana!CE204</f>
        <v>0</v>
      </c>
      <c r="CF12" s="82">
        <f>Finansēšana!CF204</f>
        <v>0</v>
      </c>
      <c r="CG12" s="82">
        <f>Finansēšana!CG204</f>
        <v>0</v>
      </c>
      <c r="CH12" s="82">
        <f>Finansēšana!CH204</f>
        <v>0</v>
      </c>
      <c r="CI12" s="82">
        <f>Finansēšana!CI204</f>
        <v>0</v>
      </c>
      <c r="CJ12" s="82">
        <f>Finansēšana!CJ204</f>
        <v>0</v>
      </c>
      <c r="CK12" s="82">
        <f>Finansēšana!CK204</f>
        <v>0</v>
      </c>
      <c r="CL12" s="82">
        <f>Finansēšana!CL204</f>
        <v>0</v>
      </c>
      <c r="CM12" s="82">
        <f>Finansēšana!CM204</f>
        <v>0</v>
      </c>
      <c r="CN12" s="82">
        <f>Finansēšana!CN204</f>
        <v>0</v>
      </c>
      <c r="CO12" s="82">
        <f>Finansēšana!CO204</f>
        <v>0</v>
      </c>
      <c r="CP12" s="82">
        <f>Finansēšana!CP204</f>
        <v>0</v>
      </c>
      <c r="CQ12" s="82">
        <f>Finansēšana!CQ204</f>
        <v>0</v>
      </c>
      <c r="CR12" s="82">
        <f>Finansēšana!CR204</f>
        <v>0</v>
      </c>
      <c r="CS12" s="82">
        <f>Finansēšana!CS204</f>
        <v>0</v>
      </c>
      <c r="CT12" s="82">
        <f>Finansēšana!CT204</f>
        <v>0</v>
      </c>
      <c r="CU12" s="82">
        <f>Finansēšana!CU204</f>
        <v>0</v>
      </c>
      <c r="CV12" s="82">
        <f>Finansēšana!CV204</f>
        <v>0</v>
      </c>
      <c r="CW12" s="82">
        <f>Finansēšana!CW204</f>
        <v>0</v>
      </c>
      <c r="CX12" s="82">
        <f>Finansēšana!CX204</f>
        <v>0</v>
      </c>
      <c r="CY12" s="82">
        <f>Finansēšana!CY204</f>
        <v>0</v>
      </c>
      <c r="CZ12" s="82">
        <f>Finansēšana!CZ204</f>
        <v>0</v>
      </c>
      <c r="DA12" s="82">
        <f>Finansēšana!DA204</f>
        <v>0</v>
      </c>
      <c r="DB12" s="82">
        <f>Finansēšana!DB204</f>
        <v>0</v>
      </c>
      <c r="DC12" s="82">
        <f>Finansēšana!DC204</f>
        <v>0</v>
      </c>
      <c r="DD12" s="82">
        <f>Finansēšana!DD204</f>
        <v>0</v>
      </c>
      <c r="DE12" s="82">
        <f>Finansēšana!DE204</f>
        <v>0</v>
      </c>
      <c r="DF12" s="82">
        <f>Finansēšana!DF204</f>
        <v>0</v>
      </c>
      <c r="DG12" s="82">
        <f>Finansēšana!DG204</f>
        <v>0</v>
      </c>
      <c r="DH12" s="82">
        <f>Finansēšana!DH204</f>
        <v>0</v>
      </c>
      <c r="DI12" s="82">
        <f>Finansēšana!DI204</f>
        <v>0</v>
      </c>
      <c r="DJ12" s="82">
        <f>Finansēšana!DJ204</f>
        <v>0</v>
      </c>
      <c r="DK12" s="82">
        <f>Finansēšana!DK204</f>
        <v>0</v>
      </c>
      <c r="DL12" s="82">
        <f>Finansēšana!DL204</f>
        <v>0</v>
      </c>
      <c r="DM12" s="82">
        <f>Finansēšana!DM204</f>
        <v>0</v>
      </c>
      <c r="DN12" s="82">
        <f>Finansēšana!DN204</f>
        <v>0</v>
      </c>
      <c r="DO12" s="82">
        <f>Finansēšana!DO204</f>
        <v>0</v>
      </c>
      <c r="DP12" s="82">
        <f>Finansēšana!DP204</f>
        <v>0</v>
      </c>
      <c r="DQ12" s="82">
        <f>Finansēšana!DQ204</f>
        <v>0</v>
      </c>
      <c r="DR12" s="82">
        <f>Finansēšana!DR204</f>
        <v>0</v>
      </c>
      <c r="DS12" s="82">
        <f>Finansēšana!DS204</f>
        <v>0</v>
      </c>
      <c r="DT12" s="82">
        <f>Finansēšana!DT204</f>
        <v>0</v>
      </c>
      <c r="DU12" s="82">
        <f>Finansēšana!DU204</f>
        <v>0</v>
      </c>
    </row>
    <row r="13" spans="1:125" x14ac:dyDescent="0.35">
      <c r="A13" s="55" t="str">
        <f>Finansēšana!A232</f>
        <v>Subordinētais kapitāls</v>
      </c>
      <c r="B13" s="1"/>
      <c r="C13" s="1"/>
      <c r="D13" s="1"/>
      <c r="E13" s="82">
        <f>Finansēšana!E245</f>
        <v>0</v>
      </c>
      <c r="F13" s="82">
        <f>Finansēšana!F245</f>
        <v>0</v>
      </c>
      <c r="G13" s="82">
        <f>Finansēšana!G245</f>
        <v>0</v>
      </c>
      <c r="H13" s="82">
        <f>Finansēšana!H245</f>
        <v>0</v>
      </c>
      <c r="I13" s="82">
        <f>Finansēšana!I245</f>
        <v>0</v>
      </c>
      <c r="J13" s="82">
        <f>Finansēšana!J245</f>
        <v>0</v>
      </c>
      <c r="K13" s="82">
        <f>Finansēšana!K245</f>
        <v>0</v>
      </c>
      <c r="L13" s="82">
        <f>Finansēšana!L245</f>
        <v>0</v>
      </c>
      <c r="M13" s="82">
        <f>Finansēšana!M245</f>
        <v>0</v>
      </c>
      <c r="N13" s="82">
        <f>Finansēšana!N245</f>
        <v>0</v>
      </c>
      <c r="O13" s="82">
        <f>Finansēšana!O245</f>
        <v>0</v>
      </c>
      <c r="P13" s="82">
        <f>Finansēšana!P245</f>
        <v>0</v>
      </c>
      <c r="Q13" s="82">
        <f>Finansēšana!Q245</f>
        <v>0</v>
      </c>
      <c r="R13" s="82">
        <f>Finansēšana!R245</f>
        <v>0</v>
      </c>
      <c r="S13" s="82">
        <f>Finansēšana!S245</f>
        <v>0</v>
      </c>
      <c r="T13" s="82">
        <f>Finansēšana!T245</f>
        <v>0</v>
      </c>
      <c r="U13" s="82">
        <f>Finansēšana!U245</f>
        <v>0</v>
      </c>
      <c r="V13" s="82">
        <f>Finansēšana!V245</f>
        <v>0</v>
      </c>
      <c r="W13" s="82">
        <f>Finansēšana!W245</f>
        <v>0</v>
      </c>
      <c r="X13" s="82">
        <f>Finansēšana!X245</f>
        <v>0</v>
      </c>
      <c r="Y13" s="82">
        <f>Finansēšana!Y245</f>
        <v>0</v>
      </c>
      <c r="Z13" s="82">
        <f>Finansēšana!Z245</f>
        <v>0</v>
      </c>
      <c r="AA13" s="82">
        <f>Finansēšana!AA245</f>
        <v>0</v>
      </c>
      <c r="AB13" s="82">
        <f>Finansēšana!AB245</f>
        <v>0</v>
      </c>
      <c r="AC13" s="82">
        <f>Finansēšana!AC245</f>
        <v>0</v>
      </c>
      <c r="AD13" s="82">
        <f>Finansēšana!AD245</f>
        <v>0</v>
      </c>
      <c r="AE13" s="82">
        <f>Finansēšana!AE245</f>
        <v>0</v>
      </c>
      <c r="AF13" s="82">
        <f>Finansēšana!AF245</f>
        <v>0</v>
      </c>
      <c r="AG13" s="82">
        <f>Finansēšana!AG245</f>
        <v>0</v>
      </c>
      <c r="AH13" s="82">
        <f>Finansēšana!AH245</f>
        <v>0</v>
      </c>
      <c r="AI13" s="82">
        <f>Finansēšana!AI245</f>
        <v>0</v>
      </c>
      <c r="AJ13" s="82">
        <f>Finansēšana!AJ245</f>
        <v>0</v>
      </c>
      <c r="AK13" s="82">
        <f>Finansēšana!AK245</f>
        <v>0</v>
      </c>
      <c r="AL13" s="82">
        <f>Finansēšana!AL245</f>
        <v>0</v>
      </c>
      <c r="AM13" s="82">
        <f>Finansēšana!AM245</f>
        <v>0</v>
      </c>
      <c r="AN13" s="82">
        <f>Finansēšana!AN245</f>
        <v>0</v>
      </c>
      <c r="AO13" s="82">
        <f>Finansēšana!AO245</f>
        <v>0</v>
      </c>
      <c r="AP13" s="82">
        <f>Finansēšana!AP245</f>
        <v>0</v>
      </c>
      <c r="AQ13" s="82">
        <f>Finansēšana!AQ245</f>
        <v>0</v>
      </c>
      <c r="AR13" s="82">
        <f>Finansēšana!AR245</f>
        <v>0</v>
      </c>
      <c r="AS13" s="82">
        <f>Finansēšana!AS245</f>
        <v>0</v>
      </c>
      <c r="AT13" s="82">
        <f>Finansēšana!AT245</f>
        <v>0</v>
      </c>
      <c r="AU13" s="82">
        <f>Finansēšana!AU245</f>
        <v>0</v>
      </c>
      <c r="AV13" s="82">
        <f>Finansēšana!AV245</f>
        <v>0</v>
      </c>
      <c r="AW13" s="82">
        <f>Finansēšana!AW245</f>
        <v>0</v>
      </c>
      <c r="AX13" s="82">
        <f>Finansēšana!AX245</f>
        <v>0</v>
      </c>
      <c r="AY13" s="82">
        <f>Finansēšana!AY245</f>
        <v>0</v>
      </c>
      <c r="AZ13" s="82">
        <f>Finansēšana!AZ245</f>
        <v>0</v>
      </c>
      <c r="BA13" s="82">
        <f>Finansēšana!BA245</f>
        <v>0</v>
      </c>
      <c r="BB13" s="82">
        <f>Finansēšana!BB245</f>
        <v>0</v>
      </c>
      <c r="BC13" s="82">
        <f>Finansēšana!BC245</f>
        <v>0</v>
      </c>
      <c r="BD13" s="82">
        <f>Finansēšana!BD245</f>
        <v>0</v>
      </c>
      <c r="BE13" s="82">
        <f>Finansēšana!BE245</f>
        <v>0</v>
      </c>
      <c r="BF13" s="82">
        <f>Finansēšana!BF245</f>
        <v>0</v>
      </c>
      <c r="BG13" s="82">
        <f>Finansēšana!BG245</f>
        <v>0</v>
      </c>
      <c r="BH13" s="82">
        <f>Finansēšana!BH245</f>
        <v>0</v>
      </c>
      <c r="BI13" s="82">
        <f>Finansēšana!BI245</f>
        <v>0</v>
      </c>
      <c r="BJ13" s="82">
        <f>Finansēšana!BJ245</f>
        <v>0</v>
      </c>
      <c r="BK13" s="82">
        <f>Finansēšana!BK245</f>
        <v>0</v>
      </c>
      <c r="BL13" s="82">
        <f>Finansēšana!BL245</f>
        <v>0</v>
      </c>
      <c r="BM13" s="82">
        <f>Finansēšana!BM245</f>
        <v>0</v>
      </c>
      <c r="BN13" s="82">
        <f>Finansēšana!BN245</f>
        <v>0</v>
      </c>
      <c r="BO13" s="82">
        <f>Finansēšana!BO245</f>
        <v>0</v>
      </c>
      <c r="BP13" s="82">
        <f>Finansēšana!BP245</f>
        <v>0</v>
      </c>
      <c r="BQ13" s="82">
        <f>Finansēšana!BQ245</f>
        <v>0</v>
      </c>
      <c r="BR13" s="82">
        <f>Finansēšana!BR245</f>
        <v>0</v>
      </c>
      <c r="BS13" s="82">
        <f>Finansēšana!BS245</f>
        <v>0</v>
      </c>
      <c r="BT13" s="82">
        <f>Finansēšana!BT245</f>
        <v>0</v>
      </c>
      <c r="BU13" s="82">
        <f>Finansēšana!BU245</f>
        <v>0</v>
      </c>
      <c r="BV13" s="82">
        <f>Finansēšana!BV245</f>
        <v>0</v>
      </c>
      <c r="BW13" s="82">
        <f>Finansēšana!BW245</f>
        <v>0</v>
      </c>
      <c r="BX13" s="82">
        <f>Finansēšana!BX245</f>
        <v>0</v>
      </c>
      <c r="BY13" s="82">
        <f>Finansēšana!BY245</f>
        <v>0</v>
      </c>
      <c r="BZ13" s="82">
        <f>Finansēšana!BZ245</f>
        <v>0</v>
      </c>
      <c r="CA13" s="82">
        <f>Finansēšana!CA245</f>
        <v>0</v>
      </c>
      <c r="CB13" s="82">
        <f>Finansēšana!CB245</f>
        <v>0</v>
      </c>
      <c r="CC13" s="82">
        <f>Finansēšana!CC245</f>
        <v>0</v>
      </c>
      <c r="CD13" s="82">
        <f>Finansēšana!CD245</f>
        <v>0</v>
      </c>
      <c r="CE13" s="82">
        <f>Finansēšana!CE245</f>
        <v>0</v>
      </c>
      <c r="CF13" s="82">
        <f>Finansēšana!CF245</f>
        <v>0</v>
      </c>
      <c r="CG13" s="82">
        <f>Finansēšana!CG245</f>
        <v>0</v>
      </c>
      <c r="CH13" s="82">
        <f>Finansēšana!CH245</f>
        <v>0</v>
      </c>
      <c r="CI13" s="82">
        <f>Finansēšana!CI245</f>
        <v>0</v>
      </c>
      <c r="CJ13" s="82">
        <f>Finansēšana!CJ245</f>
        <v>0</v>
      </c>
      <c r="CK13" s="82">
        <f>Finansēšana!CK245</f>
        <v>0</v>
      </c>
      <c r="CL13" s="82">
        <f>Finansēšana!CL245</f>
        <v>0</v>
      </c>
      <c r="CM13" s="82">
        <f>Finansēšana!CM245</f>
        <v>0</v>
      </c>
      <c r="CN13" s="82">
        <f>Finansēšana!CN245</f>
        <v>0</v>
      </c>
      <c r="CO13" s="82">
        <f>Finansēšana!CO245</f>
        <v>0</v>
      </c>
      <c r="CP13" s="82">
        <f>Finansēšana!CP245</f>
        <v>0</v>
      </c>
      <c r="CQ13" s="82">
        <f>Finansēšana!CQ245</f>
        <v>0</v>
      </c>
      <c r="CR13" s="82">
        <f>Finansēšana!CR245</f>
        <v>0</v>
      </c>
      <c r="CS13" s="82">
        <f>Finansēšana!CS245</f>
        <v>0</v>
      </c>
      <c r="CT13" s="82">
        <f>Finansēšana!CT245</f>
        <v>0</v>
      </c>
      <c r="CU13" s="82">
        <f>Finansēšana!CU245</f>
        <v>0</v>
      </c>
      <c r="CV13" s="82">
        <f>Finansēšana!CV245</f>
        <v>0</v>
      </c>
      <c r="CW13" s="82">
        <f>Finansēšana!CW245</f>
        <v>0</v>
      </c>
      <c r="CX13" s="82">
        <f>Finansēšana!CX245</f>
        <v>0</v>
      </c>
      <c r="CY13" s="82">
        <f>Finansēšana!CY245</f>
        <v>0</v>
      </c>
      <c r="CZ13" s="82">
        <f>Finansēšana!CZ245</f>
        <v>0</v>
      </c>
      <c r="DA13" s="82">
        <f>Finansēšana!DA245</f>
        <v>0</v>
      </c>
      <c r="DB13" s="82">
        <f>Finansēšana!DB245</f>
        <v>0</v>
      </c>
      <c r="DC13" s="82">
        <f>Finansēšana!DC245</f>
        <v>0</v>
      </c>
      <c r="DD13" s="82">
        <f>Finansēšana!DD245</f>
        <v>0</v>
      </c>
      <c r="DE13" s="82">
        <f>Finansēšana!DE245</f>
        <v>0</v>
      </c>
      <c r="DF13" s="82">
        <f>Finansēšana!DF245</f>
        <v>0</v>
      </c>
      <c r="DG13" s="82">
        <f>Finansēšana!DG245</f>
        <v>0</v>
      </c>
      <c r="DH13" s="82">
        <f>Finansēšana!DH245</f>
        <v>0</v>
      </c>
      <c r="DI13" s="82">
        <f>Finansēšana!DI245</f>
        <v>0</v>
      </c>
      <c r="DJ13" s="82">
        <f>Finansēšana!DJ245</f>
        <v>0</v>
      </c>
      <c r="DK13" s="82">
        <f>Finansēšana!DK245</f>
        <v>0</v>
      </c>
      <c r="DL13" s="82">
        <f>Finansēšana!DL245</f>
        <v>0</v>
      </c>
      <c r="DM13" s="82">
        <f>Finansēšana!DM245</f>
        <v>0</v>
      </c>
      <c r="DN13" s="82">
        <f>Finansēšana!DN245</f>
        <v>0</v>
      </c>
      <c r="DO13" s="82">
        <f>Finansēšana!DO245</f>
        <v>0</v>
      </c>
      <c r="DP13" s="82">
        <f>Finansēšana!DP245</f>
        <v>0</v>
      </c>
      <c r="DQ13" s="82">
        <f>Finansēšana!DQ245</f>
        <v>0</v>
      </c>
      <c r="DR13" s="82">
        <f>Finansēšana!DR245</f>
        <v>0</v>
      </c>
      <c r="DS13" s="82">
        <f>Finansēšana!DS245</f>
        <v>0</v>
      </c>
      <c r="DT13" s="82">
        <f>Finansēšana!DT245</f>
        <v>0</v>
      </c>
      <c r="DU13" s="82">
        <f>Finansēšana!DU245</f>
        <v>0</v>
      </c>
    </row>
    <row r="14" spans="1:125" x14ac:dyDescent="0.35">
      <c r="A14" s="2"/>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x14ac:dyDescent="0.35">
      <c r="A15" s="55" t="str">
        <f>Finansēšana!A270</f>
        <v>Kredītu atlikums perioda sākumā</v>
      </c>
      <c r="B15" s="1"/>
      <c r="C15" s="1"/>
      <c r="D15" s="1"/>
      <c r="E15" s="63">
        <f>Finansēšana!E270</f>
        <v>0</v>
      </c>
      <c r="F15" s="63">
        <f>Finansēšana!F270</f>
        <v>0</v>
      </c>
      <c r="G15" s="63">
        <f>Finansēšana!G270</f>
        <v>0</v>
      </c>
      <c r="H15" s="63">
        <f>Finansēšana!H270</f>
        <v>0</v>
      </c>
      <c r="I15" s="63">
        <f>Finansēšana!I270</f>
        <v>0</v>
      </c>
      <c r="J15" s="63">
        <f>Finansēšana!J270</f>
        <v>0</v>
      </c>
      <c r="K15" s="63">
        <f>Finansēšana!K270</f>
        <v>0</v>
      </c>
      <c r="L15" s="63">
        <f>Finansēšana!L270</f>
        <v>0</v>
      </c>
      <c r="M15" s="63">
        <f>Finansēšana!M270</f>
        <v>0</v>
      </c>
      <c r="N15" s="63">
        <f>Finansēšana!N270</f>
        <v>0</v>
      </c>
      <c r="O15" s="63">
        <f>Finansēšana!O270</f>
        <v>0</v>
      </c>
      <c r="P15" s="63">
        <f>Finansēšana!P270</f>
        <v>0</v>
      </c>
      <c r="Q15" s="63">
        <f>Finansēšana!Q270</f>
        <v>0</v>
      </c>
      <c r="R15" s="63">
        <f>Finansēšana!R270</f>
        <v>0</v>
      </c>
      <c r="S15" s="63">
        <f>Finansēšana!S270</f>
        <v>0</v>
      </c>
      <c r="T15" s="63">
        <f>Finansēšana!T270</f>
        <v>0</v>
      </c>
      <c r="U15" s="63">
        <f>Finansēšana!U270</f>
        <v>0</v>
      </c>
      <c r="V15" s="63">
        <f>Finansēšana!V270</f>
        <v>0</v>
      </c>
      <c r="W15" s="63">
        <f>Finansēšana!W270</f>
        <v>0</v>
      </c>
      <c r="X15" s="63">
        <f>Finansēšana!X270</f>
        <v>0</v>
      </c>
      <c r="Y15" s="63">
        <f>Finansēšana!Y270</f>
        <v>0</v>
      </c>
      <c r="Z15" s="63">
        <f>Finansēšana!Z270</f>
        <v>0</v>
      </c>
      <c r="AA15" s="63">
        <f>Finansēšana!AA270</f>
        <v>0</v>
      </c>
      <c r="AB15" s="63">
        <f>Finansēšana!AB270</f>
        <v>0</v>
      </c>
      <c r="AC15" s="63">
        <f>Finansēšana!AC270</f>
        <v>0</v>
      </c>
      <c r="AD15" s="63">
        <f>Finansēšana!AD270</f>
        <v>0</v>
      </c>
      <c r="AE15" s="63">
        <f>Finansēšana!AE270</f>
        <v>0</v>
      </c>
      <c r="AF15" s="63">
        <f>Finansēšana!AF270</f>
        <v>0</v>
      </c>
      <c r="AG15" s="63">
        <f>Finansēšana!AG270</f>
        <v>0</v>
      </c>
      <c r="AH15" s="63">
        <f>Finansēšana!AH270</f>
        <v>0</v>
      </c>
      <c r="AI15" s="63">
        <f>Finansēšana!AI270</f>
        <v>0</v>
      </c>
      <c r="AJ15" s="63">
        <f>Finansēšana!AJ270</f>
        <v>0</v>
      </c>
      <c r="AK15" s="63">
        <f>Finansēšana!AK270</f>
        <v>0</v>
      </c>
      <c r="AL15" s="63">
        <f>Finansēšana!AL270</f>
        <v>0</v>
      </c>
      <c r="AM15" s="63">
        <f>Finansēšana!AM270</f>
        <v>0</v>
      </c>
      <c r="AN15" s="63">
        <f>Finansēšana!AN270</f>
        <v>0</v>
      </c>
      <c r="AO15" s="63">
        <f>Finansēšana!AO270</f>
        <v>0</v>
      </c>
      <c r="AP15" s="63">
        <f>Finansēšana!AP270</f>
        <v>0</v>
      </c>
      <c r="AQ15" s="63">
        <f>Finansēšana!AQ270</f>
        <v>0</v>
      </c>
      <c r="AR15" s="63">
        <f>Finansēšana!AR270</f>
        <v>0</v>
      </c>
      <c r="AS15" s="63">
        <f>Finansēšana!AS270</f>
        <v>0</v>
      </c>
      <c r="AT15" s="63">
        <f>Finansēšana!AT270</f>
        <v>0</v>
      </c>
      <c r="AU15" s="63">
        <f>Finansēšana!AU270</f>
        <v>0</v>
      </c>
      <c r="AV15" s="63">
        <f>Finansēšana!AV270</f>
        <v>0</v>
      </c>
      <c r="AW15" s="63">
        <f>Finansēšana!AW270</f>
        <v>0</v>
      </c>
      <c r="AX15" s="63">
        <f>Finansēšana!AX270</f>
        <v>0</v>
      </c>
      <c r="AY15" s="63">
        <f>Finansēšana!AY270</f>
        <v>0</v>
      </c>
      <c r="AZ15" s="63">
        <f>Finansēšana!AZ270</f>
        <v>0</v>
      </c>
      <c r="BA15" s="63">
        <f>Finansēšana!BA270</f>
        <v>0</v>
      </c>
      <c r="BB15" s="63">
        <f>Finansēšana!BB270</f>
        <v>0</v>
      </c>
      <c r="BC15" s="63">
        <f>Finansēšana!BC270</f>
        <v>0</v>
      </c>
      <c r="BD15" s="63">
        <f>Finansēšana!BD270</f>
        <v>0</v>
      </c>
      <c r="BE15" s="63">
        <f>Finansēšana!BE270</f>
        <v>0</v>
      </c>
      <c r="BF15" s="63">
        <f>Finansēšana!BF270</f>
        <v>0</v>
      </c>
      <c r="BG15" s="63">
        <f>Finansēšana!BG270</f>
        <v>0</v>
      </c>
      <c r="BH15" s="63">
        <f>Finansēšana!BH270</f>
        <v>0</v>
      </c>
      <c r="BI15" s="63">
        <f>Finansēšana!BI270</f>
        <v>0</v>
      </c>
      <c r="BJ15" s="63">
        <f>Finansēšana!BJ270</f>
        <v>0</v>
      </c>
      <c r="BK15" s="63">
        <f>Finansēšana!BK270</f>
        <v>0</v>
      </c>
      <c r="BL15" s="63">
        <f>Finansēšana!BL270</f>
        <v>0</v>
      </c>
      <c r="BM15" s="63">
        <f>Finansēšana!BM270</f>
        <v>0</v>
      </c>
      <c r="BN15" s="63">
        <f>Finansēšana!BN270</f>
        <v>0</v>
      </c>
      <c r="BO15" s="63">
        <f>Finansēšana!BO270</f>
        <v>0</v>
      </c>
      <c r="BP15" s="63">
        <f>Finansēšana!BP270</f>
        <v>0</v>
      </c>
      <c r="BQ15" s="63">
        <f>Finansēšana!BQ270</f>
        <v>0</v>
      </c>
      <c r="BR15" s="63">
        <f>Finansēšana!BR270</f>
        <v>0</v>
      </c>
      <c r="BS15" s="63">
        <f>Finansēšana!BS270</f>
        <v>0</v>
      </c>
      <c r="BT15" s="63">
        <f>Finansēšana!BT270</f>
        <v>0</v>
      </c>
      <c r="BU15" s="63">
        <f>Finansēšana!BU270</f>
        <v>0</v>
      </c>
      <c r="BV15" s="63">
        <f>Finansēšana!BV270</f>
        <v>0</v>
      </c>
      <c r="BW15" s="63">
        <f>Finansēšana!BW270</f>
        <v>0</v>
      </c>
      <c r="BX15" s="63">
        <f>Finansēšana!BX270</f>
        <v>0</v>
      </c>
      <c r="BY15" s="63">
        <f>Finansēšana!BY270</f>
        <v>0</v>
      </c>
      <c r="BZ15" s="63">
        <f>Finansēšana!BZ270</f>
        <v>0</v>
      </c>
      <c r="CA15" s="63">
        <f>Finansēšana!CA270</f>
        <v>0</v>
      </c>
      <c r="CB15" s="63">
        <f>Finansēšana!CB270</f>
        <v>0</v>
      </c>
      <c r="CC15" s="63">
        <f>Finansēšana!CC270</f>
        <v>0</v>
      </c>
      <c r="CD15" s="63">
        <f>Finansēšana!CD270</f>
        <v>0</v>
      </c>
      <c r="CE15" s="63">
        <f>Finansēšana!CE270</f>
        <v>0</v>
      </c>
      <c r="CF15" s="63">
        <f>Finansēšana!CF270</f>
        <v>0</v>
      </c>
      <c r="CG15" s="63">
        <f>Finansēšana!CG270</f>
        <v>0</v>
      </c>
      <c r="CH15" s="63">
        <f>Finansēšana!CH270</f>
        <v>0</v>
      </c>
      <c r="CI15" s="63">
        <f>Finansēšana!CI270</f>
        <v>0</v>
      </c>
      <c r="CJ15" s="63">
        <f>Finansēšana!CJ270</f>
        <v>0</v>
      </c>
      <c r="CK15" s="63">
        <f>Finansēšana!CK270</f>
        <v>0</v>
      </c>
      <c r="CL15" s="63">
        <f>Finansēšana!CL270</f>
        <v>0</v>
      </c>
      <c r="CM15" s="63">
        <f>Finansēšana!CM270</f>
        <v>0</v>
      </c>
      <c r="CN15" s="63">
        <f>Finansēšana!CN270</f>
        <v>0</v>
      </c>
      <c r="CO15" s="63">
        <f>Finansēšana!CO270</f>
        <v>0</v>
      </c>
      <c r="CP15" s="63">
        <f>Finansēšana!CP270</f>
        <v>0</v>
      </c>
      <c r="CQ15" s="63">
        <f>Finansēšana!CQ270</f>
        <v>0</v>
      </c>
      <c r="CR15" s="63">
        <f>Finansēšana!CR270</f>
        <v>0</v>
      </c>
      <c r="CS15" s="63">
        <f>Finansēšana!CS270</f>
        <v>0</v>
      </c>
      <c r="CT15" s="63">
        <f>Finansēšana!CT270</f>
        <v>0</v>
      </c>
      <c r="CU15" s="63">
        <f>Finansēšana!CU270</f>
        <v>0</v>
      </c>
      <c r="CV15" s="63">
        <f>Finansēšana!CV270</f>
        <v>0</v>
      </c>
      <c r="CW15" s="63">
        <f>Finansēšana!CW270</f>
        <v>0</v>
      </c>
      <c r="CX15" s="63">
        <f>Finansēšana!CX270</f>
        <v>0</v>
      </c>
      <c r="CY15" s="63">
        <f>Finansēšana!CY270</f>
        <v>0</v>
      </c>
      <c r="CZ15" s="63">
        <f>Finansēšana!CZ270</f>
        <v>0</v>
      </c>
      <c r="DA15" s="63">
        <f>Finansēšana!DA270</f>
        <v>0</v>
      </c>
      <c r="DB15" s="63">
        <f>Finansēšana!DB270</f>
        <v>0</v>
      </c>
      <c r="DC15" s="63">
        <f>Finansēšana!DC270</f>
        <v>0</v>
      </c>
      <c r="DD15" s="63">
        <f>Finansēšana!DD270</f>
        <v>0</v>
      </c>
      <c r="DE15" s="63">
        <f>Finansēšana!DE270</f>
        <v>0</v>
      </c>
      <c r="DF15" s="63">
        <f>Finansēšana!DF270</f>
        <v>0</v>
      </c>
      <c r="DG15" s="63">
        <f>Finansēšana!DG270</f>
        <v>0</v>
      </c>
      <c r="DH15" s="63">
        <f>Finansēšana!DH270</f>
        <v>0</v>
      </c>
      <c r="DI15" s="63">
        <f>Finansēšana!DI270</f>
        <v>0</v>
      </c>
      <c r="DJ15" s="63">
        <f>Finansēšana!DJ270</f>
        <v>0</v>
      </c>
      <c r="DK15" s="63">
        <f>Finansēšana!DK270</f>
        <v>0</v>
      </c>
      <c r="DL15" s="63">
        <f>Finansēšana!DL270</f>
        <v>0</v>
      </c>
      <c r="DM15" s="63">
        <f>Finansēšana!DM270</f>
        <v>0</v>
      </c>
      <c r="DN15" s="63">
        <f>Finansēšana!DN270</f>
        <v>0</v>
      </c>
      <c r="DO15" s="63">
        <f>Finansēšana!DO270</f>
        <v>0</v>
      </c>
      <c r="DP15" s="63">
        <f>Finansēšana!DP270</f>
        <v>0</v>
      </c>
      <c r="DQ15" s="63">
        <f>Finansēšana!DQ270</f>
        <v>0</v>
      </c>
      <c r="DR15" s="63">
        <f>Finansēšana!DR270</f>
        <v>0</v>
      </c>
      <c r="DS15" s="63">
        <f>Finansēšana!DS270</f>
        <v>0</v>
      </c>
      <c r="DT15" s="63">
        <f>Finansēšana!DT270</f>
        <v>0</v>
      </c>
      <c r="DU15" s="63">
        <f>Finansēšana!DU270</f>
        <v>0</v>
      </c>
    </row>
    <row r="16" spans="1:125" x14ac:dyDescent="0.35">
      <c r="A16" s="55" t="str">
        <f>Finansēšana!A274</f>
        <v>Kredītu atlikums perioda beigās</v>
      </c>
      <c r="B16" s="1"/>
      <c r="C16" s="1"/>
      <c r="D16" s="1"/>
      <c r="E16" s="63">
        <f>Finansēšana!E274</f>
        <v>0</v>
      </c>
      <c r="F16" s="63">
        <f>Finansēšana!F274</f>
        <v>0</v>
      </c>
      <c r="G16" s="63">
        <f>Finansēšana!G274</f>
        <v>0</v>
      </c>
      <c r="H16" s="63">
        <f>Finansēšana!H274</f>
        <v>0</v>
      </c>
      <c r="I16" s="63">
        <f>Finansēšana!I274</f>
        <v>0</v>
      </c>
      <c r="J16" s="63">
        <f>Finansēšana!J274</f>
        <v>0</v>
      </c>
      <c r="K16" s="63">
        <f>Finansēšana!K274</f>
        <v>0</v>
      </c>
      <c r="L16" s="63">
        <f>Finansēšana!L274</f>
        <v>0</v>
      </c>
      <c r="M16" s="63">
        <f>Finansēšana!M274</f>
        <v>0</v>
      </c>
      <c r="N16" s="63">
        <f>Finansēšana!N274</f>
        <v>0</v>
      </c>
      <c r="O16" s="63">
        <f>Finansēšana!O274</f>
        <v>0</v>
      </c>
      <c r="P16" s="63">
        <f>Finansēšana!P274</f>
        <v>0</v>
      </c>
      <c r="Q16" s="63">
        <f>Finansēšana!Q274</f>
        <v>0</v>
      </c>
      <c r="R16" s="63">
        <f>Finansēšana!R274</f>
        <v>0</v>
      </c>
      <c r="S16" s="63">
        <f>Finansēšana!S274</f>
        <v>0</v>
      </c>
      <c r="T16" s="63">
        <f>Finansēšana!T274</f>
        <v>0</v>
      </c>
      <c r="U16" s="63">
        <f>Finansēšana!U274</f>
        <v>0</v>
      </c>
      <c r="V16" s="63">
        <f>Finansēšana!V274</f>
        <v>0</v>
      </c>
      <c r="W16" s="63">
        <f>Finansēšana!W274</f>
        <v>0</v>
      </c>
      <c r="X16" s="63">
        <f>Finansēšana!X274</f>
        <v>0</v>
      </c>
      <c r="Y16" s="63">
        <f>Finansēšana!Y274</f>
        <v>0</v>
      </c>
      <c r="Z16" s="63">
        <f>Finansēšana!Z274</f>
        <v>0</v>
      </c>
      <c r="AA16" s="63">
        <f>Finansēšana!AA274</f>
        <v>0</v>
      </c>
      <c r="AB16" s="63">
        <f>Finansēšana!AB274</f>
        <v>0</v>
      </c>
      <c r="AC16" s="63">
        <f>Finansēšana!AC274</f>
        <v>0</v>
      </c>
      <c r="AD16" s="63">
        <f>Finansēšana!AD274</f>
        <v>0</v>
      </c>
      <c r="AE16" s="63">
        <f>Finansēšana!AE274</f>
        <v>0</v>
      </c>
      <c r="AF16" s="63">
        <f>Finansēšana!AF274</f>
        <v>0</v>
      </c>
      <c r="AG16" s="63">
        <f>Finansēšana!AG274</f>
        <v>0</v>
      </c>
      <c r="AH16" s="63">
        <f>Finansēšana!AH274</f>
        <v>0</v>
      </c>
      <c r="AI16" s="63">
        <f>Finansēšana!AI274</f>
        <v>0</v>
      </c>
      <c r="AJ16" s="63">
        <f>Finansēšana!AJ274</f>
        <v>0</v>
      </c>
      <c r="AK16" s="63">
        <f>Finansēšana!AK274</f>
        <v>0</v>
      </c>
      <c r="AL16" s="63">
        <f>Finansēšana!AL274</f>
        <v>0</v>
      </c>
      <c r="AM16" s="63">
        <f>Finansēšana!AM274</f>
        <v>0</v>
      </c>
      <c r="AN16" s="63">
        <f>Finansēšana!AN274</f>
        <v>0</v>
      </c>
      <c r="AO16" s="63">
        <f>Finansēšana!AO274</f>
        <v>0</v>
      </c>
      <c r="AP16" s="63">
        <f>Finansēšana!AP274</f>
        <v>0</v>
      </c>
      <c r="AQ16" s="63">
        <f>Finansēšana!AQ274</f>
        <v>0</v>
      </c>
      <c r="AR16" s="63">
        <f>Finansēšana!AR274</f>
        <v>0</v>
      </c>
      <c r="AS16" s="63">
        <f>Finansēšana!AS274</f>
        <v>0</v>
      </c>
      <c r="AT16" s="63">
        <f>Finansēšana!AT274</f>
        <v>0</v>
      </c>
      <c r="AU16" s="63">
        <f>Finansēšana!AU274</f>
        <v>0</v>
      </c>
      <c r="AV16" s="63">
        <f>Finansēšana!AV274</f>
        <v>0</v>
      </c>
      <c r="AW16" s="63">
        <f>Finansēšana!AW274</f>
        <v>0</v>
      </c>
      <c r="AX16" s="63">
        <f>Finansēšana!AX274</f>
        <v>0</v>
      </c>
      <c r="AY16" s="63">
        <f>Finansēšana!AY274</f>
        <v>0</v>
      </c>
      <c r="AZ16" s="63">
        <f>Finansēšana!AZ274</f>
        <v>0</v>
      </c>
      <c r="BA16" s="63">
        <f>Finansēšana!BA274</f>
        <v>0</v>
      </c>
      <c r="BB16" s="63">
        <f>Finansēšana!BB274</f>
        <v>0</v>
      </c>
      <c r="BC16" s="63">
        <f>Finansēšana!BC274</f>
        <v>0</v>
      </c>
      <c r="BD16" s="63">
        <f>Finansēšana!BD274</f>
        <v>0</v>
      </c>
      <c r="BE16" s="63">
        <f>Finansēšana!BE274</f>
        <v>0</v>
      </c>
      <c r="BF16" s="63">
        <f>Finansēšana!BF274</f>
        <v>0</v>
      </c>
      <c r="BG16" s="63">
        <f>Finansēšana!BG274</f>
        <v>0</v>
      </c>
      <c r="BH16" s="63">
        <f>Finansēšana!BH274</f>
        <v>0</v>
      </c>
      <c r="BI16" s="63">
        <f>Finansēšana!BI274</f>
        <v>0</v>
      </c>
      <c r="BJ16" s="63">
        <f>Finansēšana!BJ274</f>
        <v>0</v>
      </c>
      <c r="BK16" s="63">
        <f>Finansēšana!BK274</f>
        <v>0</v>
      </c>
      <c r="BL16" s="63">
        <f>Finansēšana!BL274</f>
        <v>0</v>
      </c>
      <c r="BM16" s="63">
        <f>Finansēšana!BM274</f>
        <v>0</v>
      </c>
      <c r="BN16" s="63">
        <f>Finansēšana!BN274</f>
        <v>0</v>
      </c>
      <c r="BO16" s="63">
        <f>Finansēšana!BO274</f>
        <v>0</v>
      </c>
      <c r="BP16" s="63">
        <f>Finansēšana!BP274</f>
        <v>0</v>
      </c>
      <c r="BQ16" s="63">
        <f>Finansēšana!BQ274</f>
        <v>0</v>
      </c>
      <c r="BR16" s="63">
        <f>Finansēšana!BR274</f>
        <v>0</v>
      </c>
      <c r="BS16" s="63">
        <f>Finansēšana!BS274</f>
        <v>0</v>
      </c>
      <c r="BT16" s="63">
        <f>Finansēšana!BT274</f>
        <v>0</v>
      </c>
      <c r="BU16" s="63">
        <f>Finansēšana!BU274</f>
        <v>0</v>
      </c>
      <c r="BV16" s="63">
        <f>Finansēšana!BV274</f>
        <v>0</v>
      </c>
      <c r="BW16" s="63">
        <f>Finansēšana!BW274</f>
        <v>0</v>
      </c>
      <c r="BX16" s="63">
        <f>Finansēšana!BX274</f>
        <v>0</v>
      </c>
      <c r="BY16" s="63">
        <f>Finansēšana!BY274</f>
        <v>0</v>
      </c>
      <c r="BZ16" s="63">
        <f>Finansēšana!BZ274</f>
        <v>0</v>
      </c>
      <c r="CA16" s="63">
        <f>Finansēšana!CA274</f>
        <v>0</v>
      </c>
      <c r="CB16" s="63">
        <f>Finansēšana!CB274</f>
        <v>0</v>
      </c>
      <c r="CC16" s="63">
        <f>Finansēšana!CC274</f>
        <v>0</v>
      </c>
      <c r="CD16" s="63">
        <f>Finansēšana!CD274</f>
        <v>0</v>
      </c>
      <c r="CE16" s="63">
        <f>Finansēšana!CE274</f>
        <v>0</v>
      </c>
      <c r="CF16" s="63">
        <f>Finansēšana!CF274</f>
        <v>0</v>
      </c>
      <c r="CG16" s="63">
        <f>Finansēšana!CG274</f>
        <v>0</v>
      </c>
      <c r="CH16" s="63">
        <f>Finansēšana!CH274</f>
        <v>0</v>
      </c>
      <c r="CI16" s="63">
        <f>Finansēšana!CI274</f>
        <v>0</v>
      </c>
      <c r="CJ16" s="63">
        <f>Finansēšana!CJ274</f>
        <v>0</v>
      </c>
      <c r="CK16" s="63">
        <f>Finansēšana!CK274</f>
        <v>0</v>
      </c>
      <c r="CL16" s="63">
        <f>Finansēšana!CL274</f>
        <v>0</v>
      </c>
      <c r="CM16" s="63">
        <f>Finansēšana!CM274</f>
        <v>0</v>
      </c>
      <c r="CN16" s="63">
        <f>Finansēšana!CN274</f>
        <v>0</v>
      </c>
      <c r="CO16" s="63">
        <f>Finansēšana!CO274</f>
        <v>0</v>
      </c>
      <c r="CP16" s="63">
        <f>Finansēšana!CP274</f>
        <v>0</v>
      </c>
      <c r="CQ16" s="63">
        <f>Finansēšana!CQ274</f>
        <v>0</v>
      </c>
      <c r="CR16" s="63">
        <f>Finansēšana!CR274</f>
        <v>0</v>
      </c>
      <c r="CS16" s="63">
        <f>Finansēšana!CS274</f>
        <v>0</v>
      </c>
      <c r="CT16" s="63">
        <f>Finansēšana!CT274</f>
        <v>0</v>
      </c>
      <c r="CU16" s="63">
        <f>Finansēšana!CU274</f>
        <v>0</v>
      </c>
      <c r="CV16" s="63">
        <f>Finansēšana!CV274</f>
        <v>0</v>
      </c>
      <c r="CW16" s="63">
        <f>Finansēšana!CW274</f>
        <v>0</v>
      </c>
      <c r="CX16" s="63">
        <f>Finansēšana!CX274</f>
        <v>0</v>
      </c>
      <c r="CY16" s="63">
        <f>Finansēšana!CY274</f>
        <v>0</v>
      </c>
      <c r="CZ16" s="63">
        <f>Finansēšana!CZ274</f>
        <v>0</v>
      </c>
      <c r="DA16" s="63">
        <f>Finansēšana!DA274</f>
        <v>0</v>
      </c>
      <c r="DB16" s="63">
        <f>Finansēšana!DB274</f>
        <v>0</v>
      </c>
      <c r="DC16" s="63">
        <f>Finansēšana!DC274</f>
        <v>0</v>
      </c>
      <c r="DD16" s="63">
        <f>Finansēšana!DD274</f>
        <v>0</v>
      </c>
      <c r="DE16" s="63">
        <f>Finansēšana!DE274</f>
        <v>0</v>
      </c>
      <c r="DF16" s="63">
        <f>Finansēšana!DF274</f>
        <v>0</v>
      </c>
      <c r="DG16" s="63">
        <f>Finansēšana!DG274</f>
        <v>0</v>
      </c>
      <c r="DH16" s="63">
        <f>Finansēšana!DH274</f>
        <v>0</v>
      </c>
      <c r="DI16" s="63">
        <f>Finansēšana!DI274</f>
        <v>0</v>
      </c>
      <c r="DJ16" s="63">
        <f>Finansēšana!DJ274</f>
        <v>0</v>
      </c>
      <c r="DK16" s="63">
        <f>Finansēšana!DK274</f>
        <v>0</v>
      </c>
      <c r="DL16" s="63">
        <f>Finansēšana!DL274</f>
        <v>0</v>
      </c>
      <c r="DM16" s="63">
        <f>Finansēšana!DM274</f>
        <v>0</v>
      </c>
      <c r="DN16" s="63">
        <f>Finansēšana!DN274</f>
        <v>0</v>
      </c>
      <c r="DO16" s="63">
        <f>Finansēšana!DO274</f>
        <v>0</v>
      </c>
      <c r="DP16" s="63">
        <f>Finansēšana!DP274</f>
        <v>0</v>
      </c>
      <c r="DQ16" s="63">
        <f>Finansēšana!DQ274</f>
        <v>0</v>
      </c>
      <c r="DR16" s="63">
        <f>Finansēšana!DR274</f>
        <v>0</v>
      </c>
      <c r="DS16" s="63">
        <f>Finansēšana!DS274</f>
        <v>0</v>
      </c>
      <c r="DT16" s="63">
        <f>Finansēšana!DT274</f>
        <v>0</v>
      </c>
      <c r="DU16" s="63">
        <f>Finansēšana!DU274</f>
        <v>0</v>
      </c>
    </row>
    <row r="17" spans="1:125" x14ac:dyDescent="0.35">
      <c r="A17" s="55" t="str">
        <f>Finansēšana!A261</f>
        <v>Kopā procentmaksājumi</v>
      </c>
      <c r="B17" s="1"/>
      <c r="C17" s="1"/>
      <c r="D17" s="1"/>
      <c r="E17" s="63">
        <f>Finansēšana!E261</f>
        <v>0</v>
      </c>
      <c r="F17" s="63">
        <f>Finansēšana!F261</f>
        <v>0</v>
      </c>
      <c r="G17" s="63">
        <f>Finansēšana!G261</f>
        <v>0</v>
      </c>
      <c r="H17" s="63">
        <f>Finansēšana!H261</f>
        <v>0</v>
      </c>
      <c r="I17" s="63">
        <f>Finansēšana!I261</f>
        <v>0</v>
      </c>
      <c r="J17" s="63">
        <f>Finansēšana!J261</f>
        <v>0</v>
      </c>
      <c r="K17" s="63">
        <f>Finansēšana!K261</f>
        <v>0</v>
      </c>
      <c r="L17" s="63">
        <f>Finansēšana!L261</f>
        <v>0</v>
      </c>
      <c r="M17" s="63">
        <f>Finansēšana!M261</f>
        <v>0</v>
      </c>
      <c r="N17" s="63">
        <f>Finansēšana!N261</f>
        <v>0</v>
      </c>
      <c r="O17" s="63">
        <f>Finansēšana!O261</f>
        <v>0</v>
      </c>
      <c r="P17" s="63">
        <f>Finansēšana!P261</f>
        <v>0</v>
      </c>
      <c r="Q17" s="63">
        <f>Finansēšana!Q261</f>
        <v>0</v>
      </c>
      <c r="R17" s="63">
        <f>Finansēšana!R261</f>
        <v>0</v>
      </c>
      <c r="S17" s="63">
        <f>Finansēšana!S261</f>
        <v>0</v>
      </c>
      <c r="T17" s="63">
        <f>Finansēšana!T261</f>
        <v>0</v>
      </c>
      <c r="U17" s="63">
        <f>Finansēšana!U261</f>
        <v>0</v>
      </c>
      <c r="V17" s="63">
        <f>Finansēšana!V261</f>
        <v>0</v>
      </c>
      <c r="W17" s="63">
        <f>Finansēšana!W261</f>
        <v>0</v>
      </c>
      <c r="X17" s="63">
        <f>Finansēšana!X261</f>
        <v>0</v>
      </c>
      <c r="Y17" s="63">
        <f>Finansēšana!Y261</f>
        <v>0</v>
      </c>
      <c r="Z17" s="63">
        <f>Finansēšana!Z261</f>
        <v>0</v>
      </c>
      <c r="AA17" s="63">
        <f>Finansēšana!AA261</f>
        <v>0</v>
      </c>
      <c r="AB17" s="63">
        <f>Finansēšana!AB261</f>
        <v>0</v>
      </c>
      <c r="AC17" s="63">
        <f>Finansēšana!AC261</f>
        <v>0</v>
      </c>
      <c r="AD17" s="63">
        <f>Finansēšana!AD261</f>
        <v>0</v>
      </c>
      <c r="AE17" s="63">
        <f>Finansēšana!AE261</f>
        <v>0</v>
      </c>
      <c r="AF17" s="63">
        <f>Finansēšana!AF261</f>
        <v>0</v>
      </c>
      <c r="AG17" s="63">
        <f>Finansēšana!AG261</f>
        <v>0</v>
      </c>
      <c r="AH17" s="63">
        <f>Finansēšana!AH261</f>
        <v>0</v>
      </c>
      <c r="AI17" s="63">
        <f>Finansēšana!AI261</f>
        <v>0</v>
      </c>
      <c r="AJ17" s="63">
        <f>Finansēšana!AJ261</f>
        <v>0</v>
      </c>
      <c r="AK17" s="63">
        <f>Finansēšana!AK261</f>
        <v>0</v>
      </c>
      <c r="AL17" s="63">
        <f>Finansēšana!AL261</f>
        <v>0</v>
      </c>
      <c r="AM17" s="63">
        <f>Finansēšana!AM261</f>
        <v>0</v>
      </c>
      <c r="AN17" s="63">
        <f>Finansēšana!AN261</f>
        <v>0</v>
      </c>
      <c r="AO17" s="63">
        <f>Finansēšana!AO261</f>
        <v>0</v>
      </c>
      <c r="AP17" s="63">
        <f>Finansēšana!AP261</f>
        <v>0</v>
      </c>
      <c r="AQ17" s="63">
        <f>Finansēšana!AQ261</f>
        <v>0</v>
      </c>
      <c r="AR17" s="63">
        <f>Finansēšana!AR261</f>
        <v>0</v>
      </c>
      <c r="AS17" s="63">
        <f>Finansēšana!AS261</f>
        <v>0</v>
      </c>
      <c r="AT17" s="63">
        <f>Finansēšana!AT261</f>
        <v>0</v>
      </c>
      <c r="AU17" s="63">
        <f>Finansēšana!AU261</f>
        <v>0</v>
      </c>
      <c r="AV17" s="63">
        <f>Finansēšana!AV261</f>
        <v>0</v>
      </c>
      <c r="AW17" s="63">
        <f>Finansēšana!AW261</f>
        <v>0</v>
      </c>
      <c r="AX17" s="63">
        <f>Finansēšana!AX261</f>
        <v>0</v>
      </c>
      <c r="AY17" s="63">
        <f>Finansēšana!AY261</f>
        <v>0</v>
      </c>
      <c r="AZ17" s="63">
        <f>Finansēšana!AZ261</f>
        <v>0</v>
      </c>
      <c r="BA17" s="63">
        <f>Finansēšana!BA261</f>
        <v>0</v>
      </c>
      <c r="BB17" s="63">
        <f>Finansēšana!BB261</f>
        <v>0</v>
      </c>
      <c r="BC17" s="63">
        <f>Finansēšana!BC261</f>
        <v>0</v>
      </c>
      <c r="BD17" s="63">
        <f>Finansēšana!BD261</f>
        <v>0</v>
      </c>
      <c r="BE17" s="63">
        <f>Finansēšana!BE261</f>
        <v>0</v>
      </c>
      <c r="BF17" s="63">
        <f>Finansēšana!BF261</f>
        <v>0</v>
      </c>
      <c r="BG17" s="63">
        <f>Finansēšana!BG261</f>
        <v>0</v>
      </c>
      <c r="BH17" s="63">
        <f>Finansēšana!BH261</f>
        <v>0</v>
      </c>
      <c r="BI17" s="63">
        <f>Finansēšana!BI261</f>
        <v>0</v>
      </c>
      <c r="BJ17" s="63">
        <f>Finansēšana!BJ261</f>
        <v>0</v>
      </c>
      <c r="BK17" s="63">
        <f>Finansēšana!BK261</f>
        <v>0</v>
      </c>
      <c r="BL17" s="63">
        <f>Finansēšana!BL261</f>
        <v>0</v>
      </c>
      <c r="BM17" s="63">
        <f>Finansēšana!BM261</f>
        <v>0</v>
      </c>
      <c r="BN17" s="63">
        <f>Finansēšana!BN261</f>
        <v>0</v>
      </c>
      <c r="BO17" s="63">
        <f>Finansēšana!BO261</f>
        <v>0</v>
      </c>
      <c r="BP17" s="63">
        <f>Finansēšana!BP261</f>
        <v>0</v>
      </c>
      <c r="BQ17" s="63">
        <f>Finansēšana!BQ261</f>
        <v>0</v>
      </c>
      <c r="BR17" s="63">
        <f>Finansēšana!BR261</f>
        <v>0</v>
      </c>
      <c r="BS17" s="63">
        <f>Finansēšana!BS261</f>
        <v>0</v>
      </c>
      <c r="BT17" s="63">
        <f>Finansēšana!BT261</f>
        <v>0</v>
      </c>
      <c r="BU17" s="63">
        <f>Finansēšana!BU261</f>
        <v>0</v>
      </c>
      <c r="BV17" s="63">
        <f>Finansēšana!BV261</f>
        <v>0</v>
      </c>
      <c r="BW17" s="63">
        <f>Finansēšana!BW261</f>
        <v>0</v>
      </c>
      <c r="BX17" s="63">
        <f>Finansēšana!BX261</f>
        <v>0</v>
      </c>
      <c r="BY17" s="63">
        <f>Finansēšana!BY261</f>
        <v>0</v>
      </c>
      <c r="BZ17" s="63">
        <f>Finansēšana!BZ261</f>
        <v>0</v>
      </c>
      <c r="CA17" s="63">
        <f>Finansēšana!CA261</f>
        <v>0</v>
      </c>
      <c r="CB17" s="63">
        <f>Finansēšana!CB261</f>
        <v>0</v>
      </c>
      <c r="CC17" s="63">
        <f>Finansēšana!CC261</f>
        <v>0</v>
      </c>
      <c r="CD17" s="63">
        <f>Finansēšana!CD261</f>
        <v>0</v>
      </c>
      <c r="CE17" s="63">
        <f>Finansēšana!CE261</f>
        <v>0</v>
      </c>
      <c r="CF17" s="63">
        <f>Finansēšana!CF261</f>
        <v>0</v>
      </c>
      <c r="CG17" s="63">
        <f>Finansēšana!CG261</f>
        <v>0</v>
      </c>
      <c r="CH17" s="63">
        <f>Finansēšana!CH261</f>
        <v>0</v>
      </c>
      <c r="CI17" s="63">
        <f>Finansēšana!CI261</f>
        <v>0</v>
      </c>
      <c r="CJ17" s="63">
        <f>Finansēšana!CJ261</f>
        <v>0</v>
      </c>
      <c r="CK17" s="63">
        <f>Finansēšana!CK261</f>
        <v>0</v>
      </c>
      <c r="CL17" s="63">
        <f>Finansēšana!CL261</f>
        <v>0</v>
      </c>
      <c r="CM17" s="63">
        <f>Finansēšana!CM261</f>
        <v>0</v>
      </c>
      <c r="CN17" s="63">
        <f>Finansēšana!CN261</f>
        <v>0</v>
      </c>
      <c r="CO17" s="63">
        <f>Finansēšana!CO261</f>
        <v>0</v>
      </c>
      <c r="CP17" s="63">
        <f>Finansēšana!CP261</f>
        <v>0</v>
      </c>
      <c r="CQ17" s="63">
        <f>Finansēšana!CQ261</f>
        <v>0</v>
      </c>
      <c r="CR17" s="63">
        <f>Finansēšana!CR261</f>
        <v>0</v>
      </c>
      <c r="CS17" s="63">
        <f>Finansēšana!CS261</f>
        <v>0</v>
      </c>
      <c r="CT17" s="63">
        <f>Finansēšana!CT261</f>
        <v>0</v>
      </c>
      <c r="CU17" s="63">
        <f>Finansēšana!CU261</f>
        <v>0</v>
      </c>
      <c r="CV17" s="63">
        <f>Finansēšana!CV261</f>
        <v>0</v>
      </c>
      <c r="CW17" s="63">
        <f>Finansēšana!CW261</f>
        <v>0</v>
      </c>
      <c r="CX17" s="63">
        <f>Finansēšana!CX261</f>
        <v>0</v>
      </c>
      <c r="CY17" s="63">
        <f>Finansēšana!CY261</f>
        <v>0</v>
      </c>
      <c r="CZ17" s="63">
        <f>Finansēšana!CZ261</f>
        <v>0</v>
      </c>
      <c r="DA17" s="63">
        <f>Finansēšana!DA261</f>
        <v>0</v>
      </c>
      <c r="DB17" s="63">
        <f>Finansēšana!DB261</f>
        <v>0</v>
      </c>
      <c r="DC17" s="63">
        <f>Finansēšana!DC261</f>
        <v>0</v>
      </c>
      <c r="DD17" s="63">
        <f>Finansēšana!DD261</f>
        <v>0</v>
      </c>
      <c r="DE17" s="63">
        <f>Finansēšana!DE261</f>
        <v>0</v>
      </c>
      <c r="DF17" s="63">
        <f>Finansēšana!DF261</f>
        <v>0</v>
      </c>
      <c r="DG17" s="63">
        <f>Finansēšana!DG261</f>
        <v>0</v>
      </c>
      <c r="DH17" s="63">
        <f>Finansēšana!DH261</f>
        <v>0</v>
      </c>
      <c r="DI17" s="63">
        <f>Finansēšana!DI261</f>
        <v>0</v>
      </c>
      <c r="DJ17" s="63">
        <f>Finansēšana!DJ261</f>
        <v>0</v>
      </c>
      <c r="DK17" s="63">
        <f>Finansēšana!DK261</f>
        <v>0</v>
      </c>
      <c r="DL17" s="63">
        <f>Finansēšana!DL261</f>
        <v>0</v>
      </c>
      <c r="DM17" s="63">
        <f>Finansēšana!DM261</f>
        <v>0</v>
      </c>
      <c r="DN17" s="63">
        <f>Finansēšana!DN261</f>
        <v>0</v>
      </c>
      <c r="DO17" s="63">
        <f>Finansēšana!DO261</f>
        <v>0</v>
      </c>
      <c r="DP17" s="63">
        <f>Finansēšana!DP261</f>
        <v>0</v>
      </c>
      <c r="DQ17" s="63">
        <f>Finansēšana!DQ261</f>
        <v>0</v>
      </c>
      <c r="DR17" s="63">
        <f>Finansēšana!DR261</f>
        <v>0</v>
      </c>
      <c r="DS17" s="63">
        <f>Finansēšana!DS261</f>
        <v>0</v>
      </c>
      <c r="DT17" s="63">
        <f>Finansēšana!DT261</f>
        <v>0</v>
      </c>
      <c r="DU17" s="63">
        <f>Finansēšana!DU261</f>
        <v>0</v>
      </c>
    </row>
    <row r="18" spans="1:125" x14ac:dyDescent="0.35">
      <c r="A18" s="2"/>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x14ac:dyDescent="0.35">
      <c r="A19" s="2" t="s">
        <v>544</v>
      </c>
      <c r="B19" s="1"/>
      <c r="C19" s="1"/>
      <c r="D19" s="1"/>
      <c r="E19" s="76">
        <f>IFERROR(E17/E15,0)</f>
        <v>0</v>
      </c>
      <c r="F19" s="76">
        <f t="shared" ref="F19:BQ19" si="0">IFERROR(F17/F15,0)</f>
        <v>0</v>
      </c>
      <c r="G19" s="76">
        <f t="shared" si="0"/>
        <v>0</v>
      </c>
      <c r="H19" s="76">
        <f t="shared" si="0"/>
        <v>0</v>
      </c>
      <c r="I19" s="76">
        <f t="shared" si="0"/>
        <v>0</v>
      </c>
      <c r="J19" s="76">
        <f t="shared" si="0"/>
        <v>0</v>
      </c>
      <c r="K19" s="76">
        <f t="shared" si="0"/>
        <v>0</v>
      </c>
      <c r="L19" s="76">
        <f t="shared" si="0"/>
        <v>0</v>
      </c>
      <c r="M19" s="76">
        <f t="shared" si="0"/>
        <v>0</v>
      </c>
      <c r="N19" s="76">
        <f t="shared" si="0"/>
        <v>0</v>
      </c>
      <c r="O19" s="76">
        <f t="shared" si="0"/>
        <v>0</v>
      </c>
      <c r="P19" s="76">
        <f t="shared" si="0"/>
        <v>0</v>
      </c>
      <c r="Q19" s="76">
        <f t="shared" si="0"/>
        <v>0</v>
      </c>
      <c r="R19" s="76">
        <f t="shared" si="0"/>
        <v>0</v>
      </c>
      <c r="S19" s="76">
        <f t="shared" si="0"/>
        <v>0</v>
      </c>
      <c r="T19" s="76">
        <f>IFERROR(T17/T15,0)</f>
        <v>0</v>
      </c>
      <c r="U19" s="76">
        <f t="shared" si="0"/>
        <v>0</v>
      </c>
      <c r="V19" s="76">
        <f t="shared" si="0"/>
        <v>0</v>
      </c>
      <c r="W19" s="76">
        <f t="shared" si="0"/>
        <v>0</v>
      </c>
      <c r="X19" s="76">
        <f t="shared" si="0"/>
        <v>0</v>
      </c>
      <c r="Y19" s="76">
        <f t="shared" si="0"/>
        <v>0</v>
      </c>
      <c r="Z19" s="76">
        <f t="shared" si="0"/>
        <v>0</v>
      </c>
      <c r="AA19" s="76">
        <f t="shared" si="0"/>
        <v>0</v>
      </c>
      <c r="AB19" s="76">
        <f t="shared" si="0"/>
        <v>0</v>
      </c>
      <c r="AC19" s="76">
        <f t="shared" si="0"/>
        <v>0</v>
      </c>
      <c r="AD19" s="76">
        <f t="shared" si="0"/>
        <v>0</v>
      </c>
      <c r="AE19" s="76">
        <f t="shared" si="0"/>
        <v>0</v>
      </c>
      <c r="AF19" s="76">
        <f t="shared" si="0"/>
        <v>0</v>
      </c>
      <c r="AG19" s="76">
        <f t="shared" si="0"/>
        <v>0</v>
      </c>
      <c r="AH19" s="76">
        <f t="shared" si="0"/>
        <v>0</v>
      </c>
      <c r="AI19" s="76">
        <f t="shared" si="0"/>
        <v>0</v>
      </c>
      <c r="AJ19" s="76">
        <f t="shared" si="0"/>
        <v>0</v>
      </c>
      <c r="AK19" s="76">
        <f t="shared" si="0"/>
        <v>0</v>
      </c>
      <c r="AL19" s="76">
        <f t="shared" si="0"/>
        <v>0</v>
      </c>
      <c r="AM19" s="76">
        <f t="shared" si="0"/>
        <v>0</v>
      </c>
      <c r="AN19" s="76">
        <f t="shared" si="0"/>
        <v>0</v>
      </c>
      <c r="AO19" s="76">
        <f t="shared" si="0"/>
        <v>0</v>
      </c>
      <c r="AP19" s="76">
        <f t="shared" si="0"/>
        <v>0</v>
      </c>
      <c r="AQ19" s="76">
        <f t="shared" si="0"/>
        <v>0</v>
      </c>
      <c r="AR19" s="76">
        <f t="shared" si="0"/>
        <v>0</v>
      </c>
      <c r="AS19" s="76">
        <f t="shared" si="0"/>
        <v>0</v>
      </c>
      <c r="AT19" s="76">
        <f t="shared" si="0"/>
        <v>0</v>
      </c>
      <c r="AU19" s="76">
        <f t="shared" si="0"/>
        <v>0</v>
      </c>
      <c r="AV19" s="76">
        <f t="shared" si="0"/>
        <v>0</v>
      </c>
      <c r="AW19" s="76">
        <f t="shared" si="0"/>
        <v>0</v>
      </c>
      <c r="AX19" s="76">
        <f t="shared" si="0"/>
        <v>0</v>
      </c>
      <c r="AY19" s="76">
        <f t="shared" si="0"/>
        <v>0</v>
      </c>
      <c r="AZ19" s="76">
        <f t="shared" si="0"/>
        <v>0</v>
      </c>
      <c r="BA19" s="76">
        <f t="shared" si="0"/>
        <v>0</v>
      </c>
      <c r="BB19" s="76">
        <f t="shared" si="0"/>
        <v>0</v>
      </c>
      <c r="BC19" s="76">
        <f t="shared" si="0"/>
        <v>0</v>
      </c>
      <c r="BD19" s="76">
        <f t="shared" si="0"/>
        <v>0</v>
      </c>
      <c r="BE19" s="76">
        <f t="shared" si="0"/>
        <v>0</v>
      </c>
      <c r="BF19" s="76">
        <f t="shared" si="0"/>
        <v>0</v>
      </c>
      <c r="BG19" s="76">
        <f t="shared" si="0"/>
        <v>0</v>
      </c>
      <c r="BH19" s="76">
        <f t="shared" si="0"/>
        <v>0</v>
      </c>
      <c r="BI19" s="76">
        <f t="shared" si="0"/>
        <v>0</v>
      </c>
      <c r="BJ19" s="76">
        <f t="shared" si="0"/>
        <v>0</v>
      </c>
      <c r="BK19" s="76">
        <f t="shared" si="0"/>
        <v>0</v>
      </c>
      <c r="BL19" s="76">
        <f t="shared" si="0"/>
        <v>0</v>
      </c>
      <c r="BM19" s="76">
        <f t="shared" si="0"/>
        <v>0</v>
      </c>
      <c r="BN19" s="76">
        <f t="shared" si="0"/>
        <v>0</v>
      </c>
      <c r="BO19" s="76">
        <f t="shared" si="0"/>
        <v>0</v>
      </c>
      <c r="BP19" s="76">
        <f t="shared" si="0"/>
        <v>0</v>
      </c>
      <c r="BQ19" s="76">
        <f t="shared" si="0"/>
        <v>0</v>
      </c>
      <c r="BR19" s="76">
        <f t="shared" ref="BR19:DU19" si="1">IFERROR(BR17/BR15,0)</f>
        <v>0</v>
      </c>
      <c r="BS19" s="76">
        <f t="shared" si="1"/>
        <v>0</v>
      </c>
      <c r="BT19" s="76">
        <f t="shared" si="1"/>
        <v>0</v>
      </c>
      <c r="BU19" s="76">
        <f t="shared" si="1"/>
        <v>0</v>
      </c>
      <c r="BV19" s="76">
        <f t="shared" si="1"/>
        <v>0</v>
      </c>
      <c r="BW19" s="76">
        <f t="shared" si="1"/>
        <v>0</v>
      </c>
      <c r="BX19" s="76">
        <f t="shared" si="1"/>
        <v>0</v>
      </c>
      <c r="BY19" s="76">
        <f t="shared" si="1"/>
        <v>0</v>
      </c>
      <c r="BZ19" s="76">
        <f t="shared" si="1"/>
        <v>0</v>
      </c>
      <c r="CA19" s="76">
        <f t="shared" si="1"/>
        <v>0</v>
      </c>
      <c r="CB19" s="76">
        <f t="shared" si="1"/>
        <v>0</v>
      </c>
      <c r="CC19" s="76">
        <f t="shared" si="1"/>
        <v>0</v>
      </c>
      <c r="CD19" s="76">
        <f t="shared" si="1"/>
        <v>0</v>
      </c>
      <c r="CE19" s="76">
        <f t="shared" si="1"/>
        <v>0</v>
      </c>
      <c r="CF19" s="76">
        <f t="shared" si="1"/>
        <v>0</v>
      </c>
      <c r="CG19" s="76">
        <f t="shared" si="1"/>
        <v>0</v>
      </c>
      <c r="CH19" s="76">
        <f t="shared" si="1"/>
        <v>0</v>
      </c>
      <c r="CI19" s="76">
        <f t="shared" si="1"/>
        <v>0</v>
      </c>
      <c r="CJ19" s="76">
        <f t="shared" si="1"/>
        <v>0</v>
      </c>
      <c r="CK19" s="76">
        <f t="shared" si="1"/>
        <v>0</v>
      </c>
      <c r="CL19" s="76">
        <f t="shared" si="1"/>
        <v>0</v>
      </c>
      <c r="CM19" s="76">
        <f t="shared" si="1"/>
        <v>0</v>
      </c>
      <c r="CN19" s="76">
        <f t="shared" si="1"/>
        <v>0</v>
      </c>
      <c r="CO19" s="76">
        <f t="shared" si="1"/>
        <v>0</v>
      </c>
      <c r="CP19" s="76">
        <f t="shared" si="1"/>
        <v>0</v>
      </c>
      <c r="CQ19" s="76">
        <f t="shared" si="1"/>
        <v>0</v>
      </c>
      <c r="CR19" s="76">
        <f t="shared" si="1"/>
        <v>0</v>
      </c>
      <c r="CS19" s="76">
        <f t="shared" si="1"/>
        <v>0</v>
      </c>
      <c r="CT19" s="76">
        <f t="shared" si="1"/>
        <v>0</v>
      </c>
      <c r="CU19" s="76">
        <f t="shared" si="1"/>
        <v>0</v>
      </c>
      <c r="CV19" s="76">
        <f t="shared" si="1"/>
        <v>0</v>
      </c>
      <c r="CW19" s="76">
        <f t="shared" si="1"/>
        <v>0</v>
      </c>
      <c r="CX19" s="76">
        <f t="shared" si="1"/>
        <v>0</v>
      </c>
      <c r="CY19" s="76">
        <f t="shared" si="1"/>
        <v>0</v>
      </c>
      <c r="CZ19" s="76">
        <f t="shared" si="1"/>
        <v>0</v>
      </c>
      <c r="DA19" s="76">
        <f t="shared" si="1"/>
        <v>0</v>
      </c>
      <c r="DB19" s="76">
        <f t="shared" si="1"/>
        <v>0</v>
      </c>
      <c r="DC19" s="76">
        <f t="shared" si="1"/>
        <v>0</v>
      </c>
      <c r="DD19" s="76">
        <f t="shared" si="1"/>
        <v>0</v>
      </c>
      <c r="DE19" s="76">
        <f t="shared" si="1"/>
        <v>0</v>
      </c>
      <c r="DF19" s="76">
        <f t="shared" si="1"/>
        <v>0</v>
      </c>
      <c r="DG19" s="76">
        <f t="shared" si="1"/>
        <v>0</v>
      </c>
      <c r="DH19" s="76">
        <f t="shared" si="1"/>
        <v>0</v>
      </c>
      <c r="DI19" s="76">
        <f t="shared" si="1"/>
        <v>0</v>
      </c>
      <c r="DJ19" s="76">
        <f t="shared" si="1"/>
        <v>0</v>
      </c>
      <c r="DK19" s="76">
        <f t="shared" si="1"/>
        <v>0</v>
      </c>
      <c r="DL19" s="76">
        <f t="shared" si="1"/>
        <v>0</v>
      </c>
      <c r="DM19" s="76">
        <f t="shared" si="1"/>
        <v>0</v>
      </c>
      <c r="DN19" s="76">
        <f t="shared" si="1"/>
        <v>0</v>
      </c>
      <c r="DO19" s="76">
        <f t="shared" si="1"/>
        <v>0</v>
      </c>
      <c r="DP19" s="76">
        <f t="shared" si="1"/>
        <v>0</v>
      </c>
      <c r="DQ19" s="76">
        <f t="shared" si="1"/>
        <v>0</v>
      </c>
      <c r="DR19" s="76">
        <f t="shared" si="1"/>
        <v>0</v>
      </c>
      <c r="DS19" s="76">
        <f t="shared" si="1"/>
        <v>0</v>
      </c>
      <c r="DT19" s="76">
        <f t="shared" si="1"/>
        <v>0</v>
      </c>
      <c r="DU19" s="76">
        <f t="shared" si="1"/>
        <v>0</v>
      </c>
    </row>
    <row r="20" spans="1:125" x14ac:dyDescent="0.35">
      <c r="A20" s="2" t="s">
        <v>545</v>
      </c>
      <c r="B20" s="1"/>
      <c r="C20" s="1"/>
      <c r="D20" s="1"/>
      <c r="E20" s="61">
        <f>IFERROR(1/((1+E19)^E3),0)</f>
        <v>0</v>
      </c>
      <c r="F20" s="61">
        <f>IFERROR(1/((1+F19)^F3),0)</f>
        <v>0</v>
      </c>
      <c r="G20" s="61">
        <f t="shared" ref="G20:BP20" si="2">IFERROR(1/((1+G19)^G3),0)</f>
        <v>0</v>
      </c>
      <c r="H20" s="61">
        <f t="shared" si="2"/>
        <v>0</v>
      </c>
      <c r="I20" s="61">
        <f t="shared" si="2"/>
        <v>0</v>
      </c>
      <c r="J20" s="61">
        <f>IFERROR(1/((1+J19)^J3),0)</f>
        <v>0</v>
      </c>
      <c r="K20" s="61">
        <f t="shared" si="2"/>
        <v>0</v>
      </c>
      <c r="L20" s="61">
        <f t="shared" si="2"/>
        <v>0</v>
      </c>
      <c r="M20" s="61">
        <f t="shared" si="2"/>
        <v>0</v>
      </c>
      <c r="N20" s="61">
        <f t="shared" si="2"/>
        <v>0</v>
      </c>
      <c r="O20" s="61">
        <f t="shared" si="2"/>
        <v>0</v>
      </c>
      <c r="P20" s="61">
        <f t="shared" si="2"/>
        <v>0</v>
      </c>
      <c r="Q20" s="61">
        <f t="shared" si="2"/>
        <v>0</v>
      </c>
      <c r="R20" s="61">
        <f t="shared" si="2"/>
        <v>0</v>
      </c>
      <c r="S20" s="61">
        <f t="shared" si="2"/>
        <v>0</v>
      </c>
      <c r="T20" s="61">
        <f t="shared" si="2"/>
        <v>0</v>
      </c>
      <c r="U20" s="61">
        <f t="shared" si="2"/>
        <v>0</v>
      </c>
      <c r="V20" s="61">
        <f t="shared" si="2"/>
        <v>0</v>
      </c>
      <c r="W20" s="61">
        <f t="shared" si="2"/>
        <v>0</v>
      </c>
      <c r="X20" s="61">
        <f t="shared" si="2"/>
        <v>0</v>
      </c>
      <c r="Y20" s="61">
        <f t="shared" si="2"/>
        <v>0</v>
      </c>
      <c r="Z20" s="61">
        <f t="shared" si="2"/>
        <v>0</v>
      </c>
      <c r="AA20" s="61">
        <f t="shared" si="2"/>
        <v>0</v>
      </c>
      <c r="AB20" s="61">
        <f t="shared" si="2"/>
        <v>0</v>
      </c>
      <c r="AC20" s="61">
        <f t="shared" si="2"/>
        <v>0</v>
      </c>
      <c r="AD20" s="61">
        <f t="shared" si="2"/>
        <v>0</v>
      </c>
      <c r="AE20" s="61">
        <f t="shared" si="2"/>
        <v>0</v>
      </c>
      <c r="AF20" s="61">
        <f t="shared" si="2"/>
        <v>0</v>
      </c>
      <c r="AG20" s="61">
        <f t="shared" si="2"/>
        <v>0</v>
      </c>
      <c r="AH20" s="61">
        <f t="shared" si="2"/>
        <v>0</v>
      </c>
      <c r="AI20" s="61">
        <f t="shared" si="2"/>
        <v>0</v>
      </c>
      <c r="AJ20" s="61">
        <f t="shared" si="2"/>
        <v>0</v>
      </c>
      <c r="AK20" s="61">
        <f t="shared" si="2"/>
        <v>0</v>
      </c>
      <c r="AL20" s="61">
        <f t="shared" si="2"/>
        <v>0</v>
      </c>
      <c r="AM20" s="61">
        <f t="shared" si="2"/>
        <v>0</v>
      </c>
      <c r="AN20" s="61">
        <f t="shared" si="2"/>
        <v>0</v>
      </c>
      <c r="AO20" s="61">
        <f t="shared" si="2"/>
        <v>0</v>
      </c>
      <c r="AP20" s="61">
        <f t="shared" si="2"/>
        <v>0</v>
      </c>
      <c r="AQ20" s="61">
        <f t="shared" si="2"/>
        <v>0</v>
      </c>
      <c r="AR20" s="61">
        <f t="shared" si="2"/>
        <v>0</v>
      </c>
      <c r="AS20" s="61">
        <f t="shared" si="2"/>
        <v>0</v>
      </c>
      <c r="AT20" s="61">
        <f t="shared" si="2"/>
        <v>0</v>
      </c>
      <c r="AU20" s="61">
        <f t="shared" si="2"/>
        <v>0</v>
      </c>
      <c r="AV20" s="61">
        <f t="shared" si="2"/>
        <v>0</v>
      </c>
      <c r="AW20" s="61">
        <f t="shared" si="2"/>
        <v>0</v>
      </c>
      <c r="AX20" s="61">
        <f t="shared" si="2"/>
        <v>0</v>
      </c>
      <c r="AY20" s="61">
        <f t="shared" si="2"/>
        <v>0</v>
      </c>
      <c r="AZ20" s="61">
        <f t="shared" si="2"/>
        <v>0</v>
      </c>
      <c r="BA20" s="61">
        <f t="shared" si="2"/>
        <v>0</v>
      </c>
      <c r="BB20" s="61">
        <f t="shared" si="2"/>
        <v>0</v>
      </c>
      <c r="BC20" s="61">
        <f t="shared" si="2"/>
        <v>0</v>
      </c>
      <c r="BD20" s="61">
        <f t="shared" si="2"/>
        <v>0</v>
      </c>
      <c r="BE20" s="61">
        <f t="shared" si="2"/>
        <v>0</v>
      </c>
      <c r="BF20" s="61">
        <f t="shared" si="2"/>
        <v>0</v>
      </c>
      <c r="BG20" s="61">
        <f t="shared" si="2"/>
        <v>0</v>
      </c>
      <c r="BH20" s="61">
        <f t="shared" si="2"/>
        <v>0</v>
      </c>
      <c r="BI20" s="61">
        <f t="shared" si="2"/>
        <v>0</v>
      </c>
      <c r="BJ20" s="61">
        <f t="shared" si="2"/>
        <v>0</v>
      </c>
      <c r="BK20" s="61">
        <f t="shared" si="2"/>
        <v>0</v>
      </c>
      <c r="BL20" s="61">
        <f t="shared" si="2"/>
        <v>0</v>
      </c>
      <c r="BM20" s="61">
        <f t="shared" si="2"/>
        <v>0</v>
      </c>
      <c r="BN20" s="61">
        <f t="shared" si="2"/>
        <v>0</v>
      </c>
      <c r="BO20" s="61">
        <f t="shared" si="2"/>
        <v>0</v>
      </c>
      <c r="BP20" s="61">
        <f t="shared" si="2"/>
        <v>0</v>
      </c>
      <c r="BQ20" s="61">
        <f t="shared" ref="BQ20:DU20" si="3">IFERROR(1/((1+BQ19)^BQ3),0)</f>
        <v>0</v>
      </c>
      <c r="BR20" s="61">
        <f t="shared" si="3"/>
        <v>0</v>
      </c>
      <c r="BS20" s="61">
        <f t="shared" si="3"/>
        <v>0</v>
      </c>
      <c r="BT20" s="61">
        <f t="shared" si="3"/>
        <v>0</v>
      </c>
      <c r="BU20" s="61">
        <f t="shared" si="3"/>
        <v>0</v>
      </c>
      <c r="BV20" s="61">
        <f t="shared" si="3"/>
        <v>0</v>
      </c>
      <c r="BW20" s="61">
        <f t="shared" si="3"/>
        <v>0</v>
      </c>
      <c r="BX20" s="61">
        <f t="shared" si="3"/>
        <v>0</v>
      </c>
      <c r="BY20" s="61">
        <f t="shared" si="3"/>
        <v>0</v>
      </c>
      <c r="BZ20" s="61">
        <f t="shared" si="3"/>
        <v>0</v>
      </c>
      <c r="CA20" s="61">
        <f t="shared" si="3"/>
        <v>0</v>
      </c>
      <c r="CB20" s="61">
        <f t="shared" si="3"/>
        <v>0</v>
      </c>
      <c r="CC20" s="61">
        <f t="shared" si="3"/>
        <v>0</v>
      </c>
      <c r="CD20" s="61">
        <f t="shared" si="3"/>
        <v>0</v>
      </c>
      <c r="CE20" s="61">
        <f t="shared" si="3"/>
        <v>0</v>
      </c>
      <c r="CF20" s="61">
        <f t="shared" si="3"/>
        <v>0</v>
      </c>
      <c r="CG20" s="61">
        <f t="shared" si="3"/>
        <v>0</v>
      </c>
      <c r="CH20" s="61">
        <f t="shared" si="3"/>
        <v>0</v>
      </c>
      <c r="CI20" s="61">
        <f t="shared" si="3"/>
        <v>0</v>
      </c>
      <c r="CJ20" s="61">
        <f t="shared" si="3"/>
        <v>0</v>
      </c>
      <c r="CK20" s="61">
        <f t="shared" si="3"/>
        <v>0</v>
      </c>
      <c r="CL20" s="61">
        <f t="shared" si="3"/>
        <v>0</v>
      </c>
      <c r="CM20" s="61">
        <f t="shared" si="3"/>
        <v>0</v>
      </c>
      <c r="CN20" s="61">
        <f t="shared" si="3"/>
        <v>0</v>
      </c>
      <c r="CO20" s="61">
        <f t="shared" si="3"/>
        <v>0</v>
      </c>
      <c r="CP20" s="61">
        <f t="shared" si="3"/>
        <v>0</v>
      </c>
      <c r="CQ20" s="61">
        <f t="shared" si="3"/>
        <v>0</v>
      </c>
      <c r="CR20" s="61">
        <f t="shared" si="3"/>
        <v>0</v>
      </c>
      <c r="CS20" s="61">
        <f t="shared" si="3"/>
        <v>0</v>
      </c>
      <c r="CT20" s="61">
        <f t="shared" si="3"/>
        <v>0</v>
      </c>
      <c r="CU20" s="61">
        <f t="shared" si="3"/>
        <v>0</v>
      </c>
      <c r="CV20" s="61">
        <f t="shared" si="3"/>
        <v>0</v>
      </c>
      <c r="CW20" s="61">
        <f t="shared" si="3"/>
        <v>0</v>
      </c>
      <c r="CX20" s="61">
        <f t="shared" si="3"/>
        <v>0</v>
      </c>
      <c r="CY20" s="61">
        <f t="shared" si="3"/>
        <v>0</v>
      </c>
      <c r="CZ20" s="61">
        <f t="shared" si="3"/>
        <v>0</v>
      </c>
      <c r="DA20" s="61">
        <f t="shared" si="3"/>
        <v>0</v>
      </c>
      <c r="DB20" s="61">
        <f t="shared" si="3"/>
        <v>0</v>
      </c>
      <c r="DC20" s="61">
        <f t="shared" si="3"/>
        <v>0</v>
      </c>
      <c r="DD20" s="61">
        <f t="shared" si="3"/>
        <v>0</v>
      </c>
      <c r="DE20" s="61">
        <f t="shared" si="3"/>
        <v>0</v>
      </c>
      <c r="DF20" s="61">
        <f t="shared" si="3"/>
        <v>0</v>
      </c>
      <c r="DG20" s="61">
        <f t="shared" si="3"/>
        <v>0</v>
      </c>
      <c r="DH20" s="61">
        <f t="shared" si="3"/>
        <v>0</v>
      </c>
      <c r="DI20" s="61">
        <f t="shared" si="3"/>
        <v>0</v>
      </c>
      <c r="DJ20" s="61">
        <f t="shared" si="3"/>
        <v>0</v>
      </c>
      <c r="DK20" s="61">
        <f t="shared" si="3"/>
        <v>0</v>
      </c>
      <c r="DL20" s="61">
        <f t="shared" si="3"/>
        <v>0</v>
      </c>
      <c r="DM20" s="61">
        <f t="shared" si="3"/>
        <v>0</v>
      </c>
      <c r="DN20" s="61">
        <f t="shared" si="3"/>
        <v>0</v>
      </c>
      <c r="DO20" s="61">
        <f t="shared" si="3"/>
        <v>0</v>
      </c>
      <c r="DP20" s="61">
        <f t="shared" si="3"/>
        <v>0</v>
      </c>
      <c r="DQ20" s="61">
        <f t="shared" si="3"/>
        <v>0</v>
      </c>
      <c r="DR20" s="61">
        <f t="shared" si="3"/>
        <v>0</v>
      </c>
      <c r="DS20" s="61">
        <f t="shared" si="3"/>
        <v>0</v>
      </c>
      <c r="DT20" s="61">
        <f t="shared" si="3"/>
        <v>0</v>
      </c>
      <c r="DU20" s="61">
        <f t="shared" si="3"/>
        <v>0</v>
      </c>
    </row>
    <row r="21" spans="1:125" x14ac:dyDescent="0.35">
      <c r="A21" s="2"/>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row>
    <row r="22" spans="1:125" x14ac:dyDescent="0.35">
      <c r="A22" s="55" t="str">
        <f>'Laika grafiks'!A31</f>
        <v>Regulāro uzturēšanas izmaksu marķieris</v>
      </c>
      <c r="B22" s="1"/>
      <c r="C22" s="1"/>
      <c r="D22" s="1"/>
      <c r="E22" s="63">
        <f>'Laika grafiks'!E31</f>
        <v>0</v>
      </c>
      <c r="F22" s="63">
        <f>'Laika grafiks'!F31</f>
        <v>0</v>
      </c>
      <c r="G22" s="63">
        <f>'Laika grafiks'!G31</f>
        <v>0</v>
      </c>
      <c r="H22" s="63">
        <f>'Laika grafiks'!H31</f>
        <v>0</v>
      </c>
      <c r="I22" s="63">
        <f>'Laika grafiks'!I31</f>
        <v>0</v>
      </c>
      <c r="J22" s="63">
        <f>'Laika grafiks'!J31</f>
        <v>0</v>
      </c>
      <c r="K22" s="63">
        <f>'Laika grafiks'!K31</f>
        <v>0</v>
      </c>
      <c r="L22" s="63">
        <f>'Laika grafiks'!L31</f>
        <v>0</v>
      </c>
      <c r="M22" s="63">
        <f>'Laika grafiks'!M31</f>
        <v>0</v>
      </c>
      <c r="N22" s="63">
        <f>'Laika grafiks'!N31</f>
        <v>0</v>
      </c>
      <c r="O22" s="63">
        <f>'Laika grafiks'!O31</f>
        <v>0</v>
      </c>
      <c r="P22" s="63">
        <f>'Laika grafiks'!P31</f>
        <v>0</v>
      </c>
      <c r="Q22" s="63">
        <f>'Laika grafiks'!Q31</f>
        <v>0</v>
      </c>
      <c r="R22" s="63">
        <f>'Laika grafiks'!R31</f>
        <v>0</v>
      </c>
      <c r="S22" s="63">
        <f>'Laika grafiks'!S31</f>
        <v>0</v>
      </c>
      <c r="T22" s="63">
        <f>'Laika grafiks'!T31</f>
        <v>0</v>
      </c>
      <c r="U22" s="63">
        <f>'Laika grafiks'!U31</f>
        <v>0</v>
      </c>
      <c r="V22" s="63">
        <f>'Laika grafiks'!V31</f>
        <v>0</v>
      </c>
      <c r="W22" s="63">
        <f>'Laika grafiks'!W31</f>
        <v>0</v>
      </c>
      <c r="X22" s="63">
        <f>'Laika grafiks'!X31</f>
        <v>0</v>
      </c>
      <c r="Y22" s="63">
        <f>'Laika grafiks'!Y31</f>
        <v>0</v>
      </c>
      <c r="Z22" s="63">
        <f>'Laika grafiks'!Z31</f>
        <v>0</v>
      </c>
      <c r="AA22" s="63">
        <f>'Laika grafiks'!AA31</f>
        <v>0</v>
      </c>
      <c r="AB22" s="63">
        <f>'Laika grafiks'!AB31</f>
        <v>0</v>
      </c>
      <c r="AC22" s="63">
        <f>'Laika grafiks'!AC31</f>
        <v>0</v>
      </c>
      <c r="AD22" s="63">
        <f>'Laika grafiks'!AD31</f>
        <v>0</v>
      </c>
      <c r="AE22" s="63">
        <f>'Laika grafiks'!AE31</f>
        <v>0</v>
      </c>
      <c r="AF22" s="63">
        <f>'Laika grafiks'!AF31</f>
        <v>0</v>
      </c>
      <c r="AG22" s="63">
        <f>'Laika grafiks'!AG31</f>
        <v>0</v>
      </c>
      <c r="AH22" s="63">
        <f>'Laika grafiks'!AH31</f>
        <v>0</v>
      </c>
      <c r="AI22" s="63">
        <f>'Laika grafiks'!AI31</f>
        <v>0</v>
      </c>
      <c r="AJ22" s="63">
        <f>'Laika grafiks'!AJ31</f>
        <v>0</v>
      </c>
      <c r="AK22" s="63">
        <f>'Laika grafiks'!AK31</f>
        <v>0</v>
      </c>
      <c r="AL22" s="63">
        <f>'Laika grafiks'!AL31</f>
        <v>0</v>
      </c>
      <c r="AM22" s="63">
        <f>'Laika grafiks'!AM31</f>
        <v>0</v>
      </c>
      <c r="AN22" s="63">
        <f>'Laika grafiks'!AN31</f>
        <v>0</v>
      </c>
      <c r="AO22" s="63">
        <f>'Laika grafiks'!AO31</f>
        <v>0</v>
      </c>
      <c r="AP22" s="63">
        <f>'Laika grafiks'!AP31</f>
        <v>0</v>
      </c>
      <c r="AQ22" s="63">
        <f>'Laika grafiks'!AQ31</f>
        <v>0</v>
      </c>
      <c r="AR22" s="63">
        <f>'Laika grafiks'!AR31</f>
        <v>0</v>
      </c>
      <c r="AS22" s="63">
        <f>'Laika grafiks'!AS31</f>
        <v>0</v>
      </c>
      <c r="AT22" s="63">
        <f>'Laika grafiks'!AT31</f>
        <v>0</v>
      </c>
      <c r="AU22" s="63">
        <f>'Laika grafiks'!AU31</f>
        <v>0</v>
      </c>
      <c r="AV22" s="63">
        <f>'Laika grafiks'!AV31</f>
        <v>0</v>
      </c>
      <c r="AW22" s="63">
        <f>'Laika grafiks'!AW31</f>
        <v>0</v>
      </c>
      <c r="AX22" s="63">
        <f>'Laika grafiks'!AX31</f>
        <v>0</v>
      </c>
      <c r="AY22" s="63">
        <f>'Laika grafiks'!AY31</f>
        <v>0</v>
      </c>
      <c r="AZ22" s="63">
        <f>'Laika grafiks'!AZ31</f>
        <v>0</v>
      </c>
      <c r="BA22" s="63">
        <f>'Laika grafiks'!BA31</f>
        <v>0</v>
      </c>
      <c r="BB22" s="63">
        <f>'Laika grafiks'!BB31</f>
        <v>0</v>
      </c>
      <c r="BC22" s="63">
        <f>'Laika grafiks'!BC31</f>
        <v>0</v>
      </c>
      <c r="BD22" s="63">
        <f>'Laika grafiks'!BD31</f>
        <v>0</v>
      </c>
      <c r="BE22" s="63">
        <f>'Laika grafiks'!BE31</f>
        <v>0</v>
      </c>
      <c r="BF22" s="63">
        <f>'Laika grafiks'!BF31</f>
        <v>0</v>
      </c>
      <c r="BG22" s="63">
        <f>'Laika grafiks'!BG31</f>
        <v>0</v>
      </c>
      <c r="BH22" s="63">
        <f>'Laika grafiks'!BH31</f>
        <v>0</v>
      </c>
      <c r="BI22" s="63">
        <f>'Laika grafiks'!BI31</f>
        <v>0</v>
      </c>
      <c r="BJ22" s="63">
        <f>'Laika grafiks'!BJ31</f>
        <v>0</v>
      </c>
      <c r="BK22" s="63">
        <f>'Laika grafiks'!BK31</f>
        <v>0</v>
      </c>
      <c r="BL22" s="63">
        <f>'Laika grafiks'!BL31</f>
        <v>0</v>
      </c>
      <c r="BM22" s="63">
        <f>'Laika grafiks'!BM31</f>
        <v>0</v>
      </c>
      <c r="BN22" s="63">
        <f>'Laika grafiks'!BN31</f>
        <v>0</v>
      </c>
      <c r="BO22" s="63">
        <f>'Laika grafiks'!BO31</f>
        <v>0</v>
      </c>
      <c r="BP22" s="63">
        <f>'Laika grafiks'!BP31</f>
        <v>0</v>
      </c>
      <c r="BQ22" s="63">
        <f>'Laika grafiks'!BQ31</f>
        <v>0</v>
      </c>
      <c r="BR22" s="63">
        <f>'Laika grafiks'!BR31</f>
        <v>0</v>
      </c>
      <c r="BS22" s="63">
        <f>'Laika grafiks'!BS31</f>
        <v>0</v>
      </c>
      <c r="BT22" s="63">
        <f>'Laika grafiks'!BT31</f>
        <v>0</v>
      </c>
      <c r="BU22" s="63">
        <f>'Laika grafiks'!BU31</f>
        <v>0</v>
      </c>
      <c r="BV22" s="63">
        <f>'Laika grafiks'!BV31</f>
        <v>0</v>
      </c>
      <c r="BW22" s="63">
        <f>'Laika grafiks'!BW31</f>
        <v>0</v>
      </c>
      <c r="BX22" s="63">
        <f>'Laika grafiks'!BX31</f>
        <v>0</v>
      </c>
      <c r="BY22" s="63">
        <f>'Laika grafiks'!BY31</f>
        <v>0</v>
      </c>
      <c r="BZ22" s="63">
        <f>'Laika grafiks'!BZ31</f>
        <v>0</v>
      </c>
      <c r="CA22" s="63">
        <f>'Laika grafiks'!CA31</f>
        <v>0</v>
      </c>
      <c r="CB22" s="63">
        <f>'Laika grafiks'!CB31</f>
        <v>0</v>
      </c>
      <c r="CC22" s="63">
        <f>'Laika grafiks'!CC31</f>
        <v>0</v>
      </c>
      <c r="CD22" s="63">
        <f>'Laika grafiks'!CD31</f>
        <v>0</v>
      </c>
      <c r="CE22" s="63">
        <f>'Laika grafiks'!CE31</f>
        <v>0</v>
      </c>
      <c r="CF22" s="63">
        <f>'Laika grafiks'!CF31</f>
        <v>0</v>
      </c>
      <c r="CG22" s="63">
        <f>'Laika grafiks'!CG31</f>
        <v>0</v>
      </c>
      <c r="CH22" s="63">
        <f>'Laika grafiks'!CH31</f>
        <v>0</v>
      </c>
      <c r="CI22" s="63">
        <f>'Laika grafiks'!CI31</f>
        <v>0</v>
      </c>
      <c r="CJ22" s="63">
        <f>'Laika grafiks'!CJ31</f>
        <v>0</v>
      </c>
      <c r="CK22" s="63">
        <f>'Laika grafiks'!CK31</f>
        <v>0</v>
      </c>
      <c r="CL22" s="63">
        <f>'Laika grafiks'!CL31</f>
        <v>0</v>
      </c>
      <c r="CM22" s="63">
        <f>'Laika grafiks'!CM31</f>
        <v>0</v>
      </c>
      <c r="CN22" s="63">
        <f>'Laika grafiks'!CN31</f>
        <v>0</v>
      </c>
      <c r="CO22" s="63">
        <f>'Laika grafiks'!CO31</f>
        <v>0</v>
      </c>
      <c r="CP22" s="63">
        <f>'Laika grafiks'!CP31</f>
        <v>0</v>
      </c>
      <c r="CQ22" s="63">
        <f>'Laika grafiks'!CQ31</f>
        <v>0</v>
      </c>
      <c r="CR22" s="63">
        <f>'Laika grafiks'!CR31</f>
        <v>0</v>
      </c>
      <c r="CS22" s="63">
        <f>'Laika grafiks'!CS31</f>
        <v>0</v>
      </c>
      <c r="CT22" s="63">
        <f>'Laika grafiks'!CT31</f>
        <v>0</v>
      </c>
      <c r="CU22" s="63">
        <f>'Laika grafiks'!CU31</f>
        <v>0</v>
      </c>
      <c r="CV22" s="63">
        <f>'Laika grafiks'!CV31</f>
        <v>0</v>
      </c>
      <c r="CW22" s="63">
        <f>'Laika grafiks'!CW31</f>
        <v>0</v>
      </c>
      <c r="CX22" s="63">
        <f>'Laika grafiks'!CX31</f>
        <v>0</v>
      </c>
      <c r="CY22" s="63">
        <f>'Laika grafiks'!CY31</f>
        <v>0</v>
      </c>
      <c r="CZ22" s="63">
        <f>'Laika grafiks'!CZ31</f>
        <v>0</v>
      </c>
      <c r="DA22" s="63">
        <f>'Laika grafiks'!DA31</f>
        <v>0</v>
      </c>
      <c r="DB22" s="63">
        <f>'Laika grafiks'!DB31</f>
        <v>0</v>
      </c>
      <c r="DC22" s="63">
        <f>'Laika grafiks'!DC31</f>
        <v>0</v>
      </c>
      <c r="DD22" s="63">
        <f>'Laika grafiks'!DD31</f>
        <v>0</v>
      </c>
      <c r="DE22" s="63">
        <f>'Laika grafiks'!DE31</f>
        <v>0</v>
      </c>
      <c r="DF22" s="63">
        <f>'Laika grafiks'!DF31</f>
        <v>0</v>
      </c>
      <c r="DG22" s="63">
        <f>'Laika grafiks'!DG31</f>
        <v>0</v>
      </c>
      <c r="DH22" s="63">
        <f>'Laika grafiks'!DH31</f>
        <v>0</v>
      </c>
      <c r="DI22" s="63">
        <f>'Laika grafiks'!DI31</f>
        <v>0</v>
      </c>
      <c r="DJ22" s="63">
        <f>'Laika grafiks'!DJ31</f>
        <v>0</v>
      </c>
      <c r="DK22" s="63">
        <f>'Laika grafiks'!DK31</f>
        <v>0</v>
      </c>
      <c r="DL22" s="63">
        <f>'Laika grafiks'!DL31</f>
        <v>0</v>
      </c>
      <c r="DM22" s="63">
        <f>'Laika grafiks'!DM31</f>
        <v>0</v>
      </c>
      <c r="DN22" s="63">
        <f>'Laika grafiks'!DN31</f>
        <v>0</v>
      </c>
      <c r="DO22" s="63">
        <f>'Laika grafiks'!DO31</f>
        <v>0</v>
      </c>
      <c r="DP22" s="63">
        <f>'Laika grafiks'!DP31</f>
        <v>0</v>
      </c>
      <c r="DQ22" s="63">
        <f>'Laika grafiks'!DQ31</f>
        <v>0</v>
      </c>
      <c r="DR22" s="63">
        <f>'Laika grafiks'!DR31</f>
        <v>0</v>
      </c>
      <c r="DS22" s="63">
        <f>'Laika grafiks'!DS31</f>
        <v>0</v>
      </c>
      <c r="DT22" s="63">
        <f>'Laika grafiks'!DT31</f>
        <v>0</v>
      </c>
      <c r="DU22" s="63">
        <f>'Laika grafiks'!DU31</f>
        <v>0</v>
      </c>
    </row>
    <row r="23" spans="1:125"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row>
    <row r="24" spans="1:125" x14ac:dyDescent="0.35">
      <c r="A24" s="55" t="str">
        <f>'Naudas plūsmas'!A106</f>
        <v>Naudas plūsma, kas ir pieejama parādu apkalpošanai  (CFADS)</v>
      </c>
      <c r="B24" s="1"/>
      <c r="C24" s="1"/>
      <c r="D24" s="172">
        <f ca="1">SUM(E24:DU24)</f>
        <v>0</v>
      </c>
      <c r="E24" s="63">
        <f ca="1">'Naudas plūsmas'!E106</f>
        <v>0</v>
      </c>
      <c r="F24" s="63">
        <f ca="1">'Naudas plūsmas'!F106</f>
        <v>0</v>
      </c>
      <c r="G24" s="63">
        <f ca="1">'Naudas plūsmas'!G106</f>
        <v>0</v>
      </c>
      <c r="H24" s="63">
        <f ca="1">'Naudas plūsmas'!H106</f>
        <v>0</v>
      </c>
      <c r="I24" s="63">
        <f ca="1">'Naudas plūsmas'!I106</f>
        <v>0</v>
      </c>
      <c r="J24" s="63">
        <f ca="1">'Naudas plūsmas'!J106</f>
        <v>0</v>
      </c>
      <c r="K24" s="63">
        <f ca="1">'Naudas plūsmas'!K106</f>
        <v>0</v>
      </c>
      <c r="L24" s="63">
        <f ca="1">'Naudas plūsmas'!L106</f>
        <v>0</v>
      </c>
      <c r="M24" s="63">
        <f ca="1">'Naudas plūsmas'!M106</f>
        <v>0</v>
      </c>
      <c r="N24" s="63">
        <f ca="1">'Naudas plūsmas'!N106</f>
        <v>0</v>
      </c>
      <c r="O24" s="63">
        <f ca="1">'Naudas plūsmas'!O106</f>
        <v>0</v>
      </c>
      <c r="P24" s="63">
        <f ca="1">'Naudas plūsmas'!P106</f>
        <v>0</v>
      </c>
      <c r="Q24" s="63">
        <f ca="1">'Naudas plūsmas'!Q106</f>
        <v>0</v>
      </c>
      <c r="R24" s="63">
        <f ca="1">'Naudas plūsmas'!R106</f>
        <v>0</v>
      </c>
      <c r="S24" s="63">
        <f ca="1">'Naudas plūsmas'!S106</f>
        <v>0</v>
      </c>
      <c r="T24" s="63">
        <f ca="1">'Naudas plūsmas'!T106</f>
        <v>0</v>
      </c>
      <c r="U24" s="63">
        <f ca="1">'Naudas plūsmas'!U106</f>
        <v>0</v>
      </c>
      <c r="V24" s="63">
        <f ca="1">'Naudas plūsmas'!V106</f>
        <v>0</v>
      </c>
      <c r="W24" s="63">
        <f ca="1">'Naudas plūsmas'!W106</f>
        <v>0</v>
      </c>
      <c r="X24" s="63">
        <f ca="1">'Naudas plūsmas'!X106</f>
        <v>0</v>
      </c>
      <c r="Y24" s="63">
        <f ca="1">'Naudas plūsmas'!Y106</f>
        <v>0</v>
      </c>
      <c r="Z24" s="63">
        <f ca="1">'Naudas plūsmas'!Z106</f>
        <v>0</v>
      </c>
      <c r="AA24" s="63">
        <f ca="1">'Naudas plūsmas'!AA106</f>
        <v>0</v>
      </c>
      <c r="AB24" s="63">
        <f ca="1">'Naudas plūsmas'!AB106</f>
        <v>0</v>
      </c>
      <c r="AC24" s="63">
        <f ca="1">'Naudas plūsmas'!AC106</f>
        <v>0</v>
      </c>
      <c r="AD24" s="63">
        <f ca="1">'Naudas plūsmas'!AD106</f>
        <v>0</v>
      </c>
      <c r="AE24" s="63">
        <f ca="1">'Naudas plūsmas'!AE106</f>
        <v>0</v>
      </c>
      <c r="AF24" s="63">
        <f ca="1">'Naudas plūsmas'!AF106</f>
        <v>0</v>
      </c>
      <c r="AG24" s="63">
        <f ca="1">'Naudas plūsmas'!AG106</f>
        <v>0</v>
      </c>
      <c r="AH24" s="63">
        <f ca="1">'Naudas plūsmas'!AH106</f>
        <v>0</v>
      </c>
      <c r="AI24" s="63">
        <f ca="1">'Naudas plūsmas'!AI106</f>
        <v>0</v>
      </c>
      <c r="AJ24" s="63">
        <f ca="1">'Naudas plūsmas'!AJ106</f>
        <v>0</v>
      </c>
      <c r="AK24" s="63">
        <f ca="1">'Naudas plūsmas'!AK106</f>
        <v>0</v>
      </c>
      <c r="AL24" s="63">
        <f ca="1">'Naudas plūsmas'!AL106</f>
        <v>0</v>
      </c>
      <c r="AM24" s="63">
        <f ca="1">'Naudas plūsmas'!AM106</f>
        <v>0</v>
      </c>
      <c r="AN24" s="63">
        <f ca="1">'Naudas plūsmas'!AN106</f>
        <v>0</v>
      </c>
      <c r="AO24" s="63">
        <f ca="1">'Naudas plūsmas'!AO106</f>
        <v>0</v>
      </c>
      <c r="AP24" s="63">
        <f ca="1">'Naudas plūsmas'!AP106</f>
        <v>0</v>
      </c>
      <c r="AQ24" s="63">
        <f ca="1">'Naudas plūsmas'!AQ106</f>
        <v>0</v>
      </c>
      <c r="AR24" s="63">
        <f ca="1">'Naudas plūsmas'!AR106</f>
        <v>0</v>
      </c>
      <c r="AS24" s="63">
        <f ca="1">'Naudas plūsmas'!AS106</f>
        <v>0</v>
      </c>
      <c r="AT24" s="63">
        <f ca="1">'Naudas plūsmas'!AT106</f>
        <v>0</v>
      </c>
      <c r="AU24" s="63">
        <f ca="1">'Naudas plūsmas'!AU106</f>
        <v>0</v>
      </c>
      <c r="AV24" s="63">
        <f ca="1">'Naudas plūsmas'!AV106</f>
        <v>0</v>
      </c>
      <c r="AW24" s="63">
        <f ca="1">'Naudas plūsmas'!AW106</f>
        <v>0</v>
      </c>
      <c r="AX24" s="63">
        <f ca="1">'Naudas plūsmas'!AX106</f>
        <v>0</v>
      </c>
      <c r="AY24" s="63">
        <f ca="1">'Naudas plūsmas'!AY106</f>
        <v>0</v>
      </c>
      <c r="AZ24" s="63">
        <f ca="1">'Naudas plūsmas'!AZ106</f>
        <v>0</v>
      </c>
      <c r="BA24" s="63">
        <f ca="1">'Naudas plūsmas'!BA106</f>
        <v>0</v>
      </c>
      <c r="BB24" s="63">
        <f ca="1">'Naudas plūsmas'!BB106</f>
        <v>0</v>
      </c>
      <c r="BC24" s="63">
        <f ca="1">'Naudas plūsmas'!BC106</f>
        <v>0</v>
      </c>
      <c r="BD24" s="63">
        <f ca="1">'Naudas plūsmas'!BD106</f>
        <v>0</v>
      </c>
      <c r="BE24" s="63">
        <f ca="1">'Naudas plūsmas'!BE106</f>
        <v>0</v>
      </c>
      <c r="BF24" s="63">
        <f ca="1">'Naudas plūsmas'!BF106</f>
        <v>0</v>
      </c>
      <c r="BG24" s="63">
        <f ca="1">'Naudas plūsmas'!BG106</f>
        <v>0</v>
      </c>
      <c r="BH24" s="63">
        <f ca="1">'Naudas plūsmas'!BH106</f>
        <v>0</v>
      </c>
      <c r="BI24" s="63">
        <f ca="1">'Naudas plūsmas'!BI106</f>
        <v>0</v>
      </c>
      <c r="BJ24" s="63">
        <f ca="1">'Naudas plūsmas'!BJ106</f>
        <v>0</v>
      </c>
      <c r="BK24" s="63">
        <f ca="1">'Naudas plūsmas'!BK106</f>
        <v>0</v>
      </c>
      <c r="BL24" s="63">
        <f ca="1">'Naudas plūsmas'!BL106</f>
        <v>0</v>
      </c>
      <c r="BM24" s="63">
        <f ca="1">'Naudas plūsmas'!BM106</f>
        <v>0</v>
      </c>
      <c r="BN24" s="63">
        <f ca="1">'Naudas plūsmas'!BN106</f>
        <v>0</v>
      </c>
      <c r="BO24" s="63">
        <f ca="1">'Naudas plūsmas'!BO106</f>
        <v>0</v>
      </c>
      <c r="BP24" s="63">
        <f ca="1">'Naudas plūsmas'!BP106</f>
        <v>0</v>
      </c>
      <c r="BQ24" s="63">
        <f ca="1">'Naudas plūsmas'!BQ106</f>
        <v>0</v>
      </c>
      <c r="BR24" s="63">
        <f ca="1">'Naudas plūsmas'!BR106</f>
        <v>0</v>
      </c>
      <c r="BS24" s="63">
        <f ca="1">'Naudas plūsmas'!BS106</f>
        <v>0</v>
      </c>
      <c r="BT24" s="63">
        <f ca="1">'Naudas plūsmas'!BT106</f>
        <v>0</v>
      </c>
      <c r="BU24" s="63">
        <f ca="1">'Naudas plūsmas'!BU106</f>
        <v>0</v>
      </c>
      <c r="BV24" s="63">
        <f ca="1">'Naudas plūsmas'!BV106</f>
        <v>0</v>
      </c>
      <c r="BW24" s="63">
        <f ca="1">'Naudas plūsmas'!BW106</f>
        <v>0</v>
      </c>
      <c r="BX24" s="63">
        <f ca="1">'Naudas plūsmas'!BX106</f>
        <v>0</v>
      </c>
      <c r="BY24" s="63">
        <f ca="1">'Naudas plūsmas'!BY106</f>
        <v>0</v>
      </c>
      <c r="BZ24" s="63">
        <f ca="1">'Naudas plūsmas'!BZ106</f>
        <v>0</v>
      </c>
      <c r="CA24" s="63">
        <f ca="1">'Naudas plūsmas'!CA106</f>
        <v>0</v>
      </c>
      <c r="CB24" s="63">
        <f ca="1">'Naudas plūsmas'!CB106</f>
        <v>0</v>
      </c>
      <c r="CC24" s="63">
        <f ca="1">'Naudas plūsmas'!CC106</f>
        <v>0</v>
      </c>
      <c r="CD24" s="63">
        <f ca="1">'Naudas plūsmas'!CD106</f>
        <v>0</v>
      </c>
      <c r="CE24" s="63">
        <f ca="1">'Naudas plūsmas'!CE106</f>
        <v>0</v>
      </c>
      <c r="CF24" s="63">
        <f ca="1">'Naudas plūsmas'!CF106</f>
        <v>0</v>
      </c>
      <c r="CG24" s="63">
        <f ca="1">'Naudas plūsmas'!CG106</f>
        <v>0</v>
      </c>
      <c r="CH24" s="63">
        <f ca="1">'Naudas plūsmas'!CH106</f>
        <v>0</v>
      </c>
      <c r="CI24" s="63">
        <f ca="1">'Naudas plūsmas'!CI106</f>
        <v>0</v>
      </c>
      <c r="CJ24" s="63">
        <f ca="1">'Naudas plūsmas'!CJ106</f>
        <v>0</v>
      </c>
      <c r="CK24" s="63">
        <f ca="1">'Naudas plūsmas'!CK106</f>
        <v>0</v>
      </c>
      <c r="CL24" s="63">
        <f ca="1">'Naudas plūsmas'!CL106</f>
        <v>0</v>
      </c>
      <c r="CM24" s="63">
        <f ca="1">'Naudas plūsmas'!CM106</f>
        <v>0</v>
      </c>
      <c r="CN24" s="63">
        <f ca="1">'Naudas plūsmas'!CN106</f>
        <v>0</v>
      </c>
      <c r="CO24" s="63">
        <f ca="1">'Naudas plūsmas'!CO106</f>
        <v>0</v>
      </c>
      <c r="CP24" s="63">
        <f ca="1">'Naudas plūsmas'!CP106</f>
        <v>0</v>
      </c>
      <c r="CQ24" s="63">
        <f ca="1">'Naudas plūsmas'!CQ106</f>
        <v>0</v>
      </c>
      <c r="CR24" s="63">
        <f ca="1">'Naudas plūsmas'!CR106</f>
        <v>0</v>
      </c>
      <c r="CS24" s="63">
        <f ca="1">'Naudas plūsmas'!CS106</f>
        <v>0</v>
      </c>
      <c r="CT24" s="63">
        <f ca="1">'Naudas plūsmas'!CT106</f>
        <v>0</v>
      </c>
      <c r="CU24" s="63">
        <f ca="1">'Naudas plūsmas'!CU106</f>
        <v>0</v>
      </c>
      <c r="CV24" s="63">
        <f ca="1">'Naudas plūsmas'!CV106</f>
        <v>0</v>
      </c>
      <c r="CW24" s="63">
        <f ca="1">'Naudas plūsmas'!CW106</f>
        <v>0</v>
      </c>
      <c r="CX24" s="63">
        <f ca="1">'Naudas plūsmas'!CX106</f>
        <v>0</v>
      </c>
      <c r="CY24" s="63">
        <f ca="1">'Naudas plūsmas'!CY106</f>
        <v>0</v>
      </c>
      <c r="CZ24" s="63">
        <f ca="1">'Naudas plūsmas'!CZ106</f>
        <v>0</v>
      </c>
      <c r="DA24" s="63">
        <f ca="1">'Naudas plūsmas'!DA106</f>
        <v>0</v>
      </c>
      <c r="DB24" s="63">
        <f ca="1">'Naudas plūsmas'!DB106</f>
        <v>0</v>
      </c>
      <c r="DC24" s="63">
        <f ca="1">'Naudas plūsmas'!DC106</f>
        <v>0</v>
      </c>
      <c r="DD24" s="63">
        <f ca="1">'Naudas plūsmas'!DD106</f>
        <v>0</v>
      </c>
      <c r="DE24" s="63">
        <f ca="1">'Naudas plūsmas'!DE106</f>
        <v>0</v>
      </c>
      <c r="DF24" s="63">
        <f ca="1">'Naudas plūsmas'!DF106</f>
        <v>0</v>
      </c>
      <c r="DG24" s="63">
        <f ca="1">'Naudas plūsmas'!DG106</f>
        <v>0</v>
      </c>
      <c r="DH24" s="63">
        <f ca="1">'Naudas plūsmas'!DH106</f>
        <v>0</v>
      </c>
      <c r="DI24" s="63">
        <f ca="1">'Naudas plūsmas'!DI106</f>
        <v>0</v>
      </c>
      <c r="DJ24" s="63">
        <f ca="1">'Naudas plūsmas'!DJ106</f>
        <v>0</v>
      </c>
      <c r="DK24" s="63">
        <f ca="1">'Naudas plūsmas'!DK106</f>
        <v>0</v>
      </c>
      <c r="DL24" s="63">
        <f ca="1">'Naudas plūsmas'!DL106</f>
        <v>0</v>
      </c>
      <c r="DM24" s="63">
        <f ca="1">'Naudas plūsmas'!DM106</f>
        <v>0</v>
      </c>
      <c r="DN24" s="63">
        <f ca="1">'Naudas plūsmas'!DN106</f>
        <v>0</v>
      </c>
      <c r="DO24" s="63">
        <f ca="1">'Naudas plūsmas'!DO106</f>
        <v>0</v>
      </c>
      <c r="DP24" s="63">
        <f ca="1">'Naudas plūsmas'!DP106</f>
        <v>0</v>
      </c>
      <c r="DQ24" s="63">
        <f ca="1">'Naudas plūsmas'!DQ106</f>
        <v>0</v>
      </c>
      <c r="DR24" s="63">
        <f ca="1">'Naudas plūsmas'!DR106</f>
        <v>0</v>
      </c>
      <c r="DS24" s="63">
        <f ca="1">'Naudas plūsmas'!DS106</f>
        <v>0</v>
      </c>
      <c r="DT24" s="63">
        <f ca="1">'Naudas plūsmas'!DT106</f>
        <v>0</v>
      </c>
      <c r="DU24" s="63">
        <f ca="1">'Naudas plūsmas'!DU106</f>
        <v>0</v>
      </c>
    </row>
    <row r="25" spans="1:125"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spans="1:125" x14ac:dyDescent="0.35">
      <c r="A26" s="25" t="s">
        <v>546</v>
      </c>
      <c r="B26" s="88"/>
      <c r="C26" s="88"/>
      <c r="D26" s="88">
        <f ca="1">SUM(E26:DU26)</f>
        <v>0</v>
      </c>
      <c r="E26" s="88">
        <f ca="1">E20*E24</f>
        <v>0</v>
      </c>
      <c r="F26" s="88">
        <f t="shared" ref="F26:BP26" ca="1" si="4">F20*F24</f>
        <v>0</v>
      </c>
      <c r="G26" s="88">
        <f t="shared" ca="1" si="4"/>
        <v>0</v>
      </c>
      <c r="H26" s="88">
        <f t="shared" ca="1" si="4"/>
        <v>0</v>
      </c>
      <c r="I26" s="88">
        <f t="shared" ca="1" si="4"/>
        <v>0</v>
      </c>
      <c r="J26" s="88">
        <f t="shared" ca="1" si="4"/>
        <v>0</v>
      </c>
      <c r="K26" s="88">
        <f t="shared" ca="1" si="4"/>
        <v>0</v>
      </c>
      <c r="L26" s="88">
        <f t="shared" ca="1" si="4"/>
        <v>0</v>
      </c>
      <c r="M26" s="88">
        <f t="shared" ca="1" si="4"/>
        <v>0</v>
      </c>
      <c r="N26" s="88">
        <f t="shared" ca="1" si="4"/>
        <v>0</v>
      </c>
      <c r="O26" s="88">
        <f t="shared" ca="1" si="4"/>
        <v>0</v>
      </c>
      <c r="P26" s="88">
        <f t="shared" ca="1" si="4"/>
        <v>0</v>
      </c>
      <c r="Q26" s="88">
        <f ca="1">Q20*Q24</f>
        <v>0</v>
      </c>
      <c r="R26" s="88">
        <f t="shared" ca="1" si="4"/>
        <v>0</v>
      </c>
      <c r="S26" s="88">
        <f t="shared" ca="1" si="4"/>
        <v>0</v>
      </c>
      <c r="T26" s="88">
        <f t="shared" ca="1" si="4"/>
        <v>0</v>
      </c>
      <c r="U26" s="88">
        <f t="shared" ca="1" si="4"/>
        <v>0</v>
      </c>
      <c r="V26" s="88">
        <f t="shared" ca="1" si="4"/>
        <v>0</v>
      </c>
      <c r="W26" s="88">
        <f t="shared" ca="1" si="4"/>
        <v>0</v>
      </c>
      <c r="X26" s="88">
        <f t="shared" ca="1" si="4"/>
        <v>0</v>
      </c>
      <c r="Y26" s="88">
        <f t="shared" ca="1" si="4"/>
        <v>0</v>
      </c>
      <c r="Z26" s="88">
        <f t="shared" ca="1" si="4"/>
        <v>0</v>
      </c>
      <c r="AA26" s="88">
        <f t="shared" ca="1" si="4"/>
        <v>0</v>
      </c>
      <c r="AB26" s="88">
        <f t="shared" ca="1" si="4"/>
        <v>0</v>
      </c>
      <c r="AC26" s="88">
        <f t="shared" ca="1" si="4"/>
        <v>0</v>
      </c>
      <c r="AD26" s="88">
        <f t="shared" ca="1" si="4"/>
        <v>0</v>
      </c>
      <c r="AE26" s="88">
        <f t="shared" ca="1" si="4"/>
        <v>0</v>
      </c>
      <c r="AF26" s="88">
        <f t="shared" ca="1" si="4"/>
        <v>0</v>
      </c>
      <c r="AG26" s="88">
        <f t="shared" ca="1" si="4"/>
        <v>0</v>
      </c>
      <c r="AH26" s="88">
        <f t="shared" ca="1" si="4"/>
        <v>0</v>
      </c>
      <c r="AI26" s="88">
        <f t="shared" ca="1" si="4"/>
        <v>0</v>
      </c>
      <c r="AJ26" s="88">
        <f t="shared" ca="1" si="4"/>
        <v>0</v>
      </c>
      <c r="AK26" s="88">
        <f t="shared" ca="1" si="4"/>
        <v>0</v>
      </c>
      <c r="AL26" s="88">
        <f t="shared" ca="1" si="4"/>
        <v>0</v>
      </c>
      <c r="AM26" s="88">
        <f t="shared" ca="1" si="4"/>
        <v>0</v>
      </c>
      <c r="AN26" s="88">
        <f t="shared" ca="1" si="4"/>
        <v>0</v>
      </c>
      <c r="AO26" s="88">
        <f t="shared" ca="1" si="4"/>
        <v>0</v>
      </c>
      <c r="AP26" s="88">
        <f t="shared" ca="1" si="4"/>
        <v>0</v>
      </c>
      <c r="AQ26" s="88">
        <f t="shared" ca="1" si="4"/>
        <v>0</v>
      </c>
      <c r="AR26" s="88">
        <f t="shared" ca="1" si="4"/>
        <v>0</v>
      </c>
      <c r="AS26" s="88">
        <f t="shared" ca="1" si="4"/>
        <v>0</v>
      </c>
      <c r="AT26" s="88">
        <f t="shared" ca="1" si="4"/>
        <v>0</v>
      </c>
      <c r="AU26" s="88">
        <f t="shared" ca="1" si="4"/>
        <v>0</v>
      </c>
      <c r="AV26" s="88">
        <f t="shared" ca="1" si="4"/>
        <v>0</v>
      </c>
      <c r="AW26" s="88">
        <f t="shared" ca="1" si="4"/>
        <v>0</v>
      </c>
      <c r="AX26" s="88">
        <f t="shared" ca="1" si="4"/>
        <v>0</v>
      </c>
      <c r="AY26" s="88">
        <f t="shared" ca="1" si="4"/>
        <v>0</v>
      </c>
      <c r="AZ26" s="88">
        <f t="shared" ca="1" si="4"/>
        <v>0</v>
      </c>
      <c r="BA26" s="88">
        <f t="shared" ca="1" si="4"/>
        <v>0</v>
      </c>
      <c r="BB26" s="88">
        <f t="shared" ca="1" si="4"/>
        <v>0</v>
      </c>
      <c r="BC26" s="88">
        <f t="shared" ca="1" si="4"/>
        <v>0</v>
      </c>
      <c r="BD26" s="88">
        <f t="shared" ca="1" si="4"/>
        <v>0</v>
      </c>
      <c r="BE26" s="88">
        <f t="shared" ca="1" si="4"/>
        <v>0</v>
      </c>
      <c r="BF26" s="88">
        <f t="shared" ca="1" si="4"/>
        <v>0</v>
      </c>
      <c r="BG26" s="88">
        <f t="shared" ca="1" si="4"/>
        <v>0</v>
      </c>
      <c r="BH26" s="88">
        <f t="shared" ca="1" si="4"/>
        <v>0</v>
      </c>
      <c r="BI26" s="88">
        <f t="shared" ca="1" si="4"/>
        <v>0</v>
      </c>
      <c r="BJ26" s="88">
        <f t="shared" ca="1" si="4"/>
        <v>0</v>
      </c>
      <c r="BK26" s="88">
        <f t="shared" ca="1" si="4"/>
        <v>0</v>
      </c>
      <c r="BL26" s="88">
        <f t="shared" ca="1" si="4"/>
        <v>0</v>
      </c>
      <c r="BM26" s="88">
        <f t="shared" ca="1" si="4"/>
        <v>0</v>
      </c>
      <c r="BN26" s="88">
        <f t="shared" ca="1" si="4"/>
        <v>0</v>
      </c>
      <c r="BO26" s="88">
        <f t="shared" ca="1" si="4"/>
        <v>0</v>
      </c>
      <c r="BP26" s="88">
        <f t="shared" ca="1" si="4"/>
        <v>0</v>
      </c>
      <c r="BQ26" s="88">
        <f t="shared" ref="BQ26:DU26" ca="1" si="5">BQ20*BQ24</f>
        <v>0</v>
      </c>
      <c r="BR26" s="88">
        <f t="shared" ca="1" si="5"/>
        <v>0</v>
      </c>
      <c r="BS26" s="88">
        <f t="shared" ca="1" si="5"/>
        <v>0</v>
      </c>
      <c r="BT26" s="88">
        <f t="shared" ca="1" si="5"/>
        <v>0</v>
      </c>
      <c r="BU26" s="88">
        <f t="shared" ca="1" si="5"/>
        <v>0</v>
      </c>
      <c r="BV26" s="88">
        <f t="shared" ca="1" si="5"/>
        <v>0</v>
      </c>
      <c r="BW26" s="88">
        <f t="shared" ca="1" si="5"/>
        <v>0</v>
      </c>
      <c r="BX26" s="88">
        <f t="shared" ca="1" si="5"/>
        <v>0</v>
      </c>
      <c r="BY26" s="88">
        <f t="shared" ca="1" si="5"/>
        <v>0</v>
      </c>
      <c r="BZ26" s="88">
        <f t="shared" ca="1" si="5"/>
        <v>0</v>
      </c>
      <c r="CA26" s="88">
        <f t="shared" ca="1" si="5"/>
        <v>0</v>
      </c>
      <c r="CB26" s="88">
        <f t="shared" ca="1" si="5"/>
        <v>0</v>
      </c>
      <c r="CC26" s="88">
        <f t="shared" ca="1" si="5"/>
        <v>0</v>
      </c>
      <c r="CD26" s="88">
        <f t="shared" ca="1" si="5"/>
        <v>0</v>
      </c>
      <c r="CE26" s="88">
        <f t="shared" ca="1" si="5"/>
        <v>0</v>
      </c>
      <c r="CF26" s="88">
        <f t="shared" ca="1" si="5"/>
        <v>0</v>
      </c>
      <c r="CG26" s="88">
        <f t="shared" ca="1" si="5"/>
        <v>0</v>
      </c>
      <c r="CH26" s="88">
        <f t="shared" ca="1" si="5"/>
        <v>0</v>
      </c>
      <c r="CI26" s="88">
        <f t="shared" ca="1" si="5"/>
        <v>0</v>
      </c>
      <c r="CJ26" s="88">
        <f t="shared" ca="1" si="5"/>
        <v>0</v>
      </c>
      <c r="CK26" s="88">
        <f t="shared" ca="1" si="5"/>
        <v>0</v>
      </c>
      <c r="CL26" s="88">
        <f t="shared" ca="1" si="5"/>
        <v>0</v>
      </c>
      <c r="CM26" s="88">
        <f t="shared" ca="1" si="5"/>
        <v>0</v>
      </c>
      <c r="CN26" s="88">
        <f t="shared" ca="1" si="5"/>
        <v>0</v>
      </c>
      <c r="CO26" s="88">
        <f t="shared" ca="1" si="5"/>
        <v>0</v>
      </c>
      <c r="CP26" s="88">
        <f t="shared" ca="1" si="5"/>
        <v>0</v>
      </c>
      <c r="CQ26" s="88">
        <f t="shared" ca="1" si="5"/>
        <v>0</v>
      </c>
      <c r="CR26" s="88">
        <f t="shared" ca="1" si="5"/>
        <v>0</v>
      </c>
      <c r="CS26" s="88">
        <f t="shared" ca="1" si="5"/>
        <v>0</v>
      </c>
      <c r="CT26" s="88">
        <f t="shared" ca="1" si="5"/>
        <v>0</v>
      </c>
      <c r="CU26" s="88">
        <f t="shared" ca="1" si="5"/>
        <v>0</v>
      </c>
      <c r="CV26" s="88">
        <f t="shared" ca="1" si="5"/>
        <v>0</v>
      </c>
      <c r="CW26" s="88">
        <f t="shared" ca="1" si="5"/>
        <v>0</v>
      </c>
      <c r="CX26" s="88">
        <f t="shared" ca="1" si="5"/>
        <v>0</v>
      </c>
      <c r="CY26" s="88">
        <f t="shared" ca="1" si="5"/>
        <v>0</v>
      </c>
      <c r="CZ26" s="88">
        <f t="shared" ca="1" si="5"/>
        <v>0</v>
      </c>
      <c r="DA26" s="88">
        <f t="shared" ca="1" si="5"/>
        <v>0</v>
      </c>
      <c r="DB26" s="88">
        <f t="shared" ca="1" si="5"/>
        <v>0</v>
      </c>
      <c r="DC26" s="88">
        <f t="shared" ca="1" si="5"/>
        <v>0</v>
      </c>
      <c r="DD26" s="88">
        <f t="shared" ca="1" si="5"/>
        <v>0</v>
      </c>
      <c r="DE26" s="88">
        <f t="shared" ca="1" si="5"/>
        <v>0</v>
      </c>
      <c r="DF26" s="88">
        <f t="shared" ca="1" si="5"/>
        <v>0</v>
      </c>
      <c r="DG26" s="88">
        <f t="shared" ca="1" si="5"/>
        <v>0</v>
      </c>
      <c r="DH26" s="88">
        <f t="shared" ca="1" si="5"/>
        <v>0</v>
      </c>
      <c r="DI26" s="88">
        <f t="shared" ca="1" si="5"/>
        <v>0</v>
      </c>
      <c r="DJ26" s="88">
        <f t="shared" ca="1" si="5"/>
        <v>0</v>
      </c>
      <c r="DK26" s="88">
        <f t="shared" ca="1" si="5"/>
        <v>0</v>
      </c>
      <c r="DL26" s="88">
        <f t="shared" ca="1" si="5"/>
        <v>0</v>
      </c>
      <c r="DM26" s="88">
        <f t="shared" ca="1" si="5"/>
        <v>0</v>
      </c>
      <c r="DN26" s="88">
        <f t="shared" ca="1" si="5"/>
        <v>0</v>
      </c>
      <c r="DO26" s="88">
        <f t="shared" ca="1" si="5"/>
        <v>0</v>
      </c>
      <c r="DP26" s="88">
        <f t="shared" ca="1" si="5"/>
        <v>0</v>
      </c>
      <c r="DQ26" s="88">
        <f t="shared" ca="1" si="5"/>
        <v>0</v>
      </c>
      <c r="DR26" s="88">
        <f t="shared" ca="1" si="5"/>
        <v>0</v>
      </c>
      <c r="DS26" s="88">
        <f t="shared" ca="1" si="5"/>
        <v>0</v>
      </c>
      <c r="DT26" s="88">
        <f t="shared" ca="1" si="5"/>
        <v>0</v>
      </c>
      <c r="DU26" s="88">
        <f t="shared" ca="1" si="5"/>
        <v>0</v>
      </c>
    </row>
    <row r="27" spans="1:125" x14ac:dyDescent="0.35">
      <c r="A27" s="3"/>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172"/>
      <c r="CC27" s="172"/>
      <c r="CD27" s="172"/>
      <c r="CE27" s="172"/>
      <c r="CF27" s="172"/>
      <c r="CG27" s="172"/>
      <c r="CH27" s="172"/>
      <c r="CI27" s="172"/>
      <c r="CJ27" s="172"/>
      <c r="CK27" s="172"/>
      <c r="CL27" s="172"/>
      <c r="CM27" s="172"/>
      <c r="CN27" s="172"/>
      <c r="CO27" s="172"/>
      <c r="CP27" s="172"/>
      <c r="CQ27" s="172"/>
      <c r="CR27" s="172"/>
      <c r="CS27" s="172"/>
      <c r="CT27" s="172"/>
      <c r="CU27" s="172"/>
      <c r="CV27" s="172"/>
      <c r="CW27" s="172"/>
      <c r="CX27" s="172"/>
      <c r="CY27" s="172"/>
      <c r="CZ27" s="172"/>
      <c r="DA27" s="172"/>
      <c r="DB27" s="172"/>
      <c r="DC27" s="172"/>
      <c r="DD27" s="172"/>
      <c r="DE27" s="172"/>
      <c r="DF27" s="172"/>
      <c r="DG27" s="172"/>
      <c r="DH27" s="172"/>
      <c r="DI27" s="172"/>
      <c r="DJ27" s="172"/>
      <c r="DK27" s="172"/>
      <c r="DL27" s="172"/>
      <c r="DM27" s="172"/>
      <c r="DN27" s="172"/>
      <c r="DO27" s="172"/>
      <c r="DP27" s="172"/>
      <c r="DQ27" s="172"/>
      <c r="DR27" s="172"/>
      <c r="DS27" s="172"/>
      <c r="DT27" s="172"/>
      <c r="DU27" s="172"/>
    </row>
    <row r="28" spans="1:125" x14ac:dyDescent="0.35">
      <c r="A28" s="25" t="s">
        <v>547</v>
      </c>
      <c r="B28" s="17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c r="BI28" s="172"/>
      <c r="BJ28" s="172"/>
      <c r="BK28" s="172"/>
      <c r="BL28" s="172"/>
      <c r="BM28" s="172"/>
      <c r="BN28" s="172"/>
      <c r="BO28" s="172"/>
      <c r="BP28" s="172"/>
      <c r="BQ28" s="172"/>
      <c r="BR28" s="172"/>
      <c r="BS28" s="172"/>
      <c r="BT28" s="172"/>
      <c r="BU28" s="172"/>
      <c r="BV28" s="172"/>
      <c r="BW28" s="172"/>
      <c r="BX28" s="172"/>
      <c r="BY28" s="172"/>
      <c r="BZ28" s="172"/>
      <c r="CA28" s="172"/>
      <c r="CB28" s="172"/>
      <c r="CC28" s="172"/>
      <c r="CD28" s="172"/>
      <c r="CE28" s="172"/>
      <c r="CF28" s="172"/>
      <c r="CG28" s="172"/>
      <c r="CH28" s="172"/>
      <c r="CI28" s="172"/>
      <c r="CJ28" s="172"/>
      <c r="CK28" s="172"/>
      <c r="CL28" s="172"/>
      <c r="CM28" s="172"/>
      <c r="CN28" s="172"/>
      <c r="CO28" s="172"/>
      <c r="CP28" s="172"/>
      <c r="CQ28" s="172"/>
      <c r="CR28" s="172"/>
      <c r="CS28" s="172"/>
      <c r="CT28" s="172"/>
      <c r="CU28" s="172"/>
      <c r="CV28" s="172"/>
      <c r="CW28" s="172"/>
      <c r="CX28" s="172"/>
      <c r="CY28" s="172"/>
      <c r="CZ28" s="172"/>
      <c r="DA28" s="172"/>
      <c r="DB28" s="172"/>
      <c r="DC28" s="172"/>
      <c r="DD28" s="172"/>
      <c r="DE28" s="172"/>
      <c r="DF28" s="172"/>
      <c r="DG28" s="172"/>
      <c r="DH28" s="172"/>
      <c r="DI28" s="172"/>
      <c r="DJ28" s="172"/>
      <c r="DK28" s="172"/>
      <c r="DL28" s="172"/>
      <c r="DM28" s="172"/>
      <c r="DN28" s="172"/>
      <c r="DO28" s="172"/>
      <c r="DP28" s="172"/>
      <c r="DQ28" s="172"/>
      <c r="DR28" s="172"/>
      <c r="DS28" s="172"/>
      <c r="DT28" s="172"/>
      <c r="DU28" s="172"/>
    </row>
    <row r="29" spans="1:125" x14ac:dyDescent="0.35">
      <c r="A29" s="3"/>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row>
    <row r="30" spans="1:125" x14ac:dyDescent="0.35">
      <c r="A30" s="55" t="str">
        <f>Finansēšana!A270</f>
        <v>Kredītu atlikums perioda sākumā</v>
      </c>
      <c r="B30" s="1"/>
      <c r="C30" s="1"/>
      <c r="D30" s="1"/>
      <c r="E30" s="63">
        <f>Finansēšana!E274</f>
        <v>0</v>
      </c>
      <c r="F30" s="63">
        <f>Finansēšana!F274</f>
        <v>0</v>
      </c>
      <c r="G30" s="63">
        <f>Finansēšana!G274</f>
        <v>0</v>
      </c>
      <c r="H30" s="63">
        <f>Finansēšana!H274</f>
        <v>0</v>
      </c>
      <c r="I30" s="63">
        <f>Finansēšana!I274</f>
        <v>0</v>
      </c>
      <c r="J30" s="63">
        <f>Finansēšana!J274</f>
        <v>0</v>
      </c>
      <c r="K30" s="63">
        <f>Finansēšana!K274</f>
        <v>0</v>
      </c>
      <c r="L30" s="63">
        <f>Finansēšana!L274</f>
        <v>0</v>
      </c>
      <c r="M30" s="63">
        <f>Finansēšana!M274</f>
        <v>0</v>
      </c>
      <c r="N30" s="63">
        <f>Finansēšana!N274</f>
        <v>0</v>
      </c>
      <c r="O30" s="63">
        <f>Finansēšana!O274</f>
        <v>0</v>
      </c>
      <c r="P30" s="63">
        <f>Finansēšana!P274</f>
        <v>0</v>
      </c>
      <c r="Q30" s="63">
        <f>Finansēšana!Q274</f>
        <v>0</v>
      </c>
      <c r="R30" s="63">
        <f>Finansēšana!R274</f>
        <v>0</v>
      </c>
      <c r="S30" s="63">
        <f>Finansēšana!S274</f>
        <v>0</v>
      </c>
      <c r="T30" s="63">
        <f>Finansēšana!T274</f>
        <v>0</v>
      </c>
      <c r="U30" s="63">
        <f>Finansēšana!U274</f>
        <v>0</v>
      </c>
      <c r="V30" s="63">
        <f>Finansēšana!V274</f>
        <v>0</v>
      </c>
      <c r="W30" s="63">
        <f>Finansēšana!W274</f>
        <v>0</v>
      </c>
      <c r="X30" s="63">
        <f>Finansēšana!X274</f>
        <v>0</v>
      </c>
      <c r="Y30" s="63">
        <f>Finansēšana!Y274</f>
        <v>0</v>
      </c>
      <c r="Z30" s="63">
        <f>Finansēšana!Z274</f>
        <v>0</v>
      </c>
      <c r="AA30" s="63">
        <f>Finansēšana!AA274</f>
        <v>0</v>
      </c>
      <c r="AB30" s="63">
        <f>Finansēšana!AB274</f>
        <v>0</v>
      </c>
      <c r="AC30" s="63">
        <f>Finansēšana!AC274</f>
        <v>0</v>
      </c>
      <c r="AD30" s="63">
        <f>Finansēšana!AD274</f>
        <v>0</v>
      </c>
      <c r="AE30" s="63">
        <f>Finansēšana!AE274</f>
        <v>0</v>
      </c>
      <c r="AF30" s="63">
        <f>Finansēšana!AF274</f>
        <v>0</v>
      </c>
      <c r="AG30" s="63">
        <f>Finansēšana!AG274</f>
        <v>0</v>
      </c>
      <c r="AH30" s="63">
        <f>Finansēšana!AH274</f>
        <v>0</v>
      </c>
      <c r="AI30" s="63">
        <f>Finansēšana!AI274</f>
        <v>0</v>
      </c>
      <c r="AJ30" s="63">
        <f>Finansēšana!AJ274</f>
        <v>0</v>
      </c>
      <c r="AK30" s="63">
        <f>Finansēšana!AK274</f>
        <v>0</v>
      </c>
      <c r="AL30" s="63">
        <f>Finansēšana!AL274</f>
        <v>0</v>
      </c>
      <c r="AM30" s="63">
        <f>Finansēšana!AM274</f>
        <v>0</v>
      </c>
      <c r="AN30" s="63">
        <f>Finansēšana!AN274</f>
        <v>0</v>
      </c>
      <c r="AO30" s="63">
        <f>Finansēšana!AO274</f>
        <v>0</v>
      </c>
      <c r="AP30" s="63">
        <f>Finansēšana!AP274</f>
        <v>0</v>
      </c>
      <c r="AQ30" s="63">
        <f>Finansēšana!AQ274</f>
        <v>0</v>
      </c>
      <c r="AR30" s="63">
        <f>Finansēšana!AR274</f>
        <v>0</v>
      </c>
      <c r="AS30" s="63">
        <f>Finansēšana!AS274</f>
        <v>0</v>
      </c>
      <c r="AT30" s="63">
        <f>Finansēšana!AT274</f>
        <v>0</v>
      </c>
      <c r="AU30" s="63">
        <f>Finansēšana!AU274</f>
        <v>0</v>
      </c>
      <c r="AV30" s="63">
        <f>Finansēšana!AV274</f>
        <v>0</v>
      </c>
      <c r="AW30" s="63">
        <f>Finansēšana!AW274</f>
        <v>0</v>
      </c>
      <c r="AX30" s="63">
        <f>Finansēšana!AX274</f>
        <v>0</v>
      </c>
      <c r="AY30" s="63">
        <f>Finansēšana!AY274</f>
        <v>0</v>
      </c>
      <c r="AZ30" s="63">
        <f>Finansēšana!AZ274</f>
        <v>0</v>
      </c>
      <c r="BA30" s="63">
        <f>Finansēšana!BA274</f>
        <v>0</v>
      </c>
      <c r="BB30" s="63">
        <f>Finansēšana!BB274</f>
        <v>0</v>
      </c>
      <c r="BC30" s="63">
        <f>Finansēšana!BC274</f>
        <v>0</v>
      </c>
      <c r="BD30" s="63">
        <f>Finansēšana!BD274</f>
        <v>0</v>
      </c>
      <c r="BE30" s="63">
        <f>Finansēšana!BE274</f>
        <v>0</v>
      </c>
      <c r="BF30" s="63">
        <f>Finansēšana!BF274</f>
        <v>0</v>
      </c>
      <c r="BG30" s="63">
        <f>Finansēšana!BG274</f>
        <v>0</v>
      </c>
      <c r="BH30" s="63">
        <f>Finansēšana!BH274</f>
        <v>0</v>
      </c>
      <c r="BI30" s="63">
        <f>Finansēšana!BI274</f>
        <v>0</v>
      </c>
      <c r="BJ30" s="63">
        <f>Finansēšana!BJ274</f>
        <v>0</v>
      </c>
      <c r="BK30" s="63">
        <f>Finansēšana!BK274</f>
        <v>0</v>
      </c>
      <c r="BL30" s="63">
        <f>Finansēšana!BL274</f>
        <v>0</v>
      </c>
      <c r="BM30" s="63">
        <f>Finansēšana!BM274</f>
        <v>0</v>
      </c>
      <c r="BN30" s="63">
        <f>Finansēšana!BN274</f>
        <v>0</v>
      </c>
      <c r="BO30" s="63">
        <f>Finansēšana!BO274</f>
        <v>0</v>
      </c>
      <c r="BP30" s="63">
        <f>Finansēšana!BP274</f>
        <v>0</v>
      </c>
      <c r="BQ30" s="63">
        <f>Finansēšana!BQ274</f>
        <v>0</v>
      </c>
      <c r="BR30" s="63">
        <f>Finansēšana!BR274</f>
        <v>0</v>
      </c>
      <c r="BS30" s="63">
        <f>Finansēšana!BS274</f>
        <v>0</v>
      </c>
      <c r="BT30" s="63">
        <f>Finansēšana!BT274</f>
        <v>0</v>
      </c>
      <c r="BU30" s="63">
        <f>Finansēšana!BU274</f>
        <v>0</v>
      </c>
      <c r="BV30" s="63">
        <f>Finansēšana!BV274</f>
        <v>0</v>
      </c>
      <c r="BW30" s="63">
        <f>Finansēšana!BW274</f>
        <v>0</v>
      </c>
      <c r="BX30" s="63">
        <f>Finansēšana!BX274</f>
        <v>0</v>
      </c>
      <c r="BY30" s="63">
        <f>Finansēšana!BY274</f>
        <v>0</v>
      </c>
      <c r="BZ30" s="63">
        <f>Finansēšana!BZ274</f>
        <v>0</v>
      </c>
      <c r="CA30" s="63">
        <f>Finansēšana!CA274</f>
        <v>0</v>
      </c>
      <c r="CB30" s="63">
        <f>Finansēšana!CB274</f>
        <v>0</v>
      </c>
      <c r="CC30" s="63">
        <f>Finansēšana!CC274</f>
        <v>0</v>
      </c>
      <c r="CD30" s="63">
        <f>Finansēšana!CD274</f>
        <v>0</v>
      </c>
      <c r="CE30" s="63">
        <f>Finansēšana!CE274</f>
        <v>0</v>
      </c>
      <c r="CF30" s="63">
        <f>Finansēšana!CF274</f>
        <v>0</v>
      </c>
      <c r="CG30" s="63">
        <f>Finansēšana!CG274</f>
        <v>0</v>
      </c>
      <c r="CH30" s="63">
        <f>Finansēšana!CH274</f>
        <v>0</v>
      </c>
      <c r="CI30" s="63">
        <f>Finansēšana!CI274</f>
        <v>0</v>
      </c>
      <c r="CJ30" s="63">
        <f>Finansēšana!CJ274</f>
        <v>0</v>
      </c>
      <c r="CK30" s="63">
        <f>Finansēšana!CK274</f>
        <v>0</v>
      </c>
      <c r="CL30" s="63">
        <f>Finansēšana!CL274</f>
        <v>0</v>
      </c>
      <c r="CM30" s="63">
        <f>Finansēšana!CM274</f>
        <v>0</v>
      </c>
      <c r="CN30" s="63">
        <f>Finansēšana!CN274</f>
        <v>0</v>
      </c>
      <c r="CO30" s="63">
        <f>Finansēšana!CO274</f>
        <v>0</v>
      </c>
      <c r="CP30" s="63">
        <f>Finansēšana!CP274</f>
        <v>0</v>
      </c>
      <c r="CQ30" s="63">
        <f>Finansēšana!CQ274</f>
        <v>0</v>
      </c>
      <c r="CR30" s="63">
        <f>Finansēšana!CR274</f>
        <v>0</v>
      </c>
      <c r="CS30" s="63">
        <f>Finansēšana!CS274</f>
        <v>0</v>
      </c>
      <c r="CT30" s="63">
        <f>Finansēšana!CT274</f>
        <v>0</v>
      </c>
      <c r="CU30" s="63">
        <f>Finansēšana!CU274</f>
        <v>0</v>
      </c>
      <c r="CV30" s="63">
        <f>Finansēšana!CV274</f>
        <v>0</v>
      </c>
      <c r="CW30" s="63">
        <f>Finansēšana!CW274</f>
        <v>0</v>
      </c>
      <c r="CX30" s="63">
        <f>Finansēšana!CX274</f>
        <v>0</v>
      </c>
      <c r="CY30" s="63">
        <f>Finansēšana!CY274</f>
        <v>0</v>
      </c>
      <c r="CZ30" s="63">
        <f>Finansēšana!CZ274</f>
        <v>0</v>
      </c>
      <c r="DA30" s="63">
        <f>Finansēšana!DA274</f>
        <v>0</v>
      </c>
      <c r="DB30" s="63">
        <f>Finansēšana!DB274</f>
        <v>0</v>
      </c>
      <c r="DC30" s="63">
        <f>Finansēšana!DC274</f>
        <v>0</v>
      </c>
      <c r="DD30" s="63">
        <f>Finansēšana!DD274</f>
        <v>0</v>
      </c>
      <c r="DE30" s="63">
        <f>Finansēšana!DE274</f>
        <v>0</v>
      </c>
      <c r="DF30" s="63">
        <f>Finansēšana!DF274</f>
        <v>0</v>
      </c>
      <c r="DG30" s="63">
        <f>Finansēšana!DG274</f>
        <v>0</v>
      </c>
      <c r="DH30" s="63">
        <f>Finansēšana!DH274</f>
        <v>0</v>
      </c>
      <c r="DI30" s="63">
        <f>Finansēšana!DI274</f>
        <v>0</v>
      </c>
      <c r="DJ30" s="63">
        <f>Finansēšana!DJ274</f>
        <v>0</v>
      </c>
      <c r="DK30" s="63">
        <f>Finansēšana!DK274</f>
        <v>0</v>
      </c>
      <c r="DL30" s="63">
        <f>Finansēšana!DL274</f>
        <v>0</v>
      </c>
      <c r="DM30" s="63">
        <f>Finansēšana!DM274</f>
        <v>0</v>
      </c>
      <c r="DN30" s="63">
        <f>Finansēšana!DN274</f>
        <v>0</v>
      </c>
      <c r="DO30" s="63">
        <f>Finansēšana!DO274</f>
        <v>0</v>
      </c>
      <c r="DP30" s="63">
        <f>Finansēšana!DP274</f>
        <v>0</v>
      </c>
      <c r="DQ30" s="63">
        <f>Finansēšana!DQ274</f>
        <v>0</v>
      </c>
      <c r="DR30" s="63">
        <f>Finansēšana!DR274</f>
        <v>0</v>
      </c>
      <c r="DS30" s="63">
        <f>Finansēšana!DS274</f>
        <v>0</v>
      </c>
      <c r="DT30" s="63">
        <f>Finansēšana!DT274</f>
        <v>0</v>
      </c>
      <c r="DU30" s="63">
        <f>Finansēšana!DU274</f>
        <v>0</v>
      </c>
    </row>
    <row r="31" spans="1:125" x14ac:dyDescent="0.35">
      <c r="A31" s="55" t="str">
        <f>Finansēšana!A333</f>
        <v>Bilance saistību apkalpošanas kontos perioda sākumā</v>
      </c>
      <c r="B31" s="1"/>
      <c r="C31" s="1"/>
      <c r="D31" s="1"/>
      <c r="E31" s="63">
        <f>Finansēšana!E333</f>
        <v>0</v>
      </c>
      <c r="F31" s="63">
        <f>Finansēšana!F333</f>
        <v>0</v>
      </c>
      <c r="G31" s="63">
        <f>Finansēšana!G333</f>
        <v>0</v>
      </c>
      <c r="H31" s="63">
        <f>Finansēšana!H333</f>
        <v>0</v>
      </c>
      <c r="I31" s="63">
        <f>Finansēšana!I333</f>
        <v>0</v>
      </c>
      <c r="J31" s="63">
        <f>Finansēšana!J333</f>
        <v>0</v>
      </c>
      <c r="K31" s="63">
        <f>Finansēšana!K333</f>
        <v>0</v>
      </c>
      <c r="L31" s="63">
        <f>Finansēšana!L333</f>
        <v>0</v>
      </c>
      <c r="M31" s="63">
        <f>Finansēšana!M333</f>
        <v>0</v>
      </c>
      <c r="N31" s="63">
        <f>Finansēšana!N333</f>
        <v>0</v>
      </c>
      <c r="O31" s="63">
        <f>Finansēšana!O333</f>
        <v>0</v>
      </c>
      <c r="P31" s="63">
        <f>Finansēšana!P333</f>
        <v>0</v>
      </c>
      <c r="Q31" s="63">
        <f>Finansēšana!Q333</f>
        <v>0</v>
      </c>
      <c r="R31" s="63">
        <f>Finansēšana!R333</f>
        <v>0</v>
      </c>
      <c r="S31" s="63">
        <f>Finansēšana!S333</f>
        <v>0</v>
      </c>
      <c r="T31" s="63">
        <f>Finansēšana!T333</f>
        <v>0</v>
      </c>
      <c r="U31" s="63">
        <f>Finansēšana!U333</f>
        <v>0</v>
      </c>
      <c r="V31" s="63">
        <f>Finansēšana!V333</f>
        <v>0</v>
      </c>
      <c r="W31" s="63">
        <f>Finansēšana!W333</f>
        <v>0</v>
      </c>
      <c r="X31" s="63">
        <f>Finansēšana!X333</f>
        <v>0</v>
      </c>
      <c r="Y31" s="63">
        <f>Finansēšana!Y333</f>
        <v>0</v>
      </c>
      <c r="Z31" s="63">
        <f>Finansēšana!Z333</f>
        <v>0</v>
      </c>
      <c r="AA31" s="63">
        <f>Finansēšana!AA333</f>
        <v>0</v>
      </c>
      <c r="AB31" s="63">
        <f>Finansēšana!AB333</f>
        <v>0</v>
      </c>
      <c r="AC31" s="63">
        <f>Finansēšana!AC333</f>
        <v>0</v>
      </c>
      <c r="AD31" s="63">
        <f>Finansēšana!AD333</f>
        <v>0</v>
      </c>
      <c r="AE31" s="63">
        <f>Finansēšana!AE333</f>
        <v>0</v>
      </c>
      <c r="AF31" s="63">
        <f>Finansēšana!AF333</f>
        <v>0</v>
      </c>
      <c r="AG31" s="63">
        <f>Finansēšana!AG333</f>
        <v>0</v>
      </c>
      <c r="AH31" s="63">
        <f>Finansēšana!AH333</f>
        <v>0</v>
      </c>
      <c r="AI31" s="63">
        <f>Finansēšana!AI333</f>
        <v>0</v>
      </c>
      <c r="AJ31" s="63">
        <f>Finansēšana!AJ333</f>
        <v>0</v>
      </c>
      <c r="AK31" s="63">
        <f>Finansēšana!AK333</f>
        <v>0</v>
      </c>
      <c r="AL31" s="63">
        <f>Finansēšana!AL333</f>
        <v>0</v>
      </c>
      <c r="AM31" s="63">
        <f>Finansēšana!AM333</f>
        <v>0</v>
      </c>
      <c r="AN31" s="63">
        <f>Finansēšana!AN333</f>
        <v>0</v>
      </c>
      <c r="AO31" s="63">
        <f>Finansēšana!AO333</f>
        <v>0</v>
      </c>
      <c r="AP31" s="63">
        <f>Finansēšana!AP333</f>
        <v>0</v>
      </c>
      <c r="AQ31" s="63">
        <f>Finansēšana!AQ333</f>
        <v>0</v>
      </c>
      <c r="AR31" s="63">
        <f>Finansēšana!AR333</f>
        <v>0</v>
      </c>
      <c r="AS31" s="63">
        <f>Finansēšana!AS333</f>
        <v>0</v>
      </c>
      <c r="AT31" s="63">
        <f>Finansēšana!AT333</f>
        <v>0</v>
      </c>
      <c r="AU31" s="63">
        <f>Finansēšana!AU333</f>
        <v>0</v>
      </c>
      <c r="AV31" s="63">
        <f>Finansēšana!AV333</f>
        <v>0</v>
      </c>
      <c r="AW31" s="63">
        <f>Finansēšana!AW333</f>
        <v>0</v>
      </c>
      <c r="AX31" s="63">
        <f>Finansēšana!AX333</f>
        <v>0</v>
      </c>
      <c r="AY31" s="63">
        <f>Finansēšana!AY333</f>
        <v>0</v>
      </c>
      <c r="AZ31" s="63">
        <f>Finansēšana!AZ333</f>
        <v>0</v>
      </c>
      <c r="BA31" s="63">
        <f>Finansēšana!BA333</f>
        <v>0</v>
      </c>
      <c r="BB31" s="63">
        <f>Finansēšana!BB333</f>
        <v>0</v>
      </c>
      <c r="BC31" s="63">
        <f>Finansēšana!BC333</f>
        <v>0</v>
      </c>
      <c r="BD31" s="63">
        <f>Finansēšana!BD333</f>
        <v>0</v>
      </c>
      <c r="BE31" s="63">
        <f>Finansēšana!BE333</f>
        <v>0</v>
      </c>
      <c r="BF31" s="63">
        <f>Finansēšana!BF333</f>
        <v>0</v>
      </c>
      <c r="BG31" s="63">
        <f>Finansēšana!BG333</f>
        <v>0</v>
      </c>
      <c r="BH31" s="63">
        <f>Finansēšana!BH333</f>
        <v>0</v>
      </c>
      <c r="BI31" s="63">
        <f>Finansēšana!BI333</f>
        <v>0</v>
      </c>
      <c r="BJ31" s="63">
        <f>Finansēšana!BJ333</f>
        <v>0</v>
      </c>
      <c r="BK31" s="63">
        <f>Finansēšana!BK333</f>
        <v>0</v>
      </c>
      <c r="BL31" s="63">
        <f>Finansēšana!BL333</f>
        <v>0</v>
      </c>
      <c r="BM31" s="63">
        <f>Finansēšana!BM333</f>
        <v>0</v>
      </c>
      <c r="BN31" s="63">
        <f>Finansēšana!BN333</f>
        <v>0</v>
      </c>
      <c r="BO31" s="63">
        <f>Finansēšana!BO333</f>
        <v>0</v>
      </c>
      <c r="BP31" s="63">
        <f>Finansēšana!BP333</f>
        <v>0</v>
      </c>
      <c r="BQ31" s="63">
        <f>Finansēšana!BQ333</f>
        <v>0</v>
      </c>
      <c r="BR31" s="63">
        <f>Finansēšana!BR333</f>
        <v>0</v>
      </c>
      <c r="BS31" s="63">
        <f>Finansēšana!BS333</f>
        <v>0</v>
      </c>
      <c r="BT31" s="63">
        <f>Finansēšana!BT333</f>
        <v>0</v>
      </c>
      <c r="BU31" s="63">
        <f>Finansēšana!BU333</f>
        <v>0</v>
      </c>
      <c r="BV31" s="63">
        <f>Finansēšana!BV333</f>
        <v>0</v>
      </c>
      <c r="BW31" s="63">
        <f>Finansēšana!BW333</f>
        <v>0</v>
      </c>
      <c r="BX31" s="63">
        <f>Finansēšana!BX333</f>
        <v>0</v>
      </c>
      <c r="BY31" s="63">
        <f>Finansēšana!BY333</f>
        <v>0</v>
      </c>
      <c r="BZ31" s="63">
        <f>Finansēšana!BZ333</f>
        <v>0</v>
      </c>
      <c r="CA31" s="63">
        <f>Finansēšana!CA333</f>
        <v>0</v>
      </c>
      <c r="CB31" s="63">
        <f>Finansēšana!CB333</f>
        <v>0</v>
      </c>
      <c r="CC31" s="63">
        <f>Finansēšana!CC333</f>
        <v>0</v>
      </c>
      <c r="CD31" s="63">
        <f>Finansēšana!CD333</f>
        <v>0</v>
      </c>
      <c r="CE31" s="63">
        <f>Finansēšana!CE333</f>
        <v>0</v>
      </c>
      <c r="CF31" s="63">
        <f>Finansēšana!CF333</f>
        <v>0</v>
      </c>
      <c r="CG31" s="63">
        <f>Finansēšana!CG333</f>
        <v>0</v>
      </c>
      <c r="CH31" s="63">
        <f>Finansēšana!CH333</f>
        <v>0</v>
      </c>
      <c r="CI31" s="63">
        <f>Finansēšana!CI333</f>
        <v>0</v>
      </c>
      <c r="CJ31" s="63">
        <f>Finansēšana!CJ333</f>
        <v>0</v>
      </c>
      <c r="CK31" s="63">
        <f>Finansēšana!CK333</f>
        <v>0</v>
      </c>
      <c r="CL31" s="63">
        <f>Finansēšana!CL333</f>
        <v>0</v>
      </c>
      <c r="CM31" s="63">
        <f>Finansēšana!CM333</f>
        <v>0</v>
      </c>
      <c r="CN31" s="63">
        <f>Finansēšana!CN333</f>
        <v>0</v>
      </c>
      <c r="CO31" s="63">
        <f>Finansēšana!CO333</f>
        <v>0</v>
      </c>
      <c r="CP31" s="63">
        <f>Finansēšana!CP333</f>
        <v>0</v>
      </c>
      <c r="CQ31" s="63">
        <f>Finansēšana!CQ333</f>
        <v>0</v>
      </c>
      <c r="CR31" s="63">
        <f>Finansēšana!CR333</f>
        <v>0</v>
      </c>
      <c r="CS31" s="63">
        <f>Finansēšana!CS333</f>
        <v>0</v>
      </c>
      <c r="CT31" s="63">
        <f>Finansēšana!CT333</f>
        <v>0</v>
      </c>
      <c r="CU31" s="63">
        <f>Finansēšana!CU333</f>
        <v>0</v>
      </c>
      <c r="CV31" s="63">
        <f>Finansēšana!CV333</f>
        <v>0</v>
      </c>
      <c r="CW31" s="63">
        <f>Finansēšana!CW333</f>
        <v>0</v>
      </c>
      <c r="CX31" s="63">
        <f>Finansēšana!CX333</f>
        <v>0</v>
      </c>
      <c r="CY31" s="63">
        <f>Finansēšana!CY333</f>
        <v>0</v>
      </c>
      <c r="CZ31" s="63">
        <f>Finansēšana!CZ333</f>
        <v>0</v>
      </c>
      <c r="DA31" s="63">
        <f>Finansēšana!DA333</f>
        <v>0</v>
      </c>
      <c r="DB31" s="63">
        <f>Finansēšana!DB333</f>
        <v>0</v>
      </c>
      <c r="DC31" s="63">
        <f>Finansēšana!DC333</f>
        <v>0</v>
      </c>
      <c r="DD31" s="63">
        <f>Finansēšana!DD333</f>
        <v>0</v>
      </c>
      <c r="DE31" s="63">
        <f>Finansēšana!DE333</f>
        <v>0</v>
      </c>
      <c r="DF31" s="63">
        <f>Finansēšana!DF333</f>
        <v>0</v>
      </c>
      <c r="DG31" s="63">
        <f>Finansēšana!DG333</f>
        <v>0</v>
      </c>
      <c r="DH31" s="63">
        <f>Finansēšana!DH333</f>
        <v>0</v>
      </c>
      <c r="DI31" s="63">
        <f>Finansēšana!DI333</f>
        <v>0</v>
      </c>
      <c r="DJ31" s="63">
        <f>Finansēšana!DJ333</f>
        <v>0</v>
      </c>
      <c r="DK31" s="63">
        <f>Finansēšana!DK333</f>
        <v>0</v>
      </c>
      <c r="DL31" s="63">
        <f>Finansēšana!DL333</f>
        <v>0</v>
      </c>
      <c r="DM31" s="63">
        <f>Finansēšana!DM333</f>
        <v>0</v>
      </c>
      <c r="DN31" s="63">
        <f>Finansēšana!DN333</f>
        <v>0</v>
      </c>
      <c r="DO31" s="63">
        <f>Finansēšana!DO333</f>
        <v>0</v>
      </c>
      <c r="DP31" s="63">
        <f>Finansēšana!DP333</f>
        <v>0</v>
      </c>
      <c r="DQ31" s="63">
        <f>Finansēšana!DQ333</f>
        <v>0</v>
      </c>
      <c r="DR31" s="63">
        <f>Finansēšana!DR333</f>
        <v>0</v>
      </c>
      <c r="DS31" s="63">
        <f>Finansēšana!DS333</f>
        <v>0</v>
      </c>
      <c r="DT31" s="63">
        <f>Finansēšana!DT333</f>
        <v>0</v>
      </c>
      <c r="DU31" s="63">
        <f>Finansēšana!DU333</f>
        <v>0</v>
      </c>
    </row>
    <row r="32" spans="1:125" x14ac:dyDescent="0.35">
      <c r="A32" s="2" t="s">
        <v>548</v>
      </c>
      <c r="B32" s="1"/>
      <c r="C32" s="1"/>
      <c r="D32" s="1"/>
      <c r="E32" s="1">
        <f t="shared" ref="E32:BP32" si="6">IF(E30&gt;0,1,0)</f>
        <v>0</v>
      </c>
      <c r="F32" s="1">
        <f t="shared" si="6"/>
        <v>0</v>
      </c>
      <c r="G32" s="1">
        <f t="shared" si="6"/>
        <v>0</v>
      </c>
      <c r="H32" s="1">
        <f t="shared" si="6"/>
        <v>0</v>
      </c>
      <c r="I32" s="1">
        <f t="shared" si="6"/>
        <v>0</v>
      </c>
      <c r="J32" s="1">
        <f t="shared" si="6"/>
        <v>0</v>
      </c>
      <c r="K32" s="1">
        <f t="shared" si="6"/>
        <v>0</v>
      </c>
      <c r="L32" s="1">
        <f t="shared" si="6"/>
        <v>0</v>
      </c>
      <c r="M32" s="1">
        <f t="shared" si="6"/>
        <v>0</v>
      </c>
      <c r="N32" s="1">
        <f t="shared" si="6"/>
        <v>0</v>
      </c>
      <c r="O32" s="1">
        <f t="shared" si="6"/>
        <v>0</v>
      </c>
      <c r="P32" s="1">
        <f t="shared" si="6"/>
        <v>0</v>
      </c>
      <c r="Q32" s="1">
        <f t="shared" si="6"/>
        <v>0</v>
      </c>
      <c r="R32" s="1">
        <f t="shared" si="6"/>
        <v>0</v>
      </c>
      <c r="S32" s="1">
        <f t="shared" si="6"/>
        <v>0</v>
      </c>
      <c r="T32" s="1">
        <f t="shared" si="6"/>
        <v>0</v>
      </c>
      <c r="U32" s="1">
        <f t="shared" si="6"/>
        <v>0</v>
      </c>
      <c r="V32" s="1">
        <f t="shared" si="6"/>
        <v>0</v>
      </c>
      <c r="W32" s="1">
        <f t="shared" si="6"/>
        <v>0</v>
      </c>
      <c r="X32" s="1">
        <f t="shared" si="6"/>
        <v>0</v>
      </c>
      <c r="Y32" s="1">
        <f t="shared" si="6"/>
        <v>0</v>
      </c>
      <c r="Z32" s="1">
        <f t="shared" si="6"/>
        <v>0</v>
      </c>
      <c r="AA32" s="1">
        <f t="shared" si="6"/>
        <v>0</v>
      </c>
      <c r="AB32" s="1">
        <f t="shared" si="6"/>
        <v>0</v>
      </c>
      <c r="AC32" s="1">
        <f t="shared" si="6"/>
        <v>0</v>
      </c>
      <c r="AD32" s="1">
        <f t="shared" si="6"/>
        <v>0</v>
      </c>
      <c r="AE32" s="1">
        <f t="shared" si="6"/>
        <v>0</v>
      </c>
      <c r="AF32" s="1">
        <f t="shared" si="6"/>
        <v>0</v>
      </c>
      <c r="AG32" s="1">
        <f t="shared" si="6"/>
        <v>0</v>
      </c>
      <c r="AH32" s="1">
        <f t="shared" si="6"/>
        <v>0</v>
      </c>
      <c r="AI32" s="1">
        <f t="shared" si="6"/>
        <v>0</v>
      </c>
      <c r="AJ32" s="1">
        <f t="shared" si="6"/>
        <v>0</v>
      </c>
      <c r="AK32" s="1">
        <f t="shared" si="6"/>
        <v>0</v>
      </c>
      <c r="AL32" s="1">
        <f t="shared" si="6"/>
        <v>0</v>
      </c>
      <c r="AM32" s="1">
        <f t="shared" si="6"/>
        <v>0</v>
      </c>
      <c r="AN32" s="1">
        <f t="shared" si="6"/>
        <v>0</v>
      </c>
      <c r="AO32" s="1">
        <f t="shared" si="6"/>
        <v>0</v>
      </c>
      <c r="AP32" s="1">
        <f t="shared" si="6"/>
        <v>0</v>
      </c>
      <c r="AQ32" s="1">
        <f t="shared" si="6"/>
        <v>0</v>
      </c>
      <c r="AR32" s="1">
        <f t="shared" si="6"/>
        <v>0</v>
      </c>
      <c r="AS32" s="1">
        <f t="shared" si="6"/>
        <v>0</v>
      </c>
      <c r="AT32" s="1">
        <f t="shared" si="6"/>
        <v>0</v>
      </c>
      <c r="AU32" s="1">
        <f t="shared" si="6"/>
        <v>0</v>
      </c>
      <c r="AV32" s="1">
        <f t="shared" si="6"/>
        <v>0</v>
      </c>
      <c r="AW32" s="1">
        <f t="shared" si="6"/>
        <v>0</v>
      </c>
      <c r="AX32" s="1">
        <f t="shared" si="6"/>
        <v>0</v>
      </c>
      <c r="AY32" s="1">
        <f t="shared" si="6"/>
        <v>0</v>
      </c>
      <c r="AZ32" s="1">
        <f t="shared" si="6"/>
        <v>0</v>
      </c>
      <c r="BA32" s="1">
        <f t="shared" si="6"/>
        <v>0</v>
      </c>
      <c r="BB32" s="1">
        <f t="shared" si="6"/>
        <v>0</v>
      </c>
      <c r="BC32" s="1">
        <f t="shared" si="6"/>
        <v>0</v>
      </c>
      <c r="BD32" s="1">
        <f t="shared" si="6"/>
        <v>0</v>
      </c>
      <c r="BE32" s="1">
        <f t="shared" si="6"/>
        <v>0</v>
      </c>
      <c r="BF32" s="1">
        <f t="shared" si="6"/>
        <v>0</v>
      </c>
      <c r="BG32" s="1">
        <f t="shared" si="6"/>
        <v>0</v>
      </c>
      <c r="BH32" s="1">
        <f t="shared" si="6"/>
        <v>0</v>
      </c>
      <c r="BI32" s="1">
        <f t="shared" si="6"/>
        <v>0</v>
      </c>
      <c r="BJ32" s="1">
        <f t="shared" si="6"/>
        <v>0</v>
      </c>
      <c r="BK32" s="1">
        <f t="shared" si="6"/>
        <v>0</v>
      </c>
      <c r="BL32" s="1">
        <f t="shared" si="6"/>
        <v>0</v>
      </c>
      <c r="BM32" s="1">
        <f t="shared" si="6"/>
        <v>0</v>
      </c>
      <c r="BN32" s="1">
        <f t="shared" si="6"/>
        <v>0</v>
      </c>
      <c r="BO32" s="1">
        <f t="shared" si="6"/>
        <v>0</v>
      </c>
      <c r="BP32" s="1">
        <f t="shared" si="6"/>
        <v>0</v>
      </c>
      <c r="BQ32" s="1">
        <f t="shared" ref="BQ32:DU32" si="7">IF(BQ30&gt;0,1,0)</f>
        <v>0</v>
      </c>
      <c r="BR32" s="1">
        <f t="shared" si="7"/>
        <v>0</v>
      </c>
      <c r="BS32" s="1">
        <f t="shared" si="7"/>
        <v>0</v>
      </c>
      <c r="BT32" s="1">
        <f t="shared" si="7"/>
        <v>0</v>
      </c>
      <c r="BU32" s="1">
        <f t="shared" si="7"/>
        <v>0</v>
      </c>
      <c r="BV32" s="1">
        <f t="shared" si="7"/>
        <v>0</v>
      </c>
      <c r="BW32" s="1">
        <f t="shared" si="7"/>
        <v>0</v>
      </c>
      <c r="BX32" s="1">
        <f t="shared" si="7"/>
        <v>0</v>
      </c>
      <c r="BY32" s="1">
        <f t="shared" si="7"/>
        <v>0</v>
      </c>
      <c r="BZ32" s="1">
        <f t="shared" si="7"/>
        <v>0</v>
      </c>
      <c r="CA32" s="1">
        <f t="shared" si="7"/>
        <v>0</v>
      </c>
      <c r="CB32" s="1">
        <f t="shared" si="7"/>
        <v>0</v>
      </c>
      <c r="CC32" s="1">
        <f t="shared" si="7"/>
        <v>0</v>
      </c>
      <c r="CD32" s="1">
        <f t="shared" si="7"/>
        <v>0</v>
      </c>
      <c r="CE32" s="1">
        <f t="shared" si="7"/>
        <v>0</v>
      </c>
      <c r="CF32" s="1">
        <f t="shared" si="7"/>
        <v>0</v>
      </c>
      <c r="CG32" s="1">
        <f t="shared" si="7"/>
        <v>0</v>
      </c>
      <c r="CH32" s="1">
        <f t="shared" si="7"/>
        <v>0</v>
      </c>
      <c r="CI32" s="1">
        <f t="shared" si="7"/>
        <v>0</v>
      </c>
      <c r="CJ32" s="1">
        <f t="shared" si="7"/>
        <v>0</v>
      </c>
      <c r="CK32" s="1">
        <f t="shared" si="7"/>
        <v>0</v>
      </c>
      <c r="CL32" s="1">
        <f t="shared" si="7"/>
        <v>0</v>
      </c>
      <c r="CM32" s="1">
        <f t="shared" si="7"/>
        <v>0</v>
      </c>
      <c r="CN32" s="1">
        <f t="shared" si="7"/>
        <v>0</v>
      </c>
      <c r="CO32" s="1">
        <f t="shared" si="7"/>
        <v>0</v>
      </c>
      <c r="CP32" s="1">
        <f t="shared" si="7"/>
        <v>0</v>
      </c>
      <c r="CQ32" s="1">
        <f t="shared" si="7"/>
        <v>0</v>
      </c>
      <c r="CR32" s="1">
        <f t="shared" si="7"/>
        <v>0</v>
      </c>
      <c r="CS32" s="1">
        <f t="shared" si="7"/>
        <v>0</v>
      </c>
      <c r="CT32" s="1">
        <f t="shared" si="7"/>
        <v>0</v>
      </c>
      <c r="CU32" s="1">
        <f t="shared" si="7"/>
        <v>0</v>
      </c>
      <c r="CV32" s="1">
        <f t="shared" si="7"/>
        <v>0</v>
      </c>
      <c r="CW32" s="1">
        <f t="shared" si="7"/>
        <v>0</v>
      </c>
      <c r="CX32" s="1">
        <f t="shared" si="7"/>
        <v>0</v>
      </c>
      <c r="CY32" s="1">
        <f t="shared" si="7"/>
        <v>0</v>
      </c>
      <c r="CZ32" s="1">
        <f t="shared" si="7"/>
        <v>0</v>
      </c>
      <c r="DA32" s="1">
        <f t="shared" si="7"/>
        <v>0</v>
      </c>
      <c r="DB32" s="1">
        <f t="shared" si="7"/>
        <v>0</v>
      </c>
      <c r="DC32" s="1">
        <f t="shared" si="7"/>
        <v>0</v>
      </c>
      <c r="DD32" s="1">
        <f t="shared" si="7"/>
        <v>0</v>
      </c>
      <c r="DE32" s="1">
        <f t="shared" si="7"/>
        <v>0</v>
      </c>
      <c r="DF32" s="1">
        <f t="shared" si="7"/>
        <v>0</v>
      </c>
      <c r="DG32" s="1">
        <f t="shared" si="7"/>
        <v>0</v>
      </c>
      <c r="DH32" s="1">
        <f t="shared" si="7"/>
        <v>0</v>
      </c>
      <c r="DI32" s="1">
        <f t="shared" si="7"/>
        <v>0</v>
      </c>
      <c r="DJ32" s="1">
        <f t="shared" si="7"/>
        <v>0</v>
      </c>
      <c r="DK32" s="1">
        <f t="shared" si="7"/>
        <v>0</v>
      </c>
      <c r="DL32" s="1">
        <f t="shared" si="7"/>
        <v>0</v>
      </c>
      <c r="DM32" s="1">
        <f t="shared" si="7"/>
        <v>0</v>
      </c>
      <c r="DN32" s="1">
        <f t="shared" si="7"/>
        <v>0</v>
      </c>
      <c r="DO32" s="1">
        <f t="shared" si="7"/>
        <v>0</v>
      </c>
      <c r="DP32" s="1">
        <f t="shared" si="7"/>
        <v>0</v>
      </c>
      <c r="DQ32" s="1">
        <f t="shared" si="7"/>
        <v>0</v>
      </c>
      <c r="DR32" s="1">
        <f t="shared" si="7"/>
        <v>0</v>
      </c>
      <c r="DS32" s="1">
        <f t="shared" si="7"/>
        <v>0</v>
      </c>
      <c r="DT32" s="1">
        <f t="shared" si="7"/>
        <v>0</v>
      </c>
      <c r="DU32" s="1">
        <f t="shared" si="7"/>
        <v>0</v>
      </c>
    </row>
    <row r="33" spans="1:125" x14ac:dyDescent="0.35">
      <c r="A33" s="2" t="s">
        <v>549</v>
      </c>
      <c r="B33" s="1"/>
      <c r="C33" s="1"/>
      <c r="D33" s="1"/>
      <c r="E33" s="1">
        <f>SUM(E32:$DU$32)</f>
        <v>0</v>
      </c>
      <c r="F33" s="1">
        <f>SUM(F32:$DU$32)</f>
        <v>0</v>
      </c>
      <c r="G33" s="1">
        <f>SUM(G32:$DU$32)</f>
        <v>0</v>
      </c>
      <c r="H33" s="1">
        <f>SUM(H32:$DU$32)</f>
        <v>0</v>
      </c>
      <c r="I33" s="1">
        <f>SUM(I32:$DU$32)</f>
        <v>0</v>
      </c>
      <c r="J33" s="1">
        <f>SUM(J32:$DU$32)</f>
        <v>0</v>
      </c>
      <c r="K33" s="1">
        <f>SUM(K32:$DU$32)</f>
        <v>0</v>
      </c>
      <c r="L33" s="1">
        <f>SUM(L32:$DU$32)</f>
        <v>0</v>
      </c>
      <c r="M33" s="1">
        <f>SUM(M32:$DU$32)</f>
        <v>0</v>
      </c>
      <c r="N33" s="1">
        <f>SUM(N32:$DU$32)</f>
        <v>0</v>
      </c>
      <c r="O33" s="1">
        <f>SUM(O32:$DU$32)</f>
        <v>0</v>
      </c>
      <c r="P33" s="1">
        <f>SUM(P32:$DU$32)</f>
        <v>0</v>
      </c>
      <c r="Q33" s="1">
        <f>SUM(Q32:$DU$32)</f>
        <v>0</v>
      </c>
      <c r="R33" s="1">
        <f>SUM(R32:$DU$32)</f>
        <v>0</v>
      </c>
      <c r="S33" s="1">
        <f>SUM(S32:$DU$32)</f>
        <v>0</v>
      </c>
      <c r="T33" s="1">
        <f>SUM(T32:$DU$32)</f>
        <v>0</v>
      </c>
      <c r="U33" s="1">
        <f>SUM(U32:$DU$32)</f>
        <v>0</v>
      </c>
      <c r="V33" s="1">
        <f>SUM(V32:$DU$32)</f>
        <v>0</v>
      </c>
      <c r="W33" s="1">
        <f>SUM(W32:$DU$32)</f>
        <v>0</v>
      </c>
      <c r="X33" s="1">
        <f>SUM(X32:$DU$32)</f>
        <v>0</v>
      </c>
      <c r="Y33" s="1">
        <f>SUM(Y32:$DU$32)</f>
        <v>0</v>
      </c>
      <c r="Z33" s="1">
        <f>SUM(Z32:$DU$32)</f>
        <v>0</v>
      </c>
      <c r="AA33" s="1">
        <f>SUM(AA32:$DU$32)</f>
        <v>0</v>
      </c>
      <c r="AB33" s="1">
        <f>SUM(AB32:$DU$32)</f>
        <v>0</v>
      </c>
      <c r="AC33" s="1">
        <f>SUM(AC32:$DU$32)</f>
        <v>0</v>
      </c>
      <c r="AD33" s="1">
        <f>SUM(AD32:$DU$32)</f>
        <v>0</v>
      </c>
      <c r="AE33" s="1">
        <f>SUM(AE32:$DU$32)</f>
        <v>0</v>
      </c>
      <c r="AF33" s="1">
        <f>SUM(AF32:$DU$32)</f>
        <v>0</v>
      </c>
      <c r="AG33" s="1">
        <f>SUM(AG32:$DU$32)</f>
        <v>0</v>
      </c>
      <c r="AH33" s="1">
        <f>SUM(AH32:$DU$32)</f>
        <v>0</v>
      </c>
      <c r="AI33" s="1">
        <f>SUM(AI32:$DU$32)</f>
        <v>0</v>
      </c>
      <c r="AJ33" s="1">
        <f>SUM(AJ32:$DU$32)</f>
        <v>0</v>
      </c>
      <c r="AK33" s="1">
        <f>SUM(AK32:$DU$32)</f>
        <v>0</v>
      </c>
      <c r="AL33" s="1">
        <f>SUM(AL32:$DU$32)</f>
        <v>0</v>
      </c>
      <c r="AM33" s="1">
        <f>SUM(AM32:$DU$32)</f>
        <v>0</v>
      </c>
      <c r="AN33" s="1">
        <f>SUM(AN32:$DU$32)</f>
        <v>0</v>
      </c>
      <c r="AO33" s="1">
        <f>SUM(AO32:$DU$32)</f>
        <v>0</v>
      </c>
      <c r="AP33" s="1">
        <f>SUM(AP32:$DU$32)</f>
        <v>0</v>
      </c>
      <c r="AQ33" s="1">
        <f>SUM(AQ32:$DU$32)</f>
        <v>0</v>
      </c>
      <c r="AR33" s="1">
        <f>SUM(AR32:$DU$32)</f>
        <v>0</v>
      </c>
      <c r="AS33" s="1">
        <f>SUM(AS32:$DU$32)</f>
        <v>0</v>
      </c>
      <c r="AT33" s="1">
        <f>SUM(AT32:$DU$32)</f>
        <v>0</v>
      </c>
      <c r="AU33" s="1">
        <f>SUM(AU32:$DU$32)</f>
        <v>0</v>
      </c>
      <c r="AV33" s="1">
        <f>SUM(AV32:$DU$32)</f>
        <v>0</v>
      </c>
      <c r="AW33" s="1">
        <f>SUM(AW32:$DU$32)</f>
        <v>0</v>
      </c>
      <c r="AX33" s="1">
        <f>SUM(AX32:$DU$32)</f>
        <v>0</v>
      </c>
      <c r="AY33" s="1">
        <f>SUM(AY32:$DU$32)</f>
        <v>0</v>
      </c>
      <c r="AZ33" s="1">
        <f>SUM(AZ32:$DU$32)</f>
        <v>0</v>
      </c>
      <c r="BA33" s="1">
        <f>SUM(BA32:$DU$32)</f>
        <v>0</v>
      </c>
      <c r="BB33" s="1">
        <f>SUM(BB32:$DU$32)</f>
        <v>0</v>
      </c>
      <c r="BC33" s="1">
        <f>SUM(BC32:$DU$32)</f>
        <v>0</v>
      </c>
      <c r="BD33" s="1">
        <f>SUM(BD32:$DU$32)</f>
        <v>0</v>
      </c>
      <c r="BE33" s="1">
        <f>SUM(BE32:$DU$32)</f>
        <v>0</v>
      </c>
      <c r="BF33" s="1">
        <f>SUM(BF32:$DU$32)</f>
        <v>0</v>
      </c>
      <c r="BG33" s="1">
        <f>SUM(BG32:$DU$32)</f>
        <v>0</v>
      </c>
      <c r="BH33" s="1">
        <f>SUM(BH32:$DU$32)</f>
        <v>0</v>
      </c>
      <c r="BI33" s="1">
        <f>SUM(BI32:$DU$32)</f>
        <v>0</v>
      </c>
      <c r="BJ33" s="1">
        <f>SUM(BJ32:$DU$32)</f>
        <v>0</v>
      </c>
      <c r="BK33" s="1">
        <f>SUM(BK32:$DU$32)</f>
        <v>0</v>
      </c>
      <c r="BL33" s="1">
        <f>SUM(BL32:$DU$32)</f>
        <v>0</v>
      </c>
      <c r="BM33" s="1">
        <f>SUM(BM32:$DU$32)</f>
        <v>0</v>
      </c>
      <c r="BN33" s="1">
        <f>SUM(BN32:$DU$32)</f>
        <v>0</v>
      </c>
      <c r="BO33" s="1">
        <f>SUM(BO32:$DU$32)</f>
        <v>0</v>
      </c>
      <c r="BP33" s="1">
        <f>SUM(BP32:$DU$32)</f>
        <v>0</v>
      </c>
      <c r="BQ33" s="1">
        <f>SUM(BQ32:$DU$32)</f>
        <v>0</v>
      </c>
      <c r="BR33" s="1">
        <f>SUM(BR32:$DU$32)</f>
        <v>0</v>
      </c>
      <c r="BS33" s="1">
        <f>SUM(BS32:$DU$32)</f>
        <v>0</v>
      </c>
      <c r="BT33" s="1">
        <f>SUM(BT32:$DU$32)</f>
        <v>0</v>
      </c>
      <c r="BU33" s="1">
        <f>SUM(BU32:$DU$32)</f>
        <v>0</v>
      </c>
      <c r="BV33" s="1">
        <f>SUM(BV32:$DU$32)</f>
        <v>0</v>
      </c>
      <c r="BW33" s="1">
        <f>SUM(BW32:$DU$32)</f>
        <v>0</v>
      </c>
      <c r="BX33" s="1">
        <f>SUM(BX32:$DU$32)</f>
        <v>0</v>
      </c>
      <c r="BY33" s="1">
        <f>SUM(BY32:$DU$32)</f>
        <v>0</v>
      </c>
      <c r="BZ33" s="1">
        <f>SUM(BZ32:$DU$32)</f>
        <v>0</v>
      </c>
      <c r="CA33" s="1">
        <f>SUM(CA32:$DU$32)</f>
        <v>0</v>
      </c>
      <c r="CB33" s="1">
        <f>SUM(CB32:$DU$32)</f>
        <v>0</v>
      </c>
      <c r="CC33" s="1">
        <f>SUM(CC32:$DU$32)</f>
        <v>0</v>
      </c>
      <c r="CD33" s="1">
        <f>SUM(CD32:$DU$32)</f>
        <v>0</v>
      </c>
      <c r="CE33" s="1">
        <f>SUM(CE32:$DU$32)</f>
        <v>0</v>
      </c>
      <c r="CF33" s="1">
        <f>SUM(CF32:$DU$32)</f>
        <v>0</v>
      </c>
      <c r="CG33" s="1">
        <f>SUM(CG32:$DU$32)</f>
        <v>0</v>
      </c>
      <c r="CH33" s="1">
        <f>SUM(CH32:$DU$32)</f>
        <v>0</v>
      </c>
      <c r="CI33" s="1">
        <f>SUM(CI32:$DU$32)</f>
        <v>0</v>
      </c>
      <c r="CJ33" s="1">
        <f>SUM(CJ32:$DU$32)</f>
        <v>0</v>
      </c>
      <c r="CK33" s="1">
        <f>SUM(CK32:$DU$32)</f>
        <v>0</v>
      </c>
      <c r="CL33" s="1">
        <f>SUM(CL32:$DU$32)</f>
        <v>0</v>
      </c>
      <c r="CM33" s="1">
        <f>SUM(CM32:$DU$32)</f>
        <v>0</v>
      </c>
      <c r="CN33" s="1">
        <f>SUM(CN32:$DU$32)</f>
        <v>0</v>
      </c>
      <c r="CO33" s="1">
        <f>SUM(CO32:$DU$32)</f>
        <v>0</v>
      </c>
      <c r="CP33" s="1">
        <f>SUM(CP32:$DU$32)</f>
        <v>0</v>
      </c>
      <c r="CQ33" s="1">
        <f>SUM(CQ32:$DU$32)</f>
        <v>0</v>
      </c>
      <c r="CR33" s="1">
        <f>SUM(CR32:$DU$32)</f>
        <v>0</v>
      </c>
      <c r="CS33" s="1">
        <f>SUM(CS32:$DU$32)</f>
        <v>0</v>
      </c>
      <c r="CT33" s="1">
        <f>SUM(CT32:$DU$32)</f>
        <v>0</v>
      </c>
      <c r="CU33" s="1">
        <f>SUM(CU32:$DU$32)</f>
        <v>0</v>
      </c>
      <c r="CV33" s="1">
        <f>SUM(CV32:$DU$32)</f>
        <v>0</v>
      </c>
      <c r="CW33" s="1">
        <f>SUM(CW32:$DU$32)</f>
        <v>0</v>
      </c>
      <c r="CX33" s="1">
        <f>SUM(CX32:$DU$32)</f>
        <v>0</v>
      </c>
      <c r="CY33" s="1">
        <f>SUM(CY32:$DU$32)</f>
        <v>0</v>
      </c>
      <c r="CZ33" s="1">
        <f>SUM(CZ32:$DU$32)</f>
        <v>0</v>
      </c>
      <c r="DA33" s="1">
        <f>SUM(DA32:$DU$32)</f>
        <v>0</v>
      </c>
      <c r="DB33" s="1">
        <f>SUM(DB32:$DU$32)</f>
        <v>0</v>
      </c>
      <c r="DC33" s="1">
        <f>SUM(DC32:$DU$32)</f>
        <v>0</v>
      </c>
      <c r="DD33" s="1">
        <f>SUM(DD32:$DU$32)</f>
        <v>0</v>
      </c>
      <c r="DE33" s="1">
        <f>SUM(DE32:$DU$32)</f>
        <v>0</v>
      </c>
      <c r="DF33" s="1">
        <f>SUM(DF32:$DU$32)</f>
        <v>0</v>
      </c>
      <c r="DG33" s="1">
        <f>SUM(DG32:$DU$32)</f>
        <v>0</v>
      </c>
      <c r="DH33" s="1">
        <f>SUM(DH32:$DU$32)</f>
        <v>0</v>
      </c>
      <c r="DI33" s="1">
        <f>SUM(DI32:$DU$32)</f>
        <v>0</v>
      </c>
      <c r="DJ33" s="1">
        <f>SUM(DJ32:$DU$32)</f>
        <v>0</v>
      </c>
      <c r="DK33" s="1">
        <f>SUM(DK32:$DU$32)</f>
        <v>0</v>
      </c>
      <c r="DL33" s="1">
        <f>SUM(DL32:$DU$32)</f>
        <v>0</v>
      </c>
      <c r="DM33" s="1">
        <f>SUM(DM32:$DU$32)</f>
        <v>0</v>
      </c>
      <c r="DN33" s="1">
        <f>SUM(DN32:$DU$32)</f>
        <v>0</v>
      </c>
      <c r="DO33" s="1">
        <f>SUM(DO32:$DU$32)</f>
        <v>0</v>
      </c>
      <c r="DP33" s="1">
        <f>SUM(DP32:$DU$32)</f>
        <v>0</v>
      </c>
      <c r="DQ33" s="1">
        <f>SUM(DQ32:$DU$32)</f>
        <v>0</v>
      </c>
      <c r="DR33" s="1">
        <f>SUM(DR32:$DU$32)</f>
        <v>0</v>
      </c>
      <c r="DS33" s="1">
        <f>SUM(DS32:$DU$32)</f>
        <v>0</v>
      </c>
      <c r="DT33" s="1">
        <f>SUM(DT32:$DU$32)</f>
        <v>0</v>
      </c>
      <c r="DU33" s="1">
        <f>SUM(DU32:$DU$32)</f>
        <v>0</v>
      </c>
    </row>
    <row r="34" spans="1:125" x14ac:dyDescent="0.35">
      <c r="A34" s="2"/>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row>
    <row r="35" spans="1:125" x14ac:dyDescent="0.35">
      <c r="A35" s="1"/>
      <c r="B35" s="1"/>
      <c r="C35" s="2" t="s">
        <v>550</v>
      </c>
      <c r="D35" s="2" t="s">
        <v>551</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row>
    <row r="36" spans="1:125"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row>
    <row r="37" spans="1:125" x14ac:dyDescent="0.35">
      <c r="A37" s="2" t="s">
        <v>552</v>
      </c>
      <c r="C37" s="173">
        <f>MIN(Pieņēmumi!E77,Pieņēmumi!E98,Pieņēmumi!E119)</f>
        <v>0</v>
      </c>
      <c r="D37" s="174">
        <f ca="1">IFERROR(MIN(E37:DU37),"")</f>
        <v>0</v>
      </c>
      <c r="E37" s="61" t="str">
        <f ca="1">IFERROR(E24/E6,"")</f>
        <v/>
      </c>
      <c r="F37" s="61" t="str">
        <f t="shared" ref="F37:BQ37" ca="1" si="8">IFERROR(F24/F6,"")</f>
        <v/>
      </c>
      <c r="G37" s="61" t="str">
        <f t="shared" ca="1" si="8"/>
        <v/>
      </c>
      <c r="H37" s="61" t="str">
        <f t="shared" ca="1" si="8"/>
        <v/>
      </c>
      <c r="I37" s="61" t="str">
        <f t="shared" ca="1" si="8"/>
        <v/>
      </c>
      <c r="J37" s="61" t="str">
        <f t="shared" ca="1" si="8"/>
        <v/>
      </c>
      <c r="K37" s="61" t="str">
        <f t="shared" ca="1" si="8"/>
        <v/>
      </c>
      <c r="L37" s="61" t="str">
        <f t="shared" ca="1" si="8"/>
        <v/>
      </c>
      <c r="M37" s="61" t="str">
        <f t="shared" ca="1" si="8"/>
        <v/>
      </c>
      <c r="N37" s="61" t="str">
        <f t="shared" ca="1" si="8"/>
        <v/>
      </c>
      <c r="O37" s="61" t="str">
        <f t="shared" ca="1" si="8"/>
        <v/>
      </c>
      <c r="P37" s="61" t="str">
        <f t="shared" ca="1" si="8"/>
        <v/>
      </c>
      <c r="Q37" s="61" t="str">
        <f t="shared" ca="1" si="8"/>
        <v/>
      </c>
      <c r="R37" s="61" t="str">
        <f t="shared" ca="1" si="8"/>
        <v/>
      </c>
      <c r="S37" s="61" t="str">
        <f t="shared" ca="1" si="8"/>
        <v/>
      </c>
      <c r="T37" s="61" t="str">
        <f t="shared" ca="1" si="8"/>
        <v/>
      </c>
      <c r="U37" s="61" t="str">
        <f t="shared" ca="1" si="8"/>
        <v/>
      </c>
      <c r="V37" s="61" t="str">
        <f t="shared" ca="1" si="8"/>
        <v/>
      </c>
      <c r="W37" s="61" t="str">
        <f t="shared" ca="1" si="8"/>
        <v/>
      </c>
      <c r="X37" s="61" t="str">
        <f t="shared" ca="1" si="8"/>
        <v/>
      </c>
      <c r="Y37" s="61" t="str">
        <f t="shared" ca="1" si="8"/>
        <v/>
      </c>
      <c r="Z37" s="61" t="str">
        <f t="shared" ca="1" si="8"/>
        <v/>
      </c>
      <c r="AA37" s="61" t="str">
        <f t="shared" ca="1" si="8"/>
        <v/>
      </c>
      <c r="AB37" s="61" t="str">
        <f t="shared" ca="1" si="8"/>
        <v/>
      </c>
      <c r="AC37" s="61" t="str">
        <f t="shared" ca="1" si="8"/>
        <v/>
      </c>
      <c r="AD37" s="61" t="str">
        <f t="shared" ca="1" si="8"/>
        <v/>
      </c>
      <c r="AE37" s="61" t="str">
        <f t="shared" ca="1" si="8"/>
        <v/>
      </c>
      <c r="AF37" s="61" t="str">
        <f t="shared" ca="1" si="8"/>
        <v/>
      </c>
      <c r="AG37" s="61" t="str">
        <f t="shared" ca="1" si="8"/>
        <v/>
      </c>
      <c r="AH37" s="61" t="str">
        <f t="shared" ca="1" si="8"/>
        <v/>
      </c>
      <c r="AI37" s="61" t="str">
        <f t="shared" ca="1" si="8"/>
        <v/>
      </c>
      <c r="AJ37" s="61" t="str">
        <f t="shared" ca="1" si="8"/>
        <v/>
      </c>
      <c r="AK37" s="61" t="str">
        <f t="shared" ca="1" si="8"/>
        <v/>
      </c>
      <c r="AL37" s="61" t="str">
        <f t="shared" ca="1" si="8"/>
        <v/>
      </c>
      <c r="AM37" s="61" t="str">
        <f t="shared" ca="1" si="8"/>
        <v/>
      </c>
      <c r="AN37" s="61" t="str">
        <f t="shared" ca="1" si="8"/>
        <v/>
      </c>
      <c r="AO37" s="61" t="str">
        <f t="shared" ca="1" si="8"/>
        <v/>
      </c>
      <c r="AP37" s="61" t="str">
        <f t="shared" ca="1" si="8"/>
        <v/>
      </c>
      <c r="AQ37" s="61" t="str">
        <f t="shared" ca="1" si="8"/>
        <v/>
      </c>
      <c r="AR37" s="61" t="str">
        <f t="shared" ca="1" si="8"/>
        <v/>
      </c>
      <c r="AS37" s="61" t="str">
        <f t="shared" ca="1" si="8"/>
        <v/>
      </c>
      <c r="AT37" s="61" t="str">
        <f t="shared" ca="1" si="8"/>
        <v/>
      </c>
      <c r="AU37" s="61" t="str">
        <f t="shared" ca="1" si="8"/>
        <v/>
      </c>
      <c r="AV37" s="61" t="str">
        <f t="shared" ca="1" si="8"/>
        <v/>
      </c>
      <c r="AW37" s="61" t="str">
        <f t="shared" ca="1" si="8"/>
        <v/>
      </c>
      <c r="AX37" s="61" t="str">
        <f t="shared" ca="1" si="8"/>
        <v/>
      </c>
      <c r="AY37" s="61" t="str">
        <f t="shared" ca="1" si="8"/>
        <v/>
      </c>
      <c r="AZ37" s="61" t="str">
        <f t="shared" ca="1" si="8"/>
        <v/>
      </c>
      <c r="BA37" s="61" t="str">
        <f t="shared" ca="1" si="8"/>
        <v/>
      </c>
      <c r="BB37" s="61" t="str">
        <f t="shared" ca="1" si="8"/>
        <v/>
      </c>
      <c r="BC37" s="61" t="str">
        <f t="shared" ca="1" si="8"/>
        <v/>
      </c>
      <c r="BD37" s="61" t="str">
        <f t="shared" ca="1" si="8"/>
        <v/>
      </c>
      <c r="BE37" s="61" t="str">
        <f t="shared" ca="1" si="8"/>
        <v/>
      </c>
      <c r="BF37" s="61" t="str">
        <f t="shared" ca="1" si="8"/>
        <v/>
      </c>
      <c r="BG37" s="61" t="str">
        <f t="shared" ca="1" si="8"/>
        <v/>
      </c>
      <c r="BH37" s="61" t="str">
        <f t="shared" ca="1" si="8"/>
        <v/>
      </c>
      <c r="BI37" s="61" t="str">
        <f t="shared" ca="1" si="8"/>
        <v/>
      </c>
      <c r="BJ37" s="61" t="str">
        <f t="shared" ca="1" si="8"/>
        <v/>
      </c>
      <c r="BK37" s="61" t="str">
        <f t="shared" ca="1" si="8"/>
        <v/>
      </c>
      <c r="BL37" s="61" t="str">
        <f t="shared" ca="1" si="8"/>
        <v/>
      </c>
      <c r="BM37" s="61" t="str">
        <f t="shared" ca="1" si="8"/>
        <v/>
      </c>
      <c r="BN37" s="61" t="str">
        <f t="shared" ca="1" si="8"/>
        <v/>
      </c>
      <c r="BO37" s="61" t="str">
        <f t="shared" ca="1" si="8"/>
        <v/>
      </c>
      <c r="BP37" s="61" t="str">
        <f t="shared" ca="1" si="8"/>
        <v/>
      </c>
      <c r="BQ37" s="61" t="str">
        <f t="shared" ca="1" si="8"/>
        <v/>
      </c>
      <c r="BR37" s="61" t="str">
        <f t="shared" ref="BR37:DU37" ca="1" si="9">IFERROR(BR24/BR6,"")</f>
        <v/>
      </c>
      <c r="BS37" s="61" t="str">
        <f t="shared" ca="1" si="9"/>
        <v/>
      </c>
      <c r="BT37" s="61" t="str">
        <f t="shared" ca="1" si="9"/>
        <v/>
      </c>
      <c r="BU37" s="61" t="str">
        <f t="shared" ca="1" si="9"/>
        <v/>
      </c>
      <c r="BV37" s="61" t="str">
        <f t="shared" ca="1" si="9"/>
        <v/>
      </c>
      <c r="BW37" s="61" t="str">
        <f t="shared" ca="1" si="9"/>
        <v/>
      </c>
      <c r="BX37" s="61" t="str">
        <f t="shared" ca="1" si="9"/>
        <v/>
      </c>
      <c r="BY37" s="61" t="str">
        <f t="shared" ca="1" si="9"/>
        <v/>
      </c>
      <c r="BZ37" s="61" t="str">
        <f t="shared" ca="1" si="9"/>
        <v/>
      </c>
      <c r="CA37" s="61" t="str">
        <f t="shared" ca="1" si="9"/>
        <v/>
      </c>
      <c r="CB37" s="61" t="str">
        <f t="shared" ca="1" si="9"/>
        <v/>
      </c>
      <c r="CC37" s="61" t="str">
        <f t="shared" ca="1" si="9"/>
        <v/>
      </c>
      <c r="CD37" s="61" t="str">
        <f t="shared" ca="1" si="9"/>
        <v/>
      </c>
      <c r="CE37" s="61" t="str">
        <f t="shared" ca="1" si="9"/>
        <v/>
      </c>
      <c r="CF37" s="61" t="str">
        <f t="shared" ca="1" si="9"/>
        <v/>
      </c>
      <c r="CG37" s="61" t="str">
        <f t="shared" ca="1" si="9"/>
        <v/>
      </c>
      <c r="CH37" s="61" t="str">
        <f t="shared" ca="1" si="9"/>
        <v/>
      </c>
      <c r="CI37" s="61" t="str">
        <f t="shared" ca="1" si="9"/>
        <v/>
      </c>
      <c r="CJ37" s="61" t="str">
        <f t="shared" ca="1" si="9"/>
        <v/>
      </c>
      <c r="CK37" s="61" t="str">
        <f t="shared" ca="1" si="9"/>
        <v/>
      </c>
      <c r="CL37" s="61" t="str">
        <f t="shared" ca="1" si="9"/>
        <v/>
      </c>
      <c r="CM37" s="61" t="str">
        <f t="shared" ca="1" si="9"/>
        <v/>
      </c>
      <c r="CN37" s="61" t="str">
        <f t="shared" ca="1" si="9"/>
        <v/>
      </c>
      <c r="CO37" s="61" t="str">
        <f t="shared" ca="1" si="9"/>
        <v/>
      </c>
      <c r="CP37" s="61" t="str">
        <f t="shared" ca="1" si="9"/>
        <v/>
      </c>
      <c r="CQ37" s="61" t="str">
        <f t="shared" ca="1" si="9"/>
        <v/>
      </c>
      <c r="CR37" s="61" t="str">
        <f t="shared" ca="1" si="9"/>
        <v/>
      </c>
      <c r="CS37" s="61" t="str">
        <f t="shared" ca="1" si="9"/>
        <v/>
      </c>
      <c r="CT37" s="61" t="str">
        <f t="shared" ca="1" si="9"/>
        <v/>
      </c>
      <c r="CU37" s="61" t="str">
        <f t="shared" ca="1" si="9"/>
        <v/>
      </c>
      <c r="CV37" s="61" t="str">
        <f t="shared" ca="1" si="9"/>
        <v/>
      </c>
      <c r="CW37" s="61" t="str">
        <f t="shared" ca="1" si="9"/>
        <v/>
      </c>
      <c r="CX37" s="61" t="str">
        <f t="shared" ca="1" si="9"/>
        <v/>
      </c>
      <c r="CY37" s="61" t="str">
        <f t="shared" ca="1" si="9"/>
        <v/>
      </c>
      <c r="CZ37" s="61" t="str">
        <f t="shared" ca="1" si="9"/>
        <v/>
      </c>
      <c r="DA37" s="61" t="str">
        <f t="shared" ca="1" si="9"/>
        <v/>
      </c>
      <c r="DB37" s="61" t="str">
        <f t="shared" ca="1" si="9"/>
        <v/>
      </c>
      <c r="DC37" s="61" t="str">
        <f t="shared" ca="1" si="9"/>
        <v/>
      </c>
      <c r="DD37" s="61" t="str">
        <f t="shared" ca="1" si="9"/>
        <v/>
      </c>
      <c r="DE37" s="61" t="str">
        <f t="shared" ca="1" si="9"/>
        <v/>
      </c>
      <c r="DF37" s="61" t="str">
        <f t="shared" ca="1" si="9"/>
        <v/>
      </c>
      <c r="DG37" s="61" t="str">
        <f t="shared" ca="1" si="9"/>
        <v/>
      </c>
      <c r="DH37" s="61" t="str">
        <f t="shared" ca="1" si="9"/>
        <v/>
      </c>
      <c r="DI37" s="61" t="str">
        <f t="shared" ca="1" si="9"/>
        <v/>
      </c>
      <c r="DJ37" s="61" t="str">
        <f t="shared" ca="1" si="9"/>
        <v/>
      </c>
      <c r="DK37" s="61" t="str">
        <f t="shared" ca="1" si="9"/>
        <v/>
      </c>
      <c r="DL37" s="61" t="str">
        <f t="shared" ca="1" si="9"/>
        <v/>
      </c>
      <c r="DM37" s="61" t="str">
        <f t="shared" ca="1" si="9"/>
        <v/>
      </c>
      <c r="DN37" s="61" t="str">
        <f t="shared" ca="1" si="9"/>
        <v/>
      </c>
      <c r="DO37" s="61" t="str">
        <f t="shared" ca="1" si="9"/>
        <v/>
      </c>
      <c r="DP37" s="61" t="str">
        <f t="shared" ca="1" si="9"/>
        <v/>
      </c>
      <c r="DQ37" s="61" t="str">
        <f t="shared" ca="1" si="9"/>
        <v/>
      </c>
      <c r="DR37" s="61" t="str">
        <f t="shared" ca="1" si="9"/>
        <v/>
      </c>
      <c r="DS37" s="61" t="str">
        <f t="shared" ca="1" si="9"/>
        <v/>
      </c>
      <c r="DT37" s="61" t="str">
        <f t="shared" ca="1" si="9"/>
        <v/>
      </c>
      <c r="DU37" s="61" t="str">
        <f t="shared" ca="1" si="9"/>
        <v/>
      </c>
    </row>
    <row r="38" spans="1:125" x14ac:dyDescent="0.35">
      <c r="A38" s="17" t="s">
        <v>553</v>
      </c>
      <c r="C38" s="173">
        <f>MIN(Pieņēmumi!E78,Pieņēmumi!E99,Pieņēmumi!E120)</f>
        <v>0</v>
      </c>
      <c r="D38" s="174">
        <f ca="1">IFERROR(MIN(E38:DU38),"")</f>
        <v>0</v>
      </c>
      <c r="E38" s="61" t="str">
        <f ca="1">IF(AND(E30&gt;0,E26&gt;0,SUM($E22:E22)=1),SUMIF(E32:$DU$32,1,E26:$DU$26)/(E30-E31),"")</f>
        <v/>
      </c>
      <c r="F38" s="61" t="str">
        <f ca="1">IF(AND(F30&gt;0,F26&gt;0,SUM($E22:F22)=1),SUMIF(F32:$DU$32,1,F26:$DU$26)/(F30-F31),"")</f>
        <v/>
      </c>
      <c r="G38" s="61" t="str">
        <f ca="1">IF(AND(G30&gt;0,G26&gt;0,SUM($E22:G22)=1),SUMIF(G32:$DU$32,1,G26:$DU$26)/(G30-G31),"")</f>
        <v/>
      </c>
      <c r="H38" s="61" t="str">
        <f ca="1">IF(AND(H30&gt;0,H26&gt;0,SUM($E22:H22)=1),SUMIF(H32:$DU$32,1,H26:$DU$26)/(H30-H31),"")</f>
        <v/>
      </c>
      <c r="I38" s="61" t="str">
        <f ca="1">IF(AND(I30&gt;0,I26&gt;0,SUM($E22:I22)=1),SUMIF(I32:$DU$32,1,I26:$DU$26)/(I30-I31),"")</f>
        <v/>
      </c>
      <c r="J38" s="61" t="str">
        <f ca="1">IF(AND(J30&gt;0,J26&gt;0,SUM($E22:J22)=1),SUMIF(J32:$DU$32,1,J26:$DU$26)/(J30-J31),"")</f>
        <v/>
      </c>
      <c r="K38" s="61" t="str">
        <f ca="1">IF(AND(K30&gt;0,K26&gt;0,SUM($E22:K22)=1),SUMIF(K32:$DU$32,1,K26:$DU$26)/(K30-K31),"")</f>
        <v/>
      </c>
      <c r="L38" s="61" t="str">
        <f ca="1">IF(AND(L30&gt;0,L26&gt;0,SUM($E22:L22)=1),SUMIF(L32:$DU$32,1,L26:$DU$26)/(L30-L31),"")</f>
        <v/>
      </c>
      <c r="M38" s="61" t="str">
        <f ca="1">IF(AND(M30&gt;0,M26&gt;0,SUM($E22:M22)=1),SUMIF(M32:$DU$32,1,M26:$DU$26)/(M30-M31),"")</f>
        <v/>
      </c>
      <c r="N38" s="61" t="str">
        <f ca="1">IF(AND(N30&gt;0,N26&gt;0,SUM($E22:N22)=1),SUMIF(N32:$DU$32,1,N26:$DU$26)/(N30-N31),"")</f>
        <v/>
      </c>
      <c r="O38" s="61" t="str">
        <f ca="1">IF(AND(O30&gt;0,O26&gt;0,SUM($E22:O22)=1),SUMIF(O32:$DU$32,1,O26:$DU$26)/(O30-O31),"")</f>
        <v/>
      </c>
      <c r="P38" s="61" t="str">
        <f ca="1">IF(AND(P30&gt;0,P26&gt;0,SUM($E22:P22)=1),SUMIF(P32:$DU$32,1,P26:$DU$26)/(P30-P31),"")</f>
        <v/>
      </c>
      <c r="Q38" s="61" t="str">
        <f ca="1">IF(AND(Q30&gt;0,Q26&gt;0,SUM($E22:Q22)=1),SUMIF(Q32:$DU$32,1,Q26:$DU$26)/(Q30-Q31),"")</f>
        <v/>
      </c>
      <c r="R38" s="61" t="str">
        <f ca="1">IF(AND(R30&gt;0,R26&gt;0,SUM($E22:R22)=1),SUMIF(R32:$DU$32,1,R26:$DU$26)/(R30-R31),"")</f>
        <v/>
      </c>
      <c r="S38" s="61" t="str">
        <f ca="1">IF(AND(S30&gt;0,S26&gt;0,SUM($E22:S22)=1),SUMIF(S32:$DU$32,1,S26:$DU$26)/(S30-S31),"")</f>
        <v/>
      </c>
      <c r="T38" s="61" t="str">
        <f ca="1">IF(AND(T30&gt;0,T26&gt;0,SUM($E22:T22)=1),SUMIF(T32:$DU$32,1,T26:$DU$26)/(T30-T31),"")</f>
        <v/>
      </c>
      <c r="U38" s="61" t="str">
        <f ca="1">IF(AND(U30&gt;0,U26&gt;0,SUM($E22:U22)=1),SUMIF(U32:$DU$32,1,U26:$DU$26)/(U30-U31),"")</f>
        <v/>
      </c>
      <c r="V38" s="61" t="str">
        <f ca="1">IF(AND(V30&gt;0,V26&gt;0,SUM($E22:V22)=1),SUMIF(V32:$DU$32,1,V26:$DU$26)/(V30-V31),"")</f>
        <v/>
      </c>
      <c r="W38" s="61" t="str">
        <f ca="1">IF(AND(W30&gt;0,W26&gt;0,SUM($E22:W22)=1),SUMIF(W32:$DU$32,1,W26:$DU$26)/(W30-W31),"")</f>
        <v/>
      </c>
      <c r="X38" s="61" t="str">
        <f ca="1">IF(AND(X30&gt;0,X26&gt;0,SUM($E22:X22)=1),SUMIF(X32:$DU$32,1,X26:$DU$26)/(X30-X31),"")</f>
        <v/>
      </c>
      <c r="Y38" s="61" t="str">
        <f ca="1">IF(AND(Y30&gt;0,Y26&gt;0,SUM($E22:Y22)=1),SUMIF(Y32:$DU$32,1,Y26:$DU$26)/(Y30-Y31),"")</f>
        <v/>
      </c>
      <c r="Z38" s="61" t="str">
        <f ca="1">IF(AND(Z30&gt;0,Z26&gt;0,SUM($E22:Z22)=1),SUMIF(Z32:$DU$32,1,Z26:$DU$26)/(Z30-Z31),"")</f>
        <v/>
      </c>
      <c r="AA38" s="61" t="str">
        <f ca="1">IF(AND(AA30&gt;0,AA26&gt;0,SUM($E22:AA22)=1),SUMIF(AA32:$DU$32,1,AA26:$DU$26)/(AA30-AA31),"")</f>
        <v/>
      </c>
      <c r="AB38" s="61" t="str">
        <f ca="1">IF(AND(AB30&gt;0,AB26&gt;0,SUM($E22:AB22)=1),SUMIF(AB32:$DU$32,1,AB26:$DU$26)/(AB30-AB31),"")</f>
        <v/>
      </c>
      <c r="AC38" s="61" t="str">
        <f ca="1">IF(AND(AC30&gt;0,AC26&gt;0,SUM($E22:AC22)=1),SUMIF(AC32:$DU$32,1,AC26:$DU$26)/(AC30-AC31),"")</f>
        <v/>
      </c>
      <c r="AD38" s="61" t="str">
        <f ca="1">IF(AND(AD30&gt;0,AD26&gt;0,SUM($E22:AD22)=1),SUMIF(AD32:$DU$32,1,AD26:$DU$26)/(AD30-AD31),"")</f>
        <v/>
      </c>
      <c r="AE38" s="61" t="str">
        <f ca="1">IF(AND(AE30&gt;0,AE26&gt;0,SUM($E22:AE22)=1),SUMIF(AE32:$DU$32,1,AE26:$DU$26)/(AE30-AE31),"")</f>
        <v/>
      </c>
      <c r="AF38" s="61" t="str">
        <f ca="1">IF(AND(AF30&gt;0,AF26&gt;0,SUM($E22:AF22)=1),SUMIF(AF32:$DU$32,1,AF26:$DU$26)/(AF30-AF31),"")</f>
        <v/>
      </c>
      <c r="AG38" s="61" t="str">
        <f ca="1">IF(AND(AG30&gt;0,AG26&gt;0,SUM($E22:AG22)=1),SUMIF(AG32:$DU$32,1,AG26:$DU$26)/(AG30-AG31),"")</f>
        <v/>
      </c>
      <c r="AH38" s="61" t="str">
        <f ca="1">IF(AND(AH30&gt;0,AH26&gt;0,SUM($E22:AH22)=1),SUMIF(AH32:$DU$32,1,AH26:$DU$26)/(AH30-AH31),"")</f>
        <v/>
      </c>
      <c r="AI38" s="61" t="str">
        <f ca="1">IF(AND(AI30&gt;0,AI26&gt;0,SUM($E22:AI22)=1),SUMIF(AI32:$DU$32,1,AI26:$DU$26)/(AI30-AI31),"")</f>
        <v/>
      </c>
      <c r="AJ38" s="61" t="str">
        <f ca="1">IF(AND(AJ30&gt;0,AJ26&gt;0,SUM($E22:AJ22)=1),SUMIF(AJ32:$DU$32,1,AJ26:$DU$26)/(AJ30-AJ31),"")</f>
        <v/>
      </c>
      <c r="AK38" s="61" t="str">
        <f ca="1">IF(AND(AK30&gt;0,AK26&gt;0,SUM($E22:AK22)=1),SUMIF(AK32:$DU$32,1,AK26:$DU$26)/(AK30-AK31),"")</f>
        <v/>
      </c>
      <c r="AL38" s="61" t="str">
        <f ca="1">IF(AND(AL30&gt;0,AL26&gt;0,SUM($E22:AL22)=1),SUMIF(AL32:$DU$32,1,AL26:$DU$26)/(AL30-AL31),"")</f>
        <v/>
      </c>
      <c r="AM38" s="61" t="str">
        <f ca="1">IF(AND(AM30&gt;0,AM26&gt;0,SUM($E22:AM22)=1),SUMIF(AM32:$DU$32,1,AM26:$DU$26)/(AM30-AM31),"")</f>
        <v/>
      </c>
      <c r="AN38" s="61" t="str">
        <f ca="1">IF(AND(AN30&gt;0,AN26&gt;0,SUM($E22:AN22)=1),SUMIF(AN32:$DU$32,1,AN26:$DU$26)/(AN30-AN31),"")</f>
        <v/>
      </c>
      <c r="AO38" s="61" t="str">
        <f ca="1">IF(AND(AO30&gt;0,AO26&gt;0,SUM($E22:AO22)=1),SUMIF(AO32:$DU$32,1,AO26:$DU$26)/(AO30-AO31),"")</f>
        <v/>
      </c>
      <c r="AP38" s="61" t="str">
        <f ca="1">IF(AND(AP30&gt;0,AP26&gt;0,SUM($E22:AP22)=1),SUMIF(AP32:$DU$32,1,AP26:$DU$26)/(AP30-AP31),"")</f>
        <v/>
      </c>
      <c r="AQ38" s="61" t="str">
        <f ca="1">IF(AND(AQ30&gt;0,AQ26&gt;0,SUM($E22:AQ22)=1),SUMIF(AQ32:$DU$32,1,AQ26:$DU$26)/(AQ30-AQ31),"")</f>
        <v/>
      </c>
      <c r="AR38" s="61" t="str">
        <f ca="1">IF(AND(AR30&gt;0,AR26&gt;0,SUM($E22:AR22)=1),SUMIF(AR32:$DU$32,1,AR26:$DU$26)/(AR30-AR31),"")</f>
        <v/>
      </c>
      <c r="AS38" s="61" t="str">
        <f ca="1">IF(AND(AS30&gt;0,AS26&gt;0,SUM($E22:AS22)=1),SUMIF(AS32:$DU$32,1,AS26:$DU$26)/(AS30-AS31),"")</f>
        <v/>
      </c>
      <c r="AT38" s="61" t="str">
        <f ca="1">IF(AND(AT30&gt;0,AT26&gt;0,SUM($E22:AT22)=1),SUMIF(AT32:$DU$32,1,AT26:$DU$26)/(AT30-AT31),"")</f>
        <v/>
      </c>
      <c r="AU38" s="61" t="str">
        <f ca="1">IF(AND(AU30&gt;0,AU26&gt;0,SUM($E22:AU22)=1),SUMIF(AU32:$DU$32,1,AU26:$DU$26)/(AU30-AU31),"")</f>
        <v/>
      </c>
      <c r="AV38" s="61" t="str">
        <f ca="1">IF(AND(AV30&gt;0,AV26&gt;0,SUM($E22:AV22)=1),SUMIF(AV32:$DU$32,1,AV26:$DU$26)/(AV30-AV31),"")</f>
        <v/>
      </c>
      <c r="AW38" s="61" t="str">
        <f ca="1">IF(AND(AW30&gt;0,AW26&gt;0,SUM($E22:AW22)=1),SUMIF(AW32:$DU$32,1,AW26:$DU$26)/(AW30-AW31),"")</f>
        <v/>
      </c>
      <c r="AX38" s="61" t="str">
        <f ca="1">IF(AND(AX30&gt;0,AX26&gt;0,SUM($E22:AX22)=1),SUMIF(AX32:$DU$32,1,AX26:$DU$26)/(AX30-AX31),"")</f>
        <v/>
      </c>
      <c r="AY38" s="61" t="str">
        <f ca="1">IF(AND(AY30&gt;0,AY26&gt;0,SUM($E22:AY22)=1),SUMIF(AY32:$DU$32,1,AY26:$DU$26)/(AY30-AY31),"")</f>
        <v/>
      </c>
      <c r="AZ38" s="61" t="str">
        <f ca="1">IF(AND(AZ30&gt;0,AZ26&gt;0,SUM($E22:AZ22)=1),SUMIF(AZ32:$DU$32,1,AZ26:$DU$26)/(AZ30-AZ31),"")</f>
        <v/>
      </c>
      <c r="BA38" s="61" t="str">
        <f ca="1">IF(AND(BA30&gt;0,BA26&gt;0,SUM($E22:BA22)=1),SUMIF(BA32:$DU$32,1,BA26:$DU$26)/(BA30-BA31),"")</f>
        <v/>
      </c>
      <c r="BB38" s="61" t="str">
        <f ca="1">IF(AND(BB30&gt;0,BB26&gt;0,SUM($E22:BB22)=1),SUMIF(BB32:$DU$32,1,BB26:$DU$26)/(BB30-BB31),"")</f>
        <v/>
      </c>
      <c r="BC38" s="61" t="str">
        <f ca="1">IF(AND(BC30&gt;0,BC26&gt;0,SUM($E22:BC22)=1),SUMIF(BC32:$DU$32,1,BC26:$DU$26)/(BC30-BC31),"")</f>
        <v/>
      </c>
      <c r="BD38" s="61" t="str">
        <f ca="1">IF(AND(BD30&gt;0,BD26&gt;0,SUM($E22:BD22)=1),SUMIF(BD32:$DU$32,1,BD26:$DU$26)/(BD30-BD31),"")</f>
        <v/>
      </c>
      <c r="BE38" s="61" t="str">
        <f ca="1">IF(AND(BE30&gt;0,BE26&gt;0,SUM($E22:BE22)=1),SUMIF(BE32:$DU$32,1,BE26:$DU$26)/(BE30-BE31),"")</f>
        <v/>
      </c>
      <c r="BF38" s="61" t="str">
        <f ca="1">IF(AND(BF30&gt;0,BF26&gt;0,SUM($E22:BF22)=1),SUMIF(BF32:$DU$32,1,BF26:$DU$26)/(BF30-BF31),"")</f>
        <v/>
      </c>
      <c r="BG38" s="61" t="str">
        <f ca="1">IF(AND(BG30&gt;0,BG26&gt;0,SUM($E22:BG22)=1),SUMIF(BG32:$DU$32,1,BG26:$DU$26)/(BG30-BG31),"")</f>
        <v/>
      </c>
      <c r="BH38" s="61" t="str">
        <f ca="1">IF(AND(BH30&gt;0,BH26&gt;0,SUM($E22:BH22)=1),SUMIF(BH32:$DU$32,1,BH26:$DU$26)/(BH30-BH31),"")</f>
        <v/>
      </c>
      <c r="BI38" s="61" t="str">
        <f ca="1">IF(AND(BI30&gt;0,BI26&gt;0,SUM($E22:BI22)=1),SUMIF(BI32:$DU$32,1,BI26:$DU$26)/(BI30-BI31),"")</f>
        <v/>
      </c>
      <c r="BJ38" s="61" t="str">
        <f ca="1">IF(AND(BJ30&gt;0,BJ26&gt;0,SUM($E22:BJ22)=1),SUMIF(BJ32:$DU$32,1,BJ26:$DU$26)/(BJ30-BJ31),"")</f>
        <v/>
      </c>
      <c r="BK38" s="61" t="str">
        <f ca="1">IF(AND(BK30&gt;0,BK26&gt;0,SUM($E22:BK22)=1),SUMIF(BK32:$DU$32,1,BK26:$DU$26)/(BK30-BK31),"")</f>
        <v/>
      </c>
      <c r="BL38" s="61" t="str">
        <f ca="1">IF(AND(BL30&gt;0,BL26&gt;0,SUM($E22:BL22)=1),SUMIF(BL32:$DU$32,1,BL26:$DU$26)/(BL30-BL31),"")</f>
        <v/>
      </c>
      <c r="BM38" s="61" t="str">
        <f ca="1">IF(AND(BM30&gt;0,BM26&gt;0,SUM($E22:BM22)=1),SUMIF(BM32:$DU$32,1,BM26:$DU$26)/(BM30-BM31),"")</f>
        <v/>
      </c>
      <c r="BN38" s="61" t="str">
        <f ca="1">IF(AND(BN30&gt;0,BN26&gt;0,SUM($E22:BN22)=1),SUMIF(BN32:$DU$32,1,BN26:$DU$26)/(BN30-BN31),"")</f>
        <v/>
      </c>
      <c r="BO38" s="61" t="str">
        <f ca="1">IF(AND(BO30&gt;0,BO26&gt;0,SUM($E22:BO22)=1),SUMIF(BO32:$DU$32,1,BO26:$DU$26)/(BO30-BO31),"")</f>
        <v/>
      </c>
      <c r="BP38" s="61" t="str">
        <f ca="1">IF(AND(BP30&gt;0,BP26&gt;0,SUM($E22:BP22)=1),SUMIF(BP32:$DU$32,1,BP26:$DU$26)/(BP30-BP31),"")</f>
        <v/>
      </c>
      <c r="BQ38" s="61" t="str">
        <f ca="1">IF(AND(BQ30&gt;0,BQ26&gt;0,SUM($E22:BQ22)=1),SUMIF(BQ32:$DU$32,1,BQ26:$DU$26)/(BQ30-BQ31),"")</f>
        <v/>
      </c>
      <c r="BR38" s="61" t="str">
        <f ca="1">IF(AND(BR30&gt;0,BR26&gt;0,SUM($E22:BR22)=1),SUMIF(BR32:$DU$32,1,BR26:$DU$26)/(BR30-BR31),"")</f>
        <v/>
      </c>
      <c r="BS38" s="61" t="str">
        <f ca="1">IF(AND(BS30&gt;0,BS26&gt;0,SUM($E22:BS22)=1),SUMIF(BS32:$DU$32,1,BS26:$DU$26)/(BS30-BS31),"")</f>
        <v/>
      </c>
      <c r="BT38" s="61" t="str">
        <f ca="1">IF(AND(BT30&gt;0,BT26&gt;0,SUM($E22:BT22)=1),SUMIF(BT32:$DU$32,1,BT26:$DU$26)/(BT30-BT31),"")</f>
        <v/>
      </c>
      <c r="BU38" s="61" t="str">
        <f ca="1">IF(AND(BU30&gt;0,BU26&gt;0,SUM($E22:BU22)=1),SUMIF(BU32:$DU$32,1,BU26:$DU$26)/(BU30-BU31),"")</f>
        <v/>
      </c>
      <c r="BV38" s="61" t="str">
        <f ca="1">IF(AND(BV30&gt;0,BV26&gt;0,SUM($E22:BV22)=1),SUMIF(BV32:$DU$32,1,BV26:$DU$26)/(BV30-BV31),"")</f>
        <v/>
      </c>
      <c r="BW38" s="61" t="str">
        <f ca="1">IF(AND(BW30&gt;0,BW26&gt;0,SUM($E22:BW22)=1),SUMIF(BW32:$DU$32,1,BW26:$DU$26)/(BW30-BW31),"")</f>
        <v/>
      </c>
      <c r="BX38" s="61" t="str">
        <f ca="1">IF(AND(BX30&gt;0,BX26&gt;0,SUM($E22:BX22)=1),SUMIF(BX32:$DU$32,1,BX26:$DU$26)/(BX30-BX31),"")</f>
        <v/>
      </c>
      <c r="BY38" s="61" t="str">
        <f ca="1">IF(AND(BY30&gt;0,BY26&gt;0,SUM($E22:BY22)=1),SUMIF(BY32:$DU$32,1,BY26:$DU$26)/(BY30-BY31),"")</f>
        <v/>
      </c>
      <c r="BZ38" s="61" t="str">
        <f ca="1">IF(AND(BZ30&gt;0,BZ26&gt;0,SUM($E22:BZ22)=1),SUMIF(BZ32:$DU$32,1,BZ26:$DU$26)/(BZ30-BZ31),"")</f>
        <v/>
      </c>
      <c r="CA38" s="61" t="str">
        <f ca="1">IF(AND(CA30&gt;0,CA26&gt;0,SUM($E22:CA22)=1),SUMIF(CA32:$DU$32,1,CA26:$DU$26)/(CA30-CA31),"")</f>
        <v/>
      </c>
      <c r="CB38" s="61" t="str">
        <f ca="1">IF(AND(CB30&gt;0,CB26&gt;0,SUM($E22:CB22)=1),SUMIF(CB32:$DU$32,1,CB26:$DU$26)/(CB30-CB31),"")</f>
        <v/>
      </c>
      <c r="CC38" s="61" t="str">
        <f ca="1">IF(AND(CC30&gt;0,CC26&gt;0,SUM($E22:CC22)=1),SUMIF(CC32:$DU$32,1,CC26:$DU$26)/(CC30-CC31),"")</f>
        <v/>
      </c>
      <c r="CD38" s="61" t="str">
        <f ca="1">IF(AND(CD30&gt;0,CD26&gt;0,SUM($E22:CD22)=1),SUMIF(CD32:$DU$32,1,CD26:$DU$26)/(CD30-CD31),"")</f>
        <v/>
      </c>
      <c r="CE38" s="61" t="str">
        <f ca="1">IF(AND(CE30&gt;0,CE26&gt;0,SUM($E22:CE22)=1),SUMIF(CE32:$DU$32,1,CE26:$DU$26)/(CE30-CE31),"")</f>
        <v/>
      </c>
      <c r="CF38" s="61" t="str">
        <f ca="1">IF(AND(CF30&gt;0,CF26&gt;0,SUM($E22:CF22)=1),SUMIF(CF32:$DU$32,1,CF26:$DU$26)/(CF30-CF31),"")</f>
        <v/>
      </c>
      <c r="CG38" s="61" t="str">
        <f ca="1">IF(AND(CG30&gt;0,CG26&gt;0,SUM($E22:CG22)=1),SUMIF(CG32:$DU$32,1,CG26:$DU$26)/(CG30-CG31),"")</f>
        <v/>
      </c>
      <c r="CH38" s="61" t="str">
        <f ca="1">IF(AND(CH30&gt;0,CH26&gt;0,SUM($E22:CH22)=1),SUMIF(CH32:$DU$32,1,CH26:$DU$26)/(CH30-CH31),"")</f>
        <v/>
      </c>
      <c r="CI38" s="61" t="str">
        <f ca="1">IF(AND(CI30&gt;0,CI26&gt;0,SUM($E22:CI22)=1),SUMIF(CI32:$DU$32,1,CI26:$DU$26)/(CI30-CI31),"")</f>
        <v/>
      </c>
      <c r="CJ38" s="61" t="str">
        <f ca="1">IF(AND(CJ30&gt;0,CJ26&gt;0,SUM($E22:CJ22)=1),SUMIF(CJ32:$DU$32,1,CJ26:$DU$26)/(CJ30-CJ31),"")</f>
        <v/>
      </c>
      <c r="CK38" s="61" t="str">
        <f ca="1">IF(AND(CK30&gt;0,CK26&gt;0,SUM($E22:CK22)=1),SUMIF(CK32:$DU$32,1,CK26:$DU$26)/(CK30-CK31),"")</f>
        <v/>
      </c>
      <c r="CL38" s="61" t="str">
        <f ca="1">IF(AND(CL30&gt;0,CL26&gt;0,SUM($E22:CL22)=1),SUMIF(CL32:$DU$32,1,CL26:$DU$26)/(CL30-CL31),"")</f>
        <v/>
      </c>
      <c r="CM38" s="61" t="str">
        <f ca="1">IF(AND(CM30&gt;0,CM26&gt;0,SUM($E22:CM22)=1),SUMIF(CM32:$DU$32,1,CM26:$DU$26)/(CM30-CM31),"")</f>
        <v/>
      </c>
      <c r="CN38" s="61" t="str">
        <f ca="1">IF(AND(CN30&gt;0,CN26&gt;0,SUM($E22:CN22)=1),SUMIF(CN32:$DU$32,1,CN26:$DU$26)/(CN30-CN31),"")</f>
        <v/>
      </c>
      <c r="CO38" s="61" t="str">
        <f ca="1">IF(AND(CO30&gt;0,CO26&gt;0,SUM($E22:CO22)=1),SUMIF(CO32:$DU$32,1,CO26:$DU$26)/(CO30-CO31),"")</f>
        <v/>
      </c>
      <c r="CP38" s="61" t="str">
        <f ca="1">IF(AND(CP30&gt;0,CP26&gt;0,SUM($E22:CP22)=1),SUMIF(CP32:$DU$32,1,CP26:$DU$26)/(CP30-CP31),"")</f>
        <v/>
      </c>
      <c r="CQ38" s="61" t="str">
        <f ca="1">IF(AND(CQ30&gt;0,CQ26&gt;0,SUM($E22:CQ22)=1),SUMIF(CQ32:$DU$32,1,CQ26:$DU$26)/(CQ30-CQ31),"")</f>
        <v/>
      </c>
      <c r="CR38" s="61" t="str">
        <f ca="1">IF(AND(CR30&gt;0,CR26&gt;0,SUM($E22:CR22)=1),SUMIF(CR32:$DU$32,1,CR26:$DU$26)/(CR30-CR31),"")</f>
        <v/>
      </c>
      <c r="CS38" s="61" t="str">
        <f ca="1">IF(AND(CS30&gt;0,CS26&gt;0,SUM($E22:CS22)=1),SUMIF(CS32:$DU$32,1,CS26:$DU$26)/(CS30-CS31),"")</f>
        <v/>
      </c>
      <c r="CT38" s="61" t="str">
        <f ca="1">IF(AND(CT30&gt;0,CT26&gt;0,SUM($E22:CT22)=1),SUMIF(CT32:$DU$32,1,CT26:$DU$26)/(CT30-CT31),"")</f>
        <v/>
      </c>
      <c r="CU38" s="61" t="str">
        <f ca="1">IF(AND(CU30&gt;0,CU26&gt;0,SUM($E22:CU22)=1),SUMIF(CU32:$DU$32,1,CU26:$DU$26)/(CU30-CU31),"")</f>
        <v/>
      </c>
      <c r="CV38" s="61" t="str">
        <f ca="1">IF(AND(CV30&gt;0,CV26&gt;0,SUM($E22:CV22)=1),SUMIF(CV32:$DU$32,1,CV26:$DU$26)/(CV30-CV31),"")</f>
        <v/>
      </c>
      <c r="CW38" s="61" t="str">
        <f ca="1">IF(AND(CW30&gt;0,CW26&gt;0,SUM($E22:CW22)=1),SUMIF(CW32:$DU$32,1,CW26:$DU$26)/(CW30-CW31),"")</f>
        <v/>
      </c>
      <c r="CX38" s="61" t="str">
        <f ca="1">IF(AND(CX30&gt;0,CX26&gt;0,SUM($E22:CX22)=1),SUMIF(CX32:$DU$32,1,CX26:$DU$26)/(CX30-CX31),"")</f>
        <v/>
      </c>
      <c r="CY38" s="61" t="str">
        <f ca="1">IF(AND(CY30&gt;0,CY26&gt;0,SUM($E22:CY22)=1),SUMIF(CY32:$DU$32,1,CY26:$DU$26)/(CY30-CY31),"")</f>
        <v/>
      </c>
      <c r="CZ38" s="61" t="str">
        <f ca="1">IF(AND(CZ30&gt;0,CZ26&gt;0,SUM($E22:CZ22)=1),SUMIF(CZ32:$DU$32,1,CZ26:$DU$26)/(CZ30-CZ31),"")</f>
        <v/>
      </c>
      <c r="DA38" s="61" t="str">
        <f ca="1">IF(AND(DA30&gt;0,DA26&gt;0,SUM($E22:DA22)=1),SUMIF(DA32:$DU$32,1,DA26:$DU$26)/(DA30-DA31),"")</f>
        <v/>
      </c>
      <c r="DB38" s="61" t="str">
        <f ca="1">IF(AND(DB30&gt;0,DB26&gt;0,SUM($E22:DB22)=1),SUMIF(DB32:$DU$32,1,DB26:$DU$26)/(DB30-DB31),"")</f>
        <v/>
      </c>
      <c r="DC38" s="61" t="str">
        <f ca="1">IF(AND(DC30&gt;0,DC26&gt;0,SUM($E22:DC22)=1),SUMIF(DC32:$DU$32,1,DC26:$DU$26)/(DC30-DC31),"")</f>
        <v/>
      </c>
      <c r="DD38" s="61" t="str">
        <f ca="1">IF(AND(DD30&gt;0,DD26&gt;0,SUM($E22:DD22)=1),SUMIF(DD32:$DU$32,1,DD26:$DU$26)/(DD30-DD31),"")</f>
        <v/>
      </c>
      <c r="DE38" s="61" t="str">
        <f ca="1">IF(AND(DE30&gt;0,DE26&gt;0,SUM($E22:DE22)=1),SUMIF(DE32:$DU$32,1,DE26:$DU$26)/(DE30-DE31),"")</f>
        <v/>
      </c>
      <c r="DF38" s="61" t="str">
        <f ca="1">IF(AND(DF30&gt;0,DF26&gt;0,SUM($E22:DF22)=1),SUMIF(DF32:$DU$32,1,DF26:$DU$26)/(DF30-DF31),"")</f>
        <v/>
      </c>
      <c r="DG38" s="61" t="str">
        <f ca="1">IF(AND(DG30&gt;0,DG26&gt;0,SUM($E22:DG22)=1),SUMIF(DG32:$DU$32,1,DG26:$DU$26)/(DG30-DG31),"")</f>
        <v/>
      </c>
      <c r="DH38" s="61" t="str">
        <f ca="1">IF(AND(DH30&gt;0,DH26&gt;0,SUM($E22:DH22)=1),SUMIF(DH32:$DU$32,1,DH26:$DU$26)/(DH30-DH31),"")</f>
        <v/>
      </c>
      <c r="DI38" s="61" t="str">
        <f ca="1">IF(AND(DI30&gt;0,DI26&gt;0,SUM($E22:DI22)=1),SUMIF(DI32:$DU$32,1,DI26:$DU$26)/(DI30-DI31),"")</f>
        <v/>
      </c>
      <c r="DJ38" s="61" t="str">
        <f ca="1">IF(AND(DJ30&gt;0,DJ26&gt;0,SUM($E22:DJ22)=1),SUMIF(DJ32:$DU$32,1,DJ26:$DU$26)/(DJ30-DJ31),"")</f>
        <v/>
      </c>
      <c r="DK38" s="61" t="str">
        <f ca="1">IF(AND(DK30&gt;0,DK26&gt;0,SUM($E22:DK22)=1),SUMIF(DK32:$DU$32,1,DK26:$DU$26)/(DK30-DK31),"")</f>
        <v/>
      </c>
      <c r="DL38" s="61" t="str">
        <f ca="1">IF(AND(DL30&gt;0,DL26&gt;0,SUM($E22:DL22)=1),SUMIF(DL32:$DU$32,1,DL26:$DU$26)/(DL30-DL31),"")</f>
        <v/>
      </c>
      <c r="DM38" s="61" t="str">
        <f ca="1">IF(AND(DM30&gt;0,DM26&gt;0,SUM($E22:DM22)=1),SUMIF(DM32:$DU$32,1,DM26:$DU$26)/(DM30-DM31),"")</f>
        <v/>
      </c>
      <c r="DN38" s="61" t="str">
        <f ca="1">IF(AND(DN30&gt;0,DN26&gt;0,SUM($E22:DN22)=1),SUMIF(DN32:$DU$32,1,DN26:$DU$26)/(DN30-DN31),"")</f>
        <v/>
      </c>
      <c r="DO38" s="61" t="str">
        <f ca="1">IF(AND(DO30&gt;0,DO26&gt;0,SUM($E22:DO22)=1),SUMIF(DO32:$DU$32,1,DO26:$DU$26)/(DO30-DO31),"")</f>
        <v/>
      </c>
      <c r="DP38" s="61" t="str">
        <f ca="1">IF(AND(DP30&gt;0,DP26&gt;0,SUM($E22:DP22)=1),SUMIF(DP32:$DU$32,1,DP26:$DU$26)/(DP30-DP31),"")</f>
        <v/>
      </c>
      <c r="DQ38" s="61" t="str">
        <f ca="1">IF(AND(DQ30&gt;0,DQ26&gt;0,SUM($E22:DQ22)=1),SUMIF(DQ32:$DU$32,1,DQ26:$DU$26)/(DQ30-DQ31),"")</f>
        <v/>
      </c>
      <c r="DR38" s="61" t="str">
        <f ca="1">IF(AND(DR30&gt;0,DR26&gt;0,SUM($E22:DR22)=1),SUMIF(DR32:$DU$32,1,DR26:$DU$26)/(DR30-DR31),"")</f>
        <v/>
      </c>
      <c r="DS38" s="61" t="str">
        <f ca="1">IF(AND(DS30&gt;0,DS26&gt;0,SUM($E22:DS22)=1),SUMIF(DS32:$DU$32,1,DS26:$DU$26)/(DS30-DS31),"")</f>
        <v/>
      </c>
      <c r="DT38" s="61" t="str">
        <f ca="1">IF(AND(DT30&gt;0,DT26&gt;0,SUM($E22:DT22)=1),SUMIF(DT32:$DU$32,1,DT26:$DU$26)/(DT30-DT31),"")</f>
        <v/>
      </c>
      <c r="DU38" s="61" t="str">
        <f ca="1">IF(AND(DU30&gt;0,DU26&gt;0,SUM($E22:DU22)=1),SUMIF(DU32:$DU$32,1,DU26:$DU$26)/(DU30-DU31),"")</f>
        <v/>
      </c>
    </row>
    <row r="39" spans="1:125" x14ac:dyDescent="0.35">
      <c r="A39" s="17" t="s">
        <v>554</v>
      </c>
      <c r="C39" s="173">
        <f>MIN(Pieņēmumi!E79,Pieņēmumi!E100,Pieņēmumi!E121)</f>
        <v>0</v>
      </c>
      <c r="D39" s="174">
        <f ca="1">IFERROR(MIN(E39:DU39),"")</f>
        <v>0</v>
      </c>
      <c r="E39" s="61" t="str">
        <f ca="1">IF(AND(E30&gt;0,E26&gt;0,SUM($E22:E22)=1),SUM(E26:$DU26)/(E30-E31),"")</f>
        <v/>
      </c>
      <c r="F39" s="61" t="str">
        <f ca="1">IF(AND(F30&gt;0,F26&gt;0,SUM($E22:F22)=1),SUM(F26:$DU26)/(F30-F31),"")</f>
        <v/>
      </c>
      <c r="G39" s="61" t="str">
        <f ca="1">IF(AND(G30&gt;0,G26&gt;0,SUM($E22:G22)=1),SUM(G26:$DU26)/(G30-G31),"")</f>
        <v/>
      </c>
      <c r="H39" s="61" t="str">
        <f ca="1">IF(AND(H30&gt;0,H26&gt;0,SUM($E22:H22)=1),SUM(H26:$DU26)/(H30-H31),"")</f>
        <v/>
      </c>
      <c r="I39" s="61" t="str">
        <f ca="1">IF(AND(I30&gt;0,I26&gt;0,SUM($E22:I22)=1),SUM(I26:$DU26)/(I30-I31),"")</f>
        <v/>
      </c>
      <c r="J39" s="61" t="str">
        <f ca="1">IF(AND(J30&gt;0,J26&gt;0,SUM($E22:J22)=1),SUM(J26:$DU26)/(J30-J31),"")</f>
        <v/>
      </c>
      <c r="K39" s="61" t="str">
        <f ca="1">IF(AND(K30&gt;0,K26&gt;0,SUM($E22:K22)=1),SUM(K26:$DU26)/(K30-K31),"")</f>
        <v/>
      </c>
      <c r="L39" s="61" t="str">
        <f ca="1">IF(AND(L30&gt;0,L26&gt;0,SUM($E22:L22)=1),SUM(L26:$DU26)/(L30-L31),"")</f>
        <v/>
      </c>
      <c r="M39" s="61" t="str">
        <f ca="1">IF(AND(M30&gt;0,M26&gt;0,SUM($E22:M22)=1),SUM(M26:$DU26)/(M30-M31),"")</f>
        <v/>
      </c>
      <c r="N39" s="61" t="str">
        <f ca="1">IF(AND(N30&gt;0,N26&gt;0,SUM($E22:N22)=1),SUM(N26:$DU26)/(N30-N31),"")</f>
        <v/>
      </c>
      <c r="O39" s="61" t="str">
        <f ca="1">IF(AND(O30&gt;0,O26&gt;0,SUM($E22:O22)=1),SUM(O26:$DU26)/(O30-O31),"")</f>
        <v/>
      </c>
      <c r="P39" s="61" t="str">
        <f ca="1">IF(AND(P30&gt;0,P26&gt;0,SUM($E22:P22)=1),SUM(P26:$DU26)/(P30-P31),"")</f>
        <v/>
      </c>
      <c r="Q39" s="61" t="str">
        <f ca="1">IF(AND(Q30&gt;0,Q26&gt;0,SUM($E22:Q22)=1),SUM(Q26:$DU26)/(Q30-Q31),"")</f>
        <v/>
      </c>
      <c r="R39" s="61" t="str">
        <f ca="1">IF(AND(R30&gt;0,R26&gt;0,SUM($E22:R22)=1),SUM(R26:$DU26)/(R30-R31),"")</f>
        <v/>
      </c>
      <c r="S39" s="61" t="str">
        <f ca="1">IF(AND(S30&gt;0,S26&gt;0,SUM($E22:S22)=1),SUM(S26:$DU26)/(S30-S31),"")</f>
        <v/>
      </c>
      <c r="T39" s="61" t="str">
        <f ca="1">IF(AND(T30&gt;0,T26&gt;0,SUM($E22:T22)=1),SUM(T26:$DU26)/(T30-T31),"")</f>
        <v/>
      </c>
      <c r="U39" s="61" t="str">
        <f ca="1">IF(AND(U30&gt;0,U26&gt;0,SUM($E22:U22)=1),SUM(U26:$DU26)/(U30-U31),"")</f>
        <v/>
      </c>
      <c r="V39" s="61" t="str">
        <f ca="1">IF(AND(V30&gt;0,V26&gt;0,SUM($E22:V22)=1),SUM(V26:$DU26)/(V30-V31),"")</f>
        <v/>
      </c>
      <c r="W39" s="61" t="str">
        <f ca="1">IF(AND(W30&gt;0,W26&gt;0,SUM($E22:W22)=1),SUM(W26:$DU26)/(W30-W31),"")</f>
        <v/>
      </c>
      <c r="X39" s="61" t="str">
        <f ca="1">IF(AND(X30&gt;0,X26&gt;0,SUM($E22:X22)=1),SUM(X26:$DU26)/(X30-X31),"")</f>
        <v/>
      </c>
      <c r="Y39" s="61" t="str">
        <f ca="1">IF(AND(Y30&gt;0,Y26&gt;0,SUM($E22:Y22)=1),SUM(Y26:$DU26)/(Y30-Y31),"")</f>
        <v/>
      </c>
      <c r="Z39" s="61" t="str">
        <f ca="1">IF(AND(Z30&gt;0,Z26&gt;0,SUM($E22:Z22)=1),SUM(Z26:$DU26)/(Z30-Z31),"")</f>
        <v/>
      </c>
      <c r="AA39" s="61" t="str">
        <f ca="1">IF(AND(AA30&gt;0,AA26&gt;0,SUM($E22:AA22)=1),SUM(AA26:$DU26)/(AA30-AA31),"")</f>
        <v/>
      </c>
      <c r="AB39" s="61" t="str">
        <f ca="1">IF(AND(AB30&gt;0,AB26&gt;0,SUM($E22:AB22)=1),SUM(AB26:$DU26)/(AB30-AB31),"")</f>
        <v/>
      </c>
      <c r="AC39" s="61" t="str">
        <f ca="1">IF(AND(AC30&gt;0,AC26&gt;0,SUM($E22:AC22)=1),SUM(AC26:$DU26)/(AC30-AC31),"")</f>
        <v/>
      </c>
      <c r="AD39" s="61" t="str">
        <f ca="1">IF(AND(AD30&gt;0,AD26&gt;0,SUM($E22:AD22)=1),SUM(AD26:$DU26)/(AD30-AD31),"")</f>
        <v/>
      </c>
      <c r="AE39" s="61" t="str">
        <f ca="1">IF(AND(AE30&gt;0,AE26&gt;0,SUM($E22:AE22)=1),SUM(AE26:$DU26)/(AE30-AE31),"")</f>
        <v/>
      </c>
      <c r="AF39" s="61" t="str">
        <f ca="1">IF(AND(AF30&gt;0,AF26&gt;0,SUM($E22:AF22)=1),SUM(AF26:$DU26)/(AF30-AF31),"")</f>
        <v/>
      </c>
      <c r="AG39" s="61" t="str">
        <f ca="1">IF(AND(AG30&gt;0,AG26&gt;0,SUM($E22:AG22)=1),SUM(AG26:$DU26)/(AG30-AG31),"")</f>
        <v/>
      </c>
      <c r="AH39" s="61" t="str">
        <f ca="1">IF(AND(AH30&gt;0,AH26&gt;0,SUM($E22:AH22)=1),SUM(AH26:$DU26)/(AH30-AH31),"")</f>
        <v/>
      </c>
      <c r="AI39" s="61" t="str">
        <f ca="1">IF(AND(AI30&gt;0,AI26&gt;0,SUM($E22:AI22)=1),SUM(AI26:$DU26)/(AI30-AI31),"")</f>
        <v/>
      </c>
      <c r="AJ39" s="61" t="str">
        <f ca="1">IF(AND(AJ30&gt;0,AJ26&gt;0,SUM($E22:AJ22)=1),SUM(AJ26:$DU26)/(AJ30-AJ31),"")</f>
        <v/>
      </c>
      <c r="AK39" s="61" t="str">
        <f ca="1">IF(AND(AK30&gt;0,AK26&gt;0,SUM($E22:AK22)=1),SUM(AK26:$DU26)/(AK30-AK31),"")</f>
        <v/>
      </c>
      <c r="AL39" s="61" t="str">
        <f ca="1">IF(AND(AL30&gt;0,AL26&gt;0,SUM($E22:AL22)=1),SUM(AL26:$DU26)/(AL30-AL31),"")</f>
        <v/>
      </c>
      <c r="AM39" s="61" t="str">
        <f ca="1">IF(AND(AM30&gt;0,AM26&gt;0,SUM($E22:AM22)=1),SUM(AM26:$DU26)/(AM30-AM31),"")</f>
        <v/>
      </c>
      <c r="AN39" s="61" t="str">
        <f ca="1">IF(AND(AN30&gt;0,AN26&gt;0,SUM($E22:AN22)=1),SUM(AN26:$DU26)/(AN30-AN31),"")</f>
        <v/>
      </c>
      <c r="AO39" s="61" t="str">
        <f ca="1">IF(AND(AO30&gt;0,AO26&gt;0,SUM($E22:AO22)=1),SUM(AO26:$DU26)/(AO30-AO31),"")</f>
        <v/>
      </c>
      <c r="AP39" s="61" t="str">
        <f ca="1">IF(AND(AP30&gt;0,AP26&gt;0,SUM($E22:AP22)=1),SUM(AP26:$DU26)/(AP30-AP31),"")</f>
        <v/>
      </c>
      <c r="AQ39" s="61" t="str">
        <f ca="1">IF(AND(AQ30&gt;0,AQ26&gt;0,SUM($E22:AQ22)=1),SUM(AQ26:$DU26)/(AQ30-AQ31),"")</f>
        <v/>
      </c>
      <c r="AR39" s="61" t="str">
        <f ca="1">IF(AND(AR30&gt;0,AR26&gt;0,SUM($E22:AR22)=1),SUM(AR26:$DU26)/(AR30-AR31),"")</f>
        <v/>
      </c>
      <c r="AS39" s="61" t="str">
        <f ca="1">IF(AND(AS30&gt;0,AS26&gt;0,SUM($E22:AS22)=1),SUM(AS26:$DU26)/(AS30-AS31),"")</f>
        <v/>
      </c>
      <c r="AT39" s="61" t="str">
        <f ca="1">IF(AND(AT30&gt;0,AT26&gt;0,SUM($E22:AT22)=1),SUM(AT26:$DU26)/(AT30-AT31),"")</f>
        <v/>
      </c>
      <c r="AU39" s="61" t="str">
        <f ca="1">IF(AND(AU30&gt;0,AU26&gt;0,SUM($E22:AU22)=1),SUM(AU26:$DU26)/(AU30-AU31),"")</f>
        <v/>
      </c>
      <c r="AV39" s="61" t="str">
        <f ca="1">IF(AND(AV30&gt;0,AV26&gt;0,SUM($E22:AV22)=1),SUM(AV26:$DU26)/(AV30-AV31),"")</f>
        <v/>
      </c>
      <c r="AW39" s="61" t="str">
        <f ca="1">IF(AND(AW30&gt;0,AW26&gt;0,SUM($E22:AW22)=1),SUM(AW26:$DU26)/(AW30-AW31),"")</f>
        <v/>
      </c>
      <c r="AX39" s="61" t="str">
        <f ca="1">IF(AND(AX30&gt;0,AX26&gt;0,SUM($E22:AX22)=1),SUM(AX26:$DU26)/(AX30-AX31),"")</f>
        <v/>
      </c>
      <c r="AY39" s="61" t="str">
        <f ca="1">IF(AND(AY30&gt;0,AY26&gt;0,SUM($E22:AY22)=1),SUM(AY26:$DU26)/(AY30-AY31),"")</f>
        <v/>
      </c>
      <c r="AZ39" s="61" t="str">
        <f ca="1">IF(AND(AZ30&gt;0,AZ26&gt;0,SUM($E22:AZ22)=1),SUM(AZ26:$DU26)/(AZ30-AZ31),"")</f>
        <v/>
      </c>
      <c r="BA39" s="61" t="str">
        <f ca="1">IF(AND(BA30&gt;0,BA26&gt;0,SUM($E22:BA22)=1),SUM(BA26:$DU26)/(BA30-BA31),"")</f>
        <v/>
      </c>
      <c r="BB39" s="61" t="str">
        <f ca="1">IF(AND(BB30&gt;0,BB26&gt;0,SUM($E22:BB22)=1),SUM(BB26:$DU26)/(BB30-BB31),"")</f>
        <v/>
      </c>
      <c r="BC39" s="61" t="str">
        <f ca="1">IF(AND(BC30&gt;0,BC26&gt;0,SUM($E22:BC22)=1),SUM(BC26:$DU26)/(BC30-BC31),"")</f>
        <v/>
      </c>
      <c r="BD39" s="61" t="str">
        <f ca="1">IF(AND(BD30&gt;0,BD26&gt;0,SUM($E22:BD22)=1),SUM(BD26:$DU26)/(BD30-BD31),"")</f>
        <v/>
      </c>
      <c r="BE39" s="61" t="str">
        <f ca="1">IF(AND(BE30&gt;0,BE26&gt;0,SUM($E22:BE22)=1),SUM(BE26:$DU26)/(BE30-BE31),"")</f>
        <v/>
      </c>
      <c r="BF39" s="61" t="str">
        <f ca="1">IF(AND(BF30&gt;0,BF26&gt;0,SUM($E22:BF22)=1),SUM(BF26:$DU26)/(BF30-BF31),"")</f>
        <v/>
      </c>
      <c r="BG39" s="61" t="str">
        <f ca="1">IF(AND(BG30&gt;0,BG26&gt;0,SUM($E22:BG22)=1),SUM(BG26:$DU26)/(BG30-BG31),"")</f>
        <v/>
      </c>
      <c r="BH39" s="61" t="str">
        <f ca="1">IF(AND(BH30&gt;0,BH26&gt;0,SUM($E22:BH22)=1),SUM(BH26:$DU26)/(BH30-BH31),"")</f>
        <v/>
      </c>
      <c r="BI39" s="61" t="str">
        <f ca="1">IF(AND(BI30&gt;0,BI26&gt;0,SUM($E22:BI22)=1),SUM(BI26:$DU26)/(BI30-BI31),"")</f>
        <v/>
      </c>
      <c r="BJ39" s="61" t="str">
        <f ca="1">IF(AND(BJ30&gt;0,BJ26&gt;0,SUM($E22:BJ22)=1),SUM(BJ26:$DU26)/(BJ30-BJ31),"")</f>
        <v/>
      </c>
      <c r="BK39" s="61" t="str">
        <f ca="1">IF(AND(BK30&gt;0,BK26&gt;0,SUM($E22:BK22)=1),SUM(BK26:$DU26)/(BK30-BK31),"")</f>
        <v/>
      </c>
      <c r="BL39" s="61" t="str">
        <f ca="1">IF(AND(BL30&gt;0,BL26&gt;0,SUM($E22:BL22)=1),SUM(BL26:$DU26)/(BL30-BL31),"")</f>
        <v/>
      </c>
      <c r="BM39" s="61" t="str">
        <f ca="1">IF(AND(BM30&gt;0,BM26&gt;0,SUM($E22:BM22)=1),SUM(BM26:$DU26)/(BM30-BM31),"")</f>
        <v/>
      </c>
      <c r="BN39" s="61" t="str">
        <f ca="1">IF(AND(BN30&gt;0,BN26&gt;0,SUM($E22:BN22)=1),SUM(BN26:$DU26)/(BN30-BN31),"")</f>
        <v/>
      </c>
      <c r="BO39" s="61" t="str">
        <f ca="1">IF(AND(BO30&gt;0,BO26&gt;0,SUM($E22:BO22)=1),SUM(BO26:$DU26)/(BO30-BO31),"")</f>
        <v/>
      </c>
      <c r="BP39" s="61" t="str">
        <f ca="1">IF(AND(BP30&gt;0,BP26&gt;0,SUM($E22:BP22)=1),SUM(BP26:$DU26)/(BP30-BP31),"")</f>
        <v/>
      </c>
      <c r="BQ39" s="61" t="str">
        <f ca="1">IF(AND(BQ30&gt;0,BQ26&gt;0,SUM($E22:BQ22)=1),SUM(BQ26:$DU26)/(BQ30-BQ31),"")</f>
        <v/>
      </c>
      <c r="BR39" s="61" t="str">
        <f ca="1">IF(AND(BR30&gt;0,BR26&gt;0,SUM($E22:BR22)=1),SUM(BR26:$DU26)/(BR30-BR31),"")</f>
        <v/>
      </c>
      <c r="BS39" s="61" t="str">
        <f ca="1">IF(AND(BS30&gt;0,BS26&gt;0,SUM($E22:BS22)=1),SUM(BS26:$DU26)/(BS30-BS31),"")</f>
        <v/>
      </c>
      <c r="BT39" s="61" t="str">
        <f ca="1">IF(AND(BT30&gt;0,BT26&gt;0,SUM($E22:BT22)=1),SUM(BT26:$DU26)/(BT30-BT31),"")</f>
        <v/>
      </c>
      <c r="BU39" s="61" t="str">
        <f ca="1">IF(AND(BU30&gt;0,BU26&gt;0,SUM($E22:BU22)=1),SUM(BU26:$DU26)/(BU30-BU31),"")</f>
        <v/>
      </c>
      <c r="BV39" s="61" t="str">
        <f ca="1">IF(AND(BV30&gt;0,BV26&gt;0,SUM($E22:BV22)=1),SUM(BV26:$DU26)/(BV30-BV31),"")</f>
        <v/>
      </c>
      <c r="BW39" s="61" t="str">
        <f ca="1">IF(AND(BW30&gt;0,BW26&gt;0,SUM($E22:BW22)=1),SUM(BW26:$DU26)/(BW30-BW31),"")</f>
        <v/>
      </c>
      <c r="BX39" s="61" t="str">
        <f ca="1">IF(AND(BX30&gt;0,BX26&gt;0,SUM($E22:BX22)=1),SUM(BX26:$DU26)/(BX30-BX31),"")</f>
        <v/>
      </c>
      <c r="BY39" s="61" t="str">
        <f ca="1">IF(AND(BY30&gt;0,BY26&gt;0,SUM($E22:BY22)=1),SUM(BY26:$DU26)/(BY30-BY31),"")</f>
        <v/>
      </c>
      <c r="BZ39" s="61" t="str">
        <f ca="1">IF(AND(BZ30&gt;0,BZ26&gt;0,SUM($E22:BZ22)=1),SUM(BZ26:$DU26)/(BZ30-BZ31),"")</f>
        <v/>
      </c>
      <c r="CA39" s="61" t="str">
        <f ca="1">IF(AND(CA30&gt;0,CA26&gt;0,SUM($E22:CA22)=1),SUM(CA26:$DU26)/(CA30-CA31),"")</f>
        <v/>
      </c>
      <c r="CB39" s="61" t="str">
        <f ca="1">IF(AND(CB30&gt;0,CB26&gt;0,SUM($E22:CB22)=1),SUM(CB26:$DU26)/(CB30-CB31),"")</f>
        <v/>
      </c>
      <c r="CC39" s="61" t="str">
        <f ca="1">IF(AND(CC30&gt;0,CC26&gt;0,SUM($E22:CC22)=1),SUM(CC26:$DU26)/(CC30-CC31),"")</f>
        <v/>
      </c>
      <c r="CD39" s="61" t="str">
        <f ca="1">IF(AND(CD30&gt;0,CD26&gt;0,SUM($E22:CD22)=1),SUM(CD26:$DU26)/(CD30-CD31),"")</f>
        <v/>
      </c>
      <c r="CE39" s="61" t="str">
        <f ca="1">IF(AND(CE30&gt;0,CE26&gt;0,SUM($E22:CE22)=1),SUM(CE26:$DU26)/(CE30-CE31),"")</f>
        <v/>
      </c>
      <c r="CF39" s="61" t="str">
        <f ca="1">IF(AND(CF30&gt;0,CF26&gt;0,SUM($E22:CF22)=1),SUM(CF26:$DU26)/(CF30-CF31),"")</f>
        <v/>
      </c>
      <c r="CG39" s="61" t="str">
        <f ca="1">IF(AND(CG30&gt;0,CG26&gt;0,SUM($E22:CG22)=1),SUM(CG26:$DU26)/(CG30-CG31),"")</f>
        <v/>
      </c>
      <c r="CH39" s="61" t="str">
        <f ca="1">IF(AND(CH30&gt;0,CH26&gt;0,SUM($E22:CH22)=1),SUM(CH26:$DU26)/(CH30-CH31),"")</f>
        <v/>
      </c>
      <c r="CI39" s="61" t="str">
        <f ca="1">IF(AND(CI30&gt;0,CI26&gt;0,SUM($E22:CI22)=1),SUM(CI26:$DU26)/(CI30-CI31),"")</f>
        <v/>
      </c>
      <c r="CJ39" s="61" t="str">
        <f ca="1">IF(AND(CJ30&gt;0,CJ26&gt;0,SUM($E22:CJ22)=1),SUM(CJ26:$DU26)/(CJ30-CJ31),"")</f>
        <v/>
      </c>
      <c r="CK39" s="61" t="str">
        <f ca="1">IF(AND(CK30&gt;0,CK26&gt;0,SUM($E22:CK22)=1),SUM(CK26:$DU26)/(CK30-CK31),"")</f>
        <v/>
      </c>
      <c r="CL39" s="61" t="str">
        <f ca="1">IF(AND(CL30&gt;0,CL26&gt;0,SUM($E22:CL22)=1),SUM(CL26:$DU26)/(CL30-CL31),"")</f>
        <v/>
      </c>
      <c r="CM39" s="61" t="str">
        <f ca="1">IF(AND(CM30&gt;0,CM26&gt;0,SUM($E22:CM22)=1),SUM(CM26:$DU26)/(CM30-CM31),"")</f>
        <v/>
      </c>
      <c r="CN39" s="61" t="str">
        <f ca="1">IF(AND(CN30&gt;0,CN26&gt;0,SUM($E22:CN22)=1),SUM(CN26:$DU26)/(CN30-CN31),"")</f>
        <v/>
      </c>
      <c r="CO39" s="61" t="str">
        <f ca="1">IF(AND(CO30&gt;0,CO26&gt;0,SUM($E22:CO22)=1),SUM(CO26:$DU26)/(CO30-CO31),"")</f>
        <v/>
      </c>
      <c r="CP39" s="61" t="str">
        <f ca="1">IF(AND(CP30&gt;0,CP26&gt;0,SUM($E22:CP22)=1),SUM(CP26:$DU26)/(CP30-CP31),"")</f>
        <v/>
      </c>
      <c r="CQ39" s="61" t="str">
        <f ca="1">IF(AND(CQ30&gt;0,CQ26&gt;0,SUM($E22:CQ22)=1),SUM(CQ26:$DU26)/(CQ30-CQ31),"")</f>
        <v/>
      </c>
      <c r="CR39" s="61" t="str">
        <f ca="1">IF(AND(CR30&gt;0,CR26&gt;0,SUM($E22:CR22)=1),SUM(CR26:$DU26)/(CR30-CR31),"")</f>
        <v/>
      </c>
      <c r="CS39" s="61" t="str">
        <f ca="1">IF(AND(CS30&gt;0,CS26&gt;0,SUM($E22:CS22)=1),SUM(CS26:$DU26)/(CS30-CS31),"")</f>
        <v/>
      </c>
      <c r="CT39" s="61" t="str">
        <f ca="1">IF(AND(CT30&gt;0,CT26&gt;0,SUM($E22:CT22)=1),SUM(CT26:$DU26)/(CT30-CT31),"")</f>
        <v/>
      </c>
      <c r="CU39" s="61" t="str">
        <f ca="1">IF(AND(CU30&gt;0,CU26&gt;0,SUM($E22:CU22)=1),SUM(CU26:$DU26)/(CU30-CU31),"")</f>
        <v/>
      </c>
      <c r="CV39" s="61" t="str">
        <f ca="1">IF(AND(CV30&gt;0,CV26&gt;0,SUM($E22:CV22)=1),SUM(CV26:$DU26)/(CV30-CV31),"")</f>
        <v/>
      </c>
      <c r="CW39" s="61" t="str">
        <f ca="1">IF(AND(CW30&gt;0,CW26&gt;0,SUM($E22:CW22)=1),SUM(CW26:$DU26)/(CW30-CW31),"")</f>
        <v/>
      </c>
      <c r="CX39" s="61" t="str">
        <f ca="1">IF(AND(CX30&gt;0,CX26&gt;0,SUM($E22:CX22)=1),SUM(CX26:$DU26)/(CX30-CX31),"")</f>
        <v/>
      </c>
      <c r="CY39" s="61" t="str">
        <f ca="1">IF(AND(CY30&gt;0,CY26&gt;0,SUM($E22:CY22)=1),SUM(CY26:$DU26)/(CY30-CY31),"")</f>
        <v/>
      </c>
      <c r="CZ39" s="61" t="str">
        <f ca="1">IF(AND(CZ30&gt;0,CZ26&gt;0,SUM($E22:CZ22)=1),SUM(CZ26:$DU26)/(CZ30-CZ31),"")</f>
        <v/>
      </c>
      <c r="DA39" s="61" t="str">
        <f ca="1">IF(AND(DA30&gt;0,DA26&gt;0,SUM($E22:DA22)=1),SUM(DA26:$DU26)/(DA30-DA31),"")</f>
        <v/>
      </c>
      <c r="DB39" s="61" t="str">
        <f ca="1">IF(AND(DB30&gt;0,DB26&gt;0,SUM($E22:DB22)=1),SUM(DB26:$DU26)/(DB30-DB31),"")</f>
        <v/>
      </c>
      <c r="DC39" s="61" t="str">
        <f ca="1">IF(AND(DC30&gt;0,DC26&gt;0,SUM($E22:DC22)=1),SUM(DC26:$DU26)/(DC30-DC31),"")</f>
        <v/>
      </c>
      <c r="DD39" s="61" t="str">
        <f ca="1">IF(AND(DD30&gt;0,DD26&gt;0,SUM($E22:DD22)=1),SUM(DD26:$DU26)/(DD30-DD31),"")</f>
        <v/>
      </c>
      <c r="DE39" s="61" t="str">
        <f ca="1">IF(AND(DE30&gt;0,DE26&gt;0,SUM($E22:DE22)=1),SUM(DE26:$DU26)/(DE30-DE31),"")</f>
        <v/>
      </c>
      <c r="DF39" s="61" t="str">
        <f ca="1">IF(AND(DF30&gt;0,DF26&gt;0,SUM($E22:DF22)=1),SUM(DF26:$DU26)/(DF30-DF31),"")</f>
        <v/>
      </c>
      <c r="DG39" s="61" t="str">
        <f ca="1">IF(AND(DG30&gt;0,DG26&gt;0,SUM($E22:DG22)=1),SUM(DG26:$DU26)/(DG30-DG31),"")</f>
        <v/>
      </c>
      <c r="DH39" s="61" t="str">
        <f ca="1">IF(AND(DH30&gt;0,DH26&gt;0,SUM($E22:DH22)=1),SUM(DH26:$DU26)/(DH30-DH31),"")</f>
        <v/>
      </c>
      <c r="DI39" s="61" t="str">
        <f ca="1">IF(AND(DI30&gt;0,DI26&gt;0,SUM($E22:DI22)=1),SUM(DI26:$DU26)/(DI30-DI31),"")</f>
        <v/>
      </c>
      <c r="DJ39" s="61" t="str">
        <f ca="1">IF(AND(DJ30&gt;0,DJ26&gt;0,SUM($E22:DJ22)=1),SUM(DJ26:$DU26)/(DJ30-DJ31),"")</f>
        <v/>
      </c>
      <c r="DK39" s="61" t="str">
        <f ca="1">IF(AND(DK30&gt;0,DK26&gt;0,SUM($E22:DK22)=1),SUM(DK26:$DU26)/(DK30-DK31),"")</f>
        <v/>
      </c>
      <c r="DL39" s="61" t="str">
        <f ca="1">IF(AND(DL30&gt;0,DL26&gt;0,SUM($E22:DL22)=1),SUM(DL26:$DU26)/(DL30-DL31),"")</f>
        <v/>
      </c>
      <c r="DM39" s="61" t="str">
        <f ca="1">IF(AND(DM30&gt;0,DM26&gt;0,SUM($E22:DM22)=1),SUM(DM26:$DU26)/(DM30-DM31),"")</f>
        <v/>
      </c>
      <c r="DN39" s="61" t="str">
        <f ca="1">IF(AND(DN30&gt;0,DN26&gt;0,SUM($E22:DN22)=1),SUM(DN26:$DU26)/(DN30-DN31),"")</f>
        <v/>
      </c>
      <c r="DO39" s="61" t="str">
        <f ca="1">IF(AND(DO30&gt;0,DO26&gt;0,SUM($E22:DO22)=1),SUM(DO26:$DU26)/(DO30-DO31),"")</f>
        <v/>
      </c>
      <c r="DP39" s="61" t="str">
        <f ca="1">IF(AND(DP30&gt;0,DP26&gt;0,SUM($E22:DP22)=1),SUM(DP26:$DU26)/(DP30-DP31),"")</f>
        <v/>
      </c>
      <c r="DQ39" s="61" t="str">
        <f ca="1">IF(AND(DQ30&gt;0,DQ26&gt;0,SUM($E22:DQ22)=1),SUM(DQ26:$DU26)/(DQ30-DQ31),"")</f>
        <v/>
      </c>
      <c r="DR39" s="61" t="str">
        <f ca="1">IF(AND(DR30&gt;0,DR26&gt;0,SUM($E22:DR22)=1),SUM(DR26:$DU26)/(DR30-DR31),"")</f>
        <v/>
      </c>
      <c r="DS39" s="61" t="str">
        <f ca="1">IF(AND(DS30&gt;0,DS26&gt;0,SUM($E22:DS22)=1),SUM(DS26:$DU26)/(DS30-DS31),"")</f>
        <v/>
      </c>
      <c r="DT39" s="61" t="str">
        <f ca="1">IF(AND(DT30&gt;0,DT26&gt;0,SUM($E22:DT22)=1),SUM(DT26:$DU26)/(DT30-DT31),"")</f>
        <v/>
      </c>
      <c r="DU39" s="61" t="str">
        <f ca="1">IF(AND(DU30&gt;0,DU26&gt;0,SUM($E22:DU22)=1),SUM(DU26:$DU26)/(DU30-DU31),"")</f>
        <v/>
      </c>
    </row>
  </sheetData>
  <mergeCells count="1">
    <mergeCell ref="A1:D1"/>
  </mergeCells>
  <conditionalFormatting sqref="F37:DU37">
    <cfRule type="cellIs" dxfId="4" priority="3" operator="lessThan">
      <formula>$C$37</formula>
    </cfRule>
  </conditionalFormatting>
  <conditionalFormatting sqref="F38:DU38">
    <cfRule type="cellIs" dxfId="3" priority="2" operator="lessThan">
      <formula>$C$38</formula>
    </cfRule>
  </conditionalFormatting>
  <conditionalFormatting sqref="F39:DU39">
    <cfRule type="cellIs" dxfId="2" priority="1" operator="lessThan">
      <formula>$C$39</formula>
    </cfRule>
  </conditionalFormatting>
  <pageMargins left="0.7" right="0.7" top="0.75" bottom="0.75" header="0.3" footer="0.3"/>
  <pageSetup paperSize="9"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7" tint="0.79998168889431442"/>
    <pageSetUpPr fitToPage="1"/>
  </sheetPr>
  <dimension ref="A1:DU31"/>
  <sheetViews>
    <sheetView showGridLines="0" view="pageBreakPreview" zoomScale="110" zoomScaleNormal="100" zoomScaleSheetLayoutView="110" workbookViewId="0">
      <selection sqref="A1:D1"/>
    </sheetView>
  </sheetViews>
  <sheetFormatPr defaultRowHeight="14.5" x14ac:dyDescent="0.35"/>
  <cols>
    <col min="1" max="1" width="72.26953125" customWidth="1"/>
    <col min="2" max="2" width="14" customWidth="1"/>
    <col min="3" max="3" width="11.81640625" customWidth="1"/>
    <col min="4" max="4" width="14" customWidth="1"/>
  </cols>
  <sheetData>
    <row r="1" spans="1:125" ht="12.75" customHeight="1" thickTop="1" x14ac:dyDescent="0.35">
      <c r="A1" s="377" t="s">
        <v>96</v>
      </c>
      <c r="B1" s="378"/>
      <c r="C1" s="378"/>
      <c r="D1" s="400"/>
      <c r="E1" s="37" t="str">
        <f>'Laika grafiks'!E3</f>
        <v/>
      </c>
      <c r="F1" s="37" t="str">
        <f>'Laika grafiks'!F3</f>
        <v/>
      </c>
      <c r="G1" s="37" t="str">
        <f>'Laika grafiks'!G3</f>
        <v/>
      </c>
      <c r="H1" s="37" t="str">
        <f>'Laika grafiks'!H3</f>
        <v/>
      </c>
      <c r="I1" s="37" t="str">
        <f>'Laika grafiks'!I3</f>
        <v/>
      </c>
      <c r="J1" s="37" t="str">
        <f>'Laika grafiks'!J3</f>
        <v/>
      </c>
      <c r="K1" s="37" t="str">
        <f>'Laika grafiks'!K3</f>
        <v/>
      </c>
      <c r="L1" s="37" t="str">
        <f>'Laika grafiks'!L3</f>
        <v/>
      </c>
      <c r="M1" s="37" t="str">
        <f>'Laika grafiks'!M3</f>
        <v/>
      </c>
      <c r="N1" s="37" t="str">
        <f>'Laika grafiks'!N3</f>
        <v/>
      </c>
      <c r="O1" s="37" t="str">
        <f>'Laika grafiks'!O3</f>
        <v/>
      </c>
      <c r="P1" s="37" t="str">
        <f>'Laika grafiks'!P3</f>
        <v/>
      </c>
      <c r="Q1" s="37" t="str">
        <f>'Laika grafiks'!Q3</f>
        <v/>
      </c>
      <c r="R1" s="37" t="str">
        <f>'Laika grafiks'!R3</f>
        <v/>
      </c>
      <c r="S1" s="37" t="str">
        <f>'Laika grafiks'!S3</f>
        <v/>
      </c>
      <c r="T1" s="37" t="str">
        <f>'Laika grafiks'!T3</f>
        <v/>
      </c>
      <c r="U1" s="37" t="str">
        <f>'Laika grafiks'!U3</f>
        <v/>
      </c>
      <c r="V1" s="37" t="str">
        <f>'Laika grafiks'!V3</f>
        <v/>
      </c>
      <c r="W1" s="37" t="str">
        <f>'Laika grafiks'!W3</f>
        <v/>
      </c>
      <c r="X1" s="37" t="str">
        <f>'Laika grafiks'!X3</f>
        <v/>
      </c>
      <c r="Y1" s="37" t="str">
        <f>'Laika grafiks'!Y3</f>
        <v/>
      </c>
      <c r="Z1" s="37" t="str">
        <f>'Laika grafiks'!Z3</f>
        <v/>
      </c>
      <c r="AA1" s="37" t="str">
        <f>'Laika grafiks'!AA3</f>
        <v/>
      </c>
      <c r="AB1" s="37" t="str">
        <f>'Laika grafiks'!AB3</f>
        <v/>
      </c>
      <c r="AC1" s="37" t="str">
        <f>'Laika grafiks'!AC3</f>
        <v/>
      </c>
      <c r="AD1" s="37" t="str">
        <f>'Laika grafiks'!AD3</f>
        <v/>
      </c>
      <c r="AE1" s="37" t="str">
        <f>'Laika grafiks'!AE3</f>
        <v/>
      </c>
      <c r="AF1" s="37" t="str">
        <f>'Laika grafiks'!AF3</f>
        <v/>
      </c>
      <c r="AG1" s="37" t="str">
        <f>'Laika grafiks'!AG3</f>
        <v/>
      </c>
      <c r="AH1" s="37" t="str">
        <f>'Laika grafiks'!AH3</f>
        <v/>
      </c>
      <c r="AI1" s="37" t="str">
        <f>'Laika grafiks'!AI3</f>
        <v/>
      </c>
      <c r="AJ1" s="37" t="str">
        <f>'Laika grafiks'!AJ3</f>
        <v/>
      </c>
      <c r="AK1" s="37" t="str">
        <f>'Laika grafiks'!AK3</f>
        <v/>
      </c>
      <c r="AL1" s="37" t="str">
        <f>'Laika grafiks'!AL3</f>
        <v/>
      </c>
      <c r="AM1" s="37" t="str">
        <f>'Laika grafiks'!AM3</f>
        <v/>
      </c>
      <c r="AN1" s="37" t="str">
        <f>'Laika grafiks'!AN3</f>
        <v/>
      </c>
      <c r="AO1" s="37" t="str">
        <f>'Laika grafiks'!AO3</f>
        <v/>
      </c>
      <c r="AP1" s="37" t="str">
        <f>'Laika grafiks'!AP3</f>
        <v/>
      </c>
      <c r="AQ1" s="37" t="str">
        <f>'Laika grafiks'!AQ3</f>
        <v/>
      </c>
      <c r="AR1" s="37" t="str">
        <f>'Laika grafiks'!AR3</f>
        <v/>
      </c>
      <c r="AS1" s="37" t="str">
        <f>'Laika grafiks'!AS3</f>
        <v/>
      </c>
      <c r="AT1" s="37" t="str">
        <f>'Laika grafiks'!AT3</f>
        <v/>
      </c>
      <c r="AU1" s="37" t="str">
        <f>'Laika grafiks'!AU3</f>
        <v/>
      </c>
      <c r="AV1" s="37" t="str">
        <f>'Laika grafiks'!AV3</f>
        <v/>
      </c>
      <c r="AW1" s="37" t="str">
        <f>'Laika grafiks'!AW3</f>
        <v/>
      </c>
      <c r="AX1" s="37" t="str">
        <f>'Laika grafiks'!AX3</f>
        <v/>
      </c>
      <c r="AY1" s="37" t="str">
        <f>'Laika grafiks'!AY3</f>
        <v/>
      </c>
      <c r="AZ1" s="37" t="str">
        <f>'Laika grafiks'!AZ3</f>
        <v/>
      </c>
      <c r="BA1" s="37" t="str">
        <f>'Laika grafiks'!BA3</f>
        <v/>
      </c>
      <c r="BB1" s="37" t="str">
        <f>'Laika grafiks'!BB3</f>
        <v/>
      </c>
      <c r="BC1" s="37" t="str">
        <f>'Laika grafiks'!BC3</f>
        <v/>
      </c>
      <c r="BD1" s="37" t="str">
        <f>'Laika grafiks'!BD3</f>
        <v/>
      </c>
      <c r="BE1" s="37" t="str">
        <f>'Laika grafiks'!BE3</f>
        <v/>
      </c>
      <c r="BF1" s="37" t="str">
        <f>'Laika grafiks'!BF3</f>
        <v/>
      </c>
      <c r="BG1" s="37" t="str">
        <f>'Laika grafiks'!BG3</f>
        <v/>
      </c>
      <c r="BH1" s="37" t="str">
        <f>'Laika grafiks'!BH3</f>
        <v/>
      </c>
      <c r="BI1" s="37" t="str">
        <f>'Laika grafiks'!BI3</f>
        <v/>
      </c>
      <c r="BJ1" s="37" t="str">
        <f>'Laika grafiks'!BJ3</f>
        <v/>
      </c>
      <c r="BK1" s="37" t="str">
        <f>'Laika grafiks'!BK3</f>
        <v/>
      </c>
      <c r="BL1" s="37" t="str">
        <f>'Laika grafiks'!BL3</f>
        <v/>
      </c>
      <c r="BM1" s="37" t="str">
        <f>'Laika grafiks'!BM3</f>
        <v/>
      </c>
      <c r="BN1" s="37" t="str">
        <f>'Laika grafiks'!BN3</f>
        <v/>
      </c>
      <c r="BO1" s="37" t="str">
        <f>'Laika grafiks'!BO3</f>
        <v/>
      </c>
      <c r="BP1" s="37" t="str">
        <f>'Laika grafiks'!BP3</f>
        <v/>
      </c>
      <c r="BQ1" s="37" t="str">
        <f>'Laika grafiks'!BQ3</f>
        <v/>
      </c>
      <c r="BR1" s="37" t="str">
        <f>'Laika grafiks'!BR3</f>
        <v/>
      </c>
      <c r="BS1" s="37" t="str">
        <f>'Laika grafiks'!BS3</f>
        <v/>
      </c>
      <c r="BT1" s="37" t="str">
        <f>'Laika grafiks'!BT3</f>
        <v/>
      </c>
      <c r="BU1" s="37" t="str">
        <f>'Laika grafiks'!BU3</f>
        <v/>
      </c>
      <c r="BV1" s="37" t="str">
        <f>'Laika grafiks'!BV3</f>
        <v/>
      </c>
      <c r="BW1" s="37" t="str">
        <f>'Laika grafiks'!BW3</f>
        <v/>
      </c>
      <c r="BX1" s="37" t="str">
        <f>'Laika grafiks'!BX3</f>
        <v/>
      </c>
      <c r="BY1" s="37" t="str">
        <f>'Laika grafiks'!BY3</f>
        <v/>
      </c>
      <c r="BZ1" s="37" t="str">
        <f>'Laika grafiks'!BZ3</f>
        <v/>
      </c>
      <c r="CA1" s="37" t="str">
        <f>'Laika grafiks'!CA3</f>
        <v/>
      </c>
      <c r="CB1" s="37" t="str">
        <f>'Laika grafiks'!CB3</f>
        <v/>
      </c>
      <c r="CC1" s="37" t="str">
        <f>'Laika grafiks'!CC3</f>
        <v/>
      </c>
      <c r="CD1" s="37" t="str">
        <f>'Laika grafiks'!CD3</f>
        <v/>
      </c>
      <c r="CE1" s="37" t="str">
        <f>'Laika grafiks'!CE3</f>
        <v/>
      </c>
      <c r="CF1" s="37" t="str">
        <f>'Laika grafiks'!CF3</f>
        <v/>
      </c>
      <c r="CG1" s="37" t="str">
        <f>'Laika grafiks'!CG3</f>
        <v/>
      </c>
      <c r="CH1" s="37" t="str">
        <f>'Laika grafiks'!CH3</f>
        <v/>
      </c>
      <c r="CI1" s="37" t="str">
        <f>'Laika grafiks'!CI3</f>
        <v/>
      </c>
      <c r="CJ1" s="37" t="str">
        <f>'Laika grafiks'!CJ3</f>
        <v/>
      </c>
      <c r="CK1" s="37" t="str">
        <f>'Laika grafiks'!CK3</f>
        <v/>
      </c>
      <c r="CL1" s="37" t="str">
        <f>'Laika grafiks'!CL3</f>
        <v/>
      </c>
      <c r="CM1" s="37" t="str">
        <f>'Laika grafiks'!CM3</f>
        <v/>
      </c>
      <c r="CN1" s="37" t="str">
        <f>'Laika grafiks'!CN3</f>
        <v/>
      </c>
      <c r="CO1" s="37" t="str">
        <f>'Laika grafiks'!CO3</f>
        <v/>
      </c>
      <c r="CP1" s="37" t="str">
        <f>'Laika grafiks'!CP3</f>
        <v/>
      </c>
      <c r="CQ1" s="37" t="str">
        <f>'Laika grafiks'!CQ3</f>
        <v/>
      </c>
      <c r="CR1" s="37" t="str">
        <f>'Laika grafiks'!CR3</f>
        <v/>
      </c>
      <c r="CS1" s="37" t="str">
        <f>'Laika grafiks'!CS3</f>
        <v/>
      </c>
      <c r="CT1" s="37" t="str">
        <f>'Laika grafiks'!CT3</f>
        <v/>
      </c>
      <c r="CU1" s="37" t="str">
        <f>'Laika grafiks'!CU3</f>
        <v/>
      </c>
      <c r="CV1" s="37" t="str">
        <f>'Laika grafiks'!CV3</f>
        <v/>
      </c>
      <c r="CW1" s="37" t="str">
        <f>'Laika grafiks'!CW3</f>
        <v/>
      </c>
      <c r="CX1" s="37" t="str">
        <f>'Laika grafiks'!CX3</f>
        <v/>
      </c>
      <c r="CY1" s="37" t="str">
        <f>'Laika grafiks'!CY3</f>
        <v/>
      </c>
      <c r="CZ1" s="37" t="str">
        <f>'Laika grafiks'!CZ3</f>
        <v/>
      </c>
      <c r="DA1" s="37" t="str">
        <f>'Laika grafiks'!DA3</f>
        <v/>
      </c>
      <c r="DB1" s="37" t="str">
        <f>'Laika grafiks'!DB3</f>
        <v/>
      </c>
      <c r="DC1" s="37" t="str">
        <f>'Laika grafiks'!DC3</f>
        <v/>
      </c>
      <c r="DD1" s="37" t="str">
        <f>'Laika grafiks'!DD3</f>
        <v/>
      </c>
      <c r="DE1" s="37" t="str">
        <f>'Laika grafiks'!DE3</f>
        <v/>
      </c>
      <c r="DF1" s="37" t="str">
        <f>'Laika grafiks'!DF3</f>
        <v/>
      </c>
      <c r="DG1" s="37" t="str">
        <f>'Laika grafiks'!DG3</f>
        <v/>
      </c>
      <c r="DH1" s="37" t="str">
        <f>'Laika grafiks'!DH3</f>
        <v/>
      </c>
      <c r="DI1" s="37" t="str">
        <f>'Laika grafiks'!DI3</f>
        <v/>
      </c>
      <c r="DJ1" s="37" t="str">
        <f>'Laika grafiks'!DJ3</f>
        <v/>
      </c>
      <c r="DK1" s="37" t="str">
        <f>'Laika grafiks'!DK3</f>
        <v/>
      </c>
      <c r="DL1" s="37" t="str">
        <f>'Laika grafiks'!DL3</f>
        <v/>
      </c>
      <c r="DM1" s="37" t="str">
        <f>'Laika grafiks'!DM3</f>
        <v/>
      </c>
      <c r="DN1" s="37" t="str">
        <f>'Laika grafiks'!DN3</f>
        <v/>
      </c>
      <c r="DO1" s="37" t="str">
        <f>'Laika grafiks'!DO3</f>
        <v/>
      </c>
      <c r="DP1" s="37" t="str">
        <f>'Laika grafiks'!DP3</f>
        <v/>
      </c>
      <c r="DQ1" s="37" t="str">
        <f>'Laika grafiks'!DQ3</f>
        <v/>
      </c>
      <c r="DR1" s="37" t="str">
        <f>'Laika grafiks'!DR3</f>
        <v/>
      </c>
      <c r="DS1" s="37" t="str">
        <f>'Laika grafiks'!DS3</f>
        <v/>
      </c>
      <c r="DT1" s="37" t="str">
        <f>'Laika grafiks'!DT3</f>
        <v/>
      </c>
      <c r="DU1" s="37" t="str">
        <f>'Laika grafiks'!DU3</f>
        <v/>
      </c>
    </row>
    <row r="2" spans="1:125" ht="13.5" customHeight="1" x14ac:dyDescent="0.35">
      <c r="A2" s="71"/>
      <c r="B2" s="71"/>
      <c r="C2" s="71"/>
      <c r="D2" s="71"/>
      <c r="E2" s="1">
        <f>'Laika grafiks'!E23</f>
        <v>0</v>
      </c>
      <c r="F2" s="1">
        <f>'Laika grafiks'!F23</f>
        <v>0</v>
      </c>
      <c r="G2" s="1">
        <f>'Laika grafiks'!G23</f>
        <v>0</v>
      </c>
      <c r="H2" s="1">
        <f>'Laika grafiks'!H23</f>
        <v>0</v>
      </c>
      <c r="I2" s="1">
        <f>'Laika grafiks'!I23</f>
        <v>0</v>
      </c>
      <c r="J2" s="1">
        <f>'Laika grafiks'!J23</f>
        <v>0</v>
      </c>
      <c r="K2" s="1">
        <f>'Laika grafiks'!K23</f>
        <v>0</v>
      </c>
      <c r="L2" s="1">
        <f>'Laika grafiks'!L23</f>
        <v>0</v>
      </c>
      <c r="M2" s="1">
        <f>'Laika grafiks'!M23</f>
        <v>0</v>
      </c>
      <c r="N2" s="1">
        <f>'Laika grafiks'!N23</f>
        <v>0</v>
      </c>
      <c r="O2" s="1">
        <f>'Laika grafiks'!O23</f>
        <v>0</v>
      </c>
      <c r="P2" s="1">
        <f>'Laika grafiks'!P23</f>
        <v>0</v>
      </c>
      <c r="Q2" s="1">
        <f>'Laika grafiks'!Q23</f>
        <v>0</v>
      </c>
      <c r="R2" s="1">
        <f>'Laika grafiks'!R23</f>
        <v>0</v>
      </c>
      <c r="S2" s="1">
        <f>'Laika grafiks'!S23</f>
        <v>0</v>
      </c>
      <c r="T2" s="1">
        <f>'Laika grafiks'!T23</f>
        <v>0</v>
      </c>
      <c r="U2" s="1">
        <f>'Laika grafiks'!U23</f>
        <v>0</v>
      </c>
      <c r="V2" s="1">
        <f>'Laika grafiks'!V23</f>
        <v>0</v>
      </c>
      <c r="W2" s="1">
        <f>'Laika grafiks'!W23</f>
        <v>0</v>
      </c>
      <c r="X2" s="1">
        <f>'Laika grafiks'!X23</f>
        <v>0</v>
      </c>
      <c r="Y2" s="1">
        <f>'Laika grafiks'!Y23</f>
        <v>0</v>
      </c>
      <c r="Z2" s="1">
        <f>'Laika grafiks'!Z23</f>
        <v>0</v>
      </c>
      <c r="AA2" s="1">
        <f>'Laika grafiks'!AA23</f>
        <v>0</v>
      </c>
      <c r="AB2" s="1">
        <f>'Laika grafiks'!AB23</f>
        <v>0</v>
      </c>
      <c r="AC2" s="1">
        <f>'Laika grafiks'!AC23</f>
        <v>0</v>
      </c>
      <c r="AD2" s="1">
        <f>'Laika grafiks'!AD23</f>
        <v>0</v>
      </c>
      <c r="AE2" s="1">
        <f>'Laika grafiks'!AE23</f>
        <v>0</v>
      </c>
      <c r="AF2" s="1">
        <f>'Laika grafiks'!AF23</f>
        <v>0</v>
      </c>
      <c r="AG2" s="1">
        <f>'Laika grafiks'!AG23</f>
        <v>0</v>
      </c>
      <c r="AH2" s="1">
        <f>'Laika grafiks'!AH23</f>
        <v>0</v>
      </c>
      <c r="AI2" s="1">
        <f>'Laika grafiks'!AI23</f>
        <v>0</v>
      </c>
      <c r="AJ2" s="1">
        <f>'Laika grafiks'!AJ23</f>
        <v>0</v>
      </c>
      <c r="AK2" s="1">
        <f>'Laika grafiks'!AK23</f>
        <v>0</v>
      </c>
      <c r="AL2" s="1">
        <f>'Laika grafiks'!AL23</f>
        <v>0</v>
      </c>
      <c r="AM2" s="1">
        <f>'Laika grafiks'!AM23</f>
        <v>0</v>
      </c>
      <c r="AN2" s="1">
        <f>'Laika grafiks'!AN23</f>
        <v>0</v>
      </c>
      <c r="AO2" s="1">
        <f>'Laika grafiks'!AO23</f>
        <v>0</v>
      </c>
      <c r="AP2" s="1">
        <f>'Laika grafiks'!AP23</f>
        <v>0</v>
      </c>
      <c r="AQ2" s="1">
        <f>'Laika grafiks'!AQ23</f>
        <v>0</v>
      </c>
      <c r="AR2" s="1">
        <f>'Laika grafiks'!AR23</f>
        <v>0</v>
      </c>
      <c r="AS2" s="1">
        <f>'Laika grafiks'!AS23</f>
        <v>0</v>
      </c>
      <c r="AT2" s="1">
        <f>'Laika grafiks'!AT23</f>
        <v>0</v>
      </c>
      <c r="AU2" s="1">
        <f>'Laika grafiks'!AU23</f>
        <v>0</v>
      </c>
      <c r="AV2" s="1">
        <f>'Laika grafiks'!AV23</f>
        <v>0</v>
      </c>
      <c r="AW2" s="1">
        <f>'Laika grafiks'!AW23</f>
        <v>0</v>
      </c>
      <c r="AX2" s="1">
        <f>'Laika grafiks'!AX23</f>
        <v>0</v>
      </c>
      <c r="AY2" s="1">
        <f>'Laika grafiks'!AY23</f>
        <v>0</v>
      </c>
      <c r="AZ2" s="1">
        <f>'Laika grafiks'!AZ23</f>
        <v>0</v>
      </c>
      <c r="BA2" s="1">
        <f>'Laika grafiks'!BA23</f>
        <v>0</v>
      </c>
      <c r="BB2" s="1">
        <f>'Laika grafiks'!BB23</f>
        <v>0</v>
      </c>
      <c r="BC2" s="1">
        <f>'Laika grafiks'!BC23</f>
        <v>0</v>
      </c>
      <c r="BD2" s="1">
        <f>'Laika grafiks'!BD23</f>
        <v>0</v>
      </c>
      <c r="BE2" s="1">
        <f>'Laika grafiks'!BE23</f>
        <v>0</v>
      </c>
      <c r="BF2" s="1">
        <f>'Laika grafiks'!BF23</f>
        <v>0</v>
      </c>
      <c r="BG2" s="1">
        <f>'Laika grafiks'!BG23</f>
        <v>0</v>
      </c>
      <c r="BH2" s="1">
        <f>'Laika grafiks'!BH23</f>
        <v>0</v>
      </c>
      <c r="BI2" s="1">
        <f>'Laika grafiks'!BI23</f>
        <v>0</v>
      </c>
      <c r="BJ2" s="1">
        <f>'Laika grafiks'!BJ23</f>
        <v>0</v>
      </c>
      <c r="BK2" s="1">
        <f>'Laika grafiks'!BK23</f>
        <v>0</v>
      </c>
      <c r="BL2" s="1">
        <f>'Laika grafiks'!BL23</f>
        <v>0</v>
      </c>
      <c r="BM2" s="1">
        <f>'Laika grafiks'!BM23</f>
        <v>0</v>
      </c>
      <c r="BN2" s="1">
        <f>'Laika grafiks'!BN23</f>
        <v>0</v>
      </c>
      <c r="BO2" s="1">
        <f>'Laika grafiks'!BO23</f>
        <v>0</v>
      </c>
      <c r="BP2" s="1">
        <f>'Laika grafiks'!BP23</f>
        <v>0</v>
      </c>
      <c r="BQ2" s="1">
        <f>'Laika grafiks'!BQ23</f>
        <v>0</v>
      </c>
      <c r="BR2" s="1">
        <f>'Laika grafiks'!BR23</f>
        <v>0</v>
      </c>
      <c r="BS2" s="1">
        <f>'Laika grafiks'!BS23</f>
        <v>0</v>
      </c>
      <c r="BT2" s="1">
        <f>'Laika grafiks'!BT23</f>
        <v>0</v>
      </c>
      <c r="BU2" s="1">
        <f>'Laika grafiks'!BU23</f>
        <v>0</v>
      </c>
      <c r="BV2" s="1">
        <f>'Laika grafiks'!BV23</f>
        <v>0</v>
      </c>
      <c r="BW2" s="1">
        <f>'Laika grafiks'!BW23</f>
        <v>0</v>
      </c>
      <c r="BX2" s="1">
        <f>'Laika grafiks'!BX23</f>
        <v>0</v>
      </c>
      <c r="BY2" s="1">
        <f>'Laika grafiks'!BY23</f>
        <v>0</v>
      </c>
      <c r="BZ2" s="1">
        <f>'Laika grafiks'!BZ23</f>
        <v>0</v>
      </c>
      <c r="CA2" s="1">
        <f>'Laika grafiks'!CA23</f>
        <v>0</v>
      </c>
      <c r="CB2" s="1">
        <f>'Laika grafiks'!CB23</f>
        <v>0</v>
      </c>
      <c r="CC2" s="1">
        <f>'Laika grafiks'!CC23</f>
        <v>0</v>
      </c>
      <c r="CD2" s="1">
        <f>'Laika grafiks'!CD23</f>
        <v>0</v>
      </c>
      <c r="CE2" s="1">
        <f>'Laika grafiks'!CE23</f>
        <v>0</v>
      </c>
      <c r="CF2" s="1">
        <f>'Laika grafiks'!CF23</f>
        <v>0</v>
      </c>
      <c r="CG2" s="1">
        <f>'Laika grafiks'!CG23</f>
        <v>0</v>
      </c>
      <c r="CH2" s="1">
        <f>'Laika grafiks'!CH23</f>
        <v>0</v>
      </c>
      <c r="CI2" s="1">
        <f>'Laika grafiks'!CI23</f>
        <v>0</v>
      </c>
      <c r="CJ2" s="1">
        <f>'Laika grafiks'!CJ23</f>
        <v>0</v>
      </c>
      <c r="CK2" s="1">
        <f>'Laika grafiks'!CK23</f>
        <v>0</v>
      </c>
      <c r="CL2" s="1">
        <f>'Laika grafiks'!CL23</f>
        <v>0</v>
      </c>
      <c r="CM2" s="1">
        <f>'Laika grafiks'!CM23</f>
        <v>0</v>
      </c>
      <c r="CN2" s="1">
        <f>'Laika grafiks'!CN23</f>
        <v>0</v>
      </c>
      <c r="CO2" s="1">
        <f>'Laika grafiks'!CO23</f>
        <v>0</v>
      </c>
      <c r="CP2" s="1">
        <f>'Laika grafiks'!CP23</f>
        <v>0</v>
      </c>
      <c r="CQ2" s="1">
        <f>'Laika grafiks'!CQ23</f>
        <v>0</v>
      </c>
      <c r="CR2" s="1">
        <f>'Laika grafiks'!CR23</f>
        <v>0</v>
      </c>
      <c r="CS2" s="1">
        <f>'Laika grafiks'!CS23</f>
        <v>0</v>
      </c>
      <c r="CT2" s="1">
        <f>'Laika grafiks'!CT23</f>
        <v>0</v>
      </c>
      <c r="CU2" s="1">
        <f>'Laika grafiks'!CU23</f>
        <v>0</v>
      </c>
      <c r="CV2" s="1">
        <f>'Laika grafiks'!CV23</f>
        <v>0</v>
      </c>
      <c r="CW2" s="1">
        <f>'Laika grafiks'!CW23</f>
        <v>0</v>
      </c>
      <c r="CX2" s="1">
        <f>'Laika grafiks'!CX23</f>
        <v>0</v>
      </c>
      <c r="CY2" s="1">
        <f>'Laika grafiks'!CY23</f>
        <v>0</v>
      </c>
      <c r="CZ2" s="1">
        <f>'Laika grafiks'!CZ23</f>
        <v>0</v>
      </c>
      <c r="DA2" s="1">
        <f>'Laika grafiks'!DA23</f>
        <v>0</v>
      </c>
      <c r="DB2" s="1">
        <f>'Laika grafiks'!DB23</f>
        <v>0</v>
      </c>
      <c r="DC2" s="1">
        <f>'Laika grafiks'!DC23</f>
        <v>0</v>
      </c>
      <c r="DD2" s="1">
        <f>'Laika grafiks'!DD23</f>
        <v>0</v>
      </c>
      <c r="DE2" s="1">
        <f>'Laika grafiks'!DE23</f>
        <v>0</v>
      </c>
      <c r="DF2" s="1">
        <f>'Laika grafiks'!DF23</f>
        <v>0</v>
      </c>
      <c r="DG2" s="1">
        <f>'Laika grafiks'!DG23</f>
        <v>0</v>
      </c>
      <c r="DH2" s="1">
        <f>'Laika grafiks'!DH23</f>
        <v>0</v>
      </c>
      <c r="DI2" s="1">
        <f>'Laika grafiks'!DI23</f>
        <v>0</v>
      </c>
      <c r="DJ2" s="1">
        <f>'Laika grafiks'!DJ23</f>
        <v>0</v>
      </c>
      <c r="DK2" s="1">
        <f>'Laika grafiks'!DK23</f>
        <v>0</v>
      </c>
      <c r="DL2" s="1">
        <f>'Laika grafiks'!DL23</f>
        <v>0</v>
      </c>
      <c r="DM2" s="1">
        <f>'Laika grafiks'!DM23</f>
        <v>0</v>
      </c>
      <c r="DN2" s="1">
        <f>'Laika grafiks'!DN23</f>
        <v>0</v>
      </c>
      <c r="DO2" s="1">
        <f>'Laika grafiks'!DO23</f>
        <v>0</v>
      </c>
      <c r="DP2" s="1">
        <f>'Laika grafiks'!DP23</f>
        <v>0</v>
      </c>
      <c r="DQ2" s="1">
        <f>'Laika grafiks'!DQ23</f>
        <v>0</v>
      </c>
      <c r="DR2" s="1">
        <f>'Laika grafiks'!DR23</f>
        <v>0</v>
      </c>
      <c r="DS2" s="1">
        <f>'Laika grafiks'!DS23</f>
        <v>0</v>
      </c>
      <c r="DT2" s="1">
        <f>'Laika grafiks'!DT23</f>
        <v>0</v>
      </c>
      <c r="DU2" s="1">
        <f>'Laika grafiks'!DU23</f>
        <v>0</v>
      </c>
    </row>
    <row r="3" spans="1:125" x14ac:dyDescent="0.35">
      <c r="A3" s="2"/>
      <c r="B3" s="3" t="s">
        <v>103</v>
      </c>
      <c r="C3" s="3"/>
      <c r="D3" s="72"/>
      <c r="E3" s="73" t="str">
        <f>'Laika grafiks'!E27</f>
        <v>-</v>
      </c>
      <c r="F3" s="73" t="str">
        <f>'Laika grafiks'!F27</f>
        <v>-</v>
      </c>
      <c r="G3" s="73" t="str">
        <f>'Laika grafiks'!G27</f>
        <v>-</v>
      </c>
      <c r="H3" s="73" t="str">
        <f>'Laika grafiks'!H27</f>
        <v>-</v>
      </c>
      <c r="I3" s="73" t="str">
        <f>'Laika grafiks'!I27</f>
        <v>-</v>
      </c>
      <c r="J3" s="73" t="str">
        <f>'Laika grafiks'!J27</f>
        <v>-</v>
      </c>
      <c r="K3" s="73" t="str">
        <f>'Laika grafiks'!K27</f>
        <v>-</v>
      </c>
      <c r="L3" s="73" t="str">
        <f>'Laika grafiks'!L27</f>
        <v>-</v>
      </c>
      <c r="M3" s="73" t="str">
        <f>'Laika grafiks'!M27</f>
        <v>-</v>
      </c>
      <c r="N3" s="73" t="str">
        <f>'Laika grafiks'!N27</f>
        <v>-</v>
      </c>
      <c r="O3" s="73" t="str">
        <f>'Laika grafiks'!O27</f>
        <v>-</v>
      </c>
      <c r="P3" s="73" t="str">
        <f>'Laika grafiks'!P27</f>
        <v>-</v>
      </c>
      <c r="Q3" s="73" t="str">
        <f>'Laika grafiks'!Q27</f>
        <v>-</v>
      </c>
      <c r="R3" s="73" t="str">
        <f>'Laika grafiks'!R27</f>
        <v>-</v>
      </c>
      <c r="S3" s="73" t="str">
        <f>'Laika grafiks'!S27</f>
        <v>-</v>
      </c>
      <c r="T3" s="73" t="str">
        <f>'Laika grafiks'!T27</f>
        <v>-</v>
      </c>
      <c r="U3" s="73" t="str">
        <f>'Laika grafiks'!U27</f>
        <v>-</v>
      </c>
      <c r="V3" s="73" t="str">
        <f>'Laika grafiks'!V27</f>
        <v>-</v>
      </c>
      <c r="W3" s="73" t="str">
        <f>'Laika grafiks'!W27</f>
        <v>-</v>
      </c>
      <c r="X3" s="73" t="str">
        <f>'Laika grafiks'!X27</f>
        <v>-</v>
      </c>
      <c r="Y3" s="73" t="str">
        <f>'Laika grafiks'!Y27</f>
        <v>-</v>
      </c>
      <c r="Z3" s="73" t="str">
        <f>'Laika grafiks'!Z27</f>
        <v>-</v>
      </c>
      <c r="AA3" s="73" t="str">
        <f>'Laika grafiks'!AA27</f>
        <v>-</v>
      </c>
      <c r="AB3" s="73" t="str">
        <f>'Laika grafiks'!AB27</f>
        <v>-</v>
      </c>
      <c r="AC3" s="73" t="str">
        <f>'Laika grafiks'!AC27</f>
        <v>-</v>
      </c>
      <c r="AD3" s="73" t="str">
        <f>'Laika grafiks'!AD27</f>
        <v>-</v>
      </c>
      <c r="AE3" s="73" t="str">
        <f>'Laika grafiks'!AE27</f>
        <v>-</v>
      </c>
      <c r="AF3" s="73" t="str">
        <f>'Laika grafiks'!AF27</f>
        <v>-</v>
      </c>
      <c r="AG3" s="73" t="str">
        <f>'Laika grafiks'!AG27</f>
        <v>-</v>
      </c>
      <c r="AH3" s="73" t="str">
        <f>'Laika grafiks'!AH27</f>
        <v>-</v>
      </c>
      <c r="AI3" s="73" t="str">
        <f>'Laika grafiks'!AI27</f>
        <v>-</v>
      </c>
      <c r="AJ3" s="73" t="str">
        <f>'Laika grafiks'!AJ27</f>
        <v>-</v>
      </c>
      <c r="AK3" s="73" t="str">
        <f>'Laika grafiks'!AK27</f>
        <v>-</v>
      </c>
      <c r="AL3" s="73" t="str">
        <f>'Laika grafiks'!AL27</f>
        <v>-</v>
      </c>
      <c r="AM3" s="73" t="str">
        <f>'Laika grafiks'!AM27</f>
        <v>-</v>
      </c>
      <c r="AN3" s="73" t="str">
        <f>'Laika grafiks'!AN27</f>
        <v>-</v>
      </c>
      <c r="AO3" s="73" t="str">
        <f>'Laika grafiks'!AO27</f>
        <v>-</v>
      </c>
      <c r="AP3" s="73" t="str">
        <f>'Laika grafiks'!AP27</f>
        <v>-</v>
      </c>
      <c r="AQ3" s="73" t="str">
        <f>'Laika grafiks'!AQ27</f>
        <v>-</v>
      </c>
      <c r="AR3" s="73" t="str">
        <f>'Laika grafiks'!AR27</f>
        <v>-</v>
      </c>
      <c r="AS3" s="73" t="str">
        <f>'Laika grafiks'!AS27</f>
        <v>-</v>
      </c>
      <c r="AT3" s="73" t="str">
        <f>'Laika grafiks'!AT27</f>
        <v>-</v>
      </c>
      <c r="AU3" s="73" t="str">
        <f>'Laika grafiks'!AU27</f>
        <v>-</v>
      </c>
      <c r="AV3" s="73" t="str">
        <f>'Laika grafiks'!AV27</f>
        <v>-</v>
      </c>
      <c r="AW3" s="73" t="str">
        <f>'Laika grafiks'!AW27</f>
        <v>-</v>
      </c>
      <c r="AX3" s="73" t="str">
        <f>'Laika grafiks'!AX27</f>
        <v>-</v>
      </c>
      <c r="AY3" s="73" t="str">
        <f>'Laika grafiks'!AY27</f>
        <v>-</v>
      </c>
      <c r="AZ3" s="73" t="str">
        <f>'Laika grafiks'!AZ27</f>
        <v>-</v>
      </c>
      <c r="BA3" s="73" t="str">
        <f>'Laika grafiks'!BA27</f>
        <v>-</v>
      </c>
      <c r="BB3" s="73" t="str">
        <f>'Laika grafiks'!BB27</f>
        <v>-</v>
      </c>
      <c r="BC3" s="73" t="str">
        <f>'Laika grafiks'!BC27</f>
        <v>-</v>
      </c>
      <c r="BD3" s="73" t="str">
        <f>'Laika grafiks'!BD27</f>
        <v>-</v>
      </c>
      <c r="BE3" s="73" t="str">
        <f>'Laika grafiks'!BE27</f>
        <v>-</v>
      </c>
      <c r="BF3" s="73" t="str">
        <f>'Laika grafiks'!BF27</f>
        <v>-</v>
      </c>
      <c r="BG3" s="73" t="str">
        <f>'Laika grafiks'!BG27</f>
        <v>-</v>
      </c>
      <c r="BH3" s="73" t="str">
        <f>'Laika grafiks'!BH27</f>
        <v>-</v>
      </c>
      <c r="BI3" s="73" t="str">
        <f>'Laika grafiks'!BI27</f>
        <v>-</v>
      </c>
      <c r="BJ3" s="73" t="str">
        <f>'Laika grafiks'!BJ27</f>
        <v>-</v>
      </c>
      <c r="BK3" s="73" t="str">
        <f>'Laika grafiks'!BK27</f>
        <v>-</v>
      </c>
      <c r="BL3" s="73" t="str">
        <f>'Laika grafiks'!BL27</f>
        <v>-</v>
      </c>
      <c r="BM3" s="73" t="str">
        <f>'Laika grafiks'!BM27</f>
        <v>-</v>
      </c>
      <c r="BN3" s="73" t="str">
        <f>'Laika grafiks'!BN27</f>
        <v>-</v>
      </c>
      <c r="BO3" s="73" t="str">
        <f>'Laika grafiks'!BO27</f>
        <v>-</v>
      </c>
      <c r="BP3" s="73" t="str">
        <f>'Laika grafiks'!BP27</f>
        <v>-</v>
      </c>
      <c r="BQ3" s="73" t="str">
        <f>'Laika grafiks'!BQ27</f>
        <v>-</v>
      </c>
      <c r="BR3" s="73" t="str">
        <f>'Laika grafiks'!BR27</f>
        <v>-</v>
      </c>
      <c r="BS3" s="73" t="str">
        <f>'Laika grafiks'!BS27</f>
        <v>-</v>
      </c>
      <c r="BT3" s="73" t="str">
        <f>'Laika grafiks'!BT27</f>
        <v>-</v>
      </c>
      <c r="BU3" s="73" t="str">
        <f>'Laika grafiks'!BU27</f>
        <v>-</v>
      </c>
      <c r="BV3" s="73" t="str">
        <f>'Laika grafiks'!BV27</f>
        <v>-</v>
      </c>
      <c r="BW3" s="73" t="str">
        <f>'Laika grafiks'!BW27</f>
        <v>-</v>
      </c>
      <c r="BX3" s="73" t="str">
        <f>'Laika grafiks'!BX27</f>
        <v>-</v>
      </c>
      <c r="BY3" s="73" t="str">
        <f>'Laika grafiks'!BY27</f>
        <v>-</v>
      </c>
      <c r="BZ3" s="73" t="str">
        <f>'Laika grafiks'!BZ27</f>
        <v>-</v>
      </c>
      <c r="CA3" s="73" t="str">
        <f>'Laika grafiks'!CA27</f>
        <v>-</v>
      </c>
      <c r="CB3" s="73" t="str">
        <f>'Laika grafiks'!CB27</f>
        <v>-</v>
      </c>
      <c r="CC3" s="73" t="str">
        <f>'Laika grafiks'!CC27</f>
        <v>-</v>
      </c>
      <c r="CD3" s="73" t="str">
        <f>'Laika grafiks'!CD27</f>
        <v>-</v>
      </c>
      <c r="CE3" s="73" t="str">
        <f>'Laika grafiks'!CE27</f>
        <v>-</v>
      </c>
      <c r="CF3" s="73" t="str">
        <f>'Laika grafiks'!CF27</f>
        <v>-</v>
      </c>
      <c r="CG3" s="73" t="str">
        <f>'Laika grafiks'!CG27</f>
        <v>-</v>
      </c>
      <c r="CH3" s="73" t="str">
        <f>'Laika grafiks'!CH27</f>
        <v>-</v>
      </c>
      <c r="CI3" s="73" t="str">
        <f>'Laika grafiks'!CI27</f>
        <v>-</v>
      </c>
      <c r="CJ3" s="73" t="str">
        <f>'Laika grafiks'!CJ27</f>
        <v>-</v>
      </c>
      <c r="CK3" s="73" t="str">
        <f>'Laika grafiks'!CK27</f>
        <v>-</v>
      </c>
      <c r="CL3" s="73" t="str">
        <f>'Laika grafiks'!CL27</f>
        <v>-</v>
      </c>
      <c r="CM3" s="73" t="str">
        <f>'Laika grafiks'!CM27</f>
        <v>-</v>
      </c>
      <c r="CN3" s="73" t="str">
        <f>'Laika grafiks'!CN27</f>
        <v>-</v>
      </c>
      <c r="CO3" s="73" t="str">
        <f>'Laika grafiks'!CO27</f>
        <v>-</v>
      </c>
      <c r="CP3" s="73" t="str">
        <f>'Laika grafiks'!CP27</f>
        <v>-</v>
      </c>
      <c r="CQ3" s="73" t="str">
        <f>'Laika grafiks'!CQ27</f>
        <v>-</v>
      </c>
      <c r="CR3" s="73" t="str">
        <f>'Laika grafiks'!CR27</f>
        <v>-</v>
      </c>
      <c r="CS3" s="73" t="str">
        <f>'Laika grafiks'!CS27</f>
        <v>-</v>
      </c>
      <c r="CT3" s="73" t="str">
        <f>'Laika grafiks'!CT27</f>
        <v>-</v>
      </c>
      <c r="CU3" s="73" t="str">
        <f>'Laika grafiks'!CU27</f>
        <v>-</v>
      </c>
      <c r="CV3" s="73" t="str">
        <f>'Laika grafiks'!CV27</f>
        <v>-</v>
      </c>
      <c r="CW3" s="73" t="str">
        <f>'Laika grafiks'!CW27</f>
        <v>-</v>
      </c>
      <c r="CX3" s="73" t="str">
        <f>'Laika grafiks'!CX27</f>
        <v>-</v>
      </c>
      <c r="CY3" s="73" t="str">
        <f>'Laika grafiks'!CY27</f>
        <v>-</v>
      </c>
      <c r="CZ3" s="73" t="str">
        <f>'Laika grafiks'!CZ27</f>
        <v>-</v>
      </c>
      <c r="DA3" s="73" t="str">
        <f>'Laika grafiks'!DA27</f>
        <v>-</v>
      </c>
      <c r="DB3" s="73" t="str">
        <f>'Laika grafiks'!DB27</f>
        <v>-</v>
      </c>
      <c r="DC3" s="73" t="str">
        <f>'Laika grafiks'!DC27</f>
        <v>-</v>
      </c>
      <c r="DD3" s="73" t="str">
        <f>'Laika grafiks'!DD27</f>
        <v>-</v>
      </c>
      <c r="DE3" s="73" t="str">
        <f>'Laika grafiks'!DE27</f>
        <v>-</v>
      </c>
      <c r="DF3" s="73" t="str">
        <f>'Laika grafiks'!DF27</f>
        <v>-</v>
      </c>
      <c r="DG3" s="73" t="str">
        <f>'Laika grafiks'!DG27</f>
        <v>-</v>
      </c>
      <c r="DH3" s="73" t="str">
        <f>'Laika grafiks'!DH27</f>
        <v>-</v>
      </c>
      <c r="DI3" s="73" t="str">
        <f>'Laika grafiks'!DI27</f>
        <v>-</v>
      </c>
      <c r="DJ3" s="73" t="str">
        <f>'Laika grafiks'!DJ27</f>
        <v>-</v>
      </c>
      <c r="DK3" s="73" t="str">
        <f>'Laika grafiks'!DK27</f>
        <v>-</v>
      </c>
      <c r="DL3" s="73" t="str">
        <f>'Laika grafiks'!DL27</f>
        <v>-</v>
      </c>
      <c r="DM3" s="73" t="str">
        <f>'Laika grafiks'!DM27</f>
        <v>-</v>
      </c>
      <c r="DN3" s="73" t="str">
        <f>'Laika grafiks'!DN27</f>
        <v>-</v>
      </c>
      <c r="DO3" s="73" t="str">
        <f>'Laika grafiks'!DO27</f>
        <v>-</v>
      </c>
      <c r="DP3" s="73" t="str">
        <f>'Laika grafiks'!DP27</f>
        <v>-</v>
      </c>
      <c r="DQ3" s="73" t="str">
        <f>'Laika grafiks'!DQ27</f>
        <v>-</v>
      </c>
      <c r="DR3" s="73" t="str">
        <f>'Laika grafiks'!DR27</f>
        <v>-</v>
      </c>
      <c r="DS3" s="73" t="str">
        <f>'Laika grafiks'!DS27</f>
        <v>-</v>
      </c>
      <c r="DT3" s="73" t="str">
        <f>'Laika grafiks'!DT27</f>
        <v>-</v>
      </c>
      <c r="DU3" s="73" t="str">
        <f>'Laika grafiks'!DU27</f>
        <v>-</v>
      </c>
    </row>
    <row r="5" spans="1:125" x14ac:dyDescent="0.35">
      <c r="A5" s="58" t="s">
        <v>555</v>
      </c>
      <c r="B5" s="2"/>
      <c r="C5" s="2"/>
      <c r="D5" s="79">
        <f>SUM(E5:DU5)</f>
        <v>0</v>
      </c>
      <c r="E5" s="63">
        <f>IFERROR('Naudas plūsmas'!E10,"")</f>
        <v>0</v>
      </c>
      <c r="F5" s="63">
        <f>IFERROR('Naudas plūsmas'!F10,"")</f>
        <v>0</v>
      </c>
      <c r="G5" s="63">
        <f>IFERROR('Naudas plūsmas'!G10,"")</f>
        <v>0</v>
      </c>
      <c r="H5" s="63">
        <f>IFERROR('Naudas plūsmas'!H10,"")</f>
        <v>0</v>
      </c>
      <c r="I5" s="63">
        <f>IFERROR('Naudas plūsmas'!I10,"")</f>
        <v>0</v>
      </c>
      <c r="J5" s="63">
        <f>IFERROR('Naudas plūsmas'!J10,"")</f>
        <v>0</v>
      </c>
      <c r="K5" s="63">
        <f>IFERROR('Naudas plūsmas'!K10,"")</f>
        <v>0</v>
      </c>
      <c r="L5" s="63">
        <f>IFERROR('Naudas plūsmas'!L10,"")</f>
        <v>0</v>
      </c>
      <c r="M5" s="63">
        <f>IFERROR('Naudas plūsmas'!M10,"")</f>
        <v>0</v>
      </c>
      <c r="N5" s="63">
        <f>IFERROR('Naudas plūsmas'!N10,"")</f>
        <v>0</v>
      </c>
      <c r="O5" s="63">
        <f>IFERROR('Naudas plūsmas'!O10,"")</f>
        <v>0</v>
      </c>
      <c r="P5" s="63">
        <f>IFERROR('Naudas plūsmas'!P10,"")</f>
        <v>0</v>
      </c>
      <c r="Q5" s="63">
        <f>IFERROR('Naudas plūsmas'!Q10,"")</f>
        <v>0</v>
      </c>
      <c r="R5" s="63">
        <f>IFERROR('Naudas plūsmas'!R10,"")</f>
        <v>0</v>
      </c>
      <c r="S5" s="63">
        <f>IFERROR('Naudas plūsmas'!S10,"")</f>
        <v>0</v>
      </c>
      <c r="T5" s="63">
        <f>IFERROR('Naudas plūsmas'!T10,"")</f>
        <v>0</v>
      </c>
      <c r="U5" s="63">
        <f>IFERROR('Naudas plūsmas'!U10,"")</f>
        <v>0</v>
      </c>
      <c r="V5" s="63">
        <f>IFERROR('Naudas plūsmas'!V10,"")</f>
        <v>0</v>
      </c>
      <c r="W5" s="63">
        <f>IFERROR('Naudas plūsmas'!W10,"")</f>
        <v>0</v>
      </c>
      <c r="X5" s="63">
        <f>IFERROR('Naudas plūsmas'!X10,"")</f>
        <v>0</v>
      </c>
      <c r="Y5" s="63">
        <f>IFERROR('Naudas plūsmas'!Y10,"")</f>
        <v>0</v>
      </c>
      <c r="Z5" s="63">
        <f>IFERROR('Naudas plūsmas'!Z10,"")</f>
        <v>0</v>
      </c>
      <c r="AA5" s="63">
        <f>IFERROR('Naudas plūsmas'!AA10,"")</f>
        <v>0</v>
      </c>
      <c r="AB5" s="63">
        <f>IFERROR('Naudas plūsmas'!AB10,"")</f>
        <v>0</v>
      </c>
      <c r="AC5" s="63">
        <f>IFERROR('Naudas plūsmas'!AC10,"")</f>
        <v>0</v>
      </c>
      <c r="AD5" s="63">
        <f>IFERROR('Naudas plūsmas'!AD10,"")</f>
        <v>0</v>
      </c>
      <c r="AE5" s="63">
        <f>IFERROR('Naudas plūsmas'!AE10,"")</f>
        <v>0</v>
      </c>
      <c r="AF5" s="63">
        <f>IFERROR('Naudas plūsmas'!AF10,"")</f>
        <v>0</v>
      </c>
      <c r="AG5" s="63">
        <f>IFERROR('Naudas plūsmas'!AG10,"")</f>
        <v>0</v>
      </c>
      <c r="AH5" s="63">
        <f>IFERROR('Naudas plūsmas'!AH10,"")</f>
        <v>0</v>
      </c>
      <c r="AI5" s="63">
        <f>IFERROR('Naudas plūsmas'!AI10,"")</f>
        <v>0</v>
      </c>
      <c r="AJ5" s="63">
        <f>IFERROR('Naudas plūsmas'!AJ10,"")</f>
        <v>0</v>
      </c>
      <c r="AK5" s="63">
        <f>IFERROR('Naudas plūsmas'!AK10,"")</f>
        <v>0</v>
      </c>
      <c r="AL5" s="63">
        <f>IFERROR('Naudas plūsmas'!AL10,"")</f>
        <v>0</v>
      </c>
      <c r="AM5" s="63">
        <f>IFERROR('Naudas plūsmas'!AM10,"")</f>
        <v>0</v>
      </c>
      <c r="AN5" s="63">
        <f>IFERROR('Naudas plūsmas'!AN10,"")</f>
        <v>0</v>
      </c>
      <c r="AO5" s="63">
        <f>IFERROR('Naudas plūsmas'!AO10,"")</f>
        <v>0</v>
      </c>
      <c r="AP5" s="63">
        <f>IFERROR('Naudas plūsmas'!AP10,"")</f>
        <v>0</v>
      </c>
      <c r="AQ5" s="63">
        <f>IFERROR('Naudas plūsmas'!AQ10,"")</f>
        <v>0</v>
      </c>
      <c r="AR5" s="63">
        <f>IFERROR('Naudas plūsmas'!AR10,"")</f>
        <v>0</v>
      </c>
      <c r="AS5" s="63">
        <f>IFERROR('Naudas plūsmas'!AS10,"")</f>
        <v>0</v>
      </c>
      <c r="AT5" s="63">
        <f>IFERROR('Naudas plūsmas'!AT10,"")</f>
        <v>0</v>
      </c>
      <c r="AU5" s="63">
        <f>IFERROR('Naudas plūsmas'!AU10,"")</f>
        <v>0</v>
      </c>
      <c r="AV5" s="63">
        <f>IFERROR('Naudas plūsmas'!AV10,"")</f>
        <v>0</v>
      </c>
      <c r="AW5" s="63">
        <f>IFERROR('Naudas plūsmas'!AW10,"")</f>
        <v>0</v>
      </c>
      <c r="AX5" s="63">
        <f>IFERROR('Naudas plūsmas'!AX10,"")</f>
        <v>0</v>
      </c>
      <c r="AY5" s="63">
        <f>IFERROR('Naudas plūsmas'!AY10,"")</f>
        <v>0</v>
      </c>
      <c r="AZ5" s="63">
        <f>IFERROR('Naudas plūsmas'!AZ10,"")</f>
        <v>0</v>
      </c>
      <c r="BA5" s="63">
        <f>IFERROR('Naudas plūsmas'!BA10,"")</f>
        <v>0</v>
      </c>
      <c r="BB5" s="63">
        <f>IFERROR('Naudas plūsmas'!BB10,"")</f>
        <v>0</v>
      </c>
      <c r="BC5" s="63">
        <f>IFERROR('Naudas plūsmas'!BC10,"")</f>
        <v>0</v>
      </c>
      <c r="BD5" s="63">
        <f>IFERROR('Naudas plūsmas'!BD10,"")</f>
        <v>0</v>
      </c>
      <c r="BE5" s="63">
        <f>IFERROR('Naudas plūsmas'!BE10,"")</f>
        <v>0</v>
      </c>
      <c r="BF5" s="63">
        <f>IFERROR('Naudas plūsmas'!BF10,"")</f>
        <v>0</v>
      </c>
      <c r="BG5" s="63">
        <f>IFERROR('Naudas plūsmas'!BG10,"")</f>
        <v>0</v>
      </c>
      <c r="BH5" s="63">
        <f>IFERROR('Naudas plūsmas'!BH10,"")</f>
        <v>0</v>
      </c>
      <c r="BI5" s="63">
        <f>IFERROR('Naudas plūsmas'!BI10,"")</f>
        <v>0</v>
      </c>
      <c r="BJ5" s="63">
        <f>IFERROR('Naudas plūsmas'!BJ10,"")</f>
        <v>0</v>
      </c>
      <c r="BK5" s="63">
        <f>IFERROR('Naudas plūsmas'!BK10,"")</f>
        <v>0</v>
      </c>
      <c r="BL5" s="63">
        <f>IFERROR('Naudas plūsmas'!BL10,"")</f>
        <v>0</v>
      </c>
      <c r="BM5" s="63">
        <f>IFERROR('Naudas plūsmas'!BM10,"")</f>
        <v>0</v>
      </c>
      <c r="BN5" s="63">
        <f>IFERROR('Naudas plūsmas'!BN10,"")</f>
        <v>0</v>
      </c>
      <c r="BO5" s="63">
        <f>IFERROR('Naudas plūsmas'!BO10,"")</f>
        <v>0</v>
      </c>
      <c r="BP5" s="63">
        <f>IFERROR('Naudas plūsmas'!BP10,"")</f>
        <v>0</v>
      </c>
      <c r="BQ5" s="63">
        <f>IFERROR('Naudas plūsmas'!BQ10,"")</f>
        <v>0</v>
      </c>
      <c r="BR5" s="63">
        <f>IFERROR('Naudas plūsmas'!BR10,"")</f>
        <v>0</v>
      </c>
      <c r="BS5" s="63">
        <f>IFERROR('Naudas plūsmas'!BS10,"")</f>
        <v>0</v>
      </c>
      <c r="BT5" s="63">
        <f>IFERROR('Naudas plūsmas'!BT10,"")</f>
        <v>0</v>
      </c>
      <c r="BU5" s="63">
        <f>IFERROR('Naudas plūsmas'!BU10,"")</f>
        <v>0</v>
      </c>
      <c r="BV5" s="63">
        <f>IFERROR('Naudas plūsmas'!BV10,"")</f>
        <v>0</v>
      </c>
      <c r="BW5" s="63">
        <f>IFERROR('Naudas plūsmas'!BW10,"")</f>
        <v>0</v>
      </c>
      <c r="BX5" s="63">
        <f>IFERROR('Naudas plūsmas'!BX10,"")</f>
        <v>0</v>
      </c>
      <c r="BY5" s="63">
        <f>IFERROR('Naudas plūsmas'!BY10,"")</f>
        <v>0</v>
      </c>
      <c r="BZ5" s="63">
        <f>IFERROR('Naudas plūsmas'!BZ10,"")</f>
        <v>0</v>
      </c>
      <c r="CA5" s="63">
        <f>IFERROR('Naudas plūsmas'!CA10,"")</f>
        <v>0</v>
      </c>
      <c r="CB5" s="63">
        <f>IFERROR('Naudas plūsmas'!CB10,"")</f>
        <v>0</v>
      </c>
      <c r="CC5" s="63">
        <f>IFERROR('Naudas plūsmas'!CC10,"")</f>
        <v>0</v>
      </c>
      <c r="CD5" s="63">
        <f>IFERROR('Naudas plūsmas'!CD10,"")</f>
        <v>0</v>
      </c>
      <c r="CE5" s="63">
        <f>IFERROR('Naudas plūsmas'!CE10,"")</f>
        <v>0</v>
      </c>
      <c r="CF5" s="63">
        <f>IFERROR('Naudas plūsmas'!CF10,"")</f>
        <v>0</v>
      </c>
      <c r="CG5" s="63">
        <f>IFERROR('Naudas plūsmas'!CG10,"")</f>
        <v>0</v>
      </c>
      <c r="CH5" s="63">
        <f>IFERROR('Naudas plūsmas'!CH10,"")</f>
        <v>0</v>
      </c>
      <c r="CI5" s="63">
        <f>IFERROR('Naudas plūsmas'!CI10,"")</f>
        <v>0</v>
      </c>
      <c r="CJ5" s="63">
        <f>IFERROR('Naudas plūsmas'!CJ10,"")</f>
        <v>0</v>
      </c>
      <c r="CK5" s="63">
        <f>IFERROR('Naudas plūsmas'!CK10,"")</f>
        <v>0</v>
      </c>
      <c r="CL5" s="63">
        <f>IFERROR('Naudas plūsmas'!CL10,"")</f>
        <v>0</v>
      </c>
      <c r="CM5" s="63">
        <f>IFERROR('Naudas plūsmas'!CM10,"")</f>
        <v>0</v>
      </c>
      <c r="CN5" s="63">
        <f>IFERROR('Naudas plūsmas'!CN10,"")</f>
        <v>0</v>
      </c>
      <c r="CO5" s="63">
        <f>IFERROR('Naudas plūsmas'!CO10,"")</f>
        <v>0</v>
      </c>
      <c r="CP5" s="63">
        <f>IFERROR('Naudas plūsmas'!CP10,"")</f>
        <v>0</v>
      </c>
      <c r="CQ5" s="63">
        <f>IFERROR('Naudas plūsmas'!CQ10,"")</f>
        <v>0</v>
      </c>
      <c r="CR5" s="63">
        <f>IFERROR('Naudas plūsmas'!CR10,"")</f>
        <v>0</v>
      </c>
      <c r="CS5" s="63">
        <f>IFERROR('Naudas plūsmas'!CS10,"")</f>
        <v>0</v>
      </c>
      <c r="CT5" s="63">
        <f>IFERROR('Naudas plūsmas'!CT10,"")</f>
        <v>0</v>
      </c>
      <c r="CU5" s="63">
        <f>IFERROR('Naudas plūsmas'!CU10,"")</f>
        <v>0</v>
      </c>
      <c r="CV5" s="63">
        <f>IFERROR('Naudas plūsmas'!CV10,"")</f>
        <v>0</v>
      </c>
      <c r="CW5" s="63">
        <f>IFERROR('Naudas plūsmas'!CW10,"")</f>
        <v>0</v>
      </c>
      <c r="CX5" s="63">
        <f>IFERROR('Naudas plūsmas'!CX10,"")</f>
        <v>0</v>
      </c>
      <c r="CY5" s="63">
        <f>IFERROR('Naudas plūsmas'!CY10,"")</f>
        <v>0</v>
      </c>
      <c r="CZ5" s="63">
        <f>IFERROR('Naudas plūsmas'!CZ10,"")</f>
        <v>0</v>
      </c>
      <c r="DA5" s="63">
        <f>IFERROR('Naudas plūsmas'!DA10,"")</f>
        <v>0</v>
      </c>
      <c r="DB5" s="63">
        <f>IFERROR('Naudas plūsmas'!DB10,"")</f>
        <v>0</v>
      </c>
      <c r="DC5" s="63">
        <f>IFERROR('Naudas plūsmas'!DC10,"")</f>
        <v>0</v>
      </c>
      <c r="DD5" s="63">
        <f>IFERROR('Naudas plūsmas'!DD10,"")</f>
        <v>0</v>
      </c>
      <c r="DE5" s="63">
        <f>IFERROR('Naudas plūsmas'!DE10,"")</f>
        <v>0</v>
      </c>
      <c r="DF5" s="63">
        <f>IFERROR('Naudas plūsmas'!DF10,"")</f>
        <v>0</v>
      </c>
      <c r="DG5" s="63">
        <f>IFERROR('Naudas plūsmas'!DG10,"")</f>
        <v>0</v>
      </c>
      <c r="DH5" s="63">
        <f>IFERROR('Naudas plūsmas'!DH10,"")</f>
        <v>0</v>
      </c>
      <c r="DI5" s="63">
        <f>IFERROR('Naudas plūsmas'!DI10,"")</f>
        <v>0</v>
      </c>
      <c r="DJ5" s="63">
        <f>IFERROR('Naudas plūsmas'!DJ10,"")</f>
        <v>0</v>
      </c>
      <c r="DK5" s="63">
        <f>IFERROR('Naudas plūsmas'!DK10,"")</f>
        <v>0</v>
      </c>
      <c r="DL5" s="63">
        <f>IFERROR('Naudas plūsmas'!DL10,"")</f>
        <v>0</v>
      </c>
      <c r="DM5" s="63">
        <f>IFERROR('Naudas plūsmas'!DM10,"")</f>
        <v>0</v>
      </c>
      <c r="DN5" s="63">
        <f>IFERROR('Naudas plūsmas'!DN10,"")</f>
        <v>0</v>
      </c>
      <c r="DO5" s="63">
        <f>IFERROR('Naudas plūsmas'!DO10,"")</f>
        <v>0</v>
      </c>
      <c r="DP5" s="63">
        <f>IFERROR('Naudas plūsmas'!DP10,"")</f>
        <v>0</v>
      </c>
      <c r="DQ5" s="63">
        <f>IFERROR('Naudas plūsmas'!DQ10,"")</f>
        <v>0</v>
      </c>
      <c r="DR5" s="63">
        <f>IFERROR('Naudas plūsmas'!DR10,"")</f>
        <v>0</v>
      </c>
      <c r="DS5" s="63">
        <f>IFERROR('Naudas plūsmas'!DS10,"")</f>
        <v>0</v>
      </c>
      <c r="DT5" s="63">
        <f>IFERROR('Naudas plūsmas'!DT10,"")</f>
        <v>0</v>
      </c>
      <c r="DU5" s="63">
        <f>IFERROR('Naudas plūsmas'!DU10,"")</f>
        <v>0</v>
      </c>
    </row>
    <row r="6" spans="1:125" x14ac:dyDescent="0.35">
      <c r="A6" s="58" t="s">
        <v>556</v>
      </c>
      <c r="B6" s="2"/>
      <c r="C6" s="2"/>
      <c r="D6" s="79">
        <f>SUM(E6:DU6)</f>
        <v>0</v>
      </c>
      <c r="E6" s="63">
        <f>IFERROR('Naudas plūsmas'!E11,"")</f>
        <v>0</v>
      </c>
      <c r="F6" s="63">
        <f>IFERROR('Naudas plūsmas'!F11,"")</f>
        <v>0</v>
      </c>
      <c r="G6" s="63">
        <f>IFERROR('Naudas plūsmas'!G11,"")</f>
        <v>0</v>
      </c>
      <c r="H6" s="63">
        <f>IFERROR('Naudas plūsmas'!H11,"")</f>
        <v>0</v>
      </c>
      <c r="I6" s="63">
        <f>IFERROR('Naudas plūsmas'!I11,"")</f>
        <v>0</v>
      </c>
      <c r="J6" s="63">
        <f>IFERROR('Naudas plūsmas'!J11,"")</f>
        <v>0</v>
      </c>
      <c r="K6" s="63">
        <f>IFERROR('Naudas plūsmas'!K11,"")</f>
        <v>0</v>
      </c>
      <c r="L6" s="63">
        <f>IFERROR('Naudas plūsmas'!L11,"")</f>
        <v>0</v>
      </c>
      <c r="M6" s="63">
        <f>IFERROR('Naudas plūsmas'!M11,"")</f>
        <v>0</v>
      </c>
      <c r="N6" s="63">
        <f>IFERROR('Naudas plūsmas'!N11,"")</f>
        <v>0</v>
      </c>
      <c r="O6" s="63">
        <f>IFERROR('Naudas plūsmas'!O11,"")</f>
        <v>0</v>
      </c>
      <c r="P6" s="63">
        <f>IFERROR('Naudas plūsmas'!P11,"")</f>
        <v>0</v>
      </c>
      <c r="Q6" s="63">
        <f>IFERROR('Naudas plūsmas'!Q11,"")</f>
        <v>0</v>
      </c>
      <c r="R6" s="63">
        <f>IFERROR('Naudas plūsmas'!R11,"")</f>
        <v>0</v>
      </c>
      <c r="S6" s="63">
        <f>IFERROR('Naudas plūsmas'!S11,"")</f>
        <v>0</v>
      </c>
      <c r="T6" s="63">
        <f>IFERROR('Naudas plūsmas'!T11,"")</f>
        <v>0</v>
      </c>
      <c r="U6" s="63">
        <f>IFERROR('Naudas plūsmas'!U11,"")</f>
        <v>0</v>
      </c>
      <c r="V6" s="63">
        <f>IFERROR('Naudas plūsmas'!V11,"")</f>
        <v>0</v>
      </c>
      <c r="W6" s="63">
        <f>IFERROR('Naudas plūsmas'!W11,"")</f>
        <v>0</v>
      </c>
      <c r="X6" s="63">
        <f>IFERROR('Naudas plūsmas'!X11,"")</f>
        <v>0</v>
      </c>
      <c r="Y6" s="63">
        <f>IFERROR('Naudas plūsmas'!Y11,"")</f>
        <v>0</v>
      </c>
      <c r="Z6" s="63">
        <f>IFERROR('Naudas plūsmas'!Z11,"")</f>
        <v>0</v>
      </c>
      <c r="AA6" s="63">
        <f>IFERROR('Naudas plūsmas'!AA11,"")</f>
        <v>0</v>
      </c>
      <c r="AB6" s="63">
        <f>IFERROR('Naudas plūsmas'!AB11,"")</f>
        <v>0</v>
      </c>
      <c r="AC6" s="63">
        <f>IFERROR('Naudas plūsmas'!AC11,"")</f>
        <v>0</v>
      </c>
      <c r="AD6" s="63">
        <f>IFERROR('Naudas plūsmas'!AD11,"")</f>
        <v>0</v>
      </c>
      <c r="AE6" s="63">
        <f>IFERROR('Naudas plūsmas'!AE11,"")</f>
        <v>0</v>
      </c>
      <c r="AF6" s="63">
        <f>IFERROR('Naudas plūsmas'!AF11,"")</f>
        <v>0</v>
      </c>
      <c r="AG6" s="63">
        <f>IFERROR('Naudas plūsmas'!AG11,"")</f>
        <v>0</v>
      </c>
      <c r="AH6" s="63">
        <f>IFERROR('Naudas plūsmas'!AH11,"")</f>
        <v>0</v>
      </c>
      <c r="AI6" s="63">
        <f>IFERROR('Naudas plūsmas'!AI11,"")</f>
        <v>0</v>
      </c>
      <c r="AJ6" s="63">
        <f>IFERROR('Naudas plūsmas'!AJ11,"")</f>
        <v>0</v>
      </c>
      <c r="AK6" s="63">
        <f>IFERROR('Naudas plūsmas'!AK11,"")</f>
        <v>0</v>
      </c>
      <c r="AL6" s="63">
        <f>IFERROR('Naudas plūsmas'!AL11,"")</f>
        <v>0</v>
      </c>
      <c r="AM6" s="63">
        <f>IFERROR('Naudas plūsmas'!AM11,"")</f>
        <v>0</v>
      </c>
      <c r="AN6" s="63">
        <f>IFERROR('Naudas plūsmas'!AN11,"")</f>
        <v>0</v>
      </c>
      <c r="AO6" s="63">
        <f>IFERROR('Naudas plūsmas'!AO11,"")</f>
        <v>0</v>
      </c>
      <c r="AP6" s="63">
        <f>IFERROR('Naudas plūsmas'!AP11,"")</f>
        <v>0</v>
      </c>
      <c r="AQ6" s="63">
        <f>IFERROR('Naudas plūsmas'!AQ11,"")</f>
        <v>0</v>
      </c>
      <c r="AR6" s="63">
        <f>IFERROR('Naudas plūsmas'!AR11,"")</f>
        <v>0</v>
      </c>
      <c r="AS6" s="63">
        <f>IFERROR('Naudas plūsmas'!AS11,"")</f>
        <v>0</v>
      </c>
      <c r="AT6" s="63">
        <f>IFERROR('Naudas plūsmas'!AT11,"")</f>
        <v>0</v>
      </c>
      <c r="AU6" s="63">
        <f>IFERROR('Naudas plūsmas'!AU11,"")</f>
        <v>0</v>
      </c>
      <c r="AV6" s="63">
        <f>IFERROR('Naudas plūsmas'!AV11,"")</f>
        <v>0</v>
      </c>
      <c r="AW6" s="63">
        <f>IFERROR('Naudas plūsmas'!AW11,"")</f>
        <v>0</v>
      </c>
      <c r="AX6" s="63">
        <f>IFERROR('Naudas plūsmas'!AX11,"")</f>
        <v>0</v>
      </c>
      <c r="AY6" s="63">
        <f>IFERROR('Naudas plūsmas'!AY11,"")</f>
        <v>0</v>
      </c>
      <c r="AZ6" s="63">
        <f>IFERROR('Naudas plūsmas'!AZ11,"")</f>
        <v>0</v>
      </c>
      <c r="BA6" s="63">
        <f>IFERROR('Naudas plūsmas'!BA11,"")</f>
        <v>0</v>
      </c>
      <c r="BB6" s="63">
        <f>IFERROR('Naudas plūsmas'!BB11,"")</f>
        <v>0</v>
      </c>
      <c r="BC6" s="63">
        <f>IFERROR('Naudas plūsmas'!BC11,"")</f>
        <v>0</v>
      </c>
      <c r="BD6" s="63">
        <f>IFERROR('Naudas plūsmas'!BD11,"")</f>
        <v>0</v>
      </c>
      <c r="BE6" s="63">
        <f>IFERROR('Naudas plūsmas'!BE11,"")</f>
        <v>0</v>
      </c>
      <c r="BF6" s="63">
        <f>IFERROR('Naudas plūsmas'!BF11,"")</f>
        <v>0</v>
      </c>
      <c r="BG6" s="63">
        <f>IFERROR('Naudas plūsmas'!BG11,"")</f>
        <v>0</v>
      </c>
      <c r="BH6" s="63">
        <f>IFERROR('Naudas plūsmas'!BH11,"")</f>
        <v>0</v>
      </c>
      <c r="BI6" s="63">
        <f>IFERROR('Naudas plūsmas'!BI11,"")</f>
        <v>0</v>
      </c>
      <c r="BJ6" s="63">
        <f>IFERROR('Naudas plūsmas'!BJ11,"")</f>
        <v>0</v>
      </c>
      <c r="BK6" s="63">
        <f>IFERROR('Naudas plūsmas'!BK11,"")</f>
        <v>0</v>
      </c>
      <c r="BL6" s="63">
        <f>IFERROR('Naudas plūsmas'!BL11,"")</f>
        <v>0</v>
      </c>
      <c r="BM6" s="63">
        <f>IFERROR('Naudas plūsmas'!BM11,"")</f>
        <v>0</v>
      </c>
      <c r="BN6" s="63">
        <f>IFERROR('Naudas plūsmas'!BN11,"")</f>
        <v>0</v>
      </c>
      <c r="BO6" s="63">
        <f>IFERROR('Naudas plūsmas'!BO11,"")</f>
        <v>0</v>
      </c>
      <c r="BP6" s="63">
        <f>IFERROR('Naudas plūsmas'!BP11,"")</f>
        <v>0</v>
      </c>
      <c r="BQ6" s="63">
        <f>IFERROR('Naudas plūsmas'!BQ11,"")</f>
        <v>0</v>
      </c>
      <c r="BR6" s="63">
        <f>IFERROR('Naudas plūsmas'!BR11,"")</f>
        <v>0</v>
      </c>
      <c r="BS6" s="63">
        <f>IFERROR('Naudas plūsmas'!BS11,"")</f>
        <v>0</v>
      </c>
      <c r="BT6" s="63">
        <f>IFERROR('Naudas plūsmas'!BT11,"")</f>
        <v>0</v>
      </c>
      <c r="BU6" s="63">
        <f>IFERROR('Naudas plūsmas'!BU11,"")</f>
        <v>0</v>
      </c>
      <c r="BV6" s="63">
        <f>IFERROR('Naudas plūsmas'!BV11,"")</f>
        <v>0</v>
      </c>
      <c r="BW6" s="63">
        <f>IFERROR('Naudas plūsmas'!BW11,"")</f>
        <v>0</v>
      </c>
      <c r="BX6" s="63">
        <f>IFERROR('Naudas plūsmas'!BX11,"")</f>
        <v>0</v>
      </c>
      <c r="BY6" s="63">
        <f>IFERROR('Naudas plūsmas'!BY11,"")</f>
        <v>0</v>
      </c>
      <c r="BZ6" s="63">
        <f>IFERROR('Naudas plūsmas'!BZ11,"")</f>
        <v>0</v>
      </c>
      <c r="CA6" s="63">
        <f>IFERROR('Naudas plūsmas'!CA11,"")</f>
        <v>0</v>
      </c>
      <c r="CB6" s="63">
        <f>IFERROR('Naudas plūsmas'!CB11,"")</f>
        <v>0</v>
      </c>
      <c r="CC6" s="63">
        <f>IFERROR('Naudas plūsmas'!CC11,"")</f>
        <v>0</v>
      </c>
      <c r="CD6" s="63">
        <f>IFERROR('Naudas plūsmas'!CD11,"")</f>
        <v>0</v>
      </c>
      <c r="CE6" s="63">
        <f>IFERROR('Naudas plūsmas'!CE11,"")</f>
        <v>0</v>
      </c>
      <c r="CF6" s="63">
        <f>IFERROR('Naudas plūsmas'!CF11,"")</f>
        <v>0</v>
      </c>
      <c r="CG6" s="63">
        <f>IFERROR('Naudas plūsmas'!CG11,"")</f>
        <v>0</v>
      </c>
      <c r="CH6" s="63">
        <f>IFERROR('Naudas plūsmas'!CH11,"")</f>
        <v>0</v>
      </c>
      <c r="CI6" s="63">
        <f>IFERROR('Naudas plūsmas'!CI11,"")</f>
        <v>0</v>
      </c>
      <c r="CJ6" s="63">
        <f>IFERROR('Naudas plūsmas'!CJ11,"")</f>
        <v>0</v>
      </c>
      <c r="CK6" s="63">
        <f>IFERROR('Naudas plūsmas'!CK11,"")</f>
        <v>0</v>
      </c>
      <c r="CL6" s="63">
        <f>IFERROR('Naudas plūsmas'!CL11,"")</f>
        <v>0</v>
      </c>
      <c r="CM6" s="63">
        <f>IFERROR('Naudas plūsmas'!CM11,"")</f>
        <v>0</v>
      </c>
      <c r="CN6" s="63">
        <f>IFERROR('Naudas plūsmas'!CN11,"")</f>
        <v>0</v>
      </c>
      <c r="CO6" s="63">
        <f>IFERROR('Naudas plūsmas'!CO11,"")</f>
        <v>0</v>
      </c>
      <c r="CP6" s="63">
        <f>IFERROR('Naudas plūsmas'!CP11,"")</f>
        <v>0</v>
      </c>
      <c r="CQ6" s="63">
        <f>IFERROR('Naudas plūsmas'!CQ11,"")</f>
        <v>0</v>
      </c>
      <c r="CR6" s="63">
        <f>IFERROR('Naudas plūsmas'!CR11,"")</f>
        <v>0</v>
      </c>
      <c r="CS6" s="63">
        <f>IFERROR('Naudas plūsmas'!CS11,"")</f>
        <v>0</v>
      </c>
      <c r="CT6" s="63">
        <f>IFERROR('Naudas plūsmas'!CT11,"")</f>
        <v>0</v>
      </c>
      <c r="CU6" s="63">
        <f>IFERROR('Naudas plūsmas'!CU11,"")</f>
        <v>0</v>
      </c>
      <c r="CV6" s="63">
        <f>IFERROR('Naudas plūsmas'!CV11,"")</f>
        <v>0</v>
      </c>
      <c r="CW6" s="63">
        <f>IFERROR('Naudas plūsmas'!CW11,"")</f>
        <v>0</v>
      </c>
      <c r="CX6" s="63">
        <f>IFERROR('Naudas plūsmas'!CX11,"")</f>
        <v>0</v>
      </c>
      <c r="CY6" s="63">
        <f>IFERROR('Naudas plūsmas'!CY11,"")</f>
        <v>0</v>
      </c>
      <c r="CZ6" s="63">
        <f>IFERROR('Naudas plūsmas'!CZ11,"")</f>
        <v>0</v>
      </c>
      <c r="DA6" s="63">
        <f>IFERROR('Naudas plūsmas'!DA11,"")</f>
        <v>0</v>
      </c>
      <c r="DB6" s="63">
        <f>IFERROR('Naudas plūsmas'!DB11,"")</f>
        <v>0</v>
      </c>
      <c r="DC6" s="63">
        <f>IFERROR('Naudas plūsmas'!DC11,"")</f>
        <v>0</v>
      </c>
      <c r="DD6" s="63">
        <f>IFERROR('Naudas plūsmas'!DD11,"")</f>
        <v>0</v>
      </c>
      <c r="DE6" s="63">
        <f>IFERROR('Naudas plūsmas'!DE11,"")</f>
        <v>0</v>
      </c>
      <c r="DF6" s="63">
        <f>IFERROR('Naudas plūsmas'!DF11,"")</f>
        <v>0</v>
      </c>
      <c r="DG6" s="63">
        <f>IFERROR('Naudas plūsmas'!DG11,"")</f>
        <v>0</v>
      </c>
      <c r="DH6" s="63">
        <f>IFERROR('Naudas plūsmas'!DH11,"")</f>
        <v>0</v>
      </c>
      <c r="DI6" s="63">
        <f>IFERROR('Naudas plūsmas'!DI11,"")</f>
        <v>0</v>
      </c>
      <c r="DJ6" s="63">
        <f>IFERROR('Naudas plūsmas'!DJ11,"")</f>
        <v>0</v>
      </c>
      <c r="DK6" s="63">
        <f>IFERROR('Naudas plūsmas'!DK11,"")</f>
        <v>0</v>
      </c>
      <c r="DL6" s="63">
        <f>IFERROR('Naudas plūsmas'!DL11,"")</f>
        <v>0</v>
      </c>
      <c r="DM6" s="63">
        <f>IFERROR('Naudas plūsmas'!DM11,"")</f>
        <v>0</v>
      </c>
      <c r="DN6" s="63">
        <f>IFERROR('Naudas plūsmas'!DN11,"")</f>
        <v>0</v>
      </c>
      <c r="DO6" s="63">
        <f>IFERROR('Naudas plūsmas'!DO11,"")</f>
        <v>0</v>
      </c>
      <c r="DP6" s="63">
        <f>IFERROR('Naudas plūsmas'!DP11,"")</f>
        <v>0</v>
      </c>
      <c r="DQ6" s="63">
        <f>IFERROR('Naudas plūsmas'!DQ11,"")</f>
        <v>0</v>
      </c>
      <c r="DR6" s="63">
        <f>IFERROR('Naudas plūsmas'!DR11,"")</f>
        <v>0</v>
      </c>
      <c r="DS6" s="63">
        <f>IFERROR('Naudas plūsmas'!DS11,"")</f>
        <v>0</v>
      </c>
      <c r="DT6" s="63">
        <f>IFERROR('Naudas plūsmas'!DT11,"")</f>
        <v>0</v>
      </c>
      <c r="DU6" s="63">
        <f>IFERROR('Naudas plūsmas'!DU11,"")</f>
        <v>0</v>
      </c>
    </row>
    <row r="7" spans="1:125" x14ac:dyDescent="0.35">
      <c r="A7" s="58" t="s">
        <v>557</v>
      </c>
      <c r="B7" s="2"/>
      <c r="C7" s="2"/>
      <c r="D7" s="79">
        <f>SUM(E7:DU7)</f>
        <v>0</v>
      </c>
      <c r="E7" s="70" t="str">
        <f>IFERROR(SUM(-Izmaksas!E184,-Kapitālieguldījumi!E41),"")</f>
        <v/>
      </c>
      <c r="F7" s="70" t="str">
        <f>IFERROR(SUM(-Izmaksas!F184,-Kapitālieguldījumi!F41),"")</f>
        <v/>
      </c>
      <c r="G7" s="70" t="str">
        <f>IFERROR(SUM(-Izmaksas!G184,-Kapitālieguldījumi!G41),"")</f>
        <v/>
      </c>
      <c r="H7" s="70" t="str">
        <f>IFERROR(SUM(-Izmaksas!H184,-Kapitālieguldījumi!H41),"")</f>
        <v/>
      </c>
      <c r="I7" s="70" t="str">
        <f>IFERROR(SUM(-Izmaksas!I184,-Kapitālieguldījumi!I41),"")</f>
        <v/>
      </c>
      <c r="J7" s="70" t="str">
        <f>IFERROR(SUM(-Izmaksas!J184,-Kapitālieguldījumi!J41),"")</f>
        <v/>
      </c>
      <c r="K7" s="70" t="str">
        <f>IFERROR(SUM(-Izmaksas!K184,-Kapitālieguldījumi!K41),"")</f>
        <v/>
      </c>
      <c r="L7" s="70" t="str">
        <f>IFERROR(SUM(-Izmaksas!L184,-Kapitālieguldījumi!L41),"")</f>
        <v/>
      </c>
      <c r="M7" s="70" t="str">
        <f>IFERROR(SUM(-Izmaksas!M184,-Kapitālieguldījumi!M41),"")</f>
        <v/>
      </c>
      <c r="N7" s="70" t="str">
        <f>IFERROR(SUM(-Izmaksas!N184,-Kapitālieguldījumi!N41),"")</f>
        <v/>
      </c>
      <c r="O7" s="70" t="str">
        <f>IFERROR(SUM(-Izmaksas!O184,-Kapitālieguldījumi!O41),"")</f>
        <v/>
      </c>
      <c r="P7" s="70" t="str">
        <f>IFERROR(SUM(-Izmaksas!P184,-Kapitālieguldījumi!P41),"")</f>
        <v/>
      </c>
      <c r="Q7" s="70" t="str">
        <f>IFERROR(SUM(-Izmaksas!Q184,-Kapitālieguldījumi!Q41),"")</f>
        <v/>
      </c>
      <c r="R7" s="70" t="str">
        <f>IFERROR(SUM(-Izmaksas!R184,-Kapitālieguldījumi!R41),"")</f>
        <v/>
      </c>
      <c r="S7" s="70" t="str">
        <f>IFERROR(SUM(-Izmaksas!S184,-Kapitālieguldījumi!S41),"")</f>
        <v/>
      </c>
      <c r="T7" s="70" t="str">
        <f>IFERROR(SUM(-Izmaksas!T184,-Kapitālieguldījumi!T41),"")</f>
        <v/>
      </c>
      <c r="U7" s="70" t="str">
        <f>IFERROR(SUM(-Izmaksas!U184,-Kapitālieguldījumi!U41),"")</f>
        <v/>
      </c>
      <c r="V7" s="70" t="str">
        <f>IFERROR(SUM(-Izmaksas!V184,-Kapitālieguldījumi!V41),"")</f>
        <v/>
      </c>
      <c r="W7" s="70" t="str">
        <f>IFERROR(SUM(-Izmaksas!W184,-Kapitālieguldījumi!W41),"")</f>
        <v/>
      </c>
      <c r="X7" s="70" t="str">
        <f>IFERROR(SUM(-Izmaksas!X184,-Kapitālieguldījumi!X41),"")</f>
        <v/>
      </c>
      <c r="Y7" s="70" t="str">
        <f>IFERROR(SUM(-Izmaksas!Y184,-Kapitālieguldījumi!Y41),"")</f>
        <v/>
      </c>
      <c r="Z7" s="70" t="str">
        <f>IFERROR(SUM(-Izmaksas!Z184,-Kapitālieguldījumi!Z41),"")</f>
        <v/>
      </c>
      <c r="AA7" s="70" t="str">
        <f>IFERROR(SUM(-Izmaksas!AA184,-Kapitālieguldījumi!AA41),"")</f>
        <v/>
      </c>
      <c r="AB7" s="70" t="str">
        <f>IFERROR(SUM(-Izmaksas!AB184,-Kapitālieguldījumi!AB41),"")</f>
        <v/>
      </c>
      <c r="AC7" s="70" t="str">
        <f>IFERROR(SUM(-Izmaksas!AC184,-Kapitālieguldījumi!AC41),"")</f>
        <v/>
      </c>
      <c r="AD7" s="70" t="str">
        <f>IFERROR(SUM(-Izmaksas!AD184,-Kapitālieguldījumi!AD41),"")</f>
        <v/>
      </c>
      <c r="AE7" s="70" t="str">
        <f>IFERROR(SUM(-Izmaksas!AE184,-Kapitālieguldījumi!AE41),"")</f>
        <v/>
      </c>
      <c r="AF7" s="70" t="str">
        <f>IFERROR(SUM(-Izmaksas!AF184,-Kapitālieguldījumi!AF41),"")</f>
        <v/>
      </c>
      <c r="AG7" s="70" t="str">
        <f>IFERROR(SUM(-Izmaksas!AG184,-Kapitālieguldījumi!AG41),"")</f>
        <v/>
      </c>
      <c r="AH7" s="70" t="str">
        <f>IFERROR(SUM(-Izmaksas!AH184,-Kapitālieguldījumi!AH41),"")</f>
        <v/>
      </c>
      <c r="AI7" s="70" t="str">
        <f>IFERROR(SUM(-Izmaksas!AI184,-Kapitālieguldījumi!AI41),"")</f>
        <v/>
      </c>
      <c r="AJ7" s="70" t="str">
        <f>IFERROR(SUM(-Izmaksas!AJ184,-Kapitālieguldījumi!AJ41),"")</f>
        <v/>
      </c>
      <c r="AK7" s="70" t="str">
        <f>IFERROR(SUM(-Izmaksas!AK184,-Kapitālieguldījumi!AK41),"")</f>
        <v/>
      </c>
      <c r="AL7" s="70" t="str">
        <f>IFERROR(SUM(-Izmaksas!AL184,-Kapitālieguldījumi!AL41),"")</f>
        <v/>
      </c>
      <c r="AM7" s="70" t="str">
        <f>IFERROR(SUM(-Izmaksas!AM184,-Kapitālieguldījumi!AM41),"")</f>
        <v/>
      </c>
      <c r="AN7" s="70" t="str">
        <f>IFERROR(SUM(-Izmaksas!AN184,-Kapitālieguldījumi!AN41),"")</f>
        <v/>
      </c>
      <c r="AO7" s="70" t="str">
        <f>IFERROR(SUM(-Izmaksas!AO184,-Kapitālieguldījumi!AO41),"")</f>
        <v/>
      </c>
      <c r="AP7" s="70" t="str">
        <f>IFERROR(SUM(-Izmaksas!AP184,-Kapitālieguldījumi!AP41),"")</f>
        <v/>
      </c>
      <c r="AQ7" s="70" t="str">
        <f>IFERROR(SUM(-Izmaksas!AQ184,-Kapitālieguldījumi!AQ41),"")</f>
        <v/>
      </c>
      <c r="AR7" s="70" t="str">
        <f>IFERROR(SUM(-Izmaksas!AR184,-Kapitālieguldījumi!AR41),"")</f>
        <v/>
      </c>
      <c r="AS7" s="70" t="str">
        <f>IFERROR(SUM(-Izmaksas!AS184,-Kapitālieguldījumi!AS41),"")</f>
        <v/>
      </c>
      <c r="AT7" s="70" t="str">
        <f>IFERROR(SUM(-Izmaksas!AT184,-Kapitālieguldījumi!AT41),"")</f>
        <v/>
      </c>
      <c r="AU7" s="70" t="str">
        <f>IFERROR(SUM(-Izmaksas!AU184,-Kapitālieguldījumi!AU41),"")</f>
        <v/>
      </c>
      <c r="AV7" s="70" t="str">
        <f>IFERROR(SUM(-Izmaksas!AV184,-Kapitālieguldījumi!AV41),"")</f>
        <v/>
      </c>
      <c r="AW7" s="70" t="str">
        <f>IFERROR(SUM(-Izmaksas!AW184,-Kapitālieguldījumi!AW41),"")</f>
        <v/>
      </c>
      <c r="AX7" s="70" t="str">
        <f>IFERROR(SUM(-Izmaksas!AX184,-Kapitālieguldījumi!AX41),"")</f>
        <v/>
      </c>
      <c r="AY7" s="70" t="str">
        <f>IFERROR(SUM(-Izmaksas!AY184,-Kapitālieguldījumi!AY41),"")</f>
        <v/>
      </c>
      <c r="AZ7" s="70" t="str">
        <f>IFERROR(SUM(-Izmaksas!AZ184,-Kapitālieguldījumi!AZ41),"")</f>
        <v/>
      </c>
      <c r="BA7" s="70" t="str">
        <f>IFERROR(SUM(-Izmaksas!BA184,-Kapitālieguldījumi!BA41),"")</f>
        <v/>
      </c>
      <c r="BB7" s="70" t="str">
        <f>IFERROR(SUM(-Izmaksas!BB184,-Kapitālieguldījumi!BB41),"")</f>
        <v/>
      </c>
      <c r="BC7" s="70" t="str">
        <f>IFERROR(SUM(-Izmaksas!BC184,-Kapitālieguldījumi!BC41),"")</f>
        <v/>
      </c>
      <c r="BD7" s="70" t="str">
        <f>IFERROR(SUM(-Izmaksas!BD184,-Kapitālieguldījumi!BD41),"")</f>
        <v/>
      </c>
      <c r="BE7" s="70" t="str">
        <f>IFERROR(SUM(-Izmaksas!BE184,-Kapitālieguldījumi!BE41),"")</f>
        <v/>
      </c>
      <c r="BF7" s="70" t="str">
        <f>IFERROR(SUM(-Izmaksas!BF184,-Kapitālieguldījumi!BF41),"")</f>
        <v/>
      </c>
      <c r="BG7" s="70" t="str">
        <f>IFERROR(SUM(-Izmaksas!BG184,-Kapitālieguldījumi!BG41),"")</f>
        <v/>
      </c>
      <c r="BH7" s="70" t="str">
        <f>IFERROR(SUM(-Izmaksas!BH184,-Kapitālieguldījumi!BH41),"")</f>
        <v/>
      </c>
      <c r="BI7" s="70" t="str">
        <f>IFERROR(SUM(-Izmaksas!BI184,-Kapitālieguldījumi!BI41),"")</f>
        <v/>
      </c>
      <c r="BJ7" s="70" t="str">
        <f>IFERROR(SUM(-Izmaksas!BJ184,-Kapitālieguldījumi!BJ41),"")</f>
        <v/>
      </c>
      <c r="BK7" s="70" t="str">
        <f>IFERROR(SUM(-Izmaksas!BK184,-Kapitālieguldījumi!BK41),"")</f>
        <v/>
      </c>
      <c r="BL7" s="70" t="str">
        <f>IFERROR(SUM(-Izmaksas!BL184,-Kapitālieguldījumi!BL41),"")</f>
        <v/>
      </c>
      <c r="BM7" s="70" t="str">
        <f>IFERROR(SUM(-Izmaksas!BM184,-Kapitālieguldījumi!BM41),"")</f>
        <v/>
      </c>
      <c r="BN7" s="70" t="str">
        <f>IFERROR(SUM(-Izmaksas!BN184,-Kapitālieguldījumi!BN41),"")</f>
        <v/>
      </c>
      <c r="BO7" s="70" t="str">
        <f>IFERROR(SUM(-Izmaksas!BO184,-Kapitālieguldījumi!BO41),"")</f>
        <v/>
      </c>
      <c r="BP7" s="70" t="str">
        <f>IFERROR(SUM(-Izmaksas!BP184,-Kapitālieguldījumi!BP41),"")</f>
        <v/>
      </c>
      <c r="BQ7" s="70" t="str">
        <f>IFERROR(SUM(-Izmaksas!BQ184,-Kapitālieguldījumi!BQ41),"")</f>
        <v/>
      </c>
      <c r="BR7" s="70" t="str">
        <f>IFERROR(SUM(-Izmaksas!BR184,-Kapitālieguldījumi!BR41),"")</f>
        <v/>
      </c>
      <c r="BS7" s="70" t="str">
        <f>IFERROR(SUM(-Izmaksas!BS184,-Kapitālieguldījumi!BS41),"")</f>
        <v/>
      </c>
      <c r="BT7" s="70" t="str">
        <f>IFERROR(SUM(-Izmaksas!BT184,-Kapitālieguldījumi!BT41),"")</f>
        <v/>
      </c>
      <c r="BU7" s="70" t="str">
        <f>IFERROR(SUM(-Izmaksas!BU184,-Kapitālieguldījumi!BU41),"")</f>
        <v/>
      </c>
      <c r="BV7" s="70" t="str">
        <f>IFERROR(SUM(-Izmaksas!BV184,-Kapitālieguldījumi!BV41),"")</f>
        <v/>
      </c>
      <c r="BW7" s="70" t="str">
        <f>IFERROR(SUM(-Izmaksas!BW184,-Kapitālieguldījumi!BW41),"")</f>
        <v/>
      </c>
      <c r="BX7" s="70" t="str">
        <f>IFERROR(SUM(-Izmaksas!BX184,-Kapitālieguldījumi!BX41),"")</f>
        <v/>
      </c>
      <c r="BY7" s="70" t="str">
        <f>IFERROR(SUM(-Izmaksas!BY184,-Kapitālieguldījumi!BY41),"")</f>
        <v/>
      </c>
      <c r="BZ7" s="70" t="str">
        <f>IFERROR(SUM(-Izmaksas!BZ184,-Kapitālieguldījumi!BZ41),"")</f>
        <v/>
      </c>
      <c r="CA7" s="70" t="str">
        <f>IFERROR(SUM(-Izmaksas!CA184,-Kapitālieguldījumi!CA41),"")</f>
        <v/>
      </c>
      <c r="CB7" s="70" t="str">
        <f>IFERROR(SUM(-Izmaksas!CB184,-Kapitālieguldījumi!CB41),"")</f>
        <v/>
      </c>
      <c r="CC7" s="70" t="str">
        <f>IFERROR(SUM(-Izmaksas!CC184,-Kapitālieguldījumi!CC41),"")</f>
        <v/>
      </c>
      <c r="CD7" s="70" t="str">
        <f>IFERROR(SUM(-Izmaksas!CD184,-Kapitālieguldījumi!CD41),"")</f>
        <v/>
      </c>
      <c r="CE7" s="70" t="str">
        <f>IFERROR(SUM(-Izmaksas!CE184,-Kapitālieguldījumi!CE41),"")</f>
        <v/>
      </c>
      <c r="CF7" s="70" t="str">
        <f>IFERROR(SUM(-Izmaksas!CF184,-Kapitālieguldījumi!CF41),"")</f>
        <v/>
      </c>
      <c r="CG7" s="70" t="str">
        <f>IFERROR(SUM(-Izmaksas!CG184,-Kapitālieguldījumi!CG41),"")</f>
        <v/>
      </c>
      <c r="CH7" s="70" t="str">
        <f>IFERROR(SUM(-Izmaksas!CH184,-Kapitālieguldījumi!CH41),"")</f>
        <v/>
      </c>
      <c r="CI7" s="70" t="str">
        <f>IFERROR(SUM(-Izmaksas!CI184,-Kapitālieguldījumi!CI41),"")</f>
        <v/>
      </c>
      <c r="CJ7" s="70" t="str">
        <f>IFERROR(SUM(-Izmaksas!CJ184,-Kapitālieguldījumi!CJ41),"")</f>
        <v/>
      </c>
      <c r="CK7" s="70" t="str">
        <f>IFERROR(SUM(-Izmaksas!CK184,-Kapitālieguldījumi!CK41),"")</f>
        <v/>
      </c>
      <c r="CL7" s="70" t="str">
        <f>IFERROR(SUM(-Izmaksas!CL184,-Kapitālieguldījumi!CL41),"")</f>
        <v/>
      </c>
      <c r="CM7" s="70" t="str">
        <f>IFERROR(SUM(-Izmaksas!CM184,-Kapitālieguldījumi!CM41),"")</f>
        <v/>
      </c>
      <c r="CN7" s="70" t="str">
        <f>IFERROR(SUM(-Izmaksas!CN184,-Kapitālieguldījumi!CN41),"")</f>
        <v/>
      </c>
      <c r="CO7" s="70" t="str">
        <f>IFERROR(SUM(-Izmaksas!CO184,-Kapitālieguldījumi!CO41),"")</f>
        <v/>
      </c>
      <c r="CP7" s="70" t="str">
        <f>IFERROR(SUM(-Izmaksas!CP184,-Kapitālieguldījumi!CP41),"")</f>
        <v/>
      </c>
      <c r="CQ7" s="70" t="str">
        <f>IFERROR(SUM(-Izmaksas!CQ184,-Kapitālieguldījumi!CQ41),"")</f>
        <v/>
      </c>
      <c r="CR7" s="70" t="str">
        <f>IFERROR(SUM(-Izmaksas!CR184,-Kapitālieguldījumi!CR41),"")</f>
        <v/>
      </c>
      <c r="CS7" s="70" t="str">
        <f>IFERROR(SUM(-Izmaksas!CS184,-Kapitālieguldījumi!CS41),"")</f>
        <v/>
      </c>
      <c r="CT7" s="70" t="str">
        <f>IFERROR(SUM(-Izmaksas!CT184,-Kapitālieguldījumi!CT41),"")</f>
        <v/>
      </c>
      <c r="CU7" s="70" t="str">
        <f>IFERROR(SUM(-Izmaksas!CU184,-Kapitālieguldījumi!CU41),"")</f>
        <v/>
      </c>
      <c r="CV7" s="70" t="str">
        <f>IFERROR(SUM(-Izmaksas!CV184,-Kapitālieguldījumi!CV41),"")</f>
        <v/>
      </c>
      <c r="CW7" s="70" t="str">
        <f>IFERROR(SUM(-Izmaksas!CW184,-Kapitālieguldījumi!CW41),"")</f>
        <v/>
      </c>
      <c r="CX7" s="70" t="str">
        <f>IFERROR(SUM(-Izmaksas!CX184,-Kapitālieguldījumi!CX41),"")</f>
        <v/>
      </c>
      <c r="CY7" s="70" t="str">
        <f>IFERROR(SUM(-Izmaksas!CY184,-Kapitālieguldījumi!CY41),"")</f>
        <v/>
      </c>
      <c r="CZ7" s="70" t="str">
        <f>IFERROR(SUM(-Izmaksas!CZ184,-Kapitālieguldījumi!CZ41),"")</f>
        <v/>
      </c>
      <c r="DA7" s="70" t="str">
        <f>IFERROR(SUM(-Izmaksas!DA184,-Kapitālieguldījumi!DA41),"")</f>
        <v/>
      </c>
      <c r="DB7" s="70" t="str">
        <f>IFERROR(SUM(-Izmaksas!DB184,-Kapitālieguldījumi!DB41),"")</f>
        <v/>
      </c>
      <c r="DC7" s="70" t="str">
        <f>IFERROR(SUM(-Izmaksas!DC184,-Kapitālieguldījumi!DC41),"")</f>
        <v/>
      </c>
      <c r="DD7" s="70" t="str">
        <f>IFERROR(SUM(-Izmaksas!DD184,-Kapitālieguldījumi!DD41),"")</f>
        <v/>
      </c>
      <c r="DE7" s="70" t="str">
        <f>IFERROR(SUM(-Izmaksas!DE184,-Kapitālieguldījumi!DE41),"")</f>
        <v/>
      </c>
      <c r="DF7" s="70" t="str">
        <f>IFERROR(SUM(-Izmaksas!DF184,-Kapitālieguldījumi!DF41),"")</f>
        <v/>
      </c>
      <c r="DG7" s="70" t="str">
        <f>IFERROR(SUM(-Izmaksas!DG184,-Kapitālieguldījumi!DG41),"")</f>
        <v/>
      </c>
      <c r="DH7" s="70" t="str">
        <f>IFERROR(SUM(-Izmaksas!DH184,-Kapitālieguldījumi!DH41),"")</f>
        <v/>
      </c>
      <c r="DI7" s="70" t="str">
        <f>IFERROR(SUM(-Izmaksas!DI184,-Kapitālieguldījumi!DI41),"")</f>
        <v/>
      </c>
      <c r="DJ7" s="70" t="str">
        <f>IFERROR(SUM(-Izmaksas!DJ184,-Kapitālieguldījumi!DJ41),"")</f>
        <v/>
      </c>
      <c r="DK7" s="70" t="str">
        <f>IFERROR(SUM(-Izmaksas!DK184,-Kapitālieguldījumi!DK41),"")</f>
        <v/>
      </c>
      <c r="DL7" s="70" t="str">
        <f>IFERROR(SUM(-Izmaksas!DL184,-Kapitālieguldījumi!DL41),"")</f>
        <v/>
      </c>
      <c r="DM7" s="70" t="str">
        <f>IFERROR(SUM(-Izmaksas!DM184,-Kapitālieguldījumi!DM41),"")</f>
        <v/>
      </c>
      <c r="DN7" s="70" t="str">
        <f>IFERROR(SUM(-Izmaksas!DN184,-Kapitālieguldījumi!DN41),"")</f>
        <v/>
      </c>
      <c r="DO7" s="70" t="str">
        <f>IFERROR(SUM(-Izmaksas!DO184,-Kapitālieguldījumi!DO41),"")</f>
        <v/>
      </c>
      <c r="DP7" s="70" t="str">
        <f>IFERROR(SUM(-Izmaksas!DP184,-Kapitālieguldījumi!DP41),"")</f>
        <v/>
      </c>
      <c r="DQ7" s="70" t="str">
        <f>IFERROR(SUM(-Izmaksas!DQ184,-Kapitālieguldījumi!DQ41),"")</f>
        <v/>
      </c>
      <c r="DR7" s="70" t="str">
        <f>IFERROR(SUM(-Izmaksas!DR184,-Kapitālieguldījumi!DR41),"")</f>
        <v/>
      </c>
      <c r="DS7" s="70" t="str">
        <f>IFERROR(SUM(-Izmaksas!DS184,-Kapitālieguldījumi!DS41),"")</f>
        <v/>
      </c>
      <c r="DT7" s="70" t="str">
        <f>IFERROR(SUM(-Izmaksas!DT184,-Kapitālieguldījumi!DT41),"")</f>
        <v/>
      </c>
      <c r="DU7" s="70" t="str">
        <f>IFERROR(SUM(-Izmaksas!DU184,-Kapitālieguldījumi!DU41),"")</f>
        <v/>
      </c>
    </row>
    <row r="8" spans="1:125" x14ac:dyDescent="0.35">
      <c r="A8" s="58" t="s">
        <v>558</v>
      </c>
      <c r="B8" s="2"/>
      <c r="C8" s="2"/>
      <c r="D8" s="79">
        <f>SUM(E8:DU8)</f>
        <v>0</v>
      </c>
      <c r="E8" s="63">
        <f>IFERROR('Naudas plūsmas'!E96,"")</f>
        <v>0</v>
      </c>
      <c r="F8" s="63">
        <f>IFERROR('Naudas plūsmas'!F96,"")</f>
        <v>0</v>
      </c>
      <c r="G8" s="63">
        <f>IFERROR('Naudas plūsmas'!G96,"")</f>
        <v>0</v>
      </c>
      <c r="H8" s="63">
        <f>IFERROR('Naudas plūsmas'!H96,"")</f>
        <v>0</v>
      </c>
      <c r="I8" s="63">
        <f>IFERROR('Naudas plūsmas'!I96,"")</f>
        <v>0</v>
      </c>
      <c r="J8" s="63">
        <f>IFERROR('Naudas plūsmas'!J96,"")</f>
        <v>0</v>
      </c>
      <c r="K8" s="63">
        <f>IFERROR('Naudas plūsmas'!K96,"")</f>
        <v>0</v>
      </c>
      <c r="L8" s="63">
        <f>IFERROR('Naudas plūsmas'!L96,"")</f>
        <v>0</v>
      </c>
      <c r="M8" s="63">
        <f>IFERROR('Naudas plūsmas'!M96,"")</f>
        <v>0</v>
      </c>
      <c r="N8" s="63">
        <f>IFERROR('Naudas plūsmas'!N96,"")</f>
        <v>0</v>
      </c>
      <c r="O8" s="63">
        <f>IFERROR('Naudas plūsmas'!O96,"")</f>
        <v>0</v>
      </c>
      <c r="P8" s="63">
        <f>IFERROR('Naudas plūsmas'!P96,"")</f>
        <v>0</v>
      </c>
      <c r="Q8" s="63">
        <f>IFERROR('Naudas plūsmas'!Q96,"")</f>
        <v>0</v>
      </c>
      <c r="R8" s="63">
        <f>IFERROR('Naudas plūsmas'!R96,"")</f>
        <v>0</v>
      </c>
      <c r="S8" s="63">
        <f>IFERROR('Naudas plūsmas'!S96,"")</f>
        <v>0</v>
      </c>
      <c r="T8" s="63">
        <f>IFERROR('Naudas plūsmas'!T96,"")</f>
        <v>0</v>
      </c>
      <c r="U8" s="63">
        <f>IFERROR('Naudas plūsmas'!U96,"")</f>
        <v>0</v>
      </c>
      <c r="V8" s="63">
        <f>IFERROR('Naudas plūsmas'!V96,"")</f>
        <v>0</v>
      </c>
      <c r="W8" s="63">
        <f>IFERROR('Naudas plūsmas'!W96,"")</f>
        <v>0</v>
      </c>
      <c r="X8" s="63">
        <f>IFERROR('Naudas plūsmas'!X96,"")</f>
        <v>0</v>
      </c>
      <c r="Y8" s="63">
        <f>IFERROR('Naudas plūsmas'!Y96,"")</f>
        <v>0</v>
      </c>
      <c r="Z8" s="63">
        <f>IFERROR('Naudas plūsmas'!Z96,"")</f>
        <v>0</v>
      </c>
      <c r="AA8" s="63">
        <f>IFERROR('Naudas plūsmas'!AA96,"")</f>
        <v>0</v>
      </c>
      <c r="AB8" s="63">
        <f>IFERROR('Naudas plūsmas'!AB96,"")</f>
        <v>0</v>
      </c>
      <c r="AC8" s="63">
        <f>IFERROR('Naudas plūsmas'!AC96,"")</f>
        <v>0</v>
      </c>
      <c r="AD8" s="63">
        <f>IFERROR('Naudas plūsmas'!AD96,"")</f>
        <v>0</v>
      </c>
      <c r="AE8" s="63">
        <f>IFERROR('Naudas plūsmas'!AE96,"")</f>
        <v>0</v>
      </c>
      <c r="AF8" s="63">
        <f>IFERROR('Naudas plūsmas'!AF96,"")</f>
        <v>0</v>
      </c>
      <c r="AG8" s="63">
        <f>IFERROR('Naudas plūsmas'!AG96,"")</f>
        <v>0</v>
      </c>
      <c r="AH8" s="63">
        <f>IFERROR('Naudas plūsmas'!AH96,"")</f>
        <v>0</v>
      </c>
      <c r="AI8" s="63">
        <f>IFERROR('Naudas plūsmas'!AI96,"")</f>
        <v>0</v>
      </c>
      <c r="AJ8" s="63">
        <f>IFERROR('Naudas plūsmas'!AJ96,"")</f>
        <v>0</v>
      </c>
      <c r="AK8" s="63">
        <f>IFERROR('Naudas plūsmas'!AK96,"")</f>
        <v>0</v>
      </c>
      <c r="AL8" s="63">
        <f>IFERROR('Naudas plūsmas'!AL96,"")</f>
        <v>0</v>
      </c>
      <c r="AM8" s="63">
        <f>IFERROR('Naudas plūsmas'!AM96,"")</f>
        <v>0</v>
      </c>
      <c r="AN8" s="63">
        <f>IFERROR('Naudas plūsmas'!AN96,"")</f>
        <v>0</v>
      </c>
      <c r="AO8" s="63">
        <f>IFERROR('Naudas plūsmas'!AO96,"")</f>
        <v>0</v>
      </c>
      <c r="AP8" s="63">
        <f>IFERROR('Naudas plūsmas'!AP96,"")</f>
        <v>0</v>
      </c>
      <c r="AQ8" s="63">
        <f>IFERROR('Naudas plūsmas'!AQ96,"")</f>
        <v>0</v>
      </c>
      <c r="AR8" s="63">
        <f>IFERROR('Naudas plūsmas'!AR96,"")</f>
        <v>0</v>
      </c>
      <c r="AS8" s="63">
        <f>IFERROR('Naudas plūsmas'!AS96,"")</f>
        <v>0</v>
      </c>
      <c r="AT8" s="63">
        <f>IFERROR('Naudas plūsmas'!AT96,"")</f>
        <v>0</v>
      </c>
      <c r="AU8" s="63">
        <f>IFERROR('Naudas plūsmas'!AU96,"")</f>
        <v>0</v>
      </c>
      <c r="AV8" s="63">
        <f>IFERROR('Naudas plūsmas'!AV96,"")</f>
        <v>0</v>
      </c>
      <c r="AW8" s="63">
        <f>IFERROR('Naudas plūsmas'!AW96,"")</f>
        <v>0</v>
      </c>
      <c r="AX8" s="63">
        <f>IFERROR('Naudas plūsmas'!AX96,"")</f>
        <v>0</v>
      </c>
      <c r="AY8" s="63">
        <f>IFERROR('Naudas plūsmas'!AY96,"")</f>
        <v>0</v>
      </c>
      <c r="AZ8" s="63">
        <f>IFERROR('Naudas plūsmas'!AZ96,"")</f>
        <v>0</v>
      </c>
      <c r="BA8" s="63">
        <f>IFERROR('Naudas plūsmas'!BA96,"")</f>
        <v>0</v>
      </c>
      <c r="BB8" s="63">
        <f>IFERROR('Naudas plūsmas'!BB96,"")</f>
        <v>0</v>
      </c>
      <c r="BC8" s="63">
        <f>IFERROR('Naudas plūsmas'!BC96,"")</f>
        <v>0</v>
      </c>
      <c r="BD8" s="63">
        <f>IFERROR('Naudas plūsmas'!BD96,"")</f>
        <v>0</v>
      </c>
      <c r="BE8" s="63">
        <f>IFERROR('Naudas plūsmas'!BE96,"")</f>
        <v>0</v>
      </c>
      <c r="BF8" s="63">
        <f>IFERROR('Naudas plūsmas'!BF96,"")</f>
        <v>0</v>
      </c>
      <c r="BG8" s="63">
        <f>IFERROR('Naudas plūsmas'!BG96,"")</f>
        <v>0</v>
      </c>
      <c r="BH8" s="63">
        <f>IFERROR('Naudas plūsmas'!BH96,"")</f>
        <v>0</v>
      </c>
      <c r="BI8" s="63">
        <f>IFERROR('Naudas plūsmas'!BI96,"")</f>
        <v>0</v>
      </c>
      <c r="BJ8" s="63">
        <f>IFERROR('Naudas plūsmas'!BJ96,"")</f>
        <v>0</v>
      </c>
      <c r="BK8" s="63">
        <f>IFERROR('Naudas plūsmas'!BK96,"")</f>
        <v>0</v>
      </c>
      <c r="BL8" s="63">
        <f>IFERROR('Naudas plūsmas'!BL96,"")</f>
        <v>0</v>
      </c>
      <c r="BM8" s="63">
        <f>IFERROR('Naudas plūsmas'!BM96,"")</f>
        <v>0</v>
      </c>
      <c r="BN8" s="63">
        <f>IFERROR('Naudas plūsmas'!BN96,"")</f>
        <v>0</v>
      </c>
      <c r="BO8" s="63">
        <f>IFERROR('Naudas plūsmas'!BO96,"")</f>
        <v>0</v>
      </c>
      <c r="BP8" s="63">
        <f>IFERROR('Naudas plūsmas'!BP96,"")</f>
        <v>0</v>
      </c>
      <c r="BQ8" s="63">
        <f>IFERROR('Naudas plūsmas'!BQ96,"")</f>
        <v>0</v>
      </c>
      <c r="BR8" s="63">
        <f>IFERROR('Naudas plūsmas'!BR96,"")</f>
        <v>0</v>
      </c>
      <c r="BS8" s="63">
        <f>IFERROR('Naudas plūsmas'!BS96,"")</f>
        <v>0</v>
      </c>
      <c r="BT8" s="63">
        <f>IFERROR('Naudas plūsmas'!BT96,"")</f>
        <v>0</v>
      </c>
      <c r="BU8" s="63">
        <f>IFERROR('Naudas plūsmas'!BU96,"")</f>
        <v>0</v>
      </c>
      <c r="BV8" s="63">
        <f>IFERROR('Naudas plūsmas'!BV96,"")</f>
        <v>0</v>
      </c>
      <c r="BW8" s="63">
        <f>IFERROR('Naudas plūsmas'!BW96,"")</f>
        <v>0</v>
      </c>
      <c r="BX8" s="63">
        <f>IFERROR('Naudas plūsmas'!BX96,"")</f>
        <v>0</v>
      </c>
      <c r="BY8" s="63">
        <f>IFERROR('Naudas plūsmas'!BY96,"")</f>
        <v>0</v>
      </c>
      <c r="BZ8" s="63">
        <f>IFERROR('Naudas plūsmas'!BZ96,"")</f>
        <v>0</v>
      </c>
      <c r="CA8" s="63">
        <f>IFERROR('Naudas plūsmas'!CA96,"")</f>
        <v>0</v>
      </c>
      <c r="CB8" s="63">
        <f>IFERROR('Naudas plūsmas'!CB96,"")</f>
        <v>0</v>
      </c>
      <c r="CC8" s="63">
        <f>IFERROR('Naudas plūsmas'!CC96,"")</f>
        <v>0</v>
      </c>
      <c r="CD8" s="63">
        <f>IFERROR('Naudas plūsmas'!CD96,"")</f>
        <v>0</v>
      </c>
      <c r="CE8" s="63">
        <f>IFERROR('Naudas plūsmas'!CE96,"")</f>
        <v>0</v>
      </c>
      <c r="CF8" s="63">
        <f>IFERROR('Naudas plūsmas'!CF96,"")</f>
        <v>0</v>
      </c>
      <c r="CG8" s="63">
        <f>IFERROR('Naudas plūsmas'!CG96,"")</f>
        <v>0</v>
      </c>
      <c r="CH8" s="63">
        <f>IFERROR('Naudas plūsmas'!CH96,"")</f>
        <v>0</v>
      </c>
      <c r="CI8" s="63">
        <f>IFERROR('Naudas plūsmas'!CI96,"")</f>
        <v>0</v>
      </c>
      <c r="CJ8" s="63">
        <f>IFERROR('Naudas plūsmas'!CJ96,"")</f>
        <v>0</v>
      </c>
      <c r="CK8" s="63">
        <f>IFERROR('Naudas plūsmas'!CK96,"")</f>
        <v>0</v>
      </c>
      <c r="CL8" s="63">
        <f>IFERROR('Naudas plūsmas'!CL96,"")</f>
        <v>0</v>
      </c>
      <c r="CM8" s="63">
        <f>IFERROR('Naudas plūsmas'!CM96,"")</f>
        <v>0</v>
      </c>
      <c r="CN8" s="63">
        <f>IFERROR('Naudas plūsmas'!CN96,"")</f>
        <v>0</v>
      </c>
      <c r="CO8" s="63">
        <f>IFERROR('Naudas plūsmas'!CO96,"")</f>
        <v>0</v>
      </c>
      <c r="CP8" s="63">
        <f>IFERROR('Naudas plūsmas'!CP96,"")</f>
        <v>0</v>
      </c>
      <c r="CQ8" s="63">
        <f>IFERROR('Naudas plūsmas'!CQ96,"")</f>
        <v>0</v>
      </c>
      <c r="CR8" s="63">
        <f>IFERROR('Naudas plūsmas'!CR96,"")</f>
        <v>0</v>
      </c>
      <c r="CS8" s="63">
        <f>IFERROR('Naudas plūsmas'!CS96,"")</f>
        <v>0</v>
      </c>
      <c r="CT8" s="63">
        <f>IFERROR('Naudas plūsmas'!CT96,"")</f>
        <v>0</v>
      </c>
      <c r="CU8" s="63">
        <f>IFERROR('Naudas plūsmas'!CU96,"")</f>
        <v>0</v>
      </c>
      <c r="CV8" s="63">
        <f>IFERROR('Naudas plūsmas'!CV96,"")</f>
        <v>0</v>
      </c>
      <c r="CW8" s="63">
        <f>IFERROR('Naudas plūsmas'!CW96,"")</f>
        <v>0</v>
      </c>
      <c r="CX8" s="63">
        <f>IFERROR('Naudas plūsmas'!CX96,"")</f>
        <v>0</v>
      </c>
      <c r="CY8" s="63">
        <f>IFERROR('Naudas plūsmas'!CY96,"")</f>
        <v>0</v>
      </c>
      <c r="CZ8" s="63">
        <f>IFERROR('Naudas plūsmas'!CZ96,"")</f>
        <v>0</v>
      </c>
      <c r="DA8" s="63">
        <f>IFERROR('Naudas plūsmas'!DA96,"")</f>
        <v>0</v>
      </c>
      <c r="DB8" s="63">
        <f>IFERROR('Naudas plūsmas'!DB96,"")</f>
        <v>0</v>
      </c>
      <c r="DC8" s="63">
        <f>IFERROR('Naudas plūsmas'!DC96,"")</f>
        <v>0</v>
      </c>
      <c r="DD8" s="63">
        <f>IFERROR('Naudas plūsmas'!DD96,"")</f>
        <v>0</v>
      </c>
      <c r="DE8" s="63">
        <f>IFERROR('Naudas plūsmas'!DE96,"")</f>
        <v>0</v>
      </c>
      <c r="DF8" s="63">
        <f>IFERROR('Naudas plūsmas'!DF96,"")</f>
        <v>0</v>
      </c>
      <c r="DG8" s="63">
        <f>IFERROR('Naudas plūsmas'!DG96,"")</f>
        <v>0</v>
      </c>
      <c r="DH8" s="63">
        <f>IFERROR('Naudas plūsmas'!DH96,"")</f>
        <v>0</v>
      </c>
      <c r="DI8" s="63">
        <f>IFERROR('Naudas plūsmas'!DI96,"")</f>
        <v>0</v>
      </c>
      <c r="DJ8" s="63">
        <f>IFERROR('Naudas plūsmas'!DJ96,"")</f>
        <v>0</v>
      </c>
      <c r="DK8" s="63">
        <f>IFERROR('Naudas plūsmas'!DK96,"")</f>
        <v>0</v>
      </c>
      <c r="DL8" s="63">
        <f>IFERROR('Naudas plūsmas'!DL96,"")</f>
        <v>0</v>
      </c>
      <c r="DM8" s="63">
        <f>IFERROR('Naudas plūsmas'!DM96,"")</f>
        <v>0</v>
      </c>
      <c r="DN8" s="63">
        <f>IFERROR('Naudas plūsmas'!DN96,"")</f>
        <v>0</v>
      </c>
      <c r="DO8" s="63">
        <f>IFERROR('Naudas plūsmas'!DO96,"")</f>
        <v>0</v>
      </c>
      <c r="DP8" s="63">
        <f>IFERROR('Naudas plūsmas'!DP96,"")</f>
        <v>0</v>
      </c>
      <c r="DQ8" s="63">
        <f>IFERROR('Naudas plūsmas'!DQ96,"")</f>
        <v>0</v>
      </c>
      <c r="DR8" s="63">
        <f>IFERROR('Naudas plūsmas'!DR96,"")</f>
        <v>0</v>
      </c>
      <c r="DS8" s="63">
        <f>IFERROR('Naudas plūsmas'!DS96,"")</f>
        <v>0</v>
      </c>
      <c r="DT8" s="63">
        <f>IFERROR('Naudas plūsmas'!DT96,"")</f>
        <v>0</v>
      </c>
      <c r="DU8" s="63">
        <f>IFERROR('Naudas plūsmas'!DU96,"")</f>
        <v>0</v>
      </c>
    </row>
    <row r="9" spans="1:125"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x14ac:dyDescent="0.35">
      <c r="A10" s="25" t="s">
        <v>559</v>
      </c>
      <c r="B10" s="25"/>
      <c r="C10" s="25"/>
      <c r="D10" s="104">
        <f>SUM(E10:DU10)</f>
        <v>0</v>
      </c>
      <c r="E10" s="104">
        <f>SUM(E5:E8)</f>
        <v>0</v>
      </c>
      <c r="F10" s="104">
        <f t="shared" ref="F10:BQ10" si="0">SUM(F5:F8)</f>
        <v>0</v>
      </c>
      <c r="G10" s="104">
        <f t="shared" si="0"/>
        <v>0</v>
      </c>
      <c r="H10" s="104">
        <f t="shared" si="0"/>
        <v>0</v>
      </c>
      <c r="I10" s="104">
        <f t="shared" si="0"/>
        <v>0</v>
      </c>
      <c r="J10" s="104">
        <f t="shared" si="0"/>
        <v>0</v>
      </c>
      <c r="K10" s="104">
        <f t="shared" si="0"/>
        <v>0</v>
      </c>
      <c r="L10" s="104">
        <f t="shared" si="0"/>
        <v>0</v>
      </c>
      <c r="M10" s="104">
        <f t="shared" si="0"/>
        <v>0</v>
      </c>
      <c r="N10" s="104">
        <f t="shared" si="0"/>
        <v>0</v>
      </c>
      <c r="O10" s="104">
        <f t="shared" si="0"/>
        <v>0</v>
      </c>
      <c r="P10" s="104">
        <f t="shared" si="0"/>
        <v>0</v>
      </c>
      <c r="Q10" s="104">
        <f t="shared" si="0"/>
        <v>0</v>
      </c>
      <c r="R10" s="104">
        <f t="shared" si="0"/>
        <v>0</v>
      </c>
      <c r="S10" s="104">
        <f t="shared" si="0"/>
        <v>0</v>
      </c>
      <c r="T10" s="104">
        <f t="shared" si="0"/>
        <v>0</v>
      </c>
      <c r="U10" s="104">
        <f t="shared" si="0"/>
        <v>0</v>
      </c>
      <c r="V10" s="104">
        <f t="shared" si="0"/>
        <v>0</v>
      </c>
      <c r="W10" s="104">
        <f t="shared" si="0"/>
        <v>0</v>
      </c>
      <c r="X10" s="104">
        <f t="shared" si="0"/>
        <v>0</v>
      </c>
      <c r="Y10" s="104">
        <f t="shared" si="0"/>
        <v>0</v>
      </c>
      <c r="Z10" s="104">
        <f t="shared" si="0"/>
        <v>0</v>
      </c>
      <c r="AA10" s="104">
        <f t="shared" si="0"/>
        <v>0</v>
      </c>
      <c r="AB10" s="104">
        <f t="shared" si="0"/>
        <v>0</v>
      </c>
      <c r="AC10" s="104">
        <f t="shared" si="0"/>
        <v>0</v>
      </c>
      <c r="AD10" s="104">
        <f t="shared" si="0"/>
        <v>0</v>
      </c>
      <c r="AE10" s="104">
        <f t="shared" si="0"/>
        <v>0</v>
      </c>
      <c r="AF10" s="104">
        <f t="shared" si="0"/>
        <v>0</v>
      </c>
      <c r="AG10" s="104">
        <f t="shared" si="0"/>
        <v>0</v>
      </c>
      <c r="AH10" s="104">
        <f t="shared" si="0"/>
        <v>0</v>
      </c>
      <c r="AI10" s="104">
        <f t="shared" si="0"/>
        <v>0</v>
      </c>
      <c r="AJ10" s="104">
        <f t="shared" si="0"/>
        <v>0</v>
      </c>
      <c r="AK10" s="104">
        <f t="shared" si="0"/>
        <v>0</v>
      </c>
      <c r="AL10" s="104">
        <f t="shared" si="0"/>
        <v>0</v>
      </c>
      <c r="AM10" s="104">
        <f t="shared" si="0"/>
        <v>0</v>
      </c>
      <c r="AN10" s="104">
        <f t="shared" si="0"/>
        <v>0</v>
      </c>
      <c r="AO10" s="104">
        <f t="shared" si="0"/>
        <v>0</v>
      </c>
      <c r="AP10" s="104">
        <f t="shared" si="0"/>
        <v>0</v>
      </c>
      <c r="AQ10" s="104">
        <f t="shared" si="0"/>
        <v>0</v>
      </c>
      <c r="AR10" s="104">
        <f t="shared" si="0"/>
        <v>0</v>
      </c>
      <c r="AS10" s="104">
        <f t="shared" si="0"/>
        <v>0</v>
      </c>
      <c r="AT10" s="104">
        <f t="shared" si="0"/>
        <v>0</v>
      </c>
      <c r="AU10" s="104">
        <f t="shared" si="0"/>
        <v>0</v>
      </c>
      <c r="AV10" s="104">
        <f t="shared" si="0"/>
        <v>0</v>
      </c>
      <c r="AW10" s="104">
        <f t="shared" si="0"/>
        <v>0</v>
      </c>
      <c r="AX10" s="104">
        <f t="shared" si="0"/>
        <v>0</v>
      </c>
      <c r="AY10" s="104">
        <f t="shared" si="0"/>
        <v>0</v>
      </c>
      <c r="AZ10" s="104">
        <f t="shared" si="0"/>
        <v>0</v>
      </c>
      <c r="BA10" s="104">
        <f t="shared" si="0"/>
        <v>0</v>
      </c>
      <c r="BB10" s="104">
        <f t="shared" si="0"/>
        <v>0</v>
      </c>
      <c r="BC10" s="104">
        <f t="shared" si="0"/>
        <v>0</v>
      </c>
      <c r="BD10" s="104">
        <f t="shared" si="0"/>
        <v>0</v>
      </c>
      <c r="BE10" s="104">
        <f t="shared" si="0"/>
        <v>0</v>
      </c>
      <c r="BF10" s="104">
        <f t="shared" si="0"/>
        <v>0</v>
      </c>
      <c r="BG10" s="104">
        <f t="shared" si="0"/>
        <v>0</v>
      </c>
      <c r="BH10" s="104">
        <f t="shared" si="0"/>
        <v>0</v>
      </c>
      <c r="BI10" s="104">
        <f t="shared" si="0"/>
        <v>0</v>
      </c>
      <c r="BJ10" s="104">
        <f t="shared" si="0"/>
        <v>0</v>
      </c>
      <c r="BK10" s="104">
        <f t="shared" si="0"/>
        <v>0</v>
      </c>
      <c r="BL10" s="104">
        <f t="shared" si="0"/>
        <v>0</v>
      </c>
      <c r="BM10" s="104">
        <f t="shared" si="0"/>
        <v>0</v>
      </c>
      <c r="BN10" s="104">
        <f t="shared" si="0"/>
        <v>0</v>
      </c>
      <c r="BO10" s="104">
        <f t="shared" si="0"/>
        <v>0</v>
      </c>
      <c r="BP10" s="104">
        <f t="shared" si="0"/>
        <v>0</v>
      </c>
      <c r="BQ10" s="104">
        <f t="shared" si="0"/>
        <v>0</v>
      </c>
      <c r="BR10" s="104">
        <f t="shared" ref="BR10:DU10" si="1">SUM(BR5:BR8)</f>
        <v>0</v>
      </c>
      <c r="BS10" s="104">
        <f t="shared" si="1"/>
        <v>0</v>
      </c>
      <c r="BT10" s="104">
        <f t="shared" si="1"/>
        <v>0</v>
      </c>
      <c r="BU10" s="104">
        <f t="shared" si="1"/>
        <v>0</v>
      </c>
      <c r="BV10" s="104">
        <f t="shared" si="1"/>
        <v>0</v>
      </c>
      <c r="BW10" s="104">
        <f t="shared" si="1"/>
        <v>0</v>
      </c>
      <c r="BX10" s="104">
        <f t="shared" si="1"/>
        <v>0</v>
      </c>
      <c r="BY10" s="104">
        <f t="shared" si="1"/>
        <v>0</v>
      </c>
      <c r="BZ10" s="104">
        <f t="shared" si="1"/>
        <v>0</v>
      </c>
      <c r="CA10" s="104">
        <f t="shared" si="1"/>
        <v>0</v>
      </c>
      <c r="CB10" s="104">
        <f t="shared" si="1"/>
        <v>0</v>
      </c>
      <c r="CC10" s="104">
        <f t="shared" si="1"/>
        <v>0</v>
      </c>
      <c r="CD10" s="104">
        <f t="shared" si="1"/>
        <v>0</v>
      </c>
      <c r="CE10" s="104">
        <f t="shared" si="1"/>
        <v>0</v>
      </c>
      <c r="CF10" s="104">
        <f t="shared" si="1"/>
        <v>0</v>
      </c>
      <c r="CG10" s="104">
        <f t="shared" si="1"/>
        <v>0</v>
      </c>
      <c r="CH10" s="104">
        <f t="shared" si="1"/>
        <v>0</v>
      </c>
      <c r="CI10" s="104">
        <f t="shared" si="1"/>
        <v>0</v>
      </c>
      <c r="CJ10" s="104">
        <f t="shared" si="1"/>
        <v>0</v>
      </c>
      <c r="CK10" s="104">
        <f t="shared" si="1"/>
        <v>0</v>
      </c>
      <c r="CL10" s="104">
        <f t="shared" si="1"/>
        <v>0</v>
      </c>
      <c r="CM10" s="104">
        <f t="shared" si="1"/>
        <v>0</v>
      </c>
      <c r="CN10" s="104">
        <f t="shared" si="1"/>
        <v>0</v>
      </c>
      <c r="CO10" s="104">
        <f t="shared" si="1"/>
        <v>0</v>
      </c>
      <c r="CP10" s="104">
        <f t="shared" si="1"/>
        <v>0</v>
      </c>
      <c r="CQ10" s="104">
        <f t="shared" si="1"/>
        <v>0</v>
      </c>
      <c r="CR10" s="104">
        <f t="shared" si="1"/>
        <v>0</v>
      </c>
      <c r="CS10" s="104">
        <f t="shared" si="1"/>
        <v>0</v>
      </c>
      <c r="CT10" s="104">
        <f t="shared" si="1"/>
        <v>0</v>
      </c>
      <c r="CU10" s="104">
        <f t="shared" si="1"/>
        <v>0</v>
      </c>
      <c r="CV10" s="104">
        <f t="shared" si="1"/>
        <v>0</v>
      </c>
      <c r="CW10" s="104">
        <f t="shared" si="1"/>
        <v>0</v>
      </c>
      <c r="CX10" s="104">
        <f t="shared" si="1"/>
        <v>0</v>
      </c>
      <c r="CY10" s="104">
        <f t="shared" si="1"/>
        <v>0</v>
      </c>
      <c r="CZ10" s="104">
        <f t="shared" si="1"/>
        <v>0</v>
      </c>
      <c r="DA10" s="104">
        <f t="shared" si="1"/>
        <v>0</v>
      </c>
      <c r="DB10" s="104">
        <f t="shared" si="1"/>
        <v>0</v>
      </c>
      <c r="DC10" s="104">
        <f t="shared" si="1"/>
        <v>0</v>
      </c>
      <c r="DD10" s="104">
        <f t="shared" si="1"/>
        <v>0</v>
      </c>
      <c r="DE10" s="104">
        <f t="shared" si="1"/>
        <v>0</v>
      </c>
      <c r="DF10" s="104">
        <f t="shared" si="1"/>
        <v>0</v>
      </c>
      <c r="DG10" s="104">
        <f t="shared" si="1"/>
        <v>0</v>
      </c>
      <c r="DH10" s="104">
        <f t="shared" si="1"/>
        <v>0</v>
      </c>
      <c r="DI10" s="104">
        <f t="shared" si="1"/>
        <v>0</v>
      </c>
      <c r="DJ10" s="104">
        <f t="shared" si="1"/>
        <v>0</v>
      </c>
      <c r="DK10" s="104">
        <f t="shared" si="1"/>
        <v>0</v>
      </c>
      <c r="DL10" s="104">
        <f t="shared" si="1"/>
        <v>0</v>
      </c>
      <c r="DM10" s="104">
        <f t="shared" si="1"/>
        <v>0</v>
      </c>
      <c r="DN10" s="104">
        <f t="shared" si="1"/>
        <v>0</v>
      </c>
      <c r="DO10" s="104">
        <f t="shared" si="1"/>
        <v>0</v>
      </c>
      <c r="DP10" s="104">
        <f t="shared" si="1"/>
        <v>0</v>
      </c>
      <c r="DQ10" s="104">
        <f t="shared" si="1"/>
        <v>0</v>
      </c>
      <c r="DR10" s="104">
        <f t="shared" si="1"/>
        <v>0</v>
      </c>
      <c r="DS10" s="104">
        <f t="shared" si="1"/>
        <v>0</v>
      </c>
      <c r="DT10" s="104">
        <f t="shared" si="1"/>
        <v>0</v>
      </c>
      <c r="DU10" s="104">
        <f t="shared" si="1"/>
        <v>0</v>
      </c>
    </row>
    <row r="11" spans="1:125" x14ac:dyDescent="0.3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x14ac:dyDescent="0.3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x14ac:dyDescent="0.3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x14ac:dyDescent="0.3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x14ac:dyDescent="0.3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x14ac:dyDescent="0.3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x14ac:dyDescent="0.3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x14ac:dyDescent="0.3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x14ac:dyDescent="0.3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x14ac:dyDescent="0.3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x14ac:dyDescent="0.3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sheetData>
  <mergeCells count="1">
    <mergeCell ref="A1:D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59999389629810485"/>
    <pageSetUpPr fitToPage="1"/>
  </sheetPr>
  <dimension ref="A1:B64"/>
  <sheetViews>
    <sheetView showGridLines="0" view="pageBreakPreview" zoomScale="90" zoomScaleNormal="90" zoomScaleSheetLayoutView="90" workbookViewId="0">
      <pane ySplit="1" topLeftCell="A2" activePane="bottomLeft" state="frozen"/>
      <selection activeCell="A39" sqref="A39"/>
      <selection pane="bottomLeft" activeCell="A5" sqref="A5"/>
    </sheetView>
  </sheetViews>
  <sheetFormatPr defaultRowHeight="14.5" x14ac:dyDescent="0.35"/>
  <cols>
    <col min="1" max="1" width="58.7265625" style="270" customWidth="1"/>
    <col min="2" max="2" width="113.453125" customWidth="1"/>
  </cols>
  <sheetData>
    <row r="1" spans="1:2" ht="15" thickTop="1" x14ac:dyDescent="0.35">
      <c r="A1" s="325" t="s">
        <v>12</v>
      </c>
      <c r="B1" s="326" t="s">
        <v>13</v>
      </c>
    </row>
    <row r="2" spans="1:2" ht="7" customHeight="1" x14ac:dyDescent="0.35">
      <c r="A2" s="322"/>
    </row>
    <row r="3" spans="1:2" ht="20" x14ac:dyDescent="0.35">
      <c r="A3" s="323" t="s">
        <v>14</v>
      </c>
      <c r="B3" s="319" t="s">
        <v>15</v>
      </c>
    </row>
    <row r="4" spans="1:2" x14ac:dyDescent="0.35">
      <c r="A4" s="324" t="s">
        <v>16</v>
      </c>
      <c r="B4" s="321" t="s">
        <v>17</v>
      </c>
    </row>
    <row r="5" spans="1:2" ht="20" x14ac:dyDescent="0.35">
      <c r="A5" s="323" t="s">
        <v>18</v>
      </c>
      <c r="B5" s="319" t="s">
        <v>19</v>
      </c>
    </row>
    <row r="6" spans="1:2" x14ac:dyDescent="0.35">
      <c r="A6" s="324" t="s">
        <v>20</v>
      </c>
      <c r="B6" s="320" t="s">
        <v>21</v>
      </c>
    </row>
    <row r="7" spans="1:2" x14ac:dyDescent="0.35">
      <c r="A7" s="323" t="s">
        <v>22</v>
      </c>
      <c r="B7" s="318" t="s">
        <v>23</v>
      </c>
    </row>
    <row r="8" spans="1:2" x14ac:dyDescent="0.35">
      <c r="A8" s="324" t="s">
        <v>24</v>
      </c>
      <c r="B8" s="321" t="s">
        <v>25</v>
      </c>
    </row>
    <row r="9" spans="1:2" x14ac:dyDescent="0.35">
      <c r="A9" s="323" t="s">
        <v>26</v>
      </c>
      <c r="B9" s="319" t="s">
        <v>27</v>
      </c>
    </row>
    <row r="10" spans="1:2" x14ac:dyDescent="0.35">
      <c r="A10" s="324" t="s">
        <v>28</v>
      </c>
      <c r="B10" s="321" t="s">
        <v>29</v>
      </c>
    </row>
    <row r="11" spans="1:2" x14ac:dyDescent="0.35">
      <c r="A11" s="323" t="s">
        <v>30</v>
      </c>
      <c r="B11" s="319" t="s">
        <v>31</v>
      </c>
    </row>
    <row r="12" spans="1:2" ht="20" x14ac:dyDescent="0.35">
      <c r="A12" s="324" t="s">
        <v>32</v>
      </c>
      <c r="B12" s="321" t="s">
        <v>33</v>
      </c>
    </row>
    <row r="13" spans="1:2" ht="20" x14ac:dyDescent="0.35">
      <c r="A13" s="323" t="s">
        <v>34</v>
      </c>
      <c r="B13" s="319" t="s">
        <v>35</v>
      </c>
    </row>
    <row r="14" spans="1:2" x14ac:dyDescent="0.35">
      <c r="A14" s="324" t="s">
        <v>36</v>
      </c>
      <c r="B14" s="321" t="s">
        <v>37</v>
      </c>
    </row>
    <row r="15" spans="1:2" x14ac:dyDescent="0.35">
      <c r="A15" s="323" t="s">
        <v>38</v>
      </c>
      <c r="B15" s="319" t="s">
        <v>39</v>
      </c>
    </row>
    <row r="16" spans="1:2" x14ac:dyDescent="0.35">
      <c r="A16" s="324" t="s">
        <v>40</v>
      </c>
      <c r="B16" s="321" t="s">
        <v>41</v>
      </c>
    </row>
    <row r="17" spans="1:2" x14ac:dyDescent="0.35">
      <c r="A17" s="323" t="s">
        <v>42</v>
      </c>
      <c r="B17" s="319" t="s">
        <v>43</v>
      </c>
    </row>
    <row r="18" spans="1:2" ht="20" x14ac:dyDescent="0.35">
      <c r="A18" s="324" t="s">
        <v>44</v>
      </c>
      <c r="B18" s="321" t="s">
        <v>45</v>
      </c>
    </row>
    <row r="19" spans="1:2" x14ac:dyDescent="0.35">
      <c r="A19" s="323" t="s">
        <v>46</v>
      </c>
      <c r="B19" s="319" t="s">
        <v>47</v>
      </c>
    </row>
    <row r="20" spans="1:2" ht="20" x14ac:dyDescent="0.35">
      <c r="A20" s="324" t="s">
        <v>48</v>
      </c>
      <c r="B20" s="321" t="s">
        <v>49</v>
      </c>
    </row>
    <row r="21" spans="1:2" ht="20" x14ac:dyDescent="0.35">
      <c r="A21" s="323" t="s">
        <v>50</v>
      </c>
      <c r="B21" s="319" t="s">
        <v>51</v>
      </c>
    </row>
    <row r="22" spans="1:2" x14ac:dyDescent="0.35">
      <c r="A22" s="324" t="s">
        <v>52</v>
      </c>
      <c r="B22" s="334" t="s">
        <v>53</v>
      </c>
    </row>
    <row r="23" spans="1:2" ht="20" x14ac:dyDescent="0.35">
      <c r="A23" s="323" t="s">
        <v>54</v>
      </c>
      <c r="B23" s="319" t="s">
        <v>55</v>
      </c>
    </row>
    <row r="24" spans="1:2" x14ac:dyDescent="0.35">
      <c r="A24" s="324" t="s">
        <v>56</v>
      </c>
      <c r="B24" s="321" t="s">
        <v>57</v>
      </c>
    </row>
    <row r="25" spans="1:2" ht="20" x14ac:dyDescent="0.35">
      <c r="A25" s="323" t="s">
        <v>58</v>
      </c>
      <c r="B25" s="319" t="s">
        <v>59</v>
      </c>
    </row>
    <row r="26" spans="1:2" ht="20" x14ac:dyDescent="0.35">
      <c r="A26" s="324" t="s">
        <v>60</v>
      </c>
      <c r="B26" s="321" t="s">
        <v>61</v>
      </c>
    </row>
    <row r="27" spans="1:2" x14ac:dyDescent="0.35">
      <c r="A27" s="323" t="s">
        <v>62</v>
      </c>
      <c r="B27" s="319" t="s">
        <v>63</v>
      </c>
    </row>
    <row r="28" spans="1:2" x14ac:dyDescent="0.35">
      <c r="A28" s="324" t="s">
        <v>64</v>
      </c>
      <c r="B28" s="321" t="s">
        <v>65</v>
      </c>
    </row>
    <row r="29" spans="1:2" x14ac:dyDescent="0.35">
      <c r="A29" s="323" t="s">
        <v>66</v>
      </c>
      <c r="B29" s="319" t="s">
        <v>67</v>
      </c>
    </row>
    <row r="30" spans="1:2" ht="20" x14ac:dyDescent="0.35">
      <c r="A30" s="324" t="s">
        <v>68</v>
      </c>
      <c r="B30" s="321" t="s">
        <v>69</v>
      </c>
    </row>
    <row r="31" spans="1:2" x14ac:dyDescent="0.35">
      <c r="A31" s="323" t="s">
        <v>70</v>
      </c>
      <c r="B31" s="319" t="s">
        <v>71</v>
      </c>
    </row>
    <row r="32" spans="1:2" x14ac:dyDescent="0.35">
      <c r="A32" s="324" t="s">
        <v>72</v>
      </c>
      <c r="B32" s="321" t="s">
        <v>73</v>
      </c>
    </row>
    <row r="33" spans="1:2" x14ac:dyDescent="0.35">
      <c r="A33" s="323" t="s">
        <v>74</v>
      </c>
      <c r="B33" s="319" t="s">
        <v>75</v>
      </c>
    </row>
    <row r="34" spans="1:2" ht="20" x14ac:dyDescent="0.35">
      <c r="A34" s="324" t="s">
        <v>76</v>
      </c>
      <c r="B34" s="321" t="s">
        <v>77</v>
      </c>
    </row>
    <row r="35" spans="1:2" x14ac:dyDescent="0.35">
      <c r="A35" s="324" t="s">
        <v>78</v>
      </c>
      <c r="B35" s="321" t="s">
        <v>79</v>
      </c>
    </row>
    <row r="36" spans="1:2" x14ac:dyDescent="0.35">
      <c r="A36" s="273"/>
    </row>
    <row r="37" spans="1:2" x14ac:dyDescent="0.35">
      <c r="A37" s="273"/>
    </row>
    <row r="38" spans="1:2" x14ac:dyDescent="0.35">
      <c r="A38" s="272"/>
    </row>
    <row r="39" spans="1:2" x14ac:dyDescent="0.35">
      <c r="A39" s="273"/>
    </row>
    <row r="40" spans="1:2" x14ac:dyDescent="0.35">
      <c r="A40" s="273"/>
    </row>
    <row r="41" spans="1:2" x14ac:dyDescent="0.35">
      <c r="A41" s="273"/>
    </row>
    <row r="42" spans="1:2" x14ac:dyDescent="0.35">
      <c r="A42" s="272"/>
    </row>
    <row r="43" spans="1:2" x14ac:dyDescent="0.35">
      <c r="A43" s="273"/>
    </row>
    <row r="44" spans="1:2" x14ac:dyDescent="0.35">
      <c r="A44" s="273"/>
    </row>
    <row r="45" spans="1:2" x14ac:dyDescent="0.35">
      <c r="A45" s="273"/>
    </row>
    <row r="46" spans="1:2" x14ac:dyDescent="0.35">
      <c r="A46" s="273"/>
    </row>
    <row r="47" spans="1:2" x14ac:dyDescent="0.35">
      <c r="A47" s="273"/>
    </row>
    <row r="48" spans="1:2" x14ac:dyDescent="0.35">
      <c r="A48" s="273"/>
    </row>
    <row r="49" spans="1:1" x14ac:dyDescent="0.35">
      <c r="A49" s="273"/>
    </row>
    <row r="50" spans="1:1" x14ac:dyDescent="0.35">
      <c r="A50" s="272"/>
    </row>
    <row r="51" spans="1:1" x14ac:dyDescent="0.35">
      <c r="A51" s="273"/>
    </row>
    <row r="52" spans="1:1" x14ac:dyDescent="0.35">
      <c r="A52" s="272"/>
    </row>
    <row r="53" spans="1:1" x14ac:dyDescent="0.35">
      <c r="A53" s="273"/>
    </row>
    <row r="54" spans="1:1" x14ac:dyDescent="0.35">
      <c r="A54" s="272"/>
    </row>
    <row r="55" spans="1:1" x14ac:dyDescent="0.35">
      <c r="A55" s="273"/>
    </row>
    <row r="56" spans="1:1" x14ac:dyDescent="0.35">
      <c r="A56" s="273"/>
    </row>
    <row r="57" spans="1:1" x14ac:dyDescent="0.35">
      <c r="A57" s="273"/>
    </row>
    <row r="58" spans="1:1" x14ac:dyDescent="0.35">
      <c r="A58" s="272"/>
    </row>
    <row r="59" spans="1:1" x14ac:dyDescent="0.35">
      <c r="A59" s="273"/>
    </row>
    <row r="60" spans="1:1" x14ac:dyDescent="0.35">
      <c r="A60" s="272"/>
    </row>
    <row r="61" spans="1:1" x14ac:dyDescent="0.35">
      <c r="A61" s="273"/>
    </row>
    <row r="62" spans="1:1" x14ac:dyDescent="0.35">
      <c r="A62" s="272"/>
    </row>
    <row r="63" spans="1:1" x14ac:dyDescent="0.35">
      <c r="A63" s="273"/>
    </row>
    <row r="64" spans="1:1" x14ac:dyDescent="0.35">
      <c r="A64" s="273"/>
    </row>
  </sheetData>
  <sheetProtection sheet="1" objects="1" scenarios="1"/>
  <sortState xmlns:xlrd2="http://schemas.microsoft.com/office/spreadsheetml/2017/richdata2" ref="A4:B35">
    <sortCondition ref="A20"/>
  </sortState>
  <pageMargins left="0.7" right="0.7" top="0.75" bottom="0.75" header="0.3" footer="0.3"/>
  <pageSetup paperSize="9" scale="76" fitToHeight="0"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79998168889431442"/>
  </sheetPr>
  <dimension ref="A1:D10"/>
  <sheetViews>
    <sheetView showGridLines="0" view="pageBreakPreview" zoomScaleNormal="100" zoomScaleSheetLayoutView="100" workbookViewId="0">
      <selection sqref="A1:D1"/>
    </sheetView>
  </sheetViews>
  <sheetFormatPr defaultRowHeight="14.5" x14ac:dyDescent="0.35"/>
  <cols>
    <col min="1" max="1" width="57.7265625" customWidth="1"/>
    <col min="2" max="2" width="10.1796875" customWidth="1"/>
    <col min="4" max="4" width="13.81640625" customWidth="1"/>
  </cols>
  <sheetData>
    <row r="1" spans="1:4" ht="15" thickTop="1" x14ac:dyDescent="0.35">
      <c r="A1" s="377" t="s">
        <v>560</v>
      </c>
      <c r="B1" s="378"/>
      <c r="C1" s="378"/>
      <c r="D1" s="378"/>
    </row>
    <row r="2" spans="1:4" x14ac:dyDescent="0.35">
      <c r="A2" s="2"/>
      <c r="B2" s="3"/>
      <c r="C2" s="3"/>
      <c r="D2" s="1"/>
    </row>
    <row r="3" spans="1:4" x14ac:dyDescent="0.35">
      <c r="A3" s="2"/>
      <c r="B3" s="3" t="s">
        <v>561</v>
      </c>
      <c r="C3" s="3" t="s">
        <v>551</v>
      </c>
      <c r="D3" s="1"/>
    </row>
    <row r="4" spans="1:4" x14ac:dyDescent="0.35">
      <c r="A4" s="2"/>
      <c r="B4" s="3"/>
      <c r="C4" s="3"/>
      <c r="D4" s="1"/>
    </row>
    <row r="5" spans="1:4" x14ac:dyDescent="0.35">
      <c r="A5" s="2" t="s">
        <v>562</v>
      </c>
      <c r="B5" s="173">
        <f>Rādītāji!C37</f>
        <v>0</v>
      </c>
      <c r="C5" s="173">
        <f ca="1">Rādītāji!D37</f>
        <v>0</v>
      </c>
      <c r="D5" s="333" t="str">
        <f ca="1">IF(C5&lt;B5,"!!!","OK")</f>
        <v>OK</v>
      </c>
    </row>
    <row r="6" spans="1:4" x14ac:dyDescent="0.35">
      <c r="A6" s="17" t="s">
        <v>563</v>
      </c>
      <c r="B6" s="173">
        <f>Rādītāji!C38</f>
        <v>0</v>
      </c>
      <c r="C6" s="173">
        <f ca="1">Rādītāji!D38</f>
        <v>0</v>
      </c>
      <c r="D6" s="333" t="str">
        <f ca="1">IF(C6&lt;B6,"!!!","OK")</f>
        <v>OK</v>
      </c>
    </row>
    <row r="7" spans="1:4" x14ac:dyDescent="0.35">
      <c r="A7" s="17" t="s">
        <v>564</v>
      </c>
      <c r="B7" s="173">
        <f>Rādītāji!C39</f>
        <v>0</v>
      </c>
      <c r="C7" s="173">
        <f ca="1">Rādītāji!D39</f>
        <v>0</v>
      </c>
      <c r="D7" s="333" t="str">
        <f ca="1">IF(C7&lt;B7,"!!!","OK")</f>
        <v>OK</v>
      </c>
    </row>
    <row r="8" spans="1:4" x14ac:dyDescent="0.35">
      <c r="A8" s="196" t="s">
        <v>565</v>
      </c>
      <c r="B8" s="335">
        <f>Ieņēmumi!D73</f>
        <v>0</v>
      </c>
      <c r="C8" s="274" t="str">
        <f ca="1">Kopsavilkums!J8</f>
        <v/>
      </c>
      <c r="D8" s="333" t="str">
        <f ca="1">IF(C8&lt;B8,"!!!","OK")</f>
        <v>OK</v>
      </c>
    </row>
    <row r="9" spans="1:4" x14ac:dyDescent="0.35">
      <c r="A9" s="196" t="s">
        <v>566</v>
      </c>
      <c r="B9" s="275"/>
      <c r="C9" s="274" t="str">
        <f ca="1">Kopsavilkums!J9</f>
        <v/>
      </c>
      <c r="D9" s="333" t="str">
        <f ca="1">IF(C9&lt;B9,"!!!","OK")</f>
        <v>OK</v>
      </c>
    </row>
    <row r="10" spans="1:4" x14ac:dyDescent="0.35">
      <c r="A10" s="317" t="s">
        <v>567</v>
      </c>
      <c r="B10" s="53"/>
      <c r="C10" s="53"/>
      <c r="D10" s="333" t="str">
        <f ca="1">IF(COUNTIF('Naudas plūsmas'!E66:DU66,"&lt;0"),"!!!","OK")</f>
        <v>OK</v>
      </c>
    </row>
  </sheetData>
  <mergeCells count="1">
    <mergeCell ref="A1:D1"/>
  </mergeCells>
  <conditionalFormatting sqref="A10:C10">
    <cfRule type="cellIs" dxfId="1" priority="3" operator="equal">
      <formula>"Jāpalielina pamatkapitāls!"</formula>
    </cfRule>
  </conditionalFormatting>
  <conditionalFormatting sqref="D5:D10">
    <cfRule type="cellIs" dxfId="0" priority="1" operator="equal">
      <formula>"!!!"</formula>
    </cfRule>
  </conditionalFormatting>
  <pageMargins left="0.7" right="0.7" top="0.75" bottom="0.75" header="0.3" footer="0.3"/>
  <pageSetup paperSize="9"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7" tint="0.79998168889431442"/>
    <pageSetUpPr fitToPage="1"/>
  </sheetPr>
  <dimension ref="A1:K48"/>
  <sheetViews>
    <sheetView showGridLines="0" view="pageBreakPreview" zoomScale="90" zoomScaleNormal="100" zoomScaleSheetLayoutView="90" workbookViewId="0">
      <selection activeCell="N48" sqref="N48"/>
    </sheetView>
  </sheetViews>
  <sheetFormatPr defaultRowHeight="14.5" x14ac:dyDescent="0.35"/>
  <cols>
    <col min="1" max="1" width="4.54296875" customWidth="1"/>
    <col min="2" max="2" width="3.54296875" customWidth="1"/>
    <col min="3" max="3" width="47.81640625" customWidth="1"/>
    <col min="4" max="4" width="15.7265625" customWidth="1"/>
    <col min="5" max="5" width="14.7265625" customWidth="1"/>
    <col min="6" max="6" width="3.1796875" customWidth="1"/>
    <col min="7" max="7" width="8.81640625" customWidth="1"/>
    <col min="8" max="8" width="3.7265625" customWidth="1"/>
    <col min="9" max="9" width="47.81640625" customWidth="1"/>
    <col min="10" max="10" width="20.1796875" customWidth="1"/>
    <col min="11" max="11" width="3.453125" customWidth="1"/>
  </cols>
  <sheetData>
    <row r="1" spans="1:11" ht="16" x14ac:dyDescent="0.35">
      <c r="A1" s="198"/>
      <c r="B1" s="198"/>
      <c r="C1" s="198"/>
      <c r="D1" s="198"/>
      <c r="E1" s="198"/>
      <c r="F1" s="198"/>
      <c r="G1" s="198"/>
      <c r="H1" s="198"/>
      <c r="I1" s="198"/>
      <c r="J1" s="198"/>
      <c r="K1" s="198"/>
    </row>
    <row r="3" spans="1:11" x14ac:dyDescent="0.35">
      <c r="C3" s="410" t="s">
        <v>568</v>
      </c>
      <c r="D3" s="410"/>
      <c r="E3" s="410"/>
      <c r="I3" s="410" t="s">
        <v>569</v>
      </c>
      <c r="J3" s="410"/>
      <c r="K3" s="35"/>
    </row>
    <row r="4" spans="1:11" x14ac:dyDescent="0.35">
      <c r="B4" s="199"/>
      <c r="C4" s="200"/>
      <c r="D4" s="200"/>
      <c r="E4" s="200"/>
      <c r="F4" s="201"/>
      <c r="H4" s="202"/>
      <c r="I4" s="200"/>
      <c r="J4" s="200"/>
      <c r="K4" s="203"/>
    </row>
    <row r="5" spans="1:11" x14ac:dyDescent="0.35">
      <c r="B5" s="204"/>
      <c r="C5" s="205" t="str">
        <f>Finansēšana!A61</f>
        <v>Privātā partnera sākotnējs pamatkapitāls</v>
      </c>
      <c r="D5" s="206" t="str">
        <f>IFERROR(Finansēšana!C61,"")</f>
        <v/>
      </c>
      <c r="E5" s="207">
        <f>IFERROR(Finansēšana!D61,"")</f>
        <v>0</v>
      </c>
      <c r="F5" s="208"/>
      <c r="H5" s="209"/>
      <c r="I5" s="205" t="s">
        <v>570</v>
      </c>
      <c r="J5" s="210">
        <f ca="1">Rādītāji!D37</f>
        <v>0</v>
      </c>
      <c r="K5" s="211"/>
    </row>
    <row r="6" spans="1:11" x14ac:dyDescent="0.35">
      <c r="B6" s="204"/>
      <c r="C6" s="205" t="str">
        <f>Finansēšana!A62</f>
        <v>Publiskā partnera sākotnējs pamatkapitāls</v>
      </c>
      <c r="D6" s="206" t="str">
        <f>IFERROR(Finansēšana!C62,"")</f>
        <v/>
      </c>
      <c r="E6" s="207">
        <f>IFERROR(Finansēšana!D62,"")</f>
        <v>0</v>
      </c>
      <c r="F6" s="208"/>
      <c r="H6" s="209"/>
      <c r="I6" s="205" t="s">
        <v>571</v>
      </c>
      <c r="J6" s="210">
        <f ca="1">Rādītāji!D38</f>
        <v>0</v>
      </c>
      <c r="K6" s="211"/>
    </row>
    <row r="7" spans="1:11" x14ac:dyDescent="0.35">
      <c r="B7" s="204"/>
      <c r="C7" s="205" t="str">
        <f>Finansēšana!A63</f>
        <v>Subordinētais kapitāls</v>
      </c>
      <c r="D7" s="206" t="str">
        <f>IFERROR(Finansēšana!C63,"")</f>
        <v/>
      </c>
      <c r="E7" s="207">
        <f>IFERROR(Finansēšana!D63,"")</f>
        <v>0</v>
      </c>
      <c r="F7" s="208"/>
      <c r="H7" s="209"/>
      <c r="I7" s="205" t="s">
        <v>572</v>
      </c>
      <c r="J7" s="210">
        <f ca="1">Rādītāji!D39</f>
        <v>0</v>
      </c>
      <c r="K7" s="211"/>
    </row>
    <row r="8" spans="1:11" x14ac:dyDescent="0.35">
      <c r="B8" s="204"/>
      <c r="C8" s="205" t="str">
        <f>Finansēšana!A64</f>
        <v>Eiropas fondu finansējums</v>
      </c>
      <c r="D8" s="206" t="str">
        <f>IFERROR(Finansēšana!C64,"")</f>
        <v/>
      </c>
      <c r="E8" s="207">
        <f>IFERROR(Finansēšana!D64,"")</f>
        <v>0</v>
      </c>
      <c r="F8" s="208"/>
      <c r="H8" s="209"/>
      <c r="I8" s="205" t="s">
        <v>573</v>
      </c>
      <c r="J8" s="212" t="str">
        <f ca="1">IFERROR('Naudas plūsmas'!D78,"")</f>
        <v/>
      </c>
      <c r="K8" s="211"/>
    </row>
    <row r="9" spans="1:11" x14ac:dyDescent="0.35">
      <c r="B9" s="204"/>
      <c r="C9" s="205" t="str">
        <f>Finansēšana!A65</f>
        <v>Banka1</v>
      </c>
      <c r="D9" s="206" t="str">
        <f>IFERROR(Finansēšana!C65,"")</f>
        <v/>
      </c>
      <c r="E9" s="207">
        <f>IFERROR(Finansēšana!D65,"")</f>
        <v>0</v>
      </c>
      <c r="F9" s="208"/>
      <c r="H9" s="209"/>
      <c r="I9" s="205" t="s">
        <v>574</v>
      </c>
      <c r="J9" s="212" t="str">
        <f ca="1">IFERROR('Naudas plūsmas'!D86,"")</f>
        <v/>
      </c>
      <c r="K9" s="211"/>
    </row>
    <row r="10" spans="1:11" x14ac:dyDescent="0.35">
      <c r="B10" s="204"/>
      <c r="C10" s="205" t="str">
        <f>Finansēšana!A66</f>
        <v>Banka2</v>
      </c>
      <c r="D10" s="206" t="str">
        <f>IFERROR(Finansēšana!C66,"")</f>
        <v/>
      </c>
      <c r="E10" s="207">
        <f>IFERROR(Finansēšana!D66,"")</f>
        <v>0</v>
      </c>
      <c r="F10" s="208"/>
      <c r="H10" s="209"/>
      <c r="I10" s="205" t="s">
        <v>575</v>
      </c>
      <c r="J10" s="212">
        <f>Pieņēmumi!E20</f>
        <v>0</v>
      </c>
      <c r="K10" s="211"/>
    </row>
    <row r="11" spans="1:11" x14ac:dyDescent="0.35">
      <c r="B11" s="204"/>
      <c r="C11" s="205" t="str">
        <f>Finansēšana!A67</f>
        <v>Banka3</v>
      </c>
      <c r="D11" s="206" t="str">
        <f>IFERROR(Finansēšana!C67,"")</f>
        <v/>
      </c>
      <c r="E11" s="207">
        <f>IFERROR(Finansēšana!D67,"")</f>
        <v>0</v>
      </c>
      <c r="F11" s="208"/>
      <c r="H11" s="209"/>
      <c r="I11" s="205" t="s">
        <v>576</v>
      </c>
      <c r="J11" s="212">
        <f>IFERROR('Laika grafiks'!D63,"")</f>
        <v>0</v>
      </c>
      <c r="K11" s="211"/>
    </row>
    <row r="12" spans="1:11" x14ac:dyDescent="0.35">
      <c r="B12" s="204"/>
      <c r="C12" s="205"/>
      <c r="D12" s="213">
        <f>SUM(D5:D11)</f>
        <v>0</v>
      </c>
      <c r="E12" s="214">
        <f>SUM(E5:E11)</f>
        <v>0</v>
      </c>
      <c r="F12" s="208"/>
      <c r="H12" s="209"/>
      <c r="I12" s="205"/>
      <c r="J12" s="205"/>
      <c r="K12" s="211"/>
    </row>
    <row r="13" spans="1:11" x14ac:dyDescent="0.35">
      <c r="B13" s="215"/>
      <c r="C13" s="216"/>
      <c r="D13" s="216"/>
      <c r="E13" s="216"/>
      <c r="F13" s="217"/>
      <c r="H13" s="218"/>
      <c r="I13" s="219"/>
      <c r="J13" s="219"/>
      <c r="K13" s="220"/>
    </row>
    <row r="15" spans="1:11" x14ac:dyDescent="0.35">
      <c r="C15" s="410" t="s">
        <v>577</v>
      </c>
      <c r="D15" s="410"/>
      <c r="E15" s="410"/>
      <c r="I15" s="411" t="s">
        <v>578</v>
      </c>
      <c r="J15" s="411"/>
      <c r="K15" s="35"/>
    </row>
    <row r="16" spans="1:11" x14ac:dyDescent="0.35">
      <c r="B16" s="199"/>
      <c r="C16" s="200"/>
      <c r="D16" s="200"/>
      <c r="E16" s="200"/>
      <c r="F16" s="201"/>
      <c r="H16" s="221"/>
      <c r="I16" s="222"/>
      <c r="J16" s="222"/>
      <c r="K16" s="223"/>
    </row>
    <row r="17" spans="2:11" x14ac:dyDescent="0.35">
      <c r="B17" s="204"/>
      <c r="C17" s="224" t="s">
        <v>579</v>
      </c>
      <c r="D17" s="206"/>
      <c r="E17" s="225"/>
      <c r="F17" s="208"/>
      <c r="H17" s="226"/>
      <c r="I17" s="227" t="s">
        <v>579</v>
      </c>
      <c r="J17" s="228"/>
      <c r="K17" s="229"/>
    </row>
    <row r="18" spans="2:11" x14ac:dyDescent="0.35">
      <c r="B18" s="204"/>
      <c r="C18" s="205"/>
      <c r="D18" s="206"/>
      <c r="E18" s="225"/>
      <c r="F18" s="208"/>
      <c r="H18" s="226"/>
      <c r="I18" s="230"/>
      <c r="J18" s="228"/>
      <c r="K18" s="229"/>
    </row>
    <row r="19" spans="2:11" x14ac:dyDescent="0.35">
      <c r="B19" s="204"/>
      <c r="C19" s="205" t="s">
        <v>580</v>
      </c>
      <c r="D19" s="206"/>
      <c r="E19" s="231">
        <f>IFERROR('Naudas plūsmas'!D94,"")</f>
        <v>0</v>
      </c>
      <c r="F19" s="208"/>
      <c r="H19" s="226"/>
      <c r="I19" s="230" t="s">
        <v>87</v>
      </c>
      <c r="J19" s="232">
        <f>IFERROR('Naudas plūsmas'!D127,"")</f>
        <v>0</v>
      </c>
      <c r="K19" s="229"/>
    </row>
    <row r="20" spans="2:11" x14ac:dyDescent="0.35">
      <c r="B20" s="204"/>
      <c r="C20" s="233" t="s">
        <v>533</v>
      </c>
      <c r="D20" s="206"/>
      <c r="E20" s="231">
        <f ca="1">IFERROR('Naudas plūsmas'!D97,"")</f>
        <v>0</v>
      </c>
      <c r="F20" s="208"/>
      <c r="H20" s="226"/>
      <c r="I20" s="230" t="s">
        <v>279</v>
      </c>
      <c r="J20" s="232">
        <f>IFERROR('Naudas plūsmas'!D113,"")</f>
        <v>0</v>
      </c>
      <c r="K20" s="229"/>
    </row>
    <row r="21" spans="2:11" x14ac:dyDescent="0.35">
      <c r="B21" s="204"/>
      <c r="C21" s="233" t="s">
        <v>581</v>
      </c>
      <c r="D21" s="206"/>
      <c r="E21" s="231">
        <f>-Ieņēmumi!D31</f>
        <v>0</v>
      </c>
      <c r="F21" s="208"/>
      <c r="H21" s="226"/>
      <c r="I21" s="230" t="s">
        <v>582</v>
      </c>
      <c r="J21" s="232">
        <f>IFERROR('Naudas plūsmas'!D114,"")</f>
        <v>0</v>
      </c>
      <c r="K21" s="229"/>
    </row>
    <row r="22" spans="2:11" x14ac:dyDescent="0.35">
      <c r="B22" s="204"/>
      <c r="C22" s="233" t="s">
        <v>583</v>
      </c>
      <c r="D22" s="206"/>
      <c r="E22" s="231">
        <f ca="1">-Ieņēmumi!D32</f>
        <v>0</v>
      </c>
      <c r="F22" s="208"/>
      <c r="H22" s="226"/>
      <c r="I22" s="230" t="s">
        <v>249</v>
      </c>
      <c r="J22" s="232">
        <f>IFERROR('Naudas plūsmas'!D115,"")</f>
        <v>0</v>
      </c>
      <c r="K22" s="229"/>
    </row>
    <row r="23" spans="2:11" x14ac:dyDescent="0.35">
      <c r="B23" s="204"/>
      <c r="C23" s="233" t="s">
        <v>584</v>
      </c>
      <c r="D23" s="206"/>
      <c r="E23" s="231">
        <f>-Ieņēmumi!D33</f>
        <v>0</v>
      </c>
      <c r="F23" s="208"/>
      <c r="H23" s="226"/>
      <c r="I23" s="230" t="s">
        <v>585</v>
      </c>
      <c r="J23" s="232">
        <f>IFERROR('Naudas plūsmas'!D116,"")</f>
        <v>0</v>
      </c>
      <c r="K23" s="229"/>
    </row>
    <row r="24" spans="2:11" x14ac:dyDescent="0.35">
      <c r="B24" s="204"/>
      <c r="C24" s="233" t="s">
        <v>586</v>
      </c>
      <c r="D24" s="206"/>
      <c r="E24" s="231">
        <f>-Ieņēmumi!D34</f>
        <v>0</v>
      </c>
      <c r="F24" s="208"/>
      <c r="H24" s="226"/>
      <c r="I24" s="230" t="s">
        <v>587</v>
      </c>
      <c r="J24" s="232">
        <f>IFERROR('Naudas plūsmas'!D117,"")</f>
        <v>0</v>
      </c>
      <c r="K24" s="229"/>
    </row>
    <row r="25" spans="2:11" x14ac:dyDescent="0.35">
      <c r="B25" s="204"/>
      <c r="C25" s="233" t="s">
        <v>588</v>
      </c>
      <c r="D25" s="206"/>
      <c r="E25" s="231">
        <f>IFERROR(-Ieņēmumi!D36,"")</f>
        <v>0</v>
      </c>
      <c r="F25" s="208"/>
      <c r="H25" s="226"/>
      <c r="I25" s="230" t="s">
        <v>589</v>
      </c>
      <c r="J25" s="232">
        <f>IFERROR('Naudas plūsmas'!D118,"")</f>
        <v>0</v>
      </c>
      <c r="K25" s="229"/>
    </row>
    <row r="26" spans="2:11" x14ac:dyDescent="0.35">
      <c r="B26" s="204"/>
      <c r="C26" s="233" t="s">
        <v>465</v>
      </c>
      <c r="D26" s="233"/>
      <c r="E26" s="231">
        <f>IFERROR(-Ieņēmumi!D37,"")</f>
        <v>0</v>
      </c>
      <c r="F26" s="208"/>
      <c r="H26" s="226"/>
      <c r="I26" s="230" t="s">
        <v>590</v>
      </c>
      <c r="J26" s="232">
        <f>IFERROR('Naudas plūsmas'!D119,"")</f>
        <v>0</v>
      </c>
      <c r="K26" s="229"/>
    </row>
    <row r="27" spans="2:11" x14ac:dyDescent="0.35">
      <c r="B27" s="204"/>
      <c r="C27" s="233" t="s">
        <v>591</v>
      </c>
      <c r="D27" s="206"/>
      <c r="E27" s="231">
        <f ca="1">IFERROR(-Ieņēmumi!D65,"")</f>
        <v>0</v>
      </c>
      <c r="F27" s="208"/>
      <c r="H27" s="226"/>
      <c r="I27" s="230" t="s">
        <v>465</v>
      </c>
      <c r="J27" s="232">
        <f>IFERROR('Naudas plūsmas'!D120,"")</f>
        <v>0</v>
      </c>
      <c r="K27" s="229"/>
    </row>
    <row r="28" spans="2:11" x14ac:dyDescent="0.35">
      <c r="B28" s="204"/>
      <c r="C28" s="233" t="s">
        <v>592</v>
      </c>
      <c r="D28" s="233"/>
      <c r="E28" s="231">
        <f ca="1">IFERROR('Naudas plūsmas'!D72+'Naudas plūsmas'!D55,"")</f>
        <v>0</v>
      </c>
      <c r="F28" s="208"/>
      <c r="H28" s="226"/>
      <c r="I28" s="268" t="s">
        <v>593</v>
      </c>
      <c r="J28" s="232">
        <f>IFERROR('Naudas plūsmas'!D121,"")</f>
        <v>0</v>
      </c>
      <c r="K28" s="229"/>
    </row>
    <row r="29" spans="2:11" x14ac:dyDescent="0.35">
      <c r="B29" s="204"/>
      <c r="C29" s="233" t="s">
        <v>594</v>
      </c>
      <c r="D29" s="327"/>
      <c r="E29" s="231">
        <f ca="1">IFERROR(-'Naudas plūsmas'!D70,"")</f>
        <v>0</v>
      </c>
      <c r="F29" s="208"/>
      <c r="H29" s="226"/>
      <c r="I29" s="230"/>
      <c r="J29" s="230"/>
      <c r="K29" s="229"/>
    </row>
    <row r="30" spans="2:11" x14ac:dyDescent="0.35">
      <c r="B30" s="204"/>
      <c r="C30" s="233" t="s">
        <v>274</v>
      </c>
      <c r="D30" s="206"/>
      <c r="E30" s="231">
        <f>IFERROR('Naudas plūsmas'!D96,"")</f>
        <v>0</v>
      </c>
      <c r="F30" s="208"/>
      <c r="H30" s="226"/>
      <c r="I30" s="268"/>
      <c r="J30" s="232"/>
      <c r="K30" s="229"/>
    </row>
    <row r="31" spans="2:11" x14ac:dyDescent="0.35">
      <c r="B31" s="204"/>
      <c r="C31" s="206"/>
      <c r="D31" s="206"/>
      <c r="E31" s="234"/>
      <c r="F31" s="208"/>
      <c r="H31" s="226"/>
      <c r="I31" s="230"/>
      <c r="J31" s="232"/>
      <c r="K31" s="229"/>
    </row>
    <row r="32" spans="2:11" x14ac:dyDescent="0.35">
      <c r="B32" s="204"/>
      <c r="C32" s="328"/>
      <c r="D32" s="206"/>
      <c r="E32" s="235">
        <f ca="1">SUM(E19:E30)</f>
        <v>0</v>
      </c>
      <c r="F32" s="208"/>
      <c r="H32" s="226"/>
      <c r="I32" s="228"/>
      <c r="J32" s="236">
        <f>SUM(J19:J31)</f>
        <v>0</v>
      </c>
      <c r="K32" s="229"/>
    </row>
    <row r="33" spans="2:11" x14ac:dyDescent="0.35">
      <c r="B33" s="204"/>
      <c r="C33" s="206"/>
      <c r="D33" s="206"/>
      <c r="E33" s="206"/>
      <c r="F33" s="208"/>
      <c r="H33" s="226"/>
      <c r="I33" s="230"/>
      <c r="J33" s="230"/>
      <c r="K33" s="229"/>
    </row>
    <row r="34" spans="2:11" x14ac:dyDescent="0.35">
      <c r="B34" s="237"/>
      <c r="C34" s="224" t="s">
        <v>595</v>
      </c>
      <c r="D34" s="206"/>
      <c r="E34" s="241">
        <f ca="1">IFERROR('Naudas plūsmas'!D103,"")</f>
        <v>0</v>
      </c>
      <c r="F34" s="238"/>
      <c r="H34" s="239"/>
      <c r="I34" s="227" t="s">
        <v>595</v>
      </c>
      <c r="J34" s="242">
        <f>IFERROR('Naudas plūsmas'!D135,"")</f>
        <v>0</v>
      </c>
      <c r="K34" s="240"/>
    </row>
    <row r="35" spans="2:11" x14ac:dyDescent="0.35">
      <c r="B35" s="243"/>
      <c r="C35" s="219"/>
      <c r="D35" s="244"/>
      <c r="E35" s="245"/>
      <c r="F35" s="246"/>
      <c r="H35" s="247"/>
      <c r="I35" s="248"/>
      <c r="J35" s="249"/>
      <c r="K35" s="250"/>
    </row>
    <row r="37" spans="2:11" x14ac:dyDescent="0.35">
      <c r="C37" s="412" t="s">
        <v>504</v>
      </c>
      <c r="D37" s="413"/>
      <c r="E37" s="413"/>
      <c r="I37" s="414" t="s">
        <v>596</v>
      </c>
      <c r="J37" s="415"/>
    </row>
    <row r="38" spans="2:11" x14ac:dyDescent="0.35">
      <c r="B38" s="199"/>
      <c r="C38" s="200"/>
      <c r="D38" s="200"/>
      <c r="E38" s="200"/>
      <c r="F38" s="201"/>
      <c r="H38" s="251"/>
      <c r="I38" s="252"/>
      <c r="J38" s="252"/>
      <c r="K38" s="253"/>
    </row>
    <row r="39" spans="2:11" x14ac:dyDescent="0.35">
      <c r="B39" s="204"/>
      <c r="C39" s="224" t="s">
        <v>597</v>
      </c>
      <c r="D39" s="206"/>
      <c r="E39" s="225"/>
      <c r="F39" s="208"/>
      <c r="H39" s="254"/>
      <c r="I39" s="255" t="s">
        <v>598</v>
      </c>
      <c r="J39" s="256"/>
      <c r="K39" s="257"/>
    </row>
    <row r="40" spans="2:11" x14ac:dyDescent="0.35">
      <c r="B40" s="204"/>
      <c r="C40" s="205"/>
      <c r="D40" s="206"/>
      <c r="E40" s="225"/>
      <c r="F40" s="208"/>
      <c r="H40" s="254"/>
      <c r="I40" s="258"/>
      <c r="J40" s="256"/>
      <c r="K40" s="257"/>
    </row>
    <row r="41" spans="2:11" x14ac:dyDescent="0.35">
      <c r="B41" s="204"/>
      <c r="C41" s="205" t="s">
        <v>504</v>
      </c>
      <c r="D41" s="206"/>
      <c r="E41" s="259">
        <f>IFERROR(Ieņēmumi!D97,"")</f>
        <v>0</v>
      </c>
      <c r="F41" s="208"/>
      <c r="H41" s="254"/>
      <c r="I41" s="258" t="s">
        <v>599</v>
      </c>
      <c r="J41" s="260">
        <f ca="1">E34-J34</f>
        <v>0</v>
      </c>
      <c r="K41" s="257"/>
    </row>
    <row r="42" spans="2:11" x14ac:dyDescent="0.35">
      <c r="B42" s="204"/>
      <c r="C42" s="205" t="s">
        <v>600</v>
      </c>
      <c r="D42" s="206"/>
      <c r="E42" s="259">
        <f>IFERROR(Ieņēmumi!D93,"")</f>
        <v>0</v>
      </c>
      <c r="F42" s="208"/>
      <c r="H42" s="254"/>
      <c r="I42" s="258"/>
      <c r="J42" s="261"/>
      <c r="K42" s="257"/>
    </row>
    <row r="43" spans="2:11" x14ac:dyDescent="0.35">
      <c r="B43" s="204"/>
      <c r="C43" s="262" t="s">
        <v>601</v>
      </c>
      <c r="D43" s="206"/>
      <c r="E43" s="231"/>
      <c r="F43" s="208"/>
      <c r="H43" s="254"/>
      <c r="I43" s="258" t="s">
        <v>602</v>
      </c>
      <c r="J43" s="260">
        <f>IFERROR(MIN('Jutīguma analīze'!$B$9:F9,'Jutīguma analīze'!$B$13:F13),"")</f>
        <v>0</v>
      </c>
      <c r="K43" s="257"/>
    </row>
    <row r="44" spans="2:11" x14ac:dyDescent="0.35">
      <c r="B44" s="204"/>
      <c r="C44" s="205" t="s">
        <v>603</v>
      </c>
      <c r="D44" s="206"/>
      <c r="E44" s="259">
        <f>IFERROR(MIN('Jutīguma analīze'!I9:M9,'Jutīguma analīze'!I13:M13),"")</f>
        <v>0</v>
      </c>
      <c r="F44" s="208"/>
      <c r="H44" s="254"/>
      <c r="I44" s="258"/>
      <c r="J44" s="263"/>
      <c r="K44" s="257"/>
    </row>
    <row r="45" spans="2:11" x14ac:dyDescent="0.35">
      <c r="B45" s="204"/>
      <c r="C45" s="205"/>
      <c r="D45" s="206"/>
      <c r="E45" s="231"/>
      <c r="F45" s="208"/>
      <c r="H45" s="254"/>
      <c r="I45" s="258" t="s">
        <v>604</v>
      </c>
      <c r="J45" s="260">
        <f>IFERROR(MAX('Jutīguma analīze'!$B$9:F9,'Jutīguma analīze'!$B$13:F13),"")</f>
        <v>0</v>
      </c>
      <c r="K45" s="257"/>
    </row>
    <row r="46" spans="2:11" x14ac:dyDescent="0.35">
      <c r="B46" s="204"/>
      <c r="C46" s="205" t="s">
        <v>605</v>
      </c>
      <c r="D46" s="206"/>
      <c r="E46" s="259">
        <f>IFERROR(MAX('Jutīguma analīze'!I9:M9,'Jutīguma analīze'!I13:M13),"")</f>
        <v>0</v>
      </c>
      <c r="F46" s="208"/>
      <c r="H46" s="254"/>
      <c r="I46" s="258"/>
      <c r="J46" s="258"/>
      <c r="K46" s="257"/>
    </row>
    <row r="47" spans="2:11" x14ac:dyDescent="0.35">
      <c r="B47" s="204"/>
      <c r="C47" s="205"/>
      <c r="D47" s="206"/>
      <c r="E47" s="231"/>
      <c r="F47" s="208"/>
      <c r="H47" s="254"/>
      <c r="I47" s="258"/>
      <c r="J47" s="258"/>
      <c r="K47" s="257"/>
    </row>
    <row r="48" spans="2:11" x14ac:dyDescent="0.35">
      <c r="B48" s="215"/>
      <c r="C48" s="219"/>
      <c r="D48" s="244"/>
      <c r="E48" s="245"/>
      <c r="F48" s="217"/>
      <c r="H48" s="264"/>
      <c r="I48" s="265"/>
      <c r="J48" s="266"/>
      <c r="K48" s="267"/>
    </row>
  </sheetData>
  <mergeCells count="6">
    <mergeCell ref="C3:E3"/>
    <mergeCell ref="I3:J3"/>
    <mergeCell ref="C15:E15"/>
    <mergeCell ref="I15:J15"/>
    <mergeCell ref="C37:E37"/>
    <mergeCell ref="I37:J37"/>
  </mergeCells>
  <pageMargins left="0.7" right="0.7" top="0.75" bottom="0.75" header="0.3" footer="0.3"/>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A1:A28"/>
  <sheetViews>
    <sheetView showGridLines="0" view="pageBreakPreview" zoomScaleNormal="100" zoomScaleSheetLayoutView="100" workbookViewId="0">
      <selection activeCell="A7" sqref="A7"/>
    </sheetView>
  </sheetViews>
  <sheetFormatPr defaultRowHeight="14.5" x14ac:dyDescent="0.35"/>
  <cols>
    <col min="1" max="1" width="43.54296875" customWidth="1"/>
  </cols>
  <sheetData>
    <row r="1" spans="1:1" ht="15" thickTop="1" x14ac:dyDescent="0.35">
      <c r="A1" s="37" t="s">
        <v>80</v>
      </c>
    </row>
    <row r="3" spans="1:1" x14ac:dyDescent="0.35">
      <c r="A3" s="278" t="s">
        <v>81</v>
      </c>
    </row>
    <row r="4" spans="1:1" x14ac:dyDescent="0.35">
      <c r="A4" s="279" t="s">
        <v>82</v>
      </c>
    </row>
    <row r="5" spans="1:1" x14ac:dyDescent="0.35">
      <c r="A5" s="279" t="s">
        <v>83</v>
      </c>
    </row>
    <row r="6" spans="1:1" x14ac:dyDescent="0.35">
      <c r="A6" s="279" t="s">
        <v>84</v>
      </c>
    </row>
    <row r="7" spans="1:1" x14ac:dyDescent="0.35">
      <c r="A7" s="279" t="s">
        <v>85</v>
      </c>
    </row>
    <row r="8" spans="1:1" x14ac:dyDescent="0.35">
      <c r="A8" s="278" t="s">
        <v>86</v>
      </c>
    </row>
    <row r="9" spans="1:1" x14ac:dyDescent="0.35">
      <c r="A9" s="279" t="s">
        <v>87</v>
      </c>
    </row>
    <row r="10" spans="1:1" x14ac:dyDescent="0.35">
      <c r="A10" s="279" t="s">
        <v>88</v>
      </c>
    </row>
    <row r="11" spans="1:1" x14ac:dyDescent="0.35">
      <c r="A11" s="279" t="s">
        <v>89</v>
      </c>
    </row>
    <row r="12" spans="1:1" x14ac:dyDescent="0.35">
      <c r="A12" s="279" t="s">
        <v>90</v>
      </c>
    </row>
    <row r="13" spans="1:1" x14ac:dyDescent="0.35">
      <c r="A13" s="279" t="s">
        <v>91</v>
      </c>
    </row>
    <row r="14" spans="1:1" x14ac:dyDescent="0.35">
      <c r="A14" s="279" t="s">
        <v>92</v>
      </c>
    </row>
    <row r="15" spans="1:1" x14ac:dyDescent="0.35">
      <c r="A15" s="279" t="s">
        <v>93</v>
      </c>
    </row>
    <row r="16" spans="1:1" x14ac:dyDescent="0.35">
      <c r="A16" s="278" t="s">
        <v>94</v>
      </c>
    </row>
    <row r="17" spans="1:1" x14ac:dyDescent="0.35">
      <c r="A17" s="279" t="s">
        <v>95</v>
      </c>
    </row>
    <row r="18" spans="1:1" x14ac:dyDescent="0.35">
      <c r="A18" s="279" t="s">
        <v>96</v>
      </c>
    </row>
    <row r="19" spans="1:1" x14ac:dyDescent="0.35">
      <c r="A19" s="279" t="s">
        <v>97</v>
      </c>
    </row>
    <row r="20" spans="1:1" x14ac:dyDescent="0.35">
      <c r="A20" s="279" t="s">
        <v>98</v>
      </c>
    </row>
    <row r="21" spans="1:1" x14ac:dyDescent="0.35">
      <c r="A21" s="271"/>
    </row>
    <row r="22" spans="1:1" x14ac:dyDescent="0.35">
      <c r="A22" s="271"/>
    </row>
    <row r="23" spans="1:1" x14ac:dyDescent="0.35">
      <c r="A23" s="271"/>
    </row>
    <row r="24" spans="1:1" x14ac:dyDescent="0.35">
      <c r="A24" s="271"/>
    </row>
    <row r="25" spans="1:1" x14ac:dyDescent="0.35">
      <c r="A25" s="271"/>
    </row>
    <row r="26" spans="1:1" x14ac:dyDescent="0.35">
      <c r="A26" s="271"/>
    </row>
    <row r="27" spans="1:1" x14ac:dyDescent="0.35">
      <c r="A27" s="271"/>
    </row>
    <row r="28" spans="1:1" x14ac:dyDescent="0.35">
      <c r="A28" s="271"/>
    </row>
  </sheetData>
  <sheetProtection sheet="1" objects="1" scenarios="1"/>
  <hyperlinks>
    <hyperlink ref="A4" location="'Info par projektu'!A1" display="Informācija par projektu" xr:uid="{00000000-0004-0000-0200-000000000000}"/>
    <hyperlink ref="A3" location="'Ievades lapas &gt;&gt;'!A1" display="Ievades lapas &gt;&gt;" xr:uid="{00000000-0004-0000-0200-000001000000}"/>
    <hyperlink ref="A5" location="Pieņēmumi!A1" display="Pieņēmumi" xr:uid="{00000000-0004-0000-0200-000002000000}"/>
    <hyperlink ref="A6" location="Riski!A1" display="Riski" xr:uid="{00000000-0004-0000-0200-000003000000}"/>
    <hyperlink ref="A7" location="'Statistiskā uzskaite'!A1" display="Statistiskā uzskaite" xr:uid="{00000000-0004-0000-0200-000004000000}"/>
    <hyperlink ref="A8" location="'Aprēķinu lapas &gt;&gt;'!A1" display="Aprēķinu lapas &gt;&gt;" xr:uid="{00000000-0004-0000-0200-000005000000}"/>
    <hyperlink ref="A9" location="Kapitālieguldījumi!A1" display="Kapitālieguldījumi" xr:uid="{00000000-0004-0000-0200-000006000000}"/>
    <hyperlink ref="A10" location="'Laika grafiks'!A1" display="Laika grafiks" xr:uid="{00000000-0004-0000-0200-000007000000}"/>
    <hyperlink ref="A11" location="Finansēšana!A1" display="Finansēšana" xr:uid="{00000000-0004-0000-0200-000008000000}"/>
    <hyperlink ref="A12" location="Izmaksas!A1" display="Izmaksas" xr:uid="{00000000-0004-0000-0200-000009000000}"/>
    <hyperlink ref="A13" location="Ieņēmumi!A1" display="Ieņēmumi" xr:uid="{00000000-0004-0000-0200-00000A000000}"/>
    <hyperlink ref="A14" location="'Naudas plūsmas'!A1" display="Naudas plūsmas" xr:uid="{00000000-0004-0000-0200-00000B000000}"/>
    <hyperlink ref="A15" location="'Jutīguma analīze'!A1" display="Jutīguma analīze" xr:uid="{00000000-0004-0000-0200-00000C000000}"/>
    <hyperlink ref="A16" location="'Rezultātu lapas &gt;&gt;'!A1" display="Rezultātu lapas &gt;&gt;" xr:uid="{00000000-0004-0000-0200-00000D000000}"/>
    <hyperlink ref="A17" location="Rādītāji!A1" display="Rādītāji" xr:uid="{00000000-0004-0000-0200-00000E000000}"/>
    <hyperlink ref="A18" location="Grafiks!A1" display="Grafiks" xr:uid="{00000000-0004-0000-0200-00000F000000}"/>
    <hyperlink ref="A19" location="Pārbaudes!A1" display="Pārbaudes" xr:uid="{00000000-0004-0000-0200-000010000000}"/>
    <hyperlink ref="A20" location="Kopsavilkums!A1" display="Kopsavilkums" xr:uid="{00000000-0004-0000-0200-00001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
  <sheetViews>
    <sheetView showGridLines="0" topLeftCell="XFD1" workbookViewId="0">
      <selection sqref="A1:A1048576"/>
    </sheetView>
  </sheetViews>
  <sheetFormatPr defaultColWidth="0" defaultRowHeight="14.5" zeroHeight="1" x14ac:dyDescent="0.35"/>
  <cols>
    <col min="1" max="1" width="8.7265625" hidden="1" customWidth="1"/>
    <col min="2" max="16384" width="9.1796875" hidden="1"/>
  </cols>
  <sheetData>
    <row r="1" x14ac:dyDescent="0.3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59999389629810485"/>
  </sheetPr>
  <dimension ref="A1:C9"/>
  <sheetViews>
    <sheetView showGridLines="0" view="pageBreakPreview" zoomScale="90" zoomScaleNormal="100" zoomScaleSheetLayoutView="90" workbookViewId="0">
      <selection activeCell="C7" sqref="C7"/>
    </sheetView>
  </sheetViews>
  <sheetFormatPr defaultRowHeight="14.5" x14ac:dyDescent="0.35"/>
  <cols>
    <col min="2" max="2" width="18.54296875" customWidth="1"/>
    <col min="3" max="3" width="73.453125" customWidth="1"/>
  </cols>
  <sheetData>
    <row r="1" spans="1:3" ht="15" thickTop="1" x14ac:dyDescent="0.35">
      <c r="A1" s="377" t="s">
        <v>82</v>
      </c>
      <c r="B1" s="378"/>
      <c r="C1" s="378"/>
    </row>
    <row r="2" spans="1:3" x14ac:dyDescent="0.35">
      <c r="A2" s="2"/>
      <c r="B2" s="2"/>
      <c r="C2" s="2"/>
    </row>
    <row r="3" spans="1:3" x14ac:dyDescent="0.35">
      <c r="A3" s="2" t="s">
        <v>99</v>
      </c>
      <c r="B3" s="2"/>
      <c r="C3" s="11"/>
    </row>
    <row r="4" spans="1:3" x14ac:dyDescent="0.35">
      <c r="A4" s="2"/>
      <c r="B4" s="2"/>
      <c r="C4" s="2"/>
    </row>
    <row r="5" spans="1:3" x14ac:dyDescent="0.35">
      <c r="A5" s="2" t="s">
        <v>100</v>
      </c>
      <c r="B5" s="2"/>
      <c r="C5" s="11"/>
    </row>
    <row r="6" spans="1:3" x14ac:dyDescent="0.35">
      <c r="A6" s="2"/>
      <c r="B6" s="2"/>
      <c r="C6" s="2"/>
    </row>
    <row r="7" spans="1:3" x14ac:dyDescent="0.35">
      <c r="A7" s="2" t="s">
        <v>101</v>
      </c>
      <c r="B7" s="2"/>
      <c r="C7" s="313"/>
    </row>
    <row r="8" spans="1:3" x14ac:dyDescent="0.35">
      <c r="A8" s="2"/>
      <c r="B8" s="2"/>
      <c r="C8" s="2"/>
    </row>
    <row r="9" spans="1:3" x14ac:dyDescent="0.35">
      <c r="A9" s="2" t="s">
        <v>102</v>
      </c>
      <c r="B9" s="2"/>
      <c r="C9" s="11"/>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59999389629810485"/>
    <pageSetUpPr fitToPage="1"/>
  </sheetPr>
  <dimension ref="A1:I267"/>
  <sheetViews>
    <sheetView showGridLines="0" view="pageBreakPreview" zoomScaleNormal="90" zoomScaleSheetLayoutView="100" workbookViewId="0">
      <pane ySplit="1" topLeftCell="A260" activePane="bottomLeft" state="frozen"/>
      <selection pane="bottomLeft" activeCell="B67" sqref="B67"/>
    </sheetView>
  </sheetViews>
  <sheetFormatPr defaultRowHeight="14.5" x14ac:dyDescent="0.35"/>
  <cols>
    <col min="1" max="1" width="5.7265625" customWidth="1"/>
    <col min="2" max="2" width="65.453125" customWidth="1"/>
    <col min="3" max="3" width="14.1796875" customWidth="1"/>
    <col min="4" max="4" width="14.81640625" customWidth="1"/>
    <col min="5" max="5" width="15.453125" customWidth="1"/>
    <col min="6" max="6" width="56" customWidth="1"/>
    <col min="7" max="7" width="69.81640625" customWidth="1"/>
  </cols>
  <sheetData>
    <row r="1" spans="1:9" x14ac:dyDescent="0.35">
      <c r="A1" s="1"/>
      <c r="B1" s="2"/>
      <c r="C1" s="3" t="s">
        <v>103</v>
      </c>
      <c r="D1" s="3"/>
      <c r="E1" s="1"/>
      <c r="F1" s="4" t="s">
        <v>104</v>
      </c>
      <c r="G1" s="4" t="s">
        <v>105</v>
      </c>
      <c r="H1" s="1"/>
      <c r="I1" s="1"/>
    </row>
    <row r="2" spans="1:9" x14ac:dyDescent="0.35">
      <c r="A2" s="1"/>
      <c r="B2" s="379" t="s">
        <v>106</v>
      </c>
      <c r="C2" s="379"/>
      <c r="D2" s="379"/>
      <c r="E2" s="379"/>
      <c r="F2" s="4"/>
      <c r="G2" s="4"/>
      <c r="H2" s="1"/>
      <c r="I2" s="1"/>
    </row>
    <row r="3" spans="1:9" x14ac:dyDescent="0.35">
      <c r="F3" s="2"/>
      <c r="G3" s="5"/>
    </row>
    <row r="4" spans="1:9" x14ac:dyDescent="0.35">
      <c r="A4" s="1"/>
      <c r="B4" s="16" t="s">
        <v>107</v>
      </c>
      <c r="C4" s="16"/>
      <c r="D4" s="16"/>
      <c r="E4" s="16"/>
      <c r="F4" s="2" t="s">
        <v>108</v>
      </c>
      <c r="G4" s="5"/>
      <c r="H4" s="2"/>
      <c r="I4" s="2"/>
    </row>
    <row r="5" spans="1:9" x14ac:dyDescent="0.35">
      <c r="A5" s="1"/>
      <c r="B5" s="2"/>
      <c r="C5" s="2"/>
      <c r="D5" s="2"/>
      <c r="E5" s="1"/>
      <c r="F5" s="2"/>
      <c r="G5" s="5"/>
      <c r="H5" s="1"/>
      <c r="I5" s="1"/>
    </row>
    <row r="6" spans="1:9" x14ac:dyDescent="0.35">
      <c r="B6" s="2" t="s">
        <v>109</v>
      </c>
      <c r="C6" s="6" t="s">
        <v>110</v>
      </c>
      <c r="D6" s="2"/>
      <c r="E6" s="313"/>
      <c r="F6" s="2" t="s">
        <v>111</v>
      </c>
      <c r="G6" s="5" t="s">
        <v>112</v>
      </c>
    </row>
    <row r="7" spans="1:9" x14ac:dyDescent="0.35">
      <c r="B7" s="2" t="s">
        <v>113</v>
      </c>
      <c r="C7" s="6" t="s">
        <v>114</v>
      </c>
      <c r="D7" s="2"/>
      <c r="E7" s="7"/>
      <c r="F7" s="2" t="s">
        <v>111</v>
      </c>
      <c r="G7" s="5" t="s">
        <v>115</v>
      </c>
    </row>
    <row r="8" spans="1:9" x14ac:dyDescent="0.35">
      <c r="A8" s="1"/>
      <c r="B8" s="2" t="s">
        <v>116</v>
      </c>
      <c r="C8" s="6" t="s">
        <v>114</v>
      </c>
      <c r="D8" s="2"/>
      <c r="E8" s="8"/>
      <c r="F8" s="2" t="s">
        <v>111</v>
      </c>
      <c r="G8" s="5" t="s">
        <v>115</v>
      </c>
      <c r="H8" s="2"/>
      <c r="I8" s="2"/>
    </row>
    <row r="9" spans="1:9" x14ac:dyDescent="0.35">
      <c r="A9" s="1"/>
      <c r="B9" s="2"/>
      <c r="C9" s="2"/>
      <c r="D9" s="2"/>
      <c r="E9" s="1"/>
      <c r="F9" s="2"/>
      <c r="G9" s="5"/>
      <c r="H9" s="1"/>
      <c r="I9" s="1"/>
    </row>
    <row r="10" spans="1:9" x14ac:dyDescent="0.35">
      <c r="A10" s="1"/>
      <c r="B10" s="16" t="s">
        <v>117</v>
      </c>
      <c r="C10" s="16"/>
      <c r="D10" s="16"/>
      <c r="E10" s="16"/>
      <c r="F10" s="9" t="s">
        <v>118</v>
      </c>
      <c r="G10" s="5" t="s">
        <v>119</v>
      </c>
      <c r="H10" s="9"/>
      <c r="I10" s="9"/>
    </row>
    <row r="11" spans="1:9" x14ac:dyDescent="0.35">
      <c r="A11" s="1"/>
      <c r="B11" s="2"/>
      <c r="C11" s="2"/>
      <c r="D11" s="2"/>
      <c r="E11" s="1"/>
      <c r="F11" s="2"/>
      <c r="G11" s="5"/>
      <c r="H11" s="1"/>
      <c r="I11" s="1"/>
    </row>
    <row r="12" spans="1:9" x14ac:dyDescent="0.35">
      <c r="A12" s="1"/>
      <c r="B12" s="2" t="s">
        <v>120</v>
      </c>
      <c r="C12" s="10" t="s">
        <v>121</v>
      </c>
      <c r="D12" s="2"/>
      <c r="E12" s="11"/>
      <c r="F12" s="2" t="s">
        <v>122</v>
      </c>
      <c r="G12" s="5" t="s">
        <v>123</v>
      </c>
      <c r="H12" s="1"/>
      <c r="I12" s="1"/>
    </row>
    <row r="13" spans="1:9" x14ac:dyDescent="0.35">
      <c r="A13" s="1"/>
      <c r="B13" s="12" t="s">
        <v>124</v>
      </c>
      <c r="C13" s="10" t="s">
        <v>121</v>
      </c>
      <c r="D13" s="2"/>
      <c r="E13" s="11"/>
      <c r="F13" s="2" t="s">
        <v>125</v>
      </c>
      <c r="G13" s="5" t="s">
        <v>126</v>
      </c>
      <c r="H13" s="1"/>
      <c r="I13" s="1"/>
    </row>
    <row r="14" spans="1:9" x14ac:dyDescent="0.35">
      <c r="A14" s="1"/>
      <c r="B14" s="12" t="s">
        <v>127</v>
      </c>
      <c r="C14" s="10" t="s">
        <v>121</v>
      </c>
      <c r="D14" s="2"/>
      <c r="E14" s="11"/>
      <c r="F14" s="2" t="s">
        <v>128</v>
      </c>
      <c r="G14" s="5" t="s">
        <v>129</v>
      </c>
      <c r="H14" s="1"/>
      <c r="I14" s="1"/>
    </row>
    <row r="15" spans="1:9" x14ac:dyDescent="0.35">
      <c r="A15" s="1"/>
      <c r="B15" s="12" t="s">
        <v>130</v>
      </c>
      <c r="C15" s="10" t="s">
        <v>121</v>
      </c>
      <c r="D15" s="2"/>
      <c r="E15" s="11"/>
      <c r="F15" s="2" t="s">
        <v>131</v>
      </c>
      <c r="G15" s="5" t="s">
        <v>132</v>
      </c>
      <c r="H15" s="1"/>
      <c r="I15" s="1"/>
    </row>
    <row r="16" spans="1:9" x14ac:dyDescent="0.35">
      <c r="A16" s="1"/>
      <c r="B16" s="12" t="s">
        <v>133</v>
      </c>
      <c r="C16" s="10" t="s">
        <v>121</v>
      </c>
      <c r="D16" s="2"/>
      <c r="E16" s="11"/>
      <c r="F16" s="2" t="s">
        <v>134</v>
      </c>
      <c r="G16" s="5" t="s">
        <v>135</v>
      </c>
      <c r="H16" s="1"/>
      <c r="I16" s="1"/>
    </row>
    <row r="17" spans="1:9" x14ac:dyDescent="0.35">
      <c r="A17" s="1"/>
      <c r="B17" s="2"/>
      <c r="C17" s="2"/>
      <c r="D17" s="2"/>
      <c r="E17" s="13"/>
      <c r="F17" s="2"/>
      <c r="G17" s="5"/>
      <c r="H17" s="1"/>
      <c r="I17" s="1"/>
    </row>
    <row r="18" spans="1:9" x14ac:dyDescent="0.35">
      <c r="A18" s="1"/>
      <c r="B18" s="16" t="s">
        <v>136</v>
      </c>
      <c r="C18" s="16"/>
      <c r="D18" s="16"/>
      <c r="E18" s="16"/>
      <c r="F18" s="2" t="s">
        <v>137</v>
      </c>
      <c r="G18" s="5"/>
      <c r="H18" s="1"/>
      <c r="I18" s="1"/>
    </row>
    <row r="19" spans="1:9" x14ac:dyDescent="0.35">
      <c r="A19" s="1"/>
      <c r="B19" s="2"/>
      <c r="C19" s="2"/>
      <c r="D19" s="2"/>
      <c r="E19" s="1"/>
      <c r="F19" s="2"/>
      <c r="G19" s="5"/>
      <c r="H19" s="1"/>
      <c r="I19" s="1"/>
    </row>
    <row r="20" spans="1:9" x14ac:dyDescent="0.35">
      <c r="A20" s="1"/>
      <c r="B20" s="2" t="s">
        <v>138</v>
      </c>
      <c r="C20" s="10" t="s">
        <v>121</v>
      </c>
      <c r="D20" s="2"/>
      <c r="E20" s="11"/>
      <c r="F20" s="2" t="s">
        <v>139</v>
      </c>
      <c r="G20" s="5" t="s">
        <v>123</v>
      </c>
      <c r="H20" s="1"/>
      <c r="I20" s="1"/>
    </row>
    <row r="21" spans="1:9" x14ac:dyDescent="0.35">
      <c r="A21" s="1"/>
      <c r="B21" s="2"/>
      <c r="C21" s="2"/>
      <c r="D21" s="2"/>
      <c r="E21" s="13"/>
      <c r="F21" s="2"/>
      <c r="G21" s="5"/>
      <c r="H21" s="1"/>
      <c r="I21" s="1"/>
    </row>
    <row r="22" spans="1:9" x14ac:dyDescent="0.35">
      <c r="A22" s="1"/>
      <c r="B22" s="16" t="s">
        <v>140</v>
      </c>
      <c r="C22" s="16"/>
      <c r="D22" s="16"/>
      <c r="E22" s="16"/>
      <c r="F22" s="2" t="s">
        <v>141</v>
      </c>
      <c r="G22" s="5" t="s">
        <v>142</v>
      </c>
      <c r="H22" s="2"/>
      <c r="I22" s="2"/>
    </row>
    <row r="23" spans="1:9" x14ac:dyDescent="0.35">
      <c r="A23" s="1"/>
      <c r="B23" s="2"/>
      <c r="C23" s="2"/>
      <c r="D23" s="2"/>
      <c r="E23" s="1"/>
      <c r="F23" s="14"/>
      <c r="G23" s="5"/>
      <c r="H23" s="1"/>
      <c r="I23" s="1"/>
    </row>
    <row r="24" spans="1:9" x14ac:dyDescent="0.35">
      <c r="A24" s="1"/>
      <c r="B24" s="2" t="s">
        <v>143</v>
      </c>
      <c r="C24" s="10" t="s">
        <v>144</v>
      </c>
      <c r="D24" s="15"/>
      <c r="E24" s="11"/>
      <c r="F24" s="2" t="s">
        <v>145</v>
      </c>
      <c r="G24" s="5" t="s">
        <v>146</v>
      </c>
      <c r="H24" s="1"/>
      <c r="I24" s="1"/>
    </row>
    <row r="25" spans="1:9" x14ac:dyDescent="0.35">
      <c r="A25" s="1"/>
      <c r="B25" s="2" t="s">
        <v>147</v>
      </c>
      <c r="C25" s="10" t="s">
        <v>144</v>
      </c>
      <c r="D25" s="2"/>
      <c r="E25" s="11"/>
      <c r="F25" s="2" t="s">
        <v>148</v>
      </c>
      <c r="G25" s="5" t="s">
        <v>149</v>
      </c>
      <c r="H25" s="1"/>
      <c r="I25" s="1"/>
    </row>
    <row r="26" spans="1:9" x14ac:dyDescent="0.35">
      <c r="A26" s="1"/>
      <c r="B26" s="2"/>
      <c r="C26" s="2"/>
      <c r="D26" s="2"/>
      <c r="E26" s="1"/>
      <c r="F26" s="2"/>
      <c r="G26" s="5"/>
      <c r="H26" s="1"/>
      <c r="I26" s="1"/>
    </row>
    <row r="27" spans="1:9" x14ac:dyDescent="0.35">
      <c r="A27" s="1"/>
      <c r="B27" s="16" t="s">
        <v>150</v>
      </c>
      <c r="C27" s="16"/>
      <c r="D27" s="16"/>
      <c r="E27" s="16"/>
      <c r="F27" s="9" t="s">
        <v>151</v>
      </c>
      <c r="G27" s="5" t="s">
        <v>152</v>
      </c>
      <c r="H27" s="9"/>
      <c r="I27" s="9"/>
    </row>
    <row r="28" spans="1:9" x14ac:dyDescent="0.35">
      <c r="A28" s="1"/>
      <c r="B28" s="2"/>
      <c r="C28" s="2"/>
      <c r="D28" s="2"/>
      <c r="E28" s="1"/>
      <c r="F28" s="2"/>
      <c r="G28" s="5"/>
      <c r="H28" s="2"/>
      <c r="I28" s="2"/>
    </row>
    <row r="29" spans="1:9" x14ac:dyDescent="0.35">
      <c r="A29" s="1"/>
      <c r="B29" s="16" t="s">
        <v>153</v>
      </c>
      <c r="C29" s="16"/>
      <c r="D29" s="16"/>
      <c r="E29" s="16"/>
      <c r="F29" s="2" t="s">
        <v>111</v>
      </c>
      <c r="G29" s="5" t="s">
        <v>154</v>
      </c>
      <c r="H29" s="2"/>
      <c r="I29" s="2"/>
    </row>
    <row r="30" spans="1:9" x14ac:dyDescent="0.35">
      <c r="A30" s="1"/>
      <c r="B30" s="2"/>
      <c r="C30" s="2"/>
      <c r="D30" s="2"/>
      <c r="E30" s="1"/>
      <c r="F30" s="2"/>
      <c r="G30" s="5"/>
      <c r="H30" s="2"/>
      <c r="I30" s="2"/>
    </row>
    <row r="31" spans="1:9" x14ac:dyDescent="0.35">
      <c r="A31" s="1"/>
      <c r="B31" s="17" t="s">
        <v>155</v>
      </c>
      <c r="C31" s="10" t="s">
        <v>144</v>
      </c>
      <c r="D31" s="2"/>
      <c r="E31" s="11"/>
      <c r="F31" s="2" t="s">
        <v>111</v>
      </c>
      <c r="G31" s="5" t="s">
        <v>152</v>
      </c>
      <c r="H31" s="2"/>
      <c r="I31" s="2"/>
    </row>
    <row r="32" spans="1:9" x14ac:dyDescent="0.35">
      <c r="A32" s="1"/>
      <c r="B32" s="17" t="s">
        <v>156</v>
      </c>
      <c r="C32" s="10" t="s">
        <v>121</v>
      </c>
      <c r="D32" s="2"/>
      <c r="E32" s="11"/>
      <c r="F32" s="2" t="s">
        <v>157</v>
      </c>
      <c r="G32" s="5" t="s">
        <v>158</v>
      </c>
      <c r="H32" s="2"/>
      <c r="I32" s="2"/>
    </row>
    <row r="33" spans="1:9" x14ac:dyDescent="0.35">
      <c r="A33" s="1"/>
      <c r="B33" s="17"/>
      <c r="C33" s="18"/>
      <c r="D33" s="2"/>
      <c r="E33" s="1"/>
      <c r="F33" s="2"/>
      <c r="G33" s="5"/>
      <c r="H33" s="2"/>
      <c r="I33" s="2"/>
    </row>
    <row r="34" spans="1:9" x14ac:dyDescent="0.35">
      <c r="A34" s="1"/>
      <c r="B34" s="16" t="s">
        <v>159</v>
      </c>
      <c r="C34" s="16"/>
      <c r="D34" s="16"/>
      <c r="E34" s="16"/>
      <c r="F34" s="2" t="s">
        <v>160</v>
      </c>
      <c r="G34" s="5"/>
      <c r="H34" s="2"/>
      <c r="I34" s="2"/>
    </row>
    <row r="35" spans="1:9" x14ac:dyDescent="0.35">
      <c r="A35" s="1"/>
      <c r="B35" s="2"/>
      <c r="C35" s="2"/>
      <c r="D35" s="2"/>
      <c r="E35" s="1"/>
      <c r="F35" s="2"/>
      <c r="G35" s="5"/>
      <c r="H35" s="2"/>
      <c r="I35" s="2"/>
    </row>
    <row r="36" spans="1:9" x14ac:dyDescent="0.35">
      <c r="A36" s="1"/>
      <c r="B36" s="2" t="s">
        <v>161</v>
      </c>
      <c r="C36" s="10" t="s">
        <v>144</v>
      </c>
      <c r="D36" s="2"/>
      <c r="E36" s="11"/>
      <c r="F36" s="2" t="s">
        <v>111</v>
      </c>
      <c r="G36" s="5" t="s">
        <v>115</v>
      </c>
      <c r="H36" s="2"/>
      <c r="I36" s="2"/>
    </row>
    <row r="37" spans="1:9" x14ac:dyDescent="0.35">
      <c r="A37" s="1"/>
      <c r="B37" s="2"/>
      <c r="C37" s="2"/>
      <c r="D37" s="2"/>
      <c r="E37" s="1"/>
      <c r="F37" s="2"/>
      <c r="G37" s="5"/>
      <c r="H37" s="2"/>
      <c r="I37" s="2"/>
    </row>
    <row r="38" spans="1:9" x14ac:dyDescent="0.35">
      <c r="A38" s="1"/>
      <c r="B38" s="19" t="s">
        <v>162</v>
      </c>
      <c r="C38" s="16"/>
      <c r="D38" s="16"/>
      <c r="E38" s="16"/>
      <c r="F38" s="2"/>
      <c r="G38" s="5"/>
      <c r="H38" s="2"/>
      <c r="I38" s="2"/>
    </row>
    <row r="39" spans="1:9" x14ac:dyDescent="0.35">
      <c r="A39" s="1"/>
      <c r="B39" s="2"/>
      <c r="C39" s="2"/>
      <c r="D39" s="2"/>
      <c r="E39" s="1"/>
      <c r="F39" s="2"/>
      <c r="G39" s="5"/>
      <c r="H39" s="2"/>
      <c r="I39" s="2"/>
    </row>
    <row r="40" spans="1:9" x14ac:dyDescent="0.35">
      <c r="A40" s="1"/>
      <c r="B40" s="17" t="s">
        <v>163</v>
      </c>
      <c r="C40" s="10" t="s">
        <v>144</v>
      </c>
      <c r="D40" s="2"/>
      <c r="E40" s="11"/>
      <c r="F40" s="2" t="s">
        <v>111</v>
      </c>
      <c r="G40" s="5" t="s">
        <v>154</v>
      </c>
      <c r="H40" s="2"/>
      <c r="I40" s="2"/>
    </row>
    <row r="41" spans="1:9" x14ac:dyDescent="0.35">
      <c r="A41" s="1"/>
      <c r="B41" s="17" t="s">
        <v>164</v>
      </c>
      <c r="C41" s="10" t="s">
        <v>114</v>
      </c>
      <c r="D41" s="2"/>
      <c r="E41" s="7"/>
      <c r="F41" s="2" t="s">
        <v>111</v>
      </c>
      <c r="G41" s="5" t="s">
        <v>154</v>
      </c>
      <c r="H41" s="2"/>
      <c r="I41" s="2"/>
    </row>
    <row r="42" spans="1:9" x14ac:dyDescent="0.35">
      <c r="A42" s="1"/>
      <c r="B42" s="17" t="s">
        <v>165</v>
      </c>
      <c r="C42" s="10" t="s">
        <v>114</v>
      </c>
      <c r="D42" s="2"/>
      <c r="E42" s="7"/>
      <c r="F42" s="2" t="s">
        <v>111</v>
      </c>
      <c r="G42" s="5" t="s">
        <v>154</v>
      </c>
      <c r="H42" s="2"/>
      <c r="I42" s="2"/>
    </row>
    <row r="43" spans="1:9" x14ac:dyDescent="0.35">
      <c r="A43" s="1"/>
      <c r="B43" s="17" t="s">
        <v>166</v>
      </c>
      <c r="C43" s="10" t="s">
        <v>114</v>
      </c>
      <c r="D43" s="2"/>
      <c r="E43" s="7"/>
      <c r="F43" s="2" t="s">
        <v>111</v>
      </c>
      <c r="G43" s="5" t="s">
        <v>154</v>
      </c>
      <c r="H43" s="2"/>
      <c r="I43" s="2"/>
    </row>
    <row r="44" spans="1:9" x14ac:dyDescent="0.35">
      <c r="A44" s="1"/>
      <c r="B44" s="17" t="s">
        <v>167</v>
      </c>
      <c r="C44" s="10" t="s">
        <v>121</v>
      </c>
      <c r="D44" s="2"/>
      <c r="E44" s="11"/>
      <c r="F44" s="2" t="s">
        <v>111</v>
      </c>
      <c r="G44" s="5" t="s">
        <v>154</v>
      </c>
      <c r="H44" s="2"/>
      <c r="I44" s="2"/>
    </row>
    <row r="45" spans="1:9" x14ac:dyDescent="0.35">
      <c r="A45" s="1"/>
      <c r="B45" s="17" t="s">
        <v>168</v>
      </c>
      <c r="C45" s="10" t="s">
        <v>121</v>
      </c>
      <c r="D45" s="2"/>
      <c r="E45" s="11"/>
      <c r="F45" s="2" t="s">
        <v>111</v>
      </c>
      <c r="G45" s="5" t="s">
        <v>154</v>
      </c>
      <c r="H45" s="2"/>
      <c r="I45" s="2"/>
    </row>
    <row r="46" spans="1:9" x14ac:dyDescent="0.35">
      <c r="A46" s="1"/>
      <c r="B46" s="2"/>
      <c r="C46" s="2"/>
      <c r="D46" s="2"/>
      <c r="E46" s="1"/>
      <c r="F46" s="2"/>
      <c r="G46" s="5"/>
      <c r="H46" s="2"/>
      <c r="I46" s="2"/>
    </row>
    <row r="47" spans="1:9" x14ac:dyDescent="0.35">
      <c r="A47" s="1"/>
      <c r="B47" s="16" t="s">
        <v>169</v>
      </c>
      <c r="C47" s="16"/>
      <c r="D47" s="16"/>
      <c r="E47" s="16"/>
      <c r="F47" s="2"/>
      <c r="G47" s="5"/>
      <c r="H47" s="2"/>
      <c r="I47" s="2"/>
    </row>
    <row r="48" spans="1:9" x14ac:dyDescent="0.35">
      <c r="A48" s="1"/>
      <c r="B48" s="2"/>
      <c r="C48" s="2"/>
      <c r="D48" s="2"/>
      <c r="E48" s="1"/>
      <c r="F48" s="2"/>
      <c r="G48" s="5"/>
      <c r="H48" s="2"/>
      <c r="I48" s="2"/>
    </row>
    <row r="49" spans="1:9" x14ac:dyDescent="0.35">
      <c r="A49" s="1"/>
      <c r="B49" s="17" t="s">
        <v>170</v>
      </c>
      <c r="C49" s="10" t="s">
        <v>144</v>
      </c>
      <c r="D49" s="2"/>
      <c r="E49" s="11"/>
      <c r="F49" s="2" t="s">
        <v>171</v>
      </c>
      <c r="G49" s="5"/>
      <c r="H49" s="2"/>
      <c r="I49" s="2"/>
    </row>
    <row r="50" spans="1:9" x14ac:dyDescent="0.35">
      <c r="A50" s="1"/>
      <c r="B50" s="17"/>
      <c r="C50" s="10"/>
      <c r="D50" s="2"/>
      <c r="E50" s="2"/>
      <c r="F50" s="2"/>
      <c r="G50" s="5"/>
      <c r="H50" s="2"/>
      <c r="I50" s="2"/>
    </row>
    <row r="51" spans="1:9" x14ac:dyDescent="0.35">
      <c r="A51" s="1"/>
      <c r="B51" s="19" t="s">
        <v>172</v>
      </c>
      <c r="C51" s="16"/>
      <c r="D51" s="16"/>
      <c r="E51" s="16"/>
      <c r="F51" s="2" t="s">
        <v>173</v>
      </c>
      <c r="G51" s="5"/>
      <c r="H51" s="2"/>
      <c r="I51" s="2"/>
    </row>
    <row r="52" spans="1:9" x14ac:dyDescent="0.35">
      <c r="A52" s="1"/>
      <c r="B52" s="14"/>
      <c r="C52" s="2"/>
      <c r="D52" s="2"/>
      <c r="E52" s="1"/>
      <c r="F52" s="2" t="s">
        <v>174</v>
      </c>
      <c r="G52" s="5"/>
      <c r="H52" s="2"/>
      <c r="I52" s="2"/>
    </row>
    <row r="53" spans="1:9" x14ac:dyDescent="0.35">
      <c r="A53" s="1"/>
      <c r="B53" s="2" t="s">
        <v>175</v>
      </c>
      <c r="C53" s="1"/>
      <c r="D53" s="1"/>
      <c r="E53" s="1"/>
      <c r="F53" s="2"/>
      <c r="G53" s="5"/>
      <c r="H53" s="1"/>
      <c r="I53" s="1"/>
    </row>
    <row r="54" spans="1:9" x14ac:dyDescent="0.35">
      <c r="A54" s="1"/>
      <c r="B54" s="20" t="s">
        <v>176</v>
      </c>
      <c r="C54" s="10" t="s">
        <v>144</v>
      </c>
      <c r="D54" s="2"/>
      <c r="E54" s="11"/>
      <c r="F54" s="2" t="s">
        <v>111</v>
      </c>
      <c r="G54" s="5" t="s">
        <v>154</v>
      </c>
      <c r="H54" s="2"/>
      <c r="I54" s="2"/>
    </row>
    <row r="55" spans="1:9" x14ac:dyDescent="0.35">
      <c r="A55" s="1"/>
      <c r="B55" s="20" t="s">
        <v>177</v>
      </c>
      <c r="C55" s="10" t="s">
        <v>144</v>
      </c>
      <c r="D55" s="2"/>
      <c r="E55" s="11"/>
      <c r="F55" s="2" t="s">
        <v>111</v>
      </c>
      <c r="G55" s="5" t="s">
        <v>154</v>
      </c>
      <c r="H55" s="2"/>
      <c r="I55" s="2"/>
    </row>
    <row r="56" spans="1:9" x14ac:dyDescent="0.35">
      <c r="A56" s="1"/>
      <c r="B56" s="20" t="s">
        <v>178</v>
      </c>
      <c r="C56" s="10" t="s">
        <v>144</v>
      </c>
      <c r="D56" s="2"/>
      <c r="E56" s="11"/>
      <c r="F56" s="2" t="s">
        <v>111</v>
      </c>
      <c r="G56" s="5" t="s">
        <v>154</v>
      </c>
      <c r="H56" s="2"/>
      <c r="I56" s="2"/>
    </row>
    <row r="57" spans="1:9" x14ac:dyDescent="0.35">
      <c r="A57" s="1"/>
      <c r="B57" s="2"/>
      <c r="C57" s="6"/>
      <c r="D57" s="2"/>
      <c r="E57" s="2"/>
      <c r="F57" s="2"/>
      <c r="G57" s="5"/>
      <c r="H57" s="2"/>
      <c r="I57" s="2"/>
    </row>
    <row r="58" spans="1:9" x14ac:dyDescent="0.35">
      <c r="A58" s="1"/>
      <c r="B58" s="17" t="s">
        <v>179</v>
      </c>
      <c r="C58" s="6" t="s">
        <v>121</v>
      </c>
      <c r="D58" s="2"/>
      <c r="E58" s="329">
        <f>'Jutīguma analīze'!A11</f>
        <v>0</v>
      </c>
      <c r="F58" s="2" t="s">
        <v>180</v>
      </c>
      <c r="G58" s="5"/>
      <c r="H58" s="2"/>
      <c r="I58" s="2"/>
    </row>
    <row r="59" spans="1:9" x14ac:dyDescent="0.35">
      <c r="A59" s="1"/>
      <c r="B59" s="17"/>
      <c r="C59" s="6"/>
      <c r="D59" s="2"/>
      <c r="E59" s="2"/>
      <c r="F59" s="2"/>
      <c r="G59" s="5"/>
      <c r="H59" s="2"/>
      <c r="I59" s="2"/>
    </row>
    <row r="60" spans="1:9" x14ac:dyDescent="0.35">
      <c r="A60" s="1"/>
      <c r="B60" s="381" t="str">
        <f>B54</f>
        <v>Banka1</v>
      </c>
      <c r="C60" s="382"/>
      <c r="D60" s="382"/>
      <c r="E60" s="382"/>
      <c r="F60" s="2"/>
      <c r="G60" s="5"/>
      <c r="H60" s="1"/>
      <c r="I60" s="1"/>
    </row>
    <row r="61" spans="1:9" x14ac:dyDescent="0.35">
      <c r="A61" s="1"/>
      <c r="B61" s="1"/>
      <c r="C61" s="1"/>
      <c r="D61" s="1"/>
      <c r="E61" s="1"/>
      <c r="F61" s="2"/>
      <c r="G61" s="5"/>
      <c r="H61" s="1"/>
      <c r="I61" s="1"/>
    </row>
    <row r="62" spans="1:9" x14ac:dyDescent="0.35">
      <c r="A62" s="1"/>
      <c r="B62" s="2" t="s">
        <v>181</v>
      </c>
      <c r="C62" s="10" t="s">
        <v>114</v>
      </c>
      <c r="D62" s="2"/>
      <c r="E62" s="7"/>
      <c r="F62" s="2" t="s">
        <v>111</v>
      </c>
      <c r="G62" s="5" t="s">
        <v>154</v>
      </c>
      <c r="H62" s="1"/>
      <c r="I62" s="1"/>
    </row>
    <row r="63" spans="1:9" x14ac:dyDescent="0.35">
      <c r="A63" s="1"/>
      <c r="B63" s="17" t="s">
        <v>165</v>
      </c>
      <c r="C63" s="10" t="s">
        <v>114</v>
      </c>
      <c r="D63" s="2"/>
      <c r="E63" s="7"/>
      <c r="F63" s="2" t="s">
        <v>111</v>
      </c>
      <c r="G63" s="5" t="s">
        <v>154</v>
      </c>
      <c r="H63" s="2"/>
      <c r="I63" s="2"/>
    </row>
    <row r="64" spans="1:9" x14ac:dyDescent="0.35">
      <c r="A64" s="1"/>
      <c r="B64" s="17" t="s">
        <v>166</v>
      </c>
      <c r="C64" s="10" t="s">
        <v>114</v>
      </c>
      <c r="D64" s="2"/>
      <c r="E64" s="7"/>
      <c r="F64" s="2" t="s">
        <v>111</v>
      </c>
      <c r="G64" s="5" t="s">
        <v>154</v>
      </c>
      <c r="H64" s="2"/>
      <c r="I64" s="2"/>
    </row>
    <row r="65" spans="1:9" x14ac:dyDescent="0.35">
      <c r="A65" s="1"/>
      <c r="B65" s="17" t="s">
        <v>182</v>
      </c>
      <c r="C65" s="10" t="s">
        <v>114</v>
      </c>
      <c r="D65" s="2"/>
      <c r="E65" s="7"/>
      <c r="F65" s="2" t="s">
        <v>111</v>
      </c>
      <c r="G65" s="5" t="s">
        <v>154</v>
      </c>
      <c r="H65" s="2"/>
      <c r="I65" s="2"/>
    </row>
    <row r="66" spans="1:9" x14ac:dyDescent="0.35">
      <c r="A66" s="1"/>
      <c r="B66" s="17"/>
      <c r="C66" s="6"/>
      <c r="D66" s="2"/>
      <c r="E66" s="2"/>
      <c r="F66" s="2"/>
      <c r="G66" s="5"/>
      <c r="H66" s="2"/>
      <c r="I66" s="2"/>
    </row>
    <row r="67" spans="1:9" x14ac:dyDescent="0.35">
      <c r="A67" s="1"/>
      <c r="B67" s="17" t="s">
        <v>183</v>
      </c>
      <c r="C67" s="6" t="s">
        <v>121</v>
      </c>
      <c r="D67" s="2"/>
      <c r="E67" s="11"/>
      <c r="F67" s="2" t="s">
        <v>111</v>
      </c>
      <c r="G67" s="5" t="s">
        <v>154</v>
      </c>
      <c r="H67" s="2"/>
      <c r="I67" s="2"/>
    </row>
    <row r="68" spans="1:9" x14ac:dyDescent="0.35">
      <c r="A68" s="1"/>
      <c r="B68" s="17" t="s">
        <v>184</v>
      </c>
      <c r="C68" s="6" t="s">
        <v>121</v>
      </c>
      <c r="D68" s="2"/>
      <c r="E68" s="11"/>
      <c r="F68" s="2" t="s">
        <v>111</v>
      </c>
      <c r="G68" s="5" t="s">
        <v>154</v>
      </c>
      <c r="H68" s="2"/>
      <c r="I68" s="2"/>
    </row>
    <row r="69" spans="1:9" x14ac:dyDescent="0.35">
      <c r="A69" s="1"/>
      <c r="B69" s="2" t="s">
        <v>185</v>
      </c>
      <c r="C69" s="6" t="s">
        <v>121</v>
      </c>
      <c r="D69" s="2"/>
      <c r="E69" s="11"/>
      <c r="F69" s="2" t="s">
        <v>111</v>
      </c>
      <c r="G69" s="5" t="s">
        <v>154</v>
      </c>
      <c r="H69" s="2"/>
      <c r="I69" s="2"/>
    </row>
    <row r="70" spans="1:9" x14ac:dyDescent="0.35">
      <c r="A70" s="1"/>
      <c r="B70" s="2" t="s">
        <v>186</v>
      </c>
      <c r="C70" s="6" t="s">
        <v>121</v>
      </c>
      <c r="D70" s="2"/>
      <c r="E70" s="11"/>
      <c r="F70" s="2" t="s">
        <v>111</v>
      </c>
      <c r="G70" s="5" t="s">
        <v>154</v>
      </c>
      <c r="H70" s="2"/>
      <c r="I70" s="2"/>
    </row>
    <row r="71" spans="1:9" x14ac:dyDescent="0.35">
      <c r="A71" s="1"/>
      <c r="B71" s="17"/>
      <c r="C71" s="6"/>
      <c r="D71" s="2"/>
      <c r="E71" s="2"/>
      <c r="F71" s="2"/>
      <c r="G71" s="5"/>
      <c r="H71" s="2"/>
      <c r="I71" s="2"/>
    </row>
    <row r="72" spans="1:9" x14ac:dyDescent="0.35">
      <c r="A72" s="1"/>
      <c r="B72" s="17" t="s">
        <v>36</v>
      </c>
      <c r="C72" s="6" t="s">
        <v>144</v>
      </c>
      <c r="D72" s="2"/>
      <c r="E72" s="11"/>
      <c r="F72" s="2" t="s">
        <v>111</v>
      </c>
      <c r="G72" s="5" t="s">
        <v>154</v>
      </c>
      <c r="H72" s="2"/>
      <c r="I72" s="2"/>
    </row>
    <row r="73" spans="1:9" x14ac:dyDescent="0.35">
      <c r="A73" s="1"/>
      <c r="B73" s="21" t="s">
        <v>187</v>
      </c>
      <c r="C73" s="6" t="s">
        <v>144</v>
      </c>
      <c r="D73" s="2"/>
      <c r="E73" s="11"/>
      <c r="F73" s="2" t="s">
        <v>111</v>
      </c>
      <c r="G73" s="5" t="s">
        <v>154</v>
      </c>
      <c r="H73" s="2"/>
      <c r="I73" s="2"/>
    </row>
    <row r="74" spans="1:9" x14ac:dyDescent="0.35">
      <c r="A74" s="1"/>
      <c r="B74" s="17"/>
      <c r="C74" s="6"/>
      <c r="D74" s="2"/>
      <c r="E74" s="1"/>
      <c r="F74" s="2"/>
      <c r="G74" s="5"/>
      <c r="H74" s="2"/>
      <c r="I74" s="2"/>
    </row>
    <row r="75" spans="1:9" x14ac:dyDescent="0.35">
      <c r="A75" s="1"/>
      <c r="B75" s="2" t="s">
        <v>188</v>
      </c>
      <c r="C75" s="6"/>
      <c r="D75" s="2"/>
      <c r="E75" s="11"/>
      <c r="F75" s="2" t="s">
        <v>111</v>
      </c>
      <c r="G75" s="5" t="s">
        <v>154</v>
      </c>
      <c r="H75" s="1"/>
      <c r="I75" s="1"/>
    </row>
    <row r="76" spans="1:9" x14ac:dyDescent="0.35">
      <c r="A76" s="1"/>
      <c r="B76" s="2" t="s">
        <v>189</v>
      </c>
      <c r="C76" s="6"/>
      <c r="D76" s="2"/>
      <c r="E76" s="11"/>
      <c r="F76" s="2" t="s">
        <v>111</v>
      </c>
      <c r="G76" s="5" t="s">
        <v>154</v>
      </c>
      <c r="H76" s="1"/>
      <c r="I76" s="1"/>
    </row>
    <row r="77" spans="1:9" x14ac:dyDescent="0.35">
      <c r="A77" s="1"/>
      <c r="B77" s="2" t="s">
        <v>190</v>
      </c>
      <c r="C77" s="6"/>
      <c r="D77" s="2"/>
      <c r="E77" s="316"/>
      <c r="F77" s="2" t="s">
        <v>111</v>
      </c>
      <c r="G77" s="5" t="s">
        <v>154</v>
      </c>
      <c r="H77" s="1"/>
      <c r="I77" s="1"/>
    </row>
    <row r="78" spans="1:9" x14ac:dyDescent="0.35">
      <c r="A78" s="1"/>
      <c r="B78" s="2" t="s">
        <v>191</v>
      </c>
      <c r="C78" s="6"/>
      <c r="D78" s="2"/>
      <c r="E78" s="316"/>
      <c r="F78" s="2" t="s">
        <v>111</v>
      </c>
      <c r="G78" s="5" t="s">
        <v>154</v>
      </c>
      <c r="H78" s="1"/>
      <c r="I78" s="1"/>
    </row>
    <row r="79" spans="1:9" x14ac:dyDescent="0.35">
      <c r="A79" s="1"/>
      <c r="B79" s="2" t="s">
        <v>192</v>
      </c>
      <c r="C79" s="6"/>
      <c r="D79" s="2"/>
      <c r="E79" s="316"/>
      <c r="F79" s="2" t="s">
        <v>111</v>
      </c>
      <c r="G79" s="5" t="s">
        <v>154</v>
      </c>
      <c r="H79" s="1"/>
      <c r="I79" s="1"/>
    </row>
    <row r="80" spans="1:9" x14ac:dyDescent="0.35">
      <c r="A80" s="1"/>
      <c r="B80" s="22"/>
      <c r="C80" s="23"/>
      <c r="D80" s="22"/>
      <c r="E80" s="1"/>
      <c r="F80" s="2"/>
      <c r="G80" s="5"/>
      <c r="H80" s="1"/>
      <c r="I80" s="1"/>
    </row>
    <row r="81" spans="1:9" x14ac:dyDescent="0.35">
      <c r="A81" s="1"/>
      <c r="B81" s="381" t="str">
        <f>B55</f>
        <v>Banka2</v>
      </c>
      <c r="C81" s="382"/>
      <c r="D81" s="382"/>
      <c r="E81" s="382"/>
      <c r="F81" s="2"/>
      <c r="G81" s="5"/>
      <c r="H81" s="1"/>
      <c r="I81" s="1"/>
    </row>
    <row r="82" spans="1:9" x14ac:dyDescent="0.35">
      <c r="A82" s="1"/>
      <c r="B82" s="1"/>
      <c r="C82" s="1"/>
      <c r="D82" s="2"/>
      <c r="E82" s="1"/>
      <c r="F82" s="2"/>
      <c r="G82" s="5"/>
      <c r="H82" s="1"/>
      <c r="I82" s="1"/>
    </row>
    <row r="83" spans="1:9" x14ac:dyDescent="0.35">
      <c r="A83" s="1"/>
      <c r="B83" s="2" t="s">
        <v>181</v>
      </c>
      <c r="C83" s="10" t="s">
        <v>114</v>
      </c>
      <c r="D83" s="2"/>
      <c r="E83" s="7"/>
      <c r="F83" s="2" t="s">
        <v>111</v>
      </c>
      <c r="G83" s="5" t="s">
        <v>154</v>
      </c>
      <c r="H83" s="1"/>
      <c r="I83" s="1"/>
    </row>
    <row r="84" spans="1:9" x14ac:dyDescent="0.35">
      <c r="A84" s="1"/>
      <c r="B84" s="17" t="s">
        <v>165</v>
      </c>
      <c r="C84" s="10" t="s">
        <v>114</v>
      </c>
      <c r="D84" s="2"/>
      <c r="E84" s="7"/>
      <c r="F84" s="2" t="s">
        <v>111</v>
      </c>
      <c r="G84" s="5" t="s">
        <v>154</v>
      </c>
      <c r="H84" s="2"/>
      <c r="I84" s="2"/>
    </row>
    <row r="85" spans="1:9" x14ac:dyDescent="0.35">
      <c r="A85" s="1"/>
      <c r="B85" s="17" t="s">
        <v>166</v>
      </c>
      <c r="C85" s="10" t="s">
        <v>114</v>
      </c>
      <c r="D85" s="2"/>
      <c r="E85" s="7"/>
      <c r="F85" s="2" t="s">
        <v>111</v>
      </c>
      <c r="G85" s="5" t="s">
        <v>154</v>
      </c>
      <c r="H85" s="2"/>
      <c r="I85" s="2"/>
    </row>
    <row r="86" spans="1:9" x14ac:dyDescent="0.35">
      <c r="A86" s="1"/>
      <c r="B86" s="17" t="s">
        <v>182</v>
      </c>
      <c r="C86" s="10" t="s">
        <v>114</v>
      </c>
      <c r="D86" s="2"/>
      <c r="E86" s="7"/>
      <c r="F86" s="2" t="s">
        <v>111</v>
      </c>
      <c r="G86" s="5" t="s">
        <v>154</v>
      </c>
      <c r="H86" s="2"/>
      <c r="I86" s="2"/>
    </row>
    <row r="87" spans="1:9" x14ac:dyDescent="0.35">
      <c r="A87" s="1"/>
      <c r="B87" s="2"/>
      <c r="C87" s="6"/>
      <c r="D87" s="2"/>
      <c r="E87" s="2"/>
      <c r="F87" s="2"/>
      <c r="G87" s="5"/>
      <c r="H87" s="2"/>
      <c r="I87" s="2"/>
    </row>
    <row r="88" spans="1:9" x14ac:dyDescent="0.35">
      <c r="A88" s="1"/>
      <c r="B88" s="2" t="s">
        <v>183</v>
      </c>
      <c r="C88" s="6" t="s">
        <v>121</v>
      </c>
      <c r="D88" s="2"/>
      <c r="E88" s="11"/>
      <c r="F88" s="2" t="s">
        <v>111</v>
      </c>
      <c r="G88" s="5" t="s">
        <v>154</v>
      </c>
      <c r="H88" s="2"/>
      <c r="I88" s="2"/>
    </row>
    <row r="89" spans="1:9" x14ac:dyDescent="0.35">
      <c r="A89" s="1"/>
      <c r="B89" s="2" t="s">
        <v>184</v>
      </c>
      <c r="C89" s="6" t="s">
        <v>121</v>
      </c>
      <c r="D89" s="2"/>
      <c r="E89" s="11"/>
      <c r="F89" s="2" t="s">
        <v>111</v>
      </c>
      <c r="G89" s="5" t="s">
        <v>154</v>
      </c>
      <c r="H89" s="2"/>
      <c r="I89" s="2"/>
    </row>
    <row r="90" spans="1:9" x14ac:dyDescent="0.35">
      <c r="A90" s="1"/>
      <c r="B90" s="2" t="s">
        <v>185</v>
      </c>
      <c r="C90" s="6" t="s">
        <v>121</v>
      </c>
      <c r="D90" s="2"/>
      <c r="E90" s="11"/>
      <c r="F90" s="2" t="s">
        <v>111</v>
      </c>
      <c r="G90" s="5" t="s">
        <v>154</v>
      </c>
      <c r="H90" s="2"/>
      <c r="I90" s="2"/>
    </row>
    <row r="91" spans="1:9" x14ac:dyDescent="0.35">
      <c r="A91" s="1"/>
      <c r="B91" s="2" t="s">
        <v>186</v>
      </c>
      <c r="C91" s="6" t="s">
        <v>121</v>
      </c>
      <c r="D91" s="2"/>
      <c r="E91" s="11"/>
      <c r="F91" s="2" t="s">
        <v>111</v>
      </c>
      <c r="G91" s="5" t="s">
        <v>154</v>
      </c>
      <c r="H91" s="2"/>
      <c r="I91" s="2"/>
    </row>
    <row r="92" spans="1:9" x14ac:dyDescent="0.35">
      <c r="A92" s="1"/>
      <c r="B92" s="2"/>
      <c r="C92" s="6"/>
      <c r="D92" s="2"/>
      <c r="E92" s="2"/>
      <c r="F92" s="2"/>
      <c r="G92" s="5"/>
      <c r="H92" s="2"/>
      <c r="I92" s="2"/>
    </row>
    <row r="93" spans="1:9" x14ac:dyDescent="0.35">
      <c r="A93" s="1"/>
      <c r="B93" s="2" t="s">
        <v>36</v>
      </c>
      <c r="C93" s="6" t="s">
        <v>144</v>
      </c>
      <c r="D93" s="2"/>
      <c r="E93" s="11"/>
      <c r="F93" s="2" t="s">
        <v>111</v>
      </c>
      <c r="G93" s="5" t="s">
        <v>154</v>
      </c>
      <c r="H93" s="2"/>
      <c r="I93" s="2"/>
    </row>
    <row r="94" spans="1:9" x14ac:dyDescent="0.35">
      <c r="A94" s="1"/>
      <c r="B94" s="21" t="s">
        <v>187</v>
      </c>
      <c r="C94" s="6" t="s">
        <v>144</v>
      </c>
      <c r="D94" s="2"/>
      <c r="E94" s="11"/>
      <c r="F94" s="2" t="s">
        <v>111</v>
      </c>
      <c r="G94" s="5" t="s">
        <v>154</v>
      </c>
      <c r="H94" s="2"/>
      <c r="I94" s="2"/>
    </row>
    <row r="95" spans="1:9" x14ac:dyDescent="0.35">
      <c r="A95" s="1"/>
      <c r="B95" s="2"/>
      <c r="C95" s="6"/>
      <c r="D95" s="2"/>
      <c r="E95" s="1"/>
      <c r="F95" s="2"/>
      <c r="G95" s="5"/>
      <c r="H95" s="2"/>
      <c r="I95" s="2"/>
    </row>
    <row r="96" spans="1:9" x14ac:dyDescent="0.35">
      <c r="A96" s="1"/>
      <c r="B96" s="2" t="s">
        <v>188</v>
      </c>
      <c r="C96" s="6"/>
      <c r="D96" s="2"/>
      <c r="E96" s="11"/>
      <c r="F96" s="2" t="s">
        <v>111</v>
      </c>
      <c r="G96" s="5" t="s">
        <v>154</v>
      </c>
      <c r="H96" s="1"/>
      <c r="I96" s="1"/>
    </row>
    <row r="97" spans="1:9" x14ac:dyDescent="0.35">
      <c r="A97" s="1"/>
      <c r="B97" s="2" t="s">
        <v>189</v>
      </c>
      <c r="C97" s="6"/>
      <c r="D97" s="2"/>
      <c r="E97" s="11"/>
      <c r="F97" s="2" t="s">
        <v>111</v>
      </c>
      <c r="G97" s="5" t="s">
        <v>154</v>
      </c>
      <c r="H97" s="1"/>
      <c r="I97" s="1"/>
    </row>
    <row r="98" spans="1:9" x14ac:dyDescent="0.35">
      <c r="A98" s="1"/>
      <c r="B98" s="2" t="s">
        <v>190</v>
      </c>
      <c r="C98" s="6"/>
      <c r="D98" s="2"/>
      <c r="E98" s="316"/>
      <c r="F98" s="2" t="s">
        <v>111</v>
      </c>
      <c r="G98" s="5" t="s">
        <v>154</v>
      </c>
      <c r="H98" s="1"/>
      <c r="I98" s="1"/>
    </row>
    <row r="99" spans="1:9" x14ac:dyDescent="0.35">
      <c r="A99" s="1"/>
      <c r="B99" s="2" t="s">
        <v>191</v>
      </c>
      <c r="C99" s="6"/>
      <c r="D99" s="2"/>
      <c r="E99" s="316"/>
      <c r="F99" s="2" t="s">
        <v>111</v>
      </c>
      <c r="G99" s="5" t="s">
        <v>154</v>
      </c>
      <c r="H99" s="1"/>
      <c r="I99" s="1"/>
    </row>
    <row r="100" spans="1:9" x14ac:dyDescent="0.35">
      <c r="A100" s="1"/>
      <c r="B100" s="2" t="s">
        <v>192</v>
      </c>
      <c r="C100" s="6"/>
      <c r="D100" s="2"/>
      <c r="E100" s="316"/>
      <c r="F100" s="2" t="s">
        <v>111</v>
      </c>
      <c r="G100" s="5" t="s">
        <v>154</v>
      </c>
      <c r="H100" s="1"/>
      <c r="I100" s="1"/>
    </row>
    <row r="101" spans="1:9" x14ac:dyDescent="0.35">
      <c r="A101" s="1"/>
      <c r="B101" s="22"/>
      <c r="C101" s="23"/>
      <c r="D101" s="22"/>
      <c r="E101" s="1"/>
      <c r="F101" s="2"/>
      <c r="G101" s="5"/>
      <c r="H101" s="1"/>
      <c r="I101" s="1"/>
    </row>
    <row r="102" spans="1:9" x14ac:dyDescent="0.35">
      <c r="A102" s="1"/>
      <c r="B102" s="381" t="str">
        <f>B56</f>
        <v>Banka3</v>
      </c>
      <c r="C102" s="382"/>
      <c r="D102" s="382"/>
      <c r="E102" s="382"/>
      <c r="F102" s="2"/>
      <c r="G102" s="5"/>
      <c r="H102" s="1"/>
      <c r="I102" s="1"/>
    </row>
    <row r="103" spans="1:9" x14ac:dyDescent="0.35">
      <c r="A103" s="1"/>
      <c r="B103" s="1"/>
      <c r="C103" s="1"/>
      <c r="D103" s="1"/>
      <c r="E103" s="1"/>
      <c r="F103" s="2"/>
      <c r="G103" s="5"/>
      <c r="H103" s="1"/>
      <c r="I103" s="1"/>
    </row>
    <row r="104" spans="1:9" x14ac:dyDescent="0.35">
      <c r="A104" s="1"/>
      <c r="B104" s="2" t="s">
        <v>193</v>
      </c>
      <c r="C104" s="10" t="s">
        <v>114</v>
      </c>
      <c r="D104" s="2"/>
      <c r="E104" s="7"/>
      <c r="F104" s="2" t="s">
        <v>111</v>
      </c>
      <c r="G104" s="5" t="s">
        <v>154</v>
      </c>
      <c r="H104" s="1"/>
      <c r="I104" s="1"/>
    </row>
    <row r="105" spans="1:9" x14ac:dyDescent="0.35">
      <c r="A105" s="1"/>
      <c r="B105" s="17" t="s">
        <v>165</v>
      </c>
      <c r="C105" s="10" t="s">
        <v>114</v>
      </c>
      <c r="D105" s="2"/>
      <c r="E105" s="7"/>
      <c r="F105" s="2" t="s">
        <v>111</v>
      </c>
      <c r="G105" s="5" t="s">
        <v>154</v>
      </c>
      <c r="H105" s="2"/>
      <c r="I105" s="2"/>
    </row>
    <row r="106" spans="1:9" x14ac:dyDescent="0.35">
      <c r="A106" s="1"/>
      <c r="B106" s="17" t="s">
        <v>166</v>
      </c>
      <c r="C106" s="10" t="s">
        <v>114</v>
      </c>
      <c r="D106" s="2"/>
      <c r="E106" s="7"/>
      <c r="F106" s="2" t="s">
        <v>111</v>
      </c>
      <c r="G106" s="5" t="s">
        <v>154</v>
      </c>
      <c r="H106" s="2"/>
      <c r="I106" s="2"/>
    </row>
    <row r="107" spans="1:9" x14ac:dyDescent="0.35">
      <c r="A107" s="1"/>
      <c r="B107" s="17" t="s">
        <v>182</v>
      </c>
      <c r="C107" s="10" t="s">
        <v>114</v>
      </c>
      <c r="D107" s="2"/>
      <c r="E107" s="7"/>
      <c r="F107" s="2" t="s">
        <v>111</v>
      </c>
      <c r="G107" s="5" t="s">
        <v>154</v>
      </c>
      <c r="H107" s="2"/>
      <c r="I107" s="2"/>
    </row>
    <row r="108" spans="1:9" x14ac:dyDescent="0.35">
      <c r="A108" s="1"/>
      <c r="B108" s="2"/>
      <c r="C108" s="6"/>
      <c r="D108" s="2"/>
      <c r="E108" s="2"/>
      <c r="F108" s="2"/>
      <c r="G108" s="5"/>
      <c r="H108" s="2"/>
      <c r="I108" s="2"/>
    </row>
    <row r="109" spans="1:9" x14ac:dyDescent="0.35">
      <c r="A109" s="1"/>
      <c r="B109" s="2" t="s">
        <v>183</v>
      </c>
      <c r="C109" s="6" t="s">
        <v>121</v>
      </c>
      <c r="D109" s="2"/>
      <c r="E109" s="11"/>
      <c r="F109" s="2" t="s">
        <v>111</v>
      </c>
      <c r="G109" s="5" t="s">
        <v>154</v>
      </c>
      <c r="H109" s="2"/>
      <c r="I109" s="2"/>
    </row>
    <row r="110" spans="1:9" x14ac:dyDescent="0.35">
      <c r="A110" s="1"/>
      <c r="B110" s="2" t="s">
        <v>184</v>
      </c>
      <c r="C110" s="6" t="s">
        <v>121</v>
      </c>
      <c r="D110" s="2"/>
      <c r="E110" s="11"/>
      <c r="F110" s="2" t="s">
        <v>111</v>
      </c>
      <c r="G110" s="5" t="s">
        <v>154</v>
      </c>
      <c r="H110" s="2"/>
      <c r="I110" s="2"/>
    </row>
    <row r="111" spans="1:9" x14ac:dyDescent="0.35">
      <c r="A111" s="1"/>
      <c r="B111" s="2" t="s">
        <v>185</v>
      </c>
      <c r="C111" s="6" t="s">
        <v>121</v>
      </c>
      <c r="D111" s="2"/>
      <c r="E111" s="11"/>
      <c r="F111" s="2" t="s">
        <v>111</v>
      </c>
      <c r="G111" s="5" t="s">
        <v>154</v>
      </c>
      <c r="H111" s="2"/>
      <c r="I111" s="2"/>
    </row>
    <row r="112" spans="1:9" x14ac:dyDescent="0.35">
      <c r="A112" s="1"/>
      <c r="B112" s="2" t="s">
        <v>186</v>
      </c>
      <c r="C112" s="6" t="s">
        <v>121</v>
      </c>
      <c r="D112" s="2"/>
      <c r="E112" s="11"/>
      <c r="F112" s="2" t="s">
        <v>111</v>
      </c>
      <c r="G112" s="5" t="s">
        <v>154</v>
      </c>
      <c r="H112" s="2"/>
      <c r="I112" s="2"/>
    </row>
    <row r="113" spans="1:9" x14ac:dyDescent="0.35">
      <c r="A113" s="1"/>
      <c r="B113" s="2"/>
      <c r="C113" s="6"/>
      <c r="D113" s="2"/>
      <c r="E113" s="2"/>
      <c r="F113" s="2"/>
      <c r="G113" s="5"/>
      <c r="H113" s="2"/>
      <c r="I113" s="2"/>
    </row>
    <row r="114" spans="1:9" x14ac:dyDescent="0.35">
      <c r="A114" s="1"/>
      <c r="B114" s="2" t="s">
        <v>36</v>
      </c>
      <c r="C114" s="6" t="s">
        <v>144</v>
      </c>
      <c r="D114" s="2"/>
      <c r="E114" s="11"/>
      <c r="F114" s="2" t="s">
        <v>111</v>
      </c>
      <c r="G114" s="5" t="s">
        <v>154</v>
      </c>
      <c r="H114" s="2"/>
      <c r="I114" s="2"/>
    </row>
    <row r="115" spans="1:9" x14ac:dyDescent="0.35">
      <c r="A115" s="1"/>
      <c r="B115" s="21" t="s">
        <v>187</v>
      </c>
      <c r="C115" s="6" t="s">
        <v>144</v>
      </c>
      <c r="D115" s="2"/>
      <c r="E115" s="11"/>
      <c r="F115" s="2" t="s">
        <v>111</v>
      </c>
      <c r="G115" s="5" t="s">
        <v>154</v>
      </c>
      <c r="H115" s="2"/>
      <c r="I115" s="2"/>
    </row>
    <row r="116" spans="1:9" x14ac:dyDescent="0.35">
      <c r="A116" s="1"/>
      <c r="B116" s="2"/>
      <c r="C116" s="6"/>
      <c r="D116" s="2"/>
      <c r="E116" s="1"/>
      <c r="F116" s="2"/>
      <c r="G116" s="5"/>
      <c r="H116" s="2"/>
      <c r="I116" s="2"/>
    </row>
    <row r="117" spans="1:9" x14ac:dyDescent="0.35">
      <c r="A117" s="1"/>
      <c r="B117" s="2" t="s">
        <v>188</v>
      </c>
      <c r="C117" s="6"/>
      <c r="D117" s="2"/>
      <c r="E117" s="11"/>
      <c r="F117" s="2" t="s">
        <v>111</v>
      </c>
      <c r="G117" s="5" t="s">
        <v>154</v>
      </c>
      <c r="H117" s="1"/>
      <c r="I117" s="1"/>
    </row>
    <row r="118" spans="1:9" x14ac:dyDescent="0.35">
      <c r="A118" s="1"/>
      <c r="B118" s="2" t="s">
        <v>189</v>
      </c>
      <c r="C118" s="6"/>
      <c r="D118" s="2"/>
      <c r="E118" s="11"/>
      <c r="F118" s="2" t="s">
        <v>111</v>
      </c>
      <c r="G118" s="5" t="s">
        <v>154</v>
      </c>
      <c r="H118" s="1"/>
      <c r="I118" s="1"/>
    </row>
    <row r="119" spans="1:9" x14ac:dyDescent="0.35">
      <c r="A119" s="1"/>
      <c r="B119" s="2" t="s">
        <v>194</v>
      </c>
      <c r="C119" s="6"/>
      <c r="D119" s="2"/>
      <c r="E119" s="316"/>
      <c r="F119" s="2" t="s">
        <v>111</v>
      </c>
      <c r="G119" s="5" t="s">
        <v>154</v>
      </c>
      <c r="H119" s="1"/>
      <c r="I119" s="1"/>
    </row>
    <row r="120" spans="1:9" x14ac:dyDescent="0.35">
      <c r="A120" s="1"/>
      <c r="B120" s="2" t="s">
        <v>191</v>
      </c>
      <c r="C120" s="6"/>
      <c r="D120" s="2"/>
      <c r="E120" s="316"/>
      <c r="F120" s="2" t="s">
        <v>111</v>
      </c>
      <c r="G120" s="5" t="s">
        <v>154</v>
      </c>
      <c r="H120" s="1"/>
      <c r="I120" s="1"/>
    </row>
    <row r="121" spans="1:9" x14ac:dyDescent="0.35">
      <c r="A121" s="1"/>
      <c r="B121" s="2" t="s">
        <v>192</v>
      </c>
      <c r="C121" s="6"/>
      <c r="D121" s="2"/>
      <c r="E121" s="316"/>
      <c r="F121" s="2" t="s">
        <v>111</v>
      </c>
      <c r="G121" s="5" t="s">
        <v>154</v>
      </c>
      <c r="H121" s="1"/>
      <c r="I121" s="1"/>
    </row>
    <row r="122" spans="1:9" x14ac:dyDescent="0.35">
      <c r="A122" s="1"/>
      <c r="B122" s="22"/>
      <c r="C122" s="23"/>
      <c r="D122" s="22"/>
      <c r="E122" s="1"/>
      <c r="F122" s="2"/>
      <c r="G122" s="5"/>
      <c r="H122" s="1"/>
      <c r="I122" s="1"/>
    </row>
    <row r="123" spans="1:9" x14ac:dyDescent="0.35">
      <c r="A123" s="1"/>
      <c r="B123" s="16" t="s">
        <v>195</v>
      </c>
      <c r="C123" s="16"/>
      <c r="D123" s="16"/>
      <c r="E123" s="16"/>
      <c r="F123" s="14"/>
      <c r="G123" s="5"/>
      <c r="H123" s="9"/>
      <c r="I123" s="9"/>
    </row>
    <row r="124" spans="1:9" x14ac:dyDescent="0.35">
      <c r="A124" s="1"/>
      <c r="B124" s="2"/>
      <c r="C124" s="2"/>
      <c r="D124" s="2"/>
      <c r="E124" s="1"/>
      <c r="F124" s="2" t="s">
        <v>196</v>
      </c>
      <c r="G124" s="5"/>
      <c r="H124" s="2"/>
      <c r="I124" s="2"/>
    </row>
    <row r="125" spans="1:9" x14ac:dyDescent="0.35">
      <c r="A125" s="1"/>
      <c r="B125" s="2" t="s">
        <v>197</v>
      </c>
      <c r="C125" s="6" t="s">
        <v>198</v>
      </c>
      <c r="D125" s="2"/>
      <c r="E125" s="12"/>
      <c r="F125" s="2" t="s">
        <v>111</v>
      </c>
      <c r="G125" s="5" t="s">
        <v>119</v>
      </c>
      <c r="H125" s="2"/>
      <c r="I125" s="2"/>
    </row>
    <row r="126" spans="1:9" x14ac:dyDescent="0.35">
      <c r="A126" s="1"/>
      <c r="B126" s="2"/>
      <c r="C126" s="6"/>
      <c r="D126" s="2"/>
      <c r="E126" s="2"/>
      <c r="F126" s="2"/>
      <c r="G126" s="5"/>
      <c r="H126" s="2"/>
      <c r="I126" s="2"/>
    </row>
    <row r="127" spans="1:9" x14ac:dyDescent="0.35">
      <c r="A127" s="1"/>
      <c r="B127" s="12" t="s">
        <v>199</v>
      </c>
      <c r="C127" s="6" t="s">
        <v>200</v>
      </c>
      <c r="D127" s="2"/>
      <c r="E127" s="7"/>
      <c r="F127" s="2" t="s">
        <v>111</v>
      </c>
      <c r="G127" s="5" t="s">
        <v>119</v>
      </c>
      <c r="H127" s="2"/>
      <c r="I127" s="2"/>
    </row>
    <row r="128" spans="1:9" x14ac:dyDescent="0.35">
      <c r="A128" s="1"/>
      <c r="B128" s="12" t="s">
        <v>201</v>
      </c>
      <c r="C128" s="6" t="s">
        <v>200</v>
      </c>
      <c r="D128" s="2"/>
      <c r="E128" s="7"/>
      <c r="F128" s="2" t="s">
        <v>111</v>
      </c>
      <c r="G128" s="5" t="s">
        <v>119</v>
      </c>
      <c r="H128" s="2"/>
      <c r="I128" s="2"/>
    </row>
    <row r="129" spans="1:9" x14ac:dyDescent="0.35">
      <c r="A129" s="1"/>
      <c r="B129" s="12" t="s">
        <v>202</v>
      </c>
      <c r="C129" s="6" t="s">
        <v>200</v>
      </c>
      <c r="D129" s="2"/>
      <c r="E129" s="7"/>
      <c r="F129" s="2" t="s">
        <v>111</v>
      </c>
      <c r="G129" s="5" t="s">
        <v>119</v>
      </c>
      <c r="H129" s="2"/>
      <c r="I129" s="2"/>
    </row>
    <row r="130" spans="1:9" x14ac:dyDescent="0.35">
      <c r="A130" s="1"/>
      <c r="B130" s="12" t="s">
        <v>203</v>
      </c>
      <c r="C130" s="6" t="s">
        <v>200</v>
      </c>
      <c r="D130" s="2"/>
      <c r="E130" s="7"/>
      <c r="F130" s="2" t="s">
        <v>111</v>
      </c>
      <c r="G130" s="5" t="s">
        <v>119</v>
      </c>
      <c r="H130" s="2"/>
      <c r="I130" s="2"/>
    </row>
    <row r="131" spans="1:9" x14ac:dyDescent="0.35">
      <c r="A131" s="1"/>
      <c r="B131" s="12" t="s">
        <v>204</v>
      </c>
      <c r="C131" s="6" t="s">
        <v>200</v>
      </c>
      <c r="D131" s="2"/>
      <c r="E131" s="7"/>
      <c r="F131" s="2" t="s">
        <v>111</v>
      </c>
      <c r="G131" s="5" t="s">
        <v>119</v>
      </c>
      <c r="H131" s="2"/>
      <c r="I131" s="2"/>
    </row>
    <row r="132" spans="1:9" x14ac:dyDescent="0.35">
      <c r="A132" s="1"/>
      <c r="B132" s="12" t="s">
        <v>205</v>
      </c>
      <c r="C132" s="6" t="s">
        <v>200</v>
      </c>
      <c r="D132" s="2"/>
      <c r="E132" s="7"/>
      <c r="F132" s="2" t="s">
        <v>111</v>
      </c>
      <c r="G132" s="5" t="s">
        <v>119</v>
      </c>
      <c r="H132" s="2"/>
      <c r="I132" s="2"/>
    </row>
    <row r="133" spans="1:9" x14ac:dyDescent="0.35">
      <c r="A133" s="1"/>
      <c r="B133" s="12" t="s">
        <v>206</v>
      </c>
      <c r="C133" s="6" t="s">
        <v>200</v>
      </c>
      <c r="D133" s="2"/>
      <c r="E133" s="7"/>
      <c r="F133" s="2" t="s">
        <v>111</v>
      </c>
      <c r="G133" s="5" t="s">
        <v>119</v>
      </c>
      <c r="H133" s="2"/>
      <c r="I133" s="2"/>
    </row>
    <row r="134" spans="1:9" x14ac:dyDescent="0.35">
      <c r="A134" s="1"/>
      <c r="B134" s="12" t="s">
        <v>207</v>
      </c>
      <c r="C134" s="6" t="s">
        <v>200</v>
      </c>
      <c r="D134" s="2"/>
      <c r="E134" s="7"/>
      <c r="F134" s="2" t="s">
        <v>111</v>
      </c>
      <c r="G134" s="5" t="s">
        <v>119</v>
      </c>
      <c r="H134" s="2"/>
      <c r="I134" s="2"/>
    </row>
    <row r="135" spans="1:9" x14ac:dyDescent="0.35">
      <c r="A135" s="1"/>
      <c r="B135" s="12" t="s">
        <v>208</v>
      </c>
      <c r="C135" s="6" t="s">
        <v>200</v>
      </c>
      <c r="D135" s="2"/>
      <c r="E135" s="7"/>
      <c r="F135" s="2" t="s">
        <v>111</v>
      </c>
      <c r="G135" s="5" t="s">
        <v>119</v>
      </c>
      <c r="H135" s="2"/>
      <c r="I135" s="2"/>
    </row>
    <row r="136" spans="1:9" x14ac:dyDescent="0.35">
      <c r="A136" s="1"/>
      <c r="B136" s="12" t="s">
        <v>209</v>
      </c>
      <c r="C136" s="6" t="s">
        <v>200</v>
      </c>
      <c r="D136" s="2"/>
      <c r="E136" s="7"/>
      <c r="F136" s="2" t="s">
        <v>111</v>
      </c>
      <c r="G136" s="5" t="s">
        <v>119</v>
      </c>
      <c r="H136" s="2"/>
      <c r="I136" s="2"/>
    </row>
    <row r="137" spans="1:9" x14ac:dyDescent="0.35">
      <c r="A137" s="1"/>
      <c r="B137" s="12" t="s">
        <v>210</v>
      </c>
      <c r="C137" s="6" t="s">
        <v>200</v>
      </c>
      <c r="D137" s="2"/>
      <c r="E137" s="7"/>
      <c r="F137" s="2" t="s">
        <v>111</v>
      </c>
      <c r="G137" s="5" t="s">
        <v>119</v>
      </c>
      <c r="H137" s="2"/>
      <c r="I137" s="2"/>
    </row>
    <row r="138" spans="1:9" x14ac:dyDescent="0.35">
      <c r="A138" s="1"/>
      <c r="B138" s="12" t="s">
        <v>211</v>
      </c>
      <c r="C138" s="6" t="s">
        <v>200</v>
      </c>
      <c r="D138" s="2"/>
      <c r="E138" s="7"/>
      <c r="F138" s="2" t="s">
        <v>111</v>
      </c>
      <c r="G138" s="5" t="s">
        <v>119</v>
      </c>
      <c r="H138" s="2"/>
      <c r="I138" s="2"/>
    </row>
    <row r="139" spans="1:9" x14ac:dyDescent="0.35">
      <c r="A139" s="1"/>
      <c r="B139" s="12" t="s">
        <v>212</v>
      </c>
      <c r="C139" s="6" t="s">
        <v>200</v>
      </c>
      <c r="D139" s="2"/>
      <c r="E139" s="7"/>
      <c r="F139" s="2" t="s">
        <v>111</v>
      </c>
      <c r="G139" s="5" t="s">
        <v>119</v>
      </c>
      <c r="H139" s="2"/>
      <c r="I139" s="2"/>
    </row>
    <row r="140" spans="1:9" x14ac:dyDescent="0.35">
      <c r="A140" s="1"/>
      <c r="B140" s="12" t="s">
        <v>213</v>
      </c>
      <c r="C140" s="6" t="s">
        <v>200</v>
      </c>
      <c r="D140" s="2"/>
      <c r="E140" s="7"/>
      <c r="F140" s="2" t="s">
        <v>111</v>
      </c>
      <c r="G140" s="5" t="s">
        <v>119</v>
      </c>
      <c r="H140" s="2"/>
      <c r="I140" s="2"/>
    </row>
    <row r="141" spans="1:9" x14ac:dyDescent="0.35">
      <c r="A141" s="1"/>
      <c r="B141" s="12" t="s">
        <v>214</v>
      </c>
      <c r="C141" s="6" t="s">
        <v>200</v>
      </c>
      <c r="D141" s="2"/>
      <c r="E141" s="7"/>
      <c r="F141" s="2" t="s">
        <v>111</v>
      </c>
      <c r="G141" s="5" t="s">
        <v>119</v>
      </c>
      <c r="H141" s="2"/>
      <c r="I141" s="2"/>
    </row>
    <row r="142" spans="1:9" x14ac:dyDescent="0.35">
      <c r="A142" s="1"/>
      <c r="B142" s="12" t="s">
        <v>215</v>
      </c>
      <c r="C142" s="6" t="s">
        <v>200</v>
      </c>
      <c r="D142" s="2"/>
      <c r="E142" s="7"/>
      <c r="F142" s="2" t="s">
        <v>111</v>
      </c>
      <c r="G142" s="5" t="s">
        <v>119</v>
      </c>
      <c r="H142" s="2"/>
      <c r="I142" s="2"/>
    </row>
    <row r="143" spans="1:9" x14ac:dyDescent="0.35">
      <c r="A143" s="1"/>
      <c r="B143" s="12" t="s">
        <v>216</v>
      </c>
      <c r="C143" s="6" t="s">
        <v>200</v>
      </c>
      <c r="D143" s="2"/>
      <c r="E143" s="7"/>
      <c r="F143" s="2" t="s">
        <v>111</v>
      </c>
      <c r="G143" s="5" t="s">
        <v>119</v>
      </c>
      <c r="H143" s="2"/>
      <c r="I143" s="2"/>
    </row>
    <row r="144" spans="1:9" x14ac:dyDescent="0.35">
      <c r="A144" s="1"/>
      <c r="B144" s="12" t="s">
        <v>217</v>
      </c>
      <c r="C144" s="6" t="s">
        <v>200</v>
      </c>
      <c r="D144" s="2"/>
      <c r="E144" s="7"/>
      <c r="F144" s="2" t="s">
        <v>111</v>
      </c>
      <c r="G144" s="5" t="s">
        <v>119</v>
      </c>
      <c r="H144" s="2"/>
      <c r="I144" s="2"/>
    </row>
    <row r="145" spans="1:9" x14ac:dyDescent="0.35">
      <c r="A145" s="1"/>
      <c r="B145" s="12" t="s">
        <v>218</v>
      </c>
      <c r="C145" s="6" t="s">
        <v>200</v>
      </c>
      <c r="D145" s="2"/>
      <c r="E145" s="7"/>
      <c r="F145" s="2" t="s">
        <v>111</v>
      </c>
      <c r="G145" s="5" t="s">
        <v>119</v>
      </c>
      <c r="H145" s="2"/>
      <c r="I145" s="2"/>
    </row>
    <row r="146" spans="1:9" x14ac:dyDescent="0.35">
      <c r="A146" s="1"/>
      <c r="B146" s="12" t="s">
        <v>219</v>
      </c>
      <c r="C146" s="6" t="s">
        <v>200</v>
      </c>
      <c r="D146" s="2"/>
      <c r="E146" s="7"/>
      <c r="F146" s="2" t="s">
        <v>111</v>
      </c>
      <c r="G146" s="5" t="s">
        <v>119</v>
      </c>
      <c r="H146" s="2"/>
      <c r="I146" s="2"/>
    </row>
    <row r="147" spans="1:9" x14ac:dyDescent="0.35">
      <c r="A147" s="1"/>
      <c r="B147" s="2"/>
      <c r="C147" s="2"/>
      <c r="D147" s="2"/>
      <c r="E147" s="24"/>
      <c r="F147" s="2"/>
      <c r="G147" s="5"/>
      <c r="H147" s="13"/>
      <c r="I147" s="13"/>
    </row>
    <row r="148" spans="1:9" x14ac:dyDescent="0.35">
      <c r="A148" s="2"/>
      <c r="B148" s="25" t="s">
        <v>220</v>
      </c>
      <c r="C148" s="25"/>
      <c r="D148" s="25"/>
      <c r="E148" s="26">
        <f>SUM(E127:E146)</f>
        <v>0</v>
      </c>
      <c r="F148" s="26"/>
      <c r="G148" s="27"/>
      <c r="H148" s="26"/>
      <c r="I148" s="26"/>
    </row>
    <row r="149" spans="1:9" x14ac:dyDescent="0.35">
      <c r="A149" s="1"/>
      <c r="B149" s="2"/>
      <c r="C149" s="2"/>
      <c r="D149" s="2"/>
      <c r="E149" s="1"/>
      <c r="F149" s="2"/>
      <c r="G149" s="5"/>
      <c r="H149" s="2"/>
      <c r="I149" s="2"/>
    </row>
    <row r="150" spans="1:9" x14ac:dyDescent="0.35">
      <c r="A150" s="1"/>
      <c r="B150" s="16" t="s">
        <v>221</v>
      </c>
      <c r="C150" s="16"/>
      <c r="D150" s="16"/>
      <c r="E150" s="16"/>
      <c r="F150" s="2" t="s">
        <v>222</v>
      </c>
      <c r="G150" s="5"/>
      <c r="H150" s="9"/>
      <c r="I150" s="9"/>
    </row>
    <row r="151" spans="1:9" x14ac:dyDescent="0.35">
      <c r="A151" s="1"/>
      <c r="B151" s="2"/>
      <c r="C151" s="2"/>
      <c r="D151" s="2"/>
      <c r="E151" s="1"/>
      <c r="F151" s="2"/>
      <c r="G151" s="5"/>
      <c r="H151" s="2"/>
      <c r="I151" s="2"/>
    </row>
    <row r="152" spans="1:9" x14ac:dyDescent="0.35">
      <c r="A152" s="1"/>
      <c r="B152" s="16" t="s">
        <v>223</v>
      </c>
      <c r="C152" s="16"/>
      <c r="D152" s="16"/>
      <c r="E152" s="16"/>
      <c r="F152" s="2"/>
      <c r="G152" s="5"/>
      <c r="H152" s="2"/>
      <c r="I152" s="2"/>
    </row>
    <row r="153" spans="1:9" x14ac:dyDescent="0.35">
      <c r="A153" s="1"/>
      <c r="B153" s="2"/>
      <c r="C153" s="2"/>
      <c r="D153" s="2"/>
      <c r="E153" s="1"/>
      <c r="F153" s="2"/>
      <c r="G153" s="5"/>
      <c r="H153" s="2"/>
      <c r="I153" s="2"/>
    </row>
    <row r="154" spans="1:9" x14ac:dyDescent="0.35">
      <c r="A154" s="1"/>
      <c r="B154" s="2" t="s">
        <v>224</v>
      </c>
      <c r="C154" s="2"/>
      <c r="D154" s="2"/>
      <c r="E154" s="12"/>
      <c r="F154" s="2" t="s">
        <v>111</v>
      </c>
      <c r="G154" s="5" t="s">
        <v>119</v>
      </c>
      <c r="H154" s="2"/>
      <c r="I154" s="9"/>
    </row>
    <row r="155" spans="1:9" x14ac:dyDescent="0.35">
      <c r="A155" s="1"/>
      <c r="B155" s="2"/>
      <c r="C155" s="2"/>
      <c r="D155" s="2"/>
      <c r="E155" s="1"/>
      <c r="F155" s="2"/>
      <c r="G155" s="5"/>
      <c r="H155" s="2"/>
      <c r="I155" s="2"/>
    </row>
    <row r="156" spans="1:9" x14ac:dyDescent="0.35">
      <c r="A156" s="1"/>
      <c r="B156" s="12" t="s">
        <v>225</v>
      </c>
      <c r="C156" s="6" t="s">
        <v>226</v>
      </c>
      <c r="D156" s="2"/>
      <c r="E156" s="7"/>
      <c r="F156" s="2" t="s">
        <v>111</v>
      </c>
      <c r="G156" s="5" t="s">
        <v>119</v>
      </c>
      <c r="H156" s="2"/>
      <c r="I156" s="2"/>
    </row>
    <row r="157" spans="1:9" x14ac:dyDescent="0.35">
      <c r="A157" s="1"/>
      <c r="B157" s="12" t="s">
        <v>227</v>
      </c>
      <c r="C157" s="6" t="s">
        <v>226</v>
      </c>
      <c r="D157" s="2"/>
      <c r="E157" s="7"/>
      <c r="F157" s="2" t="s">
        <v>111</v>
      </c>
      <c r="G157" s="5" t="s">
        <v>119</v>
      </c>
      <c r="H157" s="2"/>
      <c r="I157" s="2"/>
    </row>
    <row r="158" spans="1:9" x14ac:dyDescent="0.35">
      <c r="A158" s="1"/>
      <c r="B158" s="12" t="s">
        <v>228</v>
      </c>
      <c r="C158" s="6" t="s">
        <v>226</v>
      </c>
      <c r="D158" s="2"/>
      <c r="E158" s="7"/>
      <c r="F158" s="2" t="s">
        <v>111</v>
      </c>
      <c r="G158" s="5" t="s">
        <v>119</v>
      </c>
      <c r="H158" s="2"/>
      <c r="I158" s="2"/>
    </row>
    <row r="159" spans="1:9" x14ac:dyDescent="0.35">
      <c r="A159" s="1"/>
      <c r="B159" s="12" t="s">
        <v>229</v>
      </c>
      <c r="C159" s="6" t="s">
        <v>226</v>
      </c>
      <c r="D159" s="2"/>
      <c r="E159" s="7"/>
      <c r="F159" s="2" t="s">
        <v>111</v>
      </c>
      <c r="G159" s="5" t="s">
        <v>119</v>
      </c>
      <c r="H159" s="2"/>
      <c r="I159" s="2"/>
    </row>
    <row r="160" spans="1:9" x14ac:dyDescent="0.35">
      <c r="A160" s="1"/>
      <c r="B160" s="12" t="s">
        <v>230</v>
      </c>
      <c r="C160" s="6" t="s">
        <v>226</v>
      </c>
      <c r="D160" s="2"/>
      <c r="E160" s="7"/>
      <c r="F160" s="2" t="s">
        <v>111</v>
      </c>
      <c r="G160" s="5" t="s">
        <v>119</v>
      </c>
      <c r="H160" s="2"/>
      <c r="I160" s="2"/>
    </row>
    <row r="161" spans="1:9" x14ac:dyDescent="0.35">
      <c r="A161" s="1"/>
      <c r="B161" s="12" t="s">
        <v>231</v>
      </c>
      <c r="C161" s="6" t="s">
        <v>226</v>
      </c>
      <c r="D161" s="2"/>
      <c r="E161" s="7"/>
      <c r="F161" s="2" t="s">
        <v>111</v>
      </c>
      <c r="G161" s="5" t="s">
        <v>119</v>
      </c>
      <c r="H161" s="2"/>
      <c r="I161" s="2"/>
    </row>
    <row r="162" spans="1:9" x14ac:dyDescent="0.35">
      <c r="A162" s="1"/>
      <c r="B162" s="12" t="s">
        <v>232</v>
      </c>
      <c r="C162" s="6" t="s">
        <v>226</v>
      </c>
      <c r="D162" s="2"/>
      <c r="E162" s="7"/>
      <c r="F162" s="2" t="s">
        <v>111</v>
      </c>
      <c r="G162" s="5" t="s">
        <v>119</v>
      </c>
      <c r="H162" s="2"/>
      <c r="I162" s="2"/>
    </row>
    <row r="163" spans="1:9" x14ac:dyDescent="0.35">
      <c r="A163" s="1"/>
      <c r="B163" s="12" t="s">
        <v>233</v>
      </c>
      <c r="C163" s="6" t="s">
        <v>226</v>
      </c>
      <c r="D163" s="2"/>
      <c r="E163" s="7"/>
      <c r="F163" s="2" t="s">
        <v>111</v>
      </c>
      <c r="G163" s="5" t="s">
        <v>119</v>
      </c>
      <c r="H163" s="2"/>
      <c r="I163" s="2"/>
    </row>
    <row r="164" spans="1:9" x14ac:dyDescent="0.35">
      <c r="A164" s="1"/>
      <c r="B164" s="12" t="s">
        <v>234</v>
      </c>
      <c r="C164" s="6" t="s">
        <v>226</v>
      </c>
      <c r="D164" s="2"/>
      <c r="E164" s="7"/>
      <c r="F164" s="2" t="s">
        <v>111</v>
      </c>
      <c r="G164" s="5" t="s">
        <v>119</v>
      </c>
      <c r="H164" s="2"/>
      <c r="I164" s="2"/>
    </row>
    <row r="165" spans="1:9" x14ac:dyDescent="0.35">
      <c r="A165" s="1"/>
      <c r="B165" s="12" t="s">
        <v>235</v>
      </c>
      <c r="C165" s="6" t="s">
        <v>226</v>
      </c>
      <c r="D165" s="2"/>
      <c r="E165" s="7"/>
      <c r="F165" s="2" t="s">
        <v>111</v>
      </c>
      <c r="G165" s="5" t="s">
        <v>119</v>
      </c>
      <c r="H165" s="2"/>
      <c r="I165" s="2"/>
    </row>
    <row r="166" spans="1:9" x14ac:dyDescent="0.35">
      <c r="A166" s="1"/>
      <c r="B166" s="2"/>
      <c r="C166" s="2"/>
      <c r="D166" s="2"/>
      <c r="E166" s="1"/>
      <c r="F166" s="2"/>
      <c r="G166" s="5"/>
      <c r="H166" s="2"/>
      <c r="I166" s="2"/>
    </row>
    <row r="167" spans="1:9" x14ac:dyDescent="0.35">
      <c r="A167" s="1"/>
      <c r="B167" s="25" t="s">
        <v>236</v>
      </c>
      <c r="C167" s="28" t="s">
        <v>226</v>
      </c>
      <c r="D167" s="26"/>
      <c r="E167" s="26">
        <f>SUM(E156:E165)</f>
        <v>0</v>
      </c>
      <c r="F167" s="2"/>
      <c r="G167" s="5"/>
      <c r="H167" s="2"/>
      <c r="I167" s="2"/>
    </row>
    <row r="168" spans="1:9" x14ac:dyDescent="0.35">
      <c r="A168" s="1"/>
      <c r="B168" s="2"/>
      <c r="C168" s="2"/>
      <c r="D168" s="2"/>
      <c r="E168" s="1"/>
      <c r="F168" s="2"/>
      <c r="G168" s="5"/>
      <c r="H168" s="2"/>
      <c r="I168" s="2"/>
    </row>
    <row r="169" spans="1:9" x14ac:dyDescent="0.35">
      <c r="A169" s="1"/>
      <c r="B169" s="16" t="s">
        <v>52</v>
      </c>
      <c r="C169" s="16"/>
      <c r="D169" s="16"/>
      <c r="E169" s="16"/>
      <c r="F169" s="2"/>
      <c r="G169" s="5"/>
      <c r="H169" s="2"/>
      <c r="I169" s="2"/>
    </row>
    <row r="170" spans="1:9" x14ac:dyDescent="0.35">
      <c r="A170" s="1"/>
      <c r="B170" s="2"/>
      <c r="C170" s="2"/>
      <c r="D170" s="2"/>
      <c r="E170" s="1"/>
      <c r="F170" s="2"/>
      <c r="G170" s="5"/>
      <c r="H170" s="2"/>
      <c r="I170" s="2"/>
    </row>
    <row r="171" spans="1:9" x14ac:dyDescent="0.35">
      <c r="A171" s="1"/>
      <c r="B171" s="2" t="s">
        <v>237</v>
      </c>
      <c r="C171" s="2"/>
      <c r="D171" s="2"/>
      <c r="E171" s="12"/>
      <c r="F171" s="2" t="s">
        <v>111</v>
      </c>
      <c r="G171" s="5" t="s">
        <v>119</v>
      </c>
      <c r="H171" s="9"/>
      <c r="I171" s="9"/>
    </row>
    <row r="172" spans="1:9" x14ac:dyDescent="0.35">
      <c r="A172" s="1"/>
      <c r="B172" s="2"/>
      <c r="C172" s="2"/>
      <c r="D172" s="2"/>
      <c r="E172" s="1"/>
      <c r="F172" s="2"/>
      <c r="G172" s="5"/>
      <c r="H172" s="2"/>
      <c r="I172" s="2"/>
    </row>
    <row r="173" spans="1:9" x14ac:dyDescent="0.35">
      <c r="A173" s="1"/>
      <c r="B173" s="12" t="s">
        <v>238</v>
      </c>
      <c r="C173" s="6" t="s">
        <v>239</v>
      </c>
      <c r="D173" s="2"/>
      <c r="E173" s="7"/>
      <c r="F173" s="2" t="s">
        <v>111</v>
      </c>
      <c r="G173" s="5" t="s">
        <v>119</v>
      </c>
      <c r="H173" s="2"/>
      <c r="I173" s="2"/>
    </row>
    <row r="174" spans="1:9" x14ac:dyDescent="0.35">
      <c r="A174" s="1"/>
      <c r="B174" s="12" t="s">
        <v>240</v>
      </c>
      <c r="C174" s="6" t="s">
        <v>239</v>
      </c>
      <c r="D174" s="2"/>
      <c r="E174" s="7"/>
      <c r="F174" s="2" t="s">
        <v>111</v>
      </c>
      <c r="G174" s="5" t="s">
        <v>119</v>
      </c>
      <c r="H174" s="2"/>
      <c r="I174" s="2"/>
    </row>
    <row r="175" spans="1:9" x14ac:dyDescent="0.35">
      <c r="A175" s="1"/>
      <c r="B175" s="12" t="s">
        <v>241</v>
      </c>
      <c r="C175" s="6" t="s">
        <v>239</v>
      </c>
      <c r="D175" s="2"/>
      <c r="E175" s="7"/>
      <c r="F175" s="2" t="s">
        <v>111</v>
      </c>
      <c r="G175" s="5" t="s">
        <v>119</v>
      </c>
      <c r="H175" s="2"/>
      <c r="I175" s="2"/>
    </row>
    <row r="176" spans="1:9" x14ac:dyDescent="0.35">
      <c r="A176" s="1"/>
      <c r="B176" s="12" t="s">
        <v>242</v>
      </c>
      <c r="C176" s="6" t="s">
        <v>239</v>
      </c>
      <c r="D176" s="2"/>
      <c r="E176" s="7"/>
      <c r="F176" s="2" t="s">
        <v>111</v>
      </c>
      <c r="G176" s="5" t="s">
        <v>119</v>
      </c>
      <c r="H176" s="2"/>
      <c r="I176" s="2"/>
    </row>
    <row r="177" spans="1:9" x14ac:dyDescent="0.35">
      <c r="A177" s="1"/>
      <c r="B177" s="12" t="s">
        <v>243</v>
      </c>
      <c r="C177" s="6" t="s">
        <v>239</v>
      </c>
      <c r="D177" s="2"/>
      <c r="E177" s="7"/>
      <c r="F177" s="2" t="s">
        <v>111</v>
      </c>
      <c r="G177" s="5" t="s">
        <v>119</v>
      </c>
      <c r="H177" s="2"/>
      <c r="I177" s="2"/>
    </row>
    <row r="178" spans="1:9" x14ac:dyDescent="0.35">
      <c r="A178" s="1"/>
      <c r="B178" s="12" t="s">
        <v>244</v>
      </c>
      <c r="C178" s="6" t="s">
        <v>239</v>
      </c>
      <c r="D178" s="2"/>
      <c r="E178" s="7"/>
      <c r="F178" s="2" t="s">
        <v>111</v>
      </c>
      <c r="G178" s="5" t="s">
        <v>119</v>
      </c>
      <c r="H178" s="2"/>
      <c r="I178" s="2"/>
    </row>
    <row r="179" spans="1:9" x14ac:dyDescent="0.35">
      <c r="A179" s="1"/>
      <c r="B179" s="12" t="s">
        <v>245</v>
      </c>
      <c r="C179" s="6" t="s">
        <v>239</v>
      </c>
      <c r="D179" s="2"/>
      <c r="E179" s="7"/>
      <c r="F179" s="2" t="s">
        <v>111</v>
      </c>
      <c r="G179" s="5" t="s">
        <v>119</v>
      </c>
      <c r="H179" s="2"/>
      <c r="I179" s="2"/>
    </row>
    <row r="180" spans="1:9" x14ac:dyDescent="0.35">
      <c r="A180" s="1"/>
      <c r="B180" s="12" t="s">
        <v>246</v>
      </c>
      <c r="C180" s="6" t="s">
        <v>239</v>
      </c>
      <c r="D180" s="2"/>
      <c r="E180" s="7"/>
      <c r="F180" s="2" t="s">
        <v>111</v>
      </c>
      <c r="G180" s="5" t="s">
        <v>119</v>
      </c>
      <c r="H180" s="2"/>
      <c r="I180" s="2"/>
    </row>
    <row r="181" spans="1:9" x14ac:dyDescent="0.35">
      <c r="A181" s="1"/>
      <c r="B181" s="12" t="s">
        <v>247</v>
      </c>
      <c r="C181" s="6" t="s">
        <v>239</v>
      </c>
      <c r="D181" s="2"/>
      <c r="E181" s="7"/>
      <c r="F181" s="2" t="s">
        <v>111</v>
      </c>
      <c r="G181" s="5" t="s">
        <v>119</v>
      </c>
      <c r="H181" s="2"/>
      <c r="I181" s="2"/>
    </row>
    <row r="182" spans="1:9" x14ac:dyDescent="0.35">
      <c r="A182" s="1"/>
      <c r="B182" s="12" t="s">
        <v>248</v>
      </c>
      <c r="C182" s="6" t="s">
        <v>239</v>
      </c>
      <c r="D182" s="2"/>
      <c r="E182" s="7"/>
      <c r="F182" s="2" t="s">
        <v>111</v>
      </c>
      <c r="G182" s="5" t="s">
        <v>119</v>
      </c>
      <c r="H182" s="2"/>
      <c r="I182" s="2"/>
    </row>
    <row r="183" spans="1:9" x14ac:dyDescent="0.35">
      <c r="A183" s="1"/>
      <c r="B183" s="2"/>
      <c r="C183" s="2"/>
      <c r="D183" s="2"/>
      <c r="E183" s="1"/>
      <c r="F183" s="2"/>
      <c r="G183" s="5"/>
      <c r="H183" s="2"/>
      <c r="I183" s="2"/>
    </row>
    <row r="184" spans="1:9" x14ac:dyDescent="0.35">
      <c r="A184" s="1"/>
      <c r="B184" s="25" t="s">
        <v>249</v>
      </c>
      <c r="C184" s="28" t="s">
        <v>226</v>
      </c>
      <c r="D184" s="26"/>
      <c r="E184" s="26">
        <f>SUM(E173:E182)</f>
        <v>0</v>
      </c>
      <c r="F184" s="2"/>
      <c r="G184" s="5"/>
      <c r="H184" s="2"/>
      <c r="I184" s="2"/>
    </row>
    <row r="185" spans="1:9" x14ac:dyDescent="0.35">
      <c r="A185" s="1"/>
      <c r="B185" s="3"/>
      <c r="C185" s="3"/>
      <c r="D185" s="29"/>
      <c r="E185" s="29"/>
      <c r="F185" s="2"/>
      <c r="G185" s="5"/>
      <c r="H185" s="2"/>
      <c r="I185" s="2"/>
    </row>
    <row r="186" spans="1:9" x14ac:dyDescent="0.35">
      <c r="A186" s="1"/>
      <c r="B186" s="2" t="s">
        <v>250</v>
      </c>
      <c r="C186" s="6"/>
      <c r="D186" s="2"/>
      <c r="E186" s="7"/>
      <c r="F186" s="2" t="s">
        <v>111</v>
      </c>
      <c r="G186" s="5" t="s">
        <v>154</v>
      </c>
      <c r="H186" s="2"/>
      <c r="I186" s="2"/>
    </row>
    <row r="187" spans="1:9" x14ac:dyDescent="0.35">
      <c r="A187" s="1"/>
      <c r="B187" s="2" t="s">
        <v>251</v>
      </c>
      <c r="C187" s="6" t="s">
        <v>114</v>
      </c>
      <c r="D187" s="2"/>
      <c r="E187" s="7"/>
      <c r="F187" s="2" t="s">
        <v>111</v>
      </c>
      <c r="G187" s="5" t="s">
        <v>154</v>
      </c>
      <c r="H187" s="2"/>
      <c r="I187" s="2"/>
    </row>
    <row r="188" spans="1:9" x14ac:dyDescent="0.35">
      <c r="A188" s="1"/>
      <c r="B188" s="2" t="s">
        <v>252</v>
      </c>
      <c r="C188" s="6" t="s">
        <v>114</v>
      </c>
      <c r="D188" s="2"/>
      <c r="E188" s="7"/>
      <c r="F188" s="2" t="s">
        <v>111</v>
      </c>
      <c r="G188" s="5" t="s">
        <v>154</v>
      </c>
      <c r="H188" s="2"/>
      <c r="I188" s="2"/>
    </row>
    <row r="189" spans="1:9" x14ac:dyDescent="0.35">
      <c r="A189" s="1"/>
      <c r="B189" s="17" t="s">
        <v>253</v>
      </c>
      <c r="C189" s="6"/>
      <c r="D189" s="2"/>
      <c r="E189" s="7"/>
      <c r="F189" s="2" t="s">
        <v>111</v>
      </c>
      <c r="G189" s="5" t="s">
        <v>154</v>
      </c>
      <c r="H189" s="2"/>
      <c r="I189" s="2"/>
    </row>
    <row r="190" spans="1:9" x14ac:dyDescent="0.35">
      <c r="A190" s="1"/>
      <c r="B190" s="2"/>
      <c r="C190" s="2"/>
      <c r="D190" s="2"/>
      <c r="E190" s="1"/>
      <c r="F190" s="2"/>
      <c r="G190" s="5"/>
      <c r="H190" s="2"/>
      <c r="I190" s="2"/>
    </row>
    <row r="191" spans="1:9" x14ac:dyDescent="0.35">
      <c r="A191" s="1"/>
      <c r="B191" s="16" t="s">
        <v>254</v>
      </c>
      <c r="C191" s="16"/>
      <c r="D191" s="16"/>
      <c r="E191" s="16"/>
      <c r="F191" s="2"/>
      <c r="G191" s="5"/>
      <c r="H191" s="2"/>
      <c r="I191" s="2"/>
    </row>
    <row r="192" spans="1:9" x14ac:dyDescent="0.35">
      <c r="A192" s="1"/>
      <c r="B192" s="2"/>
      <c r="C192" s="2"/>
      <c r="D192" s="2"/>
      <c r="E192" s="1"/>
      <c r="F192" s="2"/>
      <c r="G192" s="5"/>
      <c r="H192" s="2"/>
      <c r="I192" s="2"/>
    </row>
    <row r="193" spans="1:9" x14ac:dyDescent="0.35">
      <c r="A193" s="1"/>
      <c r="B193" s="17" t="s">
        <v>255</v>
      </c>
      <c r="C193" s="6" t="s">
        <v>144</v>
      </c>
      <c r="D193" s="2"/>
      <c r="E193" s="11"/>
      <c r="F193" s="2" t="s">
        <v>111</v>
      </c>
      <c r="G193" s="5" t="s">
        <v>119</v>
      </c>
      <c r="H193" s="2"/>
      <c r="I193" s="2"/>
    </row>
    <row r="194" spans="1:9" x14ac:dyDescent="0.35">
      <c r="A194" s="1"/>
      <c r="B194" s="17" t="s">
        <v>256</v>
      </c>
      <c r="C194" s="6" t="s">
        <v>144</v>
      </c>
      <c r="D194" s="2"/>
      <c r="E194" s="11"/>
      <c r="F194" s="2" t="s">
        <v>111</v>
      </c>
      <c r="G194" s="5" t="s">
        <v>119</v>
      </c>
      <c r="H194" s="2"/>
      <c r="I194" s="2"/>
    </row>
    <row r="195" spans="1:9" x14ac:dyDescent="0.35">
      <c r="A195" s="1"/>
      <c r="B195" s="17" t="s">
        <v>257</v>
      </c>
      <c r="C195" s="6" t="s">
        <v>144</v>
      </c>
      <c r="D195" s="2"/>
      <c r="E195" s="11"/>
      <c r="F195" s="2" t="s">
        <v>111</v>
      </c>
      <c r="G195" s="5" t="s">
        <v>119</v>
      </c>
      <c r="H195" s="2"/>
      <c r="I195" s="2"/>
    </row>
    <row r="196" spans="1:9" x14ac:dyDescent="0.35">
      <c r="A196" s="1"/>
      <c r="B196" s="17" t="s">
        <v>258</v>
      </c>
      <c r="C196" s="6" t="s">
        <v>144</v>
      </c>
      <c r="D196" s="2"/>
      <c r="E196" s="11"/>
      <c r="F196" s="2" t="s">
        <v>111</v>
      </c>
      <c r="G196" s="5" t="s">
        <v>119</v>
      </c>
      <c r="H196" s="2"/>
      <c r="I196" s="2"/>
    </row>
    <row r="197" spans="1:9" x14ac:dyDescent="0.35">
      <c r="A197" s="1"/>
      <c r="B197" s="17" t="s">
        <v>259</v>
      </c>
      <c r="C197" s="6" t="s">
        <v>144</v>
      </c>
      <c r="D197" s="2"/>
      <c r="E197" s="11"/>
      <c r="F197" s="2" t="s">
        <v>111</v>
      </c>
      <c r="G197" s="5" t="s">
        <v>119</v>
      </c>
      <c r="H197" s="2"/>
      <c r="I197" s="2"/>
    </row>
    <row r="198" spans="1:9" x14ac:dyDescent="0.35">
      <c r="A198" s="1"/>
      <c r="B198" s="14"/>
      <c r="C198" s="6"/>
      <c r="D198" s="2"/>
      <c r="E198" s="30"/>
      <c r="F198" s="2"/>
      <c r="G198" s="31"/>
      <c r="H198" s="2"/>
      <c r="I198" s="2"/>
    </row>
    <row r="199" spans="1:9" x14ac:dyDescent="0.35">
      <c r="A199" s="1"/>
      <c r="B199" s="16" t="s">
        <v>260</v>
      </c>
      <c r="C199" s="16"/>
      <c r="D199" s="16"/>
      <c r="E199" s="16"/>
      <c r="F199" s="2" t="s">
        <v>261</v>
      </c>
      <c r="G199" s="5"/>
      <c r="H199" s="2"/>
      <c r="I199" s="2"/>
    </row>
    <row r="200" spans="1:9" x14ac:dyDescent="0.35">
      <c r="A200" s="1"/>
      <c r="B200" s="2"/>
      <c r="C200" s="2"/>
      <c r="D200" s="2"/>
      <c r="E200" s="1"/>
      <c r="F200" s="2"/>
      <c r="G200" s="5"/>
      <c r="H200" s="2"/>
      <c r="I200" s="2"/>
    </row>
    <row r="201" spans="1:9" x14ac:dyDescent="0.35">
      <c r="A201" s="1"/>
      <c r="B201" s="2" t="s">
        <v>262</v>
      </c>
      <c r="C201" s="2"/>
      <c r="D201" s="2"/>
      <c r="E201" s="12"/>
      <c r="F201" s="2" t="s">
        <v>111</v>
      </c>
      <c r="G201" s="5" t="s">
        <v>119</v>
      </c>
      <c r="H201" s="9"/>
      <c r="I201" s="9"/>
    </row>
    <row r="202" spans="1:9" x14ac:dyDescent="0.35">
      <c r="A202" s="1"/>
      <c r="B202" s="2"/>
      <c r="C202" s="2"/>
      <c r="D202" s="2"/>
      <c r="E202" s="2"/>
      <c r="F202" s="2"/>
      <c r="G202" s="5"/>
      <c r="H202" s="2"/>
      <c r="I202" s="2"/>
    </row>
    <row r="203" spans="1:9" x14ac:dyDescent="0.35">
      <c r="A203" s="1"/>
      <c r="B203" s="12" t="s">
        <v>263</v>
      </c>
      <c r="C203" s="6" t="s">
        <v>226</v>
      </c>
      <c r="D203" s="2"/>
      <c r="E203" s="7"/>
      <c r="F203" s="2" t="s">
        <v>111</v>
      </c>
      <c r="G203" s="5" t="s">
        <v>119</v>
      </c>
      <c r="H203" s="2"/>
      <c r="I203" s="2"/>
    </row>
    <row r="204" spans="1:9" x14ac:dyDescent="0.35">
      <c r="A204" s="1"/>
      <c r="B204" s="12" t="s">
        <v>264</v>
      </c>
      <c r="C204" s="6" t="s">
        <v>226</v>
      </c>
      <c r="D204" s="2"/>
      <c r="E204" s="7"/>
      <c r="F204" s="2" t="s">
        <v>111</v>
      </c>
      <c r="G204" s="5" t="s">
        <v>119</v>
      </c>
      <c r="H204" s="2"/>
      <c r="I204" s="2"/>
    </row>
    <row r="205" spans="1:9" x14ac:dyDescent="0.35">
      <c r="A205" s="1"/>
      <c r="B205" s="12" t="s">
        <v>265</v>
      </c>
      <c r="C205" s="6" t="s">
        <v>226</v>
      </c>
      <c r="D205" s="2"/>
      <c r="E205" s="7"/>
      <c r="F205" s="2" t="s">
        <v>111</v>
      </c>
      <c r="G205" s="5" t="s">
        <v>119</v>
      </c>
      <c r="H205" s="2"/>
      <c r="I205" s="2"/>
    </row>
    <row r="206" spans="1:9" x14ac:dyDescent="0.35">
      <c r="A206" s="1"/>
      <c r="B206" s="12" t="s">
        <v>266</v>
      </c>
      <c r="C206" s="6" t="s">
        <v>226</v>
      </c>
      <c r="D206" s="2"/>
      <c r="E206" s="7"/>
      <c r="F206" s="2" t="s">
        <v>111</v>
      </c>
      <c r="G206" s="5" t="s">
        <v>119</v>
      </c>
      <c r="H206" s="2"/>
      <c r="I206" s="2"/>
    </row>
    <row r="207" spans="1:9" x14ac:dyDescent="0.35">
      <c r="A207" s="1"/>
      <c r="B207" s="12" t="s">
        <v>267</v>
      </c>
      <c r="C207" s="6" t="s">
        <v>226</v>
      </c>
      <c r="D207" s="2"/>
      <c r="E207" s="7"/>
      <c r="F207" s="2" t="s">
        <v>111</v>
      </c>
      <c r="G207" s="5" t="s">
        <v>119</v>
      </c>
      <c r="H207" s="2"/>
      <c r="I207" s="2"/>
    </row>
    <row r="208" spans="1:9" x14ac:dyDescent="0.35">
      <c r="A208" s="1"/>
      <c r="B208" s="12" t="s">
        <v>268</v>
      </c>
      <c r="C208" s="6" t="s">
        <v>226</v>
      </c>
      <c r="D208" s="2"/>
      <c r="E208" s="7"/>
      <c r="F208" s="2" t="s">
        <v>111</v>
      </c>
      <c r="G208" s="5" t="s">
        <v>119</v>
      </c>
      <c r="H208" s="2"/>
      <c r="I208" s="2"/>
    </row>
    <row r="209" spans="1:9" x14ac:dyDescent="0.35">
      <c r="A209" s="1"/>
      <c r="B209" s="12" t="s">
        <v>269</v>
      </c>
      <c r="C209" s="6" t="s">
        <v>226</v>
      </c>
      <c r="D209" s="2"/>
      <c r="E209" s="7"/>
      <c r="F209" s="2" t="s">
        <v>111</v>
      </c>
      <c r="G209" s="5" t="s">
        <v>119</v>
      </c>
      <c r="H209" s="2"/>
      <c r="I209" s="2"/>
    </row>
    <row r="210" spans="1:9" x14ac:dyDescent="0.35">
      <c r="A210" s="1"/>
      <c r="B210" s="12" t="s">
        <v>270</v>
      </c>
      <c r="C210" s="6" t="s">
        <v>226</v>
      </c>
      <c r="D210" s="2"/>
      <c r="E210" s="7"/>
      <c r="F210" s="2" t="s">
        <v>111</v>
      </c>
      <c r="G210" s="5" t="s">
        <v>119</v>
      </c>
      <c r="H210" s="2"/>
      <c r="I210" s="2"/>
    </row>
    <row r="211" spans="1:9" x14ac:dyDescent="0.35">
      <c r="A211" s="1"/>
      <c r="B211" s="12" t="s">
        <v>271</v>
      </c>
      <c r="C211" s="6" t="s">
        <v>226</v>
      </c>
      <c r="D211" s="2"/>
      <c r="E211" s="7"/>
      <c r="F211" s="2" t="s">
        <v>111</v>
      </c>
      <c r="G211" s="5" t="s">
        <v>119</v>
      </c>
      <c r="H211" s="2"/>
      <c r="I211" s="2"/>
    </row>
    <row r="212" spans="1:9" x14ac:dyDescent="0.35">
      <c r="A212" s="1"/>
      <c r="B212" s="12" t="s">
        <v>272</v>
      </c>
      <c r="C212" s="6" t="s">
        <v>226</v>
      </c>
      <c r="D212" s="2"/>
      <c r="E212" s="7"/>
      <c r="F212" s="2" t="s">
        <v>111</v>
      </c>
      <c r="G212" s="5" t="s">
        <v>119</v>
      </c>
      <c r="H212" s="2"/>
      <c r="I212" s="2"/>
    </row>
    <row r="213" spans="1:9" x14ac:dyDescent="0.35">
      <c r="A213" s="1"/>
      <c r="B213" s="2"/>
      <c r="C213" s="2"/>
      <c r="D213" s="2"/>
      <c r="E213" s="1"/>
      <c r="F213" s="2"/>
      <c r="G213" s="5"/>
      <c r="H213" s="2"/>
      <c r="I213" s="2"/>
    </row>
    <row r="214" spans="1:9" x14ac:dyDescent="0.35">
      <c r="A214" s="1"/>
      <c r="B214" s="25" t="s">
        <v>273</v>
      </c>
      <c r="C214" s="28" t="s">
        <v>226</v>
      </c>
      <c r="D214" s="26"/>
      <c r="E214" s="26">
        <f>SUM(E203:E212)</f>
        <v>0</v>
      </c>
      <c r="F214" s="2"/>
      <c r="G214" s="5"/>
      <c r="H214" s="2"/>
      <c r="I214" s="2"/>
    </row>
    <row r="215" spans="1:9" x14ac:dyDescent="0.35">
      <c r="A215" s="1"/>
      <c r="B215" s="2"/>
      <c r="C215" s="2"/>
      <c r="D215" s="2"/>
      <c r="E215" s="1"/>
      <c r="F215" s="2"/>
      <c r="G215" s="5"/>
      <c r="H215" s="2"/>
      <c r="I215" s="2"/>
    </row>
    <row r="216" spans="1:9" x14ac:dyDescent="0.35">
      <c r="A216" s="1"/>
      <c r="B216" s="16" t="s">
        <v>274</v>
      </c>
      <c r="C216" s="16"/>
      <c r="D216" s="16"/>
      <c r="E216" s="16"/>
      <c r="F216" s="2"/>
      <c r="G216" s="5"/>
      <c r="H216" s="2"/>
      <c r="I216" s="2"/>
    </row>
    <row r="217" spans="1:9" x14ac:dyDescent="0.35">
      <c r="A217" s="1"/>
      <c r="B217" s="2"/>
      <c r="C217" s="2"/>
      <c r="D217" s="2"/>
      <c r="E217" s="1"/>
      <c r="F217" s="2"/>
      <c r="G217" s="5"/>
      <c r="H217" s="2"/>
      <c r="I217" s="2"/>
    </row>
    <row r="218" spans="1:9" x14ac:dyDescent="0.35">
      <c r="A218" s="1"/>
      <c r="B218" s="2" t="s">
        <v>262</v>
      </c>
      <c r="C218" s="2"/>
      <c r="D218" s="2"/>
      <c r="E218" s="12"/>
      <c r="F218" s="2" t="s">
        <v>111</v>
      </c>
      <c r="G218" s="5" t="s">
        <v>119</v>
      </c>
      <c r="H218" s="9"/>
      <c r="I218" s="9"/>
    </row>
    <row r="219" spans="1:9" x14ac:dyDescent="0.35">
      <c r="A219" s="1"/>
      <c r="B219" s="2"/>
      <c r="C219" s="2"/>
      <c r="D219" s="2"/>
      <c r="E219" s="2"/>
      <c r="F219" s="2"/>
      <c r="G219" s="5"/>
      <c r="H219" s="2"/>
      <c r="I219" s="2"/>
    </row>
    <row r="220" spans="1:9" x14ac:dyDescent="0.35">
      <c r="A220" s="1"/>
      <c r="B220" s="12" t="s">
        <v>263</v>
      </c>
      <c r="C220" s="6" t="s">
        <v>226</v>
      </c>
      <c r="D220" s="2"/>
      <c r="E220" s="7"/>
      <c r="F220" s="2" t="s">
        <v>111</v>
      </c>
      <c r="G220" s="5" t="s">
        <v>119</v>
      </c>
      <c r="H220" s="2"/>
      <c r="I220" s="2"/>
    </row>
    <row r="221" spans="1:9" x14ac:dyDescent="0.35">
      <c r="A221" s="1"/>
      <c r="B221" s="12" t="s">
        <v>264</v>
      </c>
      <c r="C221" s="6" t="s">
        <v>226</v>
      </c>
      <c r="D221" s="2"/>
      <c r="E221" s="7"/>
      <c r="F221" s="2" t="s">
        <v>111</v>
      </c>
      <c r="G221" s="5" t="s">
        <v>119</v>
      </c>
      <c r="H221" s="2"/>
      <c r="I221" s="2"/>
    </row>
    <row r="222" spans="1:9" x14ac:dyDescent="0.35">
      <c r="A222" s="1"/>
      <c r="B222" s="12" t="s">
        <v>265</v>
      </c>
      <c r="C222" s="6" t="s">
        <v>226</v>
      </c>
      <c r="D222" s="2"/>
      <c r="E222" s="7"/>
      <c r="F222" s="2" t="s">
        <v>111</v>
      </c>
      <c r="G222" s="5" t="s">
        <v>119</v>
      </c>
      <c r="H222" s="2"/>
      <c r="I222" s="2"/>
    </row>
    <row r="223" spans="1:9" x14ac:dyDescent="0.35">
      <c r="A223" s="1"/>
      <c r="B223" s="12" t="s">
        <v>266</v>
      </c>
      <c r="C223" s="6" t="s">
        <v>226</v>
      </c>
      <c r="D223" s="2"/>
      <c r="E223" s="7"/>
      <c r="F223" s="2" t="s">
        <v>111</v>
      </c>
      <c r="G223" s="5" t="s">
        <v>119</v>
      </c>
      <c r="H223" s="2"/>
      <c r="I223" s="2"/>
    </row>
    <row r="224" spans="1:9" x14ac:dyDescent="0.35">
      <c r="A224" s="1"/>
      <c r="B224" s="12" t="s">
        <v>267</v>
      </c>
      <c r="C224" s="6" t="s">
        <v>226</v>
      </c>
      <c r="D224" s="2"/>
      <c r="E224" s="7"/>
      <c r="F224" s="2" t="s">
        <v>111</v>
      </c>
      <c r="G224" s="5" t="s">
        <v>119</v>
      </c>
      <c r="H224" s="2"/>
      <c r="I224" s="2"/>
    </row>
    <row r="225" spans="1:9" x14ac:dyDescent="0.35">
      <c r="A225" s="1"/>
      <c r="B225" s="12" t="s">
        <v>268</v>
      </c>
      <c r="C225" s="6" t="s">
        <v>226</v>
      </c>
      <c r="D225" s="2"/>
      <c r="E225" s="7"/>
      <c r="F225" s="2" t="s">
        <v>111</v>
      </c>
      <c r="G225" s="5" t="s">
        <v>119</v>
      </c>
      <c r="H225" s="2"/>
      <c r="I225" s="2"/>
    </row>
    <row r="226" spans="1:9" x14ac:dyDescent="0.35">
      <c r="A226" s="1"/>
      <c r="B226" s="12" t="s">
        <v>269</v>
      </c>
      <c r="C226" s="6" t="s">
        <v>226</v>
      </c>
      <c r="D226" s="2"/>
      <c r="E226" s="7"/>
      <c r="F226" s="2" t="s">
        <v>111</v>
      </c>
      <c r="G226" s="5" t="s">
        <v>119</v>
      </c>
      <c r="H226" s="2"/>
      <c r="I226" s="2"/>
    </row>
    <row r="227" spans="1:9" x14ac:dyDescent="0.35">
      <c r="A227" s="1"/>
      <c r="B227" s="12" t="s">
        <v>270</v>
      </c>
      <c r="C227" s="6" t="s">
        <v>226</v>
      </c>
      <c r="D227" s="2"/>
      <c r="E227" s="7"/>
      <c r="F227" s="2" t="s">
        <v>111</v>
      </c>
      <c r="G227" s="5" t="s">
        <v>119</v>
      </c>
      <c r="H227" s="2"/>
      <c r="I227" s="2"/>
    </row>
    <row r="228" spans="1:9" x14ac:dyDescent="0.35">
      <c r="A228" s="1"/>
      <c r="B228" s="12" t="s">
        <v>271</v>
      </c>
      <c r="C228" s="6" t="s">
        <v>226</v>
      </c>
      <c r="D228" s="2"/>
      <c r="E228" s="7"/>
      <c r="F228" s="2" t="s">
        <v>111</v>
      </c>
      <c r="G228" s="5" t="s">
        <v>119</v>
      </c>
      <c r="H228" s="2"/>
      <c r="I228" s="2"/>
    </row>
    <row r="229" spans="1:9" x14ac:dyDescent="0.35">
      <c r="A229" s="1"/>
      <c r="B229" s="12" t="s">
        <v>272</v>
      </c>
      <c r="C229" s="6" t="s">
        <v>226</v>
      </c>
      <c r="D229" s="2"/>
      <c r="E229" s="7"/>
      <c r="F229" s="2" t="s">
        <v>111</v>
      </c>
      <c r="G229" s="5" t="s">
        <v>119</v>
      </c>
      <c r="H229" s="2"/>
      <c r="I229" s="2"/>
    </row>
    <row r="230" spans="1:9" x14ac:dyDescent="0.35">
      <c r="A230" s="1"/>
      <c r="B230" s="2"/>
      <c r="C230" s="2"/>
      <c r="D230" s="2"/>
      <c r="E230" s="1"/>
      <c r="F230" s="2"/>
      <c r="G230" s="5"/>
      <c r="H230" s="2"/>
      <c r="I230" s="2"/>
    </row>
    <row r="231" spans="1:9" x14ac:dyDescent="0.35">
      <c r="A231" s="1"/>
      <c r="B231" s="25" t="s">
        <v>275</v>
      </c>
      <c r="C231" s="28" t="s">
        <v>226</v>
      </c>
      <c r="D231" s="26"/>
      <c r="E231" s="26">
        <f>SUM(E220:E229)</f>
        <v>0</v>
      </c>
      <c r="F231" s="2"/>
      <c r="G231" s="5"/>
      <c r="H231" s="2"/>
      <c r="I231" s="2"/>
    </row>
    <row r="232" spans="1:9" x14ac:dyDescent="0.35">
      <c r="A232" s="1"/>
      <c r="B232" s="14"/>
      <c r="C232" s="2"/>
      <c r="D232" s="2"/>
      <c r="E232" s="1"/>
      <c r="F232" s="2"/>
      <c r="G232" s="5"/>
      <c r="H232" s="2"/>
      <c r="I232" s="2"/>
    </row>
    <row r="233" spans="1:9" x14ac:dyDescent="0.35">
      <c r="A233" s="1"/>
      <c r="B233" s="16" t="s">
        <v>276</v>
      </c>
      <c r="C233" s="16"/>
      <c r="D233" s="16"/>
      <c r="E233" s="16"/>
      <c r="F233" s="2"/>
      <c r="G233" s="5"/>
      <c r="H233" s="2"/>
      <c r="I233" s="14"/>
    </row>
    <row r="234" spans="1:9" x14ac:dyDescent="0.35">
      <c r="A234" s="1"/>
      <c r="B234" s="32"/>
      <c r="C234" s="32"/>
      <c r="D234" s="32"/>
      <c r="E234" s="32"/>
      <c r="F234" s="2"/>
      <c r="G234" s="5"/>
      <c r="H234" s="2"/>
      <c r="I234" s="14"/>
    </row>
    <row r="235" spans="1:9" x14ac:dyDescent="0.35">
      <c r="A235" s="1"/>
      <c r="B235" s="2" t="s">
        <v>277</v>
      </c>
      <c r="C235" s="6"/>
      <c r="D235" s="280" t="s">
        <v>278</v>
      </c>
      <c r="E235" s="7"/>
      <c r="F235" s="2" t="s">
        <v>111</v>
      </c>
      <c r="G235" s="5" t="s">
        <v>119</v>
      </c>
      <c r="H235" s="9"/>
      <c r="I235" s="2"/>
    </row>
    <row r="236" spans="1:9" x14ac:dyDescent="0.35">
      <c r="A236" s="1"/>
      <c r="B236" s="2" t="s">
        <v>279</v>
      </c>
      <c r="C236" s="6"/>
      <c r="D236" s="280" t="s">
        <v>280</v>
      </c>
      <c r="E236" s="7"/>
      <c r="F236" s="2" t="s">
        <v>111</v>
      </c>
      <c r="G236" s="5" t="s">
        <v>119</v>
      </c>
      <c r="H236" s="9"/>
      <c r="I236" s="2"/>
    </row>
    <row r="237" spans="1:9" x14ac:dyDescent="0.35">
      <c r="A237" s="1"/>
      <c r="B237" s="2"/>
      <c r="C237" s="6"/>
      <c r="D237" s="2"/>
      <c r="E237" s="24"/>
      <c r="F237" s="2"/>
      <c r="G237" s="5"/>
      <c r="H237" s="2"/>
      <c r="I237" s="2"/>
    </row>
    <row r="238" spans="1:9" x14ac:dyDescent="0.35">
      <c r="A238" s="1"/>
      <c r="B238" s="16" t="s">
        <v>279</v>
      </c>
      <c r="C238" s="16"/>
      <c r="D238" s="16"/>
      <c r="E238" s="16"/>
      <c r="F238" s="2" t="s">
        <v>281</v>
      </c>
      <c r="G238" s="5"/>
      <c r="H238" s="2"/>
      <c r="I238" s="14"/>
    </row>
    <row r="239" spans="1:9" x14ac:dyDescent="0.35">
      <c r="A239" s="1"/>
      <c r="B239" s="32"/>
      <c r="C239" s="32"/>
      <c r="D239" s="32"/>
      <c r="E239" s="32"/>
      <c r="F239" s="2"/>
      <c r="G239" s="5"/>
      <c r="H239" s="2"/>
      <c r="I239" s="14"/>
    </row>
    <row r="240" spans="1:9" x14ac:dyDescent="0.35">
      <c r="A240" s="1"/>
      <c r="B240" s="2" t="s">
        <v>282</v>
      </c>
      <c r="C240" s="6" t="s">
        <v>283</v>
      </c>
      <c r="D240" s="2"/>
      <c r="E240" s="7"/>
      <c r="F240" s="2" t="s">
        <v>111</v>
      </c>
      <c r="G240" s="5" t="s">
        <v>119</v>
      </c>
      <c r="H240" s="9"/>
      <c r="I240" s="2"/>
    </row>
    <row r="241" spans="1:9" x14ac:dyDescent="0.35">
      <c r="A241" s="1"/>
      <c r="B241" s="2" t="s">
        <v>284</v>
      </c>
      <c r="C241" s="6" t="s">
        <v>285</v>
      </c>
      <c r="D241" s="2"/>
      <c r="E241" s="7"/>
      <c r="F241" s="2" t="s">
        <v>111</v>
      </c>
      <c r="G241" s="5" t="s">
        <v>119</v>
      </c>
      <c r="H241" s="9"/>
      <c r="I241" s="2"/>
    </row>
    <row r="242" spans="1:9" x14ac:dyDescent="0.35">
      <c r="A242" s="1"/>
      <c r="B242" s="2"/>
      <c r="C242" s="2"/>
      <c r="D242" s="2"/>
      <c r="E242" s="2"/>
      <c r="F242" s="33"/>
      <c r="G242" s="5"/>
      <c r="H242" s="33"/>
      <c r="I242" s="33"/>
    </row>
    <row r="243" spans="1:9" x14ac:dyDescent="0.35">
      <c r="A243" s="1"/>
      <c r="B243" s="2" t="s">
        <v>286</v>
      </c>
      <c r="C243" s="2"/>
      <c r="D243" s="2"/>
      <c r="E243" s="12"/>
      <c r="F243" s="2" t="s">
        <v>111</v>
      </c>
      <c r="G243" s="5" t="s">
        <v>119</v>
      </c>
      <c r="H243" s="9"/>
      <c r="I243" s="9"/>
    </row>
    <row r="244" spans="1:9" x14ac:dyDescent="0.35">
      <c r="A244" s="1"/>
      <c r="B244" s="2" t="s">
        <v>287</v>
      </c>
      <c r="C244" s="2"/>
      <c r="D244" s="2"/>
      <c r="E244" s="12"/>
      <c r="F244" s="2" t="s">
        <v>111</v>
      </c>
      <c r="G244" s="5" t="s">
        <v>119</v>
      </c>
      <c r="H244" s="9"/>
      <c r="I244" s="9"/>
    </row>
    <row r="245" spans="1:9" x14ac:dyDescent="0.35">
      <c r="A245" s="1"/>
      <c r="B245" s="14"/>
      <c r="C245" s="2"/>
      <c r="D245" s="2"/>
      <c r="E245" s="1"/>
      <c r="F245" s="2"/>
      <c r="G245" s="5"/>
      <c r="H245" s="2"/>
      <c r="I245" s="2"/>
    </row>
    <row r="246" spans="1:9" x14ac:dyDescent="0.35">
      <c r="A246" s="1"/>
      <c r="B246" s="380" t="s">
        <v>288</v>
      </c>
      <c r="C246" s="380"/>
      <c r="D246" s="380"/>
      <c r="E246" s="380"/>
      <c r="F246" s="2" t="s">
        <v>289</v>
      </c>
      <c r="G246" s="5"/>
      <c r="H246" s="2"/>
      <c r="I246" s="14"/>
    </row>
    <row r="247" spans="1:9" x14ac:dyDescent="0.35">
      <c r="A247" s="1"/>
      <c r="B247" s="14"/>
      <c r="C247" s="2"/>
      <c r="D247" s="2"/>
      <c r="E247" s="1"/>
      <c r="F247" s="2"/>
      <c r="G247" s="5"/>
      <c r="H247" s="2"/>
      <c r="I247" s="2"/>
    </row>
    <row r="248" spans="1:9" x14ac:dyDescent="0.35">
      <c r="A248" s="1"/>
      <c r="B248" s="2" t="s">
        <v>290</v>
      </c>
      <c r="C248" s="2"/>
      <c r="D248" s="2"/>
      <c r="E248" s="7"/>
      <c r="F248" s="2" t="s">
        <v>111</v>
      </c>
      <c r="G248" s="5" t="s">
        <v>291</v>
      </c>
      <c r="H248" s="2"/>
      <c r="I248" s="2"/>
    </row>
    <row r="249" spans="1:9" x14ac:dyDescent="0.35">
      <c r="A249" s="1"/>
      <c r="B249" s="14"/>
      <c r="C249" s="2"/>
      <c r="D249" s="2"/>
      <c r="E249" s="1"/>
      <c r="F249" s="2"/>
      <c r="G249" s="5"/>
      <c r="H249" s="2"/>
      <c r="I249" s="2"/>
    </row>
    <row r="250" spans="1:9" x14ac:dyDescent="0.35">
      <c r="B250" s="2" t="s">
        <v>292</v>
      </c>
      <c r="C250" s="6" t="s">
        <v>239</v>
      </c>
      <c r="E250" s="7"/>
      <c r="F250" s="2" t="s">
        <v>111</v>
      </c>
      <c r="G250" s="5" t="s">
        <v>291</v>
      </c>
      <c r="H250" s="2"/>
      <c r="I250" s="2"/>
    </row>
    <row r="251" spans="1:9" x14ac:dyDescent="0.35">
      <c r="B251" s="2" t="s">
        <v>293</v>
      </c>
      <c r="C251" s="6" t="s">
        <v>226</v>
      </c>
      <c r="E251" s="7"/>
      <c r="F251" s="2" t="s">
        <v>111</v>
      </c>
      <c r="G251" s="5" t="s">
        <v>291</v>
      </c>
    </row>
    <row r="252" spans="1:9" x14ac:dyDescent="0.35">
      <c r="B252" s="2" t="s">
        <v>294</v>
      </c>
      <c r="C252" s="6" t="s">
        <v>226</v>
      </c>
      <c r="E252" s="7"/>
      <c r="F252" s="2" t="s">
        <v>111</v>
      </c>
      <c r="G252" s="5" t="s">
        <v>291</v>
      </c>
    </row>
    <row r="253" spans="1:9" x14ac:dyDescent="0.35">
      <c r="B253" s="2" t="s">
        <v>295</v>
      </c>
      <c r="C253" s="6" t="s">
        <v>226</v>
      </c>
      <c r="E253" s="7"/>
      <c r="F253" s="2" t="s">
        <v>111</v>
      </c>
      <c r="G253" s="5" t="s">
        <v>291</v>
      </c>
    </row>
    <row r="254" spans="1:9" x14ac:dyDescent="0.35">
      <c r="B254" s="2" t="s">
        <v>296</v>
      </c>
      <c r="C254" s="34"/>
      <c r="D254" s="6"/>
      <c r="E254" s="6"/>
      <c r="F254" s="2" t="s">
        <v>111</v>
      </c>
      <c r="G254" s="5" t="s">
        <v>291</v>
      </c>
    </row>
    <row r="255" spans="1:9" x14ac:dyDescent="0.35">
      <c r="A255" s="1"/>
      <c r="B255" s="2"/>
      <c r="C255" s="2"/>
      <c r="D255" s="2"/>
      <c r="F255" s="2"/>
      <c r="G255" s="5"/>
      <c r="H255" s="2"/>
      <c r="I255" s="2"/>
    </row>
    <row r="256" spans="1:9" x14ac:dyDescent="0.35">
      <c r="A256" s="1"/>
      <c r="B256" s="2" t="s">
        <v>262</v>
      </c>
      <c r="C256" s="2"/>
      <c r="D256" s="2"/>
      <c r="E256" s="12"/>
      <c r="F256" s="2" t="s">
        <v>111</v>
      </c>
      <c r="G256" s="5" t="s">
        <v>291</v>
      </c>
      <c r="H256" s="9"/>
      <c r="I256" s="9"/>
    </row>
    <row r="257" spans="1:9" x14ac:dyDescent="0.35">
      <c r="A257" s="1"/>
      <c r="B257" s="2"/>
      <c r="C257" s="2"/>
      <c r="D257" s="2"/>
      <c r="E257" s="2"/>
      <c r="F257" s="2"/>
      <c r="G257" s="5"/>
      <c r="H257" s="2"/>
      <c r="I257" s="2"/>
    </row>
    <row r="258" spans="1:9" x14ac:dyDescent="0.35">
      <c r="A258" s="1"/>
      <c r="B258" s="12" t="s">
        <v>263</v>
      </c>
      <c r="C258" s="6" t="s">
        <v>226</v>
      </c>
      <c r="D258" s="2"/>
      <c r="E258" s="7"/>
      <c r="F258" s="2" t="s">
        <v>111</v>
      </c>
      <c r="G258" s="5" t="s">
        <v>291</v>
      </c>
      <c r="H258" s="2"/>
      <c r="I258" s="2"/>
    </row>
    <row r="259" spans="1:9" x14ac:dyDescent="0.35">
      <c r="A259" s="1"/>
      <c r="B259" s="12" t="s">
        <v>264</v>
      </c>
      <c r="C259" s="6" t="s">
        <v>226</v>
      </c>
      <c r="D259" s="2"/>
      <c r="E259" s="7"/>
      <c r="F259" s="2" t="s">
        <v>111</v>
      </c>
      <c r="G259" s="5" t="s">
        <v>291</v>
      </c>
      <c r="H259" s="2"/>
      <c r="I259" s="2"/>
    </row>
    <row r="260" spans="1:9" x14ac:dyDescent="0.35">
      <c r="A260" s="1"/>
      <c r="B260" s="12" t="s">
        <v>265</v>
      </c>
      <c r="C260" s="6" t="s">
        <v>226</v>
      </c>
      <c r="D260" s="2"/>
      <c r="E260" s="7"/>
      <c r="F260" s="2" t="s">
        <v>111</v>
      </c>
      <c r="G260" s="5" t="s">
        <v>291</v>
      </c>
      <c r="H260" s="2"/>
      <c r="I260" s="2"/>
    </row>
    <row r="261" spans="1:9" x14ac:dyDescent="0.35">
      <c r="A261" s="1"/>
      <c r="B261" s="12" t="s">
        <v>266</v>
      </c>
      <c r="C261" s="6" t="s">
        <v>226</v>
      </c>
      <c r="D261" s="2"/>
      <c r="E261" s="7"/>
      <c r="F261" s="2" t="s">
        <v>111</v>
      </c>
      <c r="G261" s="5" t="s">
        <v>291</v>
      </c>
      <c r="H261" s="2"/>
      <c r="I261" s="2"/>
    </row>
    <row r="262" spans="1:9" x14ac:dyDescent="0.35">
      <c r="A262" s="1"/>
      <c r="B262" s="12" t="s">
        <v>267</v>
      </c>
      <c r="C262" s="6" t="s">
        <v>226</v>
      </c>
      <c r="D262" s="2"/>
      <c r="E262" s="7"/>
      <c r="F262" s="2" t="s">
        <v>111</v>
      </c>
      <c r="G262" s="5" t="s">
        <v>291</v>
      </c>
      <c r="H262" s="2"/>
      <c r="I262" s="2"/>
    </row>
    <row r="263" spans="1:9" x14ac:dyDescent="0.35">
      <c r="A263" s="1"/>
      <c r="B263" s="12" t="s">
        <v>268</v>
      </c>
      <c r="C263" s="6" t="s">
        <v>226</v>
      </c>
      <c r="D263" s="2"/>
      <c r="E263" s="7"/>
      <c r="F263" s="2" t="s">
        <v>111</v>
      </c>
      <c r="G263" s="5" t="s">
        <v>291</v>
      </c>
      <c r="H263" s="2"/>
      <c r="I263" s="2"/>
    </row>
    <row r="264" spans="1:9" x14ac:dyDescent="0.35">
      <c r="A264" s="1"/>
      <c r="B264" s="12" t="s">
        <v>269</v>
      </c>
      <c r="C264" s="6" t="s">
        <v>226</v>
      </c>
      <c r="D264" s="2"/>
      <c r="E264" s="7"/>
      <c r="F264" s="2" t="s">
        <v>111</v>
      </c>
      <c r="G264" s="5" t="s">
        <v>291</v>
      </c>
      <c r="H264" s="2"/>
      <c r="I264" s="2"/>
    </row>
    <row r="265" spans="1:9" x14ac:dyDescent="0.35">
      <c r="A265" s="1"/>
      <c r="B265" s="12" t="s">
        <v>270</v>
      </c>
      <c r="C265" s="6" t="s">
        <v>226</v>
      </c>
      <c r="D265" s="2"/>
      <c r="E265" s="7"/>
      <c r="F265" s="2" t="s">
        <v>111</v>
      </c>
      <c r="G265" s="5" t="s">
        <v>291</v>
      </c>
      <c r="H265" s="2"/>
      <c r="I265" s="2"/>
    </row>
    <row r="266" spans="1:9" x14ac:dyDescent="0.35">
      <c r="A266" s="1"/>
      <c r="B266" s="12" t="s">
        <v>271</v>
      </c>
      <c r="C266" s="6" t="s">
        <v>226</v>
      </c>
      <c r="D266" s="2"/>
      <c r="E266" s="7"/>
      <c r="F266" s="2" t="s">
        <v>111</v>
      </c>
      <c r="G266" s="5" t="s">
        <v>291</v>
      </c>
      <c r="H266" s="2"/>
      <c r="I266" s="2"/>
    </row>
    <row r="267" spans="1:9" x14ac:dyDescent="0.35">
      <c r="A267" s="1"/>
      <c r="B267" s="12" t="s">
        <v>272</v>
      </c>
      <c r="C267" s="6" t="s">
        <v>226</v>
      </c>
      <c r="D267" s="2"/>
      <c r="E267" s="7"/>
      <c r="F267" s="2" t="s">
        <v>111</v>
      </c>
      <c r="G267" s="5" t="s">
        <v>291</v>
      </c>
      <c r="H267" s="2"/>
      <c r="I267" s="2"/>
    </row>
  </sheetData>
  <mergeCells count="5">
    <mergeCell ref="B2:E2"/>
    <mergeCell ref="B246:E246"/>
    <mergeCell ref="B60:E60"/>
    <mergeCell ref="B81:E81"/>
    <mergeCell ref="B102:E102"/>
  </mergeCells>
  <dataValidations count="3">
    <dataValidation type="list" allowBlank="1" showInputMessage="1" showErrorMessage="1" sqref="E202 E219 E257" xr:uid="{00000000-0002-0000-0500-000000000000}">
      <formula1>$B$13:$B$17</formula1>
    </dataValidation>
    <dataValidation type="list" allowBlank="1" showInputMessage="1" showErrorMessage="1" sqref="E125 E218 E256 E201 E171 E154 E243:E244" xr:uid="{00000000-0002-0000-0500-000001000000}">
      <formula1>$B$12:$B$16</formula1>
    </dataValidation>
    <dataValidation type="list" allowBlank="1" showInputMessage="1" showErrorMessage="1" sqref="E235:E236" xr:uid="{00000000-0002-0000-0500-000002000000}">
      <formula1>$D$235:$D$236</formula1>
    </dataValidation>
  </dataValidations>
  <hyperlinks>
    <hyperlink ref="G16" r:id="rId1" xr:uid="{00000000-0004-0000-0500-000000000000}"/>
    <hyperlink ref="G15" r:id="rId2" xr:uid="{00000000-0004-0000-0500-000001000000}"/>
    <hyperlink ref="G14" r:id="rId3" xr:uid="{00000000-0004-0000-0500-000002000000}"/>
    <hyperlink ref="G13" r:id="rId4" xr:uid="{00000000-0004-0000-0500-000003000000}"/>
    <hyperlink ref="G12" r:id="rId5" xr:uid="{00000000-0004-0000-0500-000004000000}"/>
    <hyperlink ref="G32" r:id="rId6" location="returns" xr:uid="{00000000-0004-0000-0500-000005000000}"/>
    <hyperlink ref="G20" r:id="rId7" xr:uid="{00000000-0004-0000-0500-000006000000}"/>
    <hyperlink ref="G25" r:id="rId8" xr:uid="{00000000-0004-0000-0500-000007000000}"/>
    <hyperlink ref="G24" r:id="rId9" xr:uid="{00000000-0004-0000-0500-000008000000}"/>
  </hyperlinks>
  <pageMargins left="0.7" right="0.7" top="0.75" bottom="0.75" header="0.3" footer="0.3"/>
  <pageSetup paperSize="9" scale="50" fitToHeight="0" orientation="landscape" r:id="rId10"/>
  <rowBreaks count="1" manualBreakCount="1">
    <brk id="198" max="16383" man="1"/>
  </rowBreaks>
  <drawing r:id="rId11"/>
  <legacyDrawing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6" tint="0.59999389629810485"/>
    <pageSetUpPr fitToPage="1"/>
  </sheetPr>
  <dimension ref="A1:AC47"/>
  <sheetViews>
    <sheetView showGridLines="0" tabSelected="1" zoomScale="70" zoomScaleNormal="70" zoomScaleSheetLayoutView="90" workbookViewId="0">
      <selection activeCell="A3" sqref="A3:J3"/>
    </sheetView>
  </sheetViews>
  <sheetFormatPr defaultRowHeight="14.5" x14ac:dyDescent="0.35"/>
  <cols>
    <col min="1" max="1" width="36.7265625" customWidth="1"/>
    <col min="2" max="2" width="9.1796875" customWidth="1"/>
    <col min="3" max="5" width="9.453125" customWidth="1"/>
    <col min="6" max="6" width="33.453125" customWidth="1"/>
    <col min="7" max="7" width="11.81640625" customWidth="1"/>
    <col min="8" max="8" width="11.26953125" customWidth="1"/>
    <col min="9" max="9" width="12.54296875" customWidth="1"/>
    <col min="10" max="10" width="12.26953125" customWidth="1"/>
    <col min="11" max="11" width="2" customWidth="1"/>
    <col min="12" max="12" width="9.26953125" customWidth="1"/>
    <col min="13" max="14" width="8.54296875" customWidth="1"/>
    <col min="15" max="15" width="32.81640625" customWidth="1"/>
    <col min="16" max="16" width="14.54296875" customWidth="1"/>
    <col min="17" max="17" width="23" customWidth="1"/>
    <col min="18" max="18" width="10.1796875" customWidth="1"/>
    <col min="28" max="29" width="9.1796875" customWidth="1"/>
  </cols>
  <sheetData>
    <row r="1" spans="1:29" x14ac:dyDescent="0.35">
      <c r="A1" s="341" t="s">
        <v>297</v>
      </c>
      <c r="B1" s="390" t="s">
        <v>106</v>
      </c>
      <c r="C1" s="391"/>
      <c r="D1" s="391"/>
      <c r="E1" s="391"/>
      <c r="F1" s="391"/>
      <c r="G1" s="391"/>
      <c r="H1" s="391"/>
      <c r="I1" s="391"/>
      <c r="J1" s="391"/>
      <c r="K1" s="342"/>
      <c r="L1" s="386" t="s">
        <v>16</v>
      </c>
      <c r="M1" s="386"/>
      <c r="N1" s="386"/>
      <c r="O1" s="386"/>
      <c r="P1" s="386"/>
      <c r="Q1" s="343"/>
      <c r="R1" s="344"/>
    </row>
    <row r="2" spans="1:29" ht="46" x14ac:dyDescent="0.35">
      <c r="A2" s="345" t="s">
        <v>298</v>
      </c>
      <c r="B2" s="356" t="s">
        <v>299</v>
      </c>
      <c r="C2" s="36" t="s">
        <v>300</v>
      </c>
      <c r="D2" s="36" t="s">
        <v>301</v>
      </c>
      <c r="E2" s="36" t="s">
        <v>302</v>
      </c>
      <c r="F2" s="36" t="s">
        <v>303</v>
      </c>
      <c r="G2" s="36" t="s">
        <v>304</v>
      </c>
      <c r="H2" s="36" t="s">
        <v>305</v>
      </c>
      <c r="I2" s="36" t="s">
        <v>306</v>
      </c>
      <c r="J2" s="36" t="s">
        <v>307</v>
      </c>
      <c r="K2" s="35"/>
      <c r="L2" s="346" t="s">
        <v>300</v>
      </c>
      <c r="M2" s="346" t="s">
        <v>301</v>
      </c>
      <c r="N2" s="346" t="s">
        <v>302</v>
      </c>
      <c r="O2" s="346" t="s">
        <v>303</v>
      </c>
      <c r="P2" s="346" t="s">
        <v>307</v>
      </c>
      <c r="R2" s="347"/>
      <c r="AB2" s="375"/>
      <c r="AC2" s="375"/>
    </row>
    <row r="3" spans="1:29" x14ac:dyDescent="0.35">
      <c r="A3" s="387" t="s">
        <v>308</v>
      </c>
      <c r="B3" s="388"/>
      <c r="C3" s="388"/>
      <c r="D3" s="388"/>
      <c r="E3" s="388"/>
      <c r="F3" s="388"/>
      <c r="G3" s="388"/>
      <c r="H3" s="388"/>
      <c r="I3" s="388"/>
      <c r="J3" s="388"/>
      <c r="K3" s="35"/>
      <c r="L3" s="388" t="s">
        <v>308</v>
      </c>
      <c r="M3" s="388"/>
      <c r="N3" s="388"/>
      <c r="O3" s="388"/>
      <c r="P3" s="388"/>
      <c r="R3" s="347"/>
      <c r="AB3" s="375">
        <v>1</v>
      </c>
      <c r="AC3" s="375" t="s">
        <v>309</v>
      </c>
    </row>
    <row r="4" spans="1:29" x14ac:dyDescent="0.35">
      <c r="A4" s="348"/>
      <c r="B4" s="348"/>
      <c r="C4" s="337"/>
      <c r="D4" s="337"/>
      <c r="E4" s="337">
        <f t="shared" ref="E4:E12" si="0">C4*D4</f>
        <v>0</v>
      </c>
      <c r="F4" s="338"/>
      <c r="G4" s="339"/>
      <c r="H4" s="340"/>
      <c r="I4" s="368">
        <f>G4*H4</f>
        <v>0</v>
      </c>
      <c r="J4" s="368">
        <f>G4-I4</f>
        <v>0</v>
      </c>
      <c r="K4" s="349"/>
      <c r="L4" s="337"/>
      <c r="M4" s="337"/>
      <c r="N4" s="337">
        <f t="shared" ref="N4:N30" si="1">L4*M4</f>
        <v>0</v>
      </c>
      <c r="O4" s="355">
        <f>F4</f>
        <v>0</v>
      </c>
      <c r="P4" s="339"/>
      <c r="Q4" s="2"/>
      <c r="R4" s="350"/>
      <c r="AB4" s="375">
        <v>2</v>
      </c>
      <c r="AC4" s="375" t="s">
        <v>310</v>
      </c>
    </row>
    <row r="5" spans="1:29" x14ac:dyDescent="0.35">
      <c r="A5" s="348"/>
      <c r="B5" s="348"/>
      <c r="C5" s="337"/>
      <c r="D5" s="337"/>
      <c r="E5" s="337">
        <f t="shared" si="0"/>
        <v>0</v>
      </c>
      <c r="F5" s="338"/>
      <c r="G5" s="339"/>
      <c r="H5" s="340"/>
      <c r="I5" s="368">
        <f t="shared" ref="I5:I12" si="2">G5*H5</f>
        <v>0</v>
      </c>
      <c r="J5" s="368">
        <f t="shared" ref="J5:J12" si="3">G5-I5</f>
        <v>0</v>
      </c>
      <c r="K5" s="349"/>
      <c r="L5" s="337"/>
      <c r="M5" s="337"/>
      <c r="N5" s="337">
        <f t="shared" si="1"/>
        <v>0</v>
      </c>
      <c r="O5" s="355">
        <f t="shared" ref="O5:O8" si="4">F5</f>
        <v>0</v>
      </c>
      <c r="P5" s="339"/>
      <c r="Q5" s="2"/>
      <c r="R5" s="350"/>
      <c r="AB5" s="375">
        <v>3</v>
      </c>
      <c r="AC5" s="375" t="s">
        <v>311</v>
      </c>
    </row>
    <row r="6" spans="1:29" x14ac:dyDescent="0.35">
      <c r="A6" s="348"/>
      <c r="B6" s="348"/>
      <c r="C6" s="337"/>
      <c r="D6" s="337"/>
      <c r="E6" s="337">
        <f t="shared" si="0"/>
        <v>0</v>
      </c>
      <c r="F6" s="338"/>
      <c r="G6" s="339"/>
      <c r="H6" s="340"/>
      <c r="I6" s="368">
        <f t="shared" si="2"/>
        <v>0</v>
      </c>
      <c r="J6" s="368">
        <f t="shared" si="3"/>
        <v>0</v>
      </c>
      <c r="K6" s="349"/>
      <c r="L6" s="337"/>
      <c r="M6" s="337"/>
      <c r="N6" s="337">
        <f t="shared" si="1"/>
        <v>0</v>
      </c>
      <c r="O6" s="355">
        <f t="shared" si="4"/>
        <v>0</v>
      </c>
      <c r="P6" s="339"/>
      <c r="Q6" s="2"/>
      <c r="R6" s="350"/>
      <c r="AB6" s="375">
        <v>4</v>
      </c>
      <c r="AC6" s="375" t="s">
        <v>606</v>
      </c>
    </row>
    <row r="7" spans="1:29" x14ac:dyDescent="0.35">
      <c r="A7" s="348"/>
      <c r="B7" s="348"/>
      <c r="C7" s="337"/>
      <c r="D7" s="337"/>
      <c r="E7" s="337">
        <f t="shared" si="0"/>
        <v>0</v>
      </c>
      <c r="F7" s="338"/>
      <c r="G7" s="339"/>
      <c r="H7" s="340"/>
      <c r="I7" s="368">
        <f t="shared" si="2"/>
        <v>0</v>
      </c>
      <c r="J7" s="368">
        <f t="shared" si="3"/>
        <v>0</v>
      </c>
      <c r="K7" s="349"/>
      <c r="L7" s="337"/>
      <c r="M7" s="337"/>
      <c r="N7" s="337">
        <f t="shared" si="1"/>
        <v>0</v>
      </c>
      <c r="O7" s="355">
        <f t="shared" si="4"/>
        <v>0</v>
      </c>
      <c r="P7" s="339"/>
      <c r="Q7" s="2"/>
      <c r="R7" s="350"/>
      <c r="AB7" s="375"/>
      <c r="AC7" s="375"/>
    </row>
    <row r="8" spans="1:29" x14ac:dyDescent="0.35">
      <c r="A8" s="348"/>
      <c r="B8" s="348"/>
      <c r="C8" s="337"/>
      <c r="D8" s="337"/>
      <c r="E8" s="337">
        <f t="shared" si="0"/>
        <v>0</v>
      </c>
      <c r="F8" s="338"/>
      <c r="G8" s="339"/>
      <c r="H8" s="340"/>
      <c r="I8" s="368">
        <f t="shared" si="2"/>
        <v>0</v>
      </c>
      <c r="J8" s="368">
        <f t="shared" si="3"/>
        <v>0</v>
      </c>
      <c r="K8" s="349"/>
      <c r="L8" s="337"/>
      <c r="M8" s="337"/>
      <c r="N8" s="337">
        <f t="shared" si="1"/>
        <v>0</v>
      </c>
      <c r="O8" s="355">
        <f t="shared" si="4"/>
        <v>0</v>
      </c>
      <c r="P8" s="339"/>
      <c r="Q8" s="2"/>
      <c r="R8" s="350"/>
      <c r="AB8" s="375"/>
      <c r="AC8" s="375"/>
    </row>
    <row r="9" spans="1:29" x14ac:dyDescent="0.35">
      <c r="A9" s="348"/>
      <c r="B9" s="348"/>
      <c r="C9" s="337"/>
      <c r="D9" s="337"/>
      <c r="E9" s="337">
        <f t="shared" si="0"/>
        <v>0</v>
      </c>
      <c r="F9" s="338"/>
      <c r="G9" s="339"/>
      <c r="H9" s="340"/>
      <c r="I9" s="368">
        <f t="shared" si="2"/>
        <v>0</v>
      </c>
      <c r="J9" s="368">
        <f t="shared" si="3"/>
        <v>0</v>
      </c>
      <c r="K9" s="349"/>
      <c r="L9" s="337"/>
      <c r="M9" s="337"/>
      <c r="N9" s="337">
        <f t="shared" si="1"/>
        <v>0</v>
      </c>
      <c r="O9" s="355">
        <f t="shared" ref="O9:O12" si="5">F9</f>
        <v>0</v>
      </c>
      <c r="P9" s="339"/>
      <c r="Q9" s="2"/>
      <c r="R9" s="350"/>
    </row>
    <row r="10" spans="1:29" x14ac:dyDescent="0.35">
      <c r="A10" s="348"/>
      <c r="B10" s="348"/>
      <c r="C10" s="337"/>
      <c r="D10" s="337"/>
      <c r="E10" s="337">
        <f t="shared" si="0"/>
        <v>0</v>
      </c>
      <c r="F10" s="338"/>
      <c r="G10" s="339"/>
      <c r="H10" s="340"/>
      <c r="I10" s="368">
        <f t="shared" si="2"/>
        <v>0</v>
      </c>
      <c r="J10" s="368">
        <f t="shared" si="3"/>
        <v>0</v>
      </c>
      <c r="K10" s="349"/>
      <c r="L10" s="337"/>
      <c r="M10" s="337"/>
      <c r="N10" s="337">
        <f t="shared" si="1"/>
        <v>0</v>
      </c>
      <c r="O10" s="355">
        <f t="shared" si="5"/>
        <v>0</v>
      </c>
      <c r="P10" s="339"/>
      <c r="Q10" s="2"/>
      <c r="R10" s="350"/>
    </row>
    <row r="11" spans="1:29" x14ac:dyDescent="0.35">
      <c r="A11" s="348"/>
      <c r="B11" s="348"/>
      <c r="C11" s="337"/>
      <c r="D11" s="337"/>
      <c r="E11" s="337">
        <f t="shared" si="0"/>
        <v>0</v>
      </c>
      <c r="F11" s="338"/>
      <c r="G11" s="339"/>
      <c r="H11" s="340"/>
      <c r="I11" s="368">
        <f t="shared" si="2"/>
        <v>0</v>
      </c>
      <c r="J11" s="368">
        <f t="shared" si="3"/>
        <v>0</v>
      </c>
      <c r="K11" s="349"/>
      <c r="L11" s="337"/>
      <c r="M11" s="337"/>
      <c r="N11" s="337">
        <f t="shared" si="1"/>
        <v>0</v>
      </c>
      <c r="O11" s="355">
        <f t="shared" si="5"/>
        <v>0</v>
      </c>
      <c r="P11" s="339"/>
      <c r="Q11" s="2"/>
      <c r="R11" s="350"/>
    </row>
    <row r="12" spans="1:29" x14ac:dyDescent="0.35">
      <c r="A12" s="348"/>
      <c r="B12" s="348"/>
      <c r="C12" s="337"/>
      <c r="D12" s="337"/>
      <c r="E12" s="337">
        <f t="shared" si="0"/>
        <v>0</v>
      </c>
      <c r="F12" s="338"/>
      <c r="G12" s="339"/>
      <c r="H12" s="340"/>
      <c r="I12" s="368">
        <f t="shared" si="2"/>
        <v>0</v>
      </c>
      <c r="J12" s="368">
        <f t="shared" si="3"/>
        <v>0</v>
      </c>
      <c r="K12" s="349"/>
      <c r="L12" s="337"/>
      <c r="M12" s="337"/>
      <c r="N12" s="337">
        <f t="shared" si="1"/>
        <v>0</v>
      </c>
      <c r="O12" s="355">
        <f t="shared" si="5"/>
        <v>0</v>
      </c>
      <c r="P12" s="339"/>
      <c r="Q12" s="2"/>
      <c r="R12" s="350"/>
    </row>
    <row r="13" spans="1:29" x14ac:dyDescent="0.35">
      <c r="A13" s="387" t="s">
        <v>312</v>
      </c>
      <c r="B13" s="388"/>
      <c r="C13" s="388"/>
      <c r="D13" s="388"/>
      <c r="E13" s="388"/>
      <c r="F13" s="388"/>
      <c r="G13" s="388"/>
      <c r="H13" s="388"/>
      <c r="I13" s="388"/>
      <c r="J13" s="388"/>
      <c r="K13" s="35"/>
      <c r="L13" s="389" t="s">
        <v>312</v>
      </c>
      <c r="M13" s="389"/>
      <c r="N13" s="389"/>
      <c r="O13" s="389"/>
      <c r="P13" s="389"/>
      <c r="R13" s="347"/>
    </row>
    <row r="14" spans="1:29" x14ac:dyDescent="0.35">
      <c r="A14" s="348"/>
      <c r="B14" s="348"/>
      <c r="C14" s="337"/>
      <c r="D14" s="337"/>
      <c r="E14" s="337">
        <f t="shared" ref="E14:E29" si="6">C14*D14</f>
        <v>0</v>
      </c>
      <c r="F14" s="336"/>
      <c r="G14" s="339"/>
      <c r="H14" s="340"/>
      <c r="I14" s="368">
        <f>G14*H14</f>
        <v>0</v>
      </c>
      <c r="J14" s="368">
        <f t="shared" ref="J14" si="7">G14-I14</f>
        <v>0</v>
      </c>
      <c r="K14" s="349"/>
      <c r="L14" s="337"/>
      <c r="M14" s="337"/>
      <c r="N14" s="337">
        <f t="shared" si="1"/>
        <v>0</v>
      </c>
      <c r="O14" s="355">
        <f>F14</f>
        <v>0</v>
      </c>
      <c r="P14" s="339"/>
      <c r="Q14" s="2"/>
      <c r="R14" s="350"/>
    </row>
    <row r="15" spans="1:29" x14ac:dyDescent="0.35">
      <c r="A15" s="348"/>
      <c r="B15" s="348"/>
      <c r="C15" s="337"/>
      <c r="D15" s="337"/>
      <c r="E15" s="337">
        <f t="shared" si="6"/>
        <v>0</v>
      </c>
      <c r="F15" s="336"/>
      <c r="G15" s="339"/>
      <c r="H15" s="340"/>
      <c r="I15" s="368">
        <f t="shared" ref="I15:I30" si="8">G15*H15</f>
        <v>0</v>
      </c>
      <c r="J15" s="368">
        <f t="shared" ref="J15:J30" si="9">G15-I15</f>
        <v>0</v>
      </c>
      <c r="K15" s="349"/>
      <c r="L15" s="337"/>
      <c r="M15" s="337"/>
      <c r="N15" s="337">
        <f t="shared" si="1"/>
        <v>0</v>
      </c>
      <c r="O15" s="355">
        <f t="shared" ref="O15:O30" si="10">F15</f>
        <v>0</v>
      </c>
      <c r="P15" s="339"/>
      <c r="Q15" s="2"/>
      <c r="R15" s="350"/>
    </row>
    <row r="16" spans="1:29" x14ac:dyDescent="0.35">
      <c r="A16" s="348"/>
      <c r="B16" s="348"/>
      <c r="C16" s="337"/>
      <c r="D16" s="337"/>
      <c r="E16" s="337">
        <f t="shared" si="6"/>
        <v>0</v>
      </c>
      <c r="F16" s="336"/>
      <c r="G16" s="339"/>
      <c r="H16" s="340"/>
      <c r="I16" s="368">
        <f t="shared" si="8"/>
        <v>0</v>
      </c>
      <c r="J16" s="368">
        <f t="shared" si="9"/>
        <v>0</v>
      </c>
      <c r="K16" s="349"/>
      <c r="L16" s="337"/>
      <c r="M16" s="337"/>
      <c r="N16" s="337">
        <f t="shared" si="1"/>
        <v>0</v>
      </c>
      <c r="O16" s="355">
        <f t="shared" si="10"/>
        <v>0</v>
      </c>
      <c r="P16" s="339"/>
      <c r="Q16" s="2"/>
      <c r="R16" s="350"/>
    </row>
    <row r="17" spans="1:18" x14ac:dyDescent="0.35">
      <c r="A17" s="348"/>
      <c r="B17" s="348"/>
      <c r="C17" s="337"/>
      <c r="D17" s="337"/>
      <c r="E17" s="337">
        <f t="shared" si="6"/>
        <v>0</v>
      </c>
      <c r="F17" s="336"/>
      <c r="G17" s="339"/>
      <c r="H17" s="340"/>
      <c r="I17" s="368">
        <f t="shared" si="8"/>
        <v>0</v>
      </c>
      <c r="J17" s="368">
        <f t="shared" si="9"/>
        <v>0</v>
      </c>
      <c r="K17" s="349"/>
      <c r="L17" s="337"/>
      <c r="M17" s="337"/>
      <c r="N17" s="337">
        <f t="shared" si="1"/>
        <v>0</v>
      </c>
      <c r="O17" s="355">
        <f t="shared" si="10"/>
        <v>0</v>
      </c>
      <c r="P17" s="339"/>
      <c r="Q17" s="2"/>
      <c r="R17" s="350"/>
    </row>
    <row r="18" spans="1:18" x14ac:dyDescent="0.35">
      <c r="A18" s="348"/>
      <c r="B18" s="348"/>
      <c r="C18" s="337"/>
      <c r="D18" s="337"/>
      <c r="E18" s="337">
        <f t="shared" si="6"/>
        <v>0</v>
      </c>
      <c r="F18" s="336"/>
      <c r="G18" s="339"/>
      <c r="H18" s="340"/>
      <c r="I18" s="368">
        <f t="shared" si="8"/>
        <v>0</v>
      </c>
      <c r="J18" s="368">
        <f t="shared" si="9"/>
        <v>0</v>
      </c>
      <c r="K18" s="349"/>
      <c r="L18" s="337"/>
      <c r="M18" s="337"/>
      <c r="N18" s="337">
        <f t="shared" si="1"/>
        <v>0</v>
      </c>
      <c r="O18" s="355">
        <f t="shared" si="10"/>
        <v>0</v>
      </c>
      <c r="P18" s="339"/>
      <c r="Q18" s="2"/>
      <c r="R18" s="350"/>
    </row>
    <row r="19" spans="1:18" x14ac:dyDescent="0.35">
      <c r="A19" s="348"/>
      <c r="B19" s="348"/>
      <c r="C19" s="337"/>
      <c r="D19" s="337"/>
      <c r="E19" s="337">
        <f t="shared" si="6"/>
        <v>0</v>
      </c>
      <c r="F19" s="336"/>
      <c r="G19" s="339"/>
      <c r="H19" s="340"/>
      <c r="I19" s="368">
        <f t="shared" si="8"/>
        <v>0</v>
      </c>
      <c r="J19" s="368">
        <f t="shared" si="9"/>
        <v>0</v>
      </c>
      <c r="K19" s="349"/>
      <c r="L19" s="337"/>
      <c r="M19" s="337"/>
      <c r="N19" s="337">
        <f t="shared" si="1"/>
        <v>0</v>
      </c>
      <c r="O19" s="355">
        <f t="shared" si="10"/>
        <v>0</v>
      </c>
      <c r="P19" s="339"/>
      <c r="Q19" s="2"/>
      <c r="R19" s="350"/>
    </row>
    <row r="20" spans="1:18" x14ac:dyDescent="0.35">
      <c r="A20" s="348"/>
      <c r="B20" s="348"/>
      <c r="C20" s="337"/>
      <c r="D20" s="337"/>
      <c r="E20" s="337">
        <f t="shared" si="6"/>
        <v>0</v>
      </c>
      <c r="F20" s="336"/>
      <c r="G20" s="339"/>
      <c r="H20" s="340"/>
      <c r="I20" s="368">
        <f t="shared" si="8"/>
        <v>0</v>
      </c>
      <c r="J20" s="368">
        <f t="shared" si="9"/>
        <v>0</v>
      </c>
      <c r="K20" s="349"/>
      <c r="L20" s="337"/>
      <c r="M20" s="337"/>
      <c r="N20" s="337">
        <f t="shared" si="1"/>
        <v>0</v>
      </c>
      <c r="O20" s="355">
        <f t="shared" si="10"/>
        <v>0</v>
      </c>
      <c r="P20" s="339"/>
      <c r="Q20" s="2"/>
      <c r="R20" s="350"/>
    </row>
    <row r="21" spans="1:18" x14ac:dyDescent="0.35">
      <c r="A21" s="348"/>
      <c r="B21" s="348"/>
      <c r="C21" s="337"/>
      <c r="D21" s="337"/>
      <c r="E21" s="337">
        <f t="shared" si="6"/>
        <v>0</v>
      </c>
      <c r="F21" s="336"/>
      <c r="G21" s="339"/>
      <c r="H21" s="340"/>
      <c r="I21" s="368">
        <f t="shared" si="8"/>
        <v>0</v>
      </c>
      <c r="J21" s="368">
        <f t="shared" si="9"/>
        <v>0</v>
      </c>
      <c r="K21" s="349"/>
      <c r="L21" s="337"/>
      <c r="M21" s="337"/>
      <c r="N21" s="337">
        <f t="shared" si="1"/>
        <v>0</v>
      </c>
      <c r="O21" s="355">
        <f t="shared" si="10"/>
        <v>0</v>
      </c>
      <c r="P21" s="339"/>
      <c r="Q21" s="2"/>
      <c r="R21" s="350"/>
    </row>
    <row r="22" spans="1:18" x14ac:dyDescent="0.35">
      <c r="A22" s="348"/>
      <c r="B22" s="348"/>
      <c r="C22" s="337"/>
      <c r="D22" s="337"/>
      <c r="E22" s="337">
        <f t="shared" si="6"/>
        <v>0</v>
      </c>
      <c r="F22" s="336"/>
      <c r="G22" s="339"/>
      <c r="H22" s="340"/>
      <c r="I22" s="368">
        <f t="shared" si="8"/>
        <v>0</v>
      </c>
      <c r="J22" s="368">
        <f t="shared" si="9"/>
        <v>0</v>
      </c>
      <c r="K22" s="349"/>
      <c r="L22" s="337"/>
      <c r="M22" s="337"/>
      <c r="N22" s="337">
        <f t="shared" si="1"/>
        <v>0</v>
      </c>
      <c r="O22" s="355">
        <f t="shared" si="10"/>
        <v>0</v>
      </c>
      <c r="P22" s="339"/>
      <c r="Q22" s="2"/>
      <c r="R22" s="350"/>
    </row>
    <row r="23" spans="1:18" x14ac:dyDescent="0.35">
      <c r="A23" s="348"/>
      <c r="B23" s="348"/>
      <c r="C23" s="337"/>
      <c r="D23" s="337"/>
      <c r="E23" s="337">
        <f t="shared" si="6"/>
        <v>0</v>
      </c>
      <c r="F23" s="336"/>
      <c r="G23" s="339"/>
      <c r="H23" s="340"/>
      <c r="I23" s="368">
        <f t="shared" si="8"/>
        <v>0</v>
      </c>
      <c r="J23" s="368">
        <f t="shared" si="9"/>
        <v>0</v>
      </c>
      <c r="K23" s="349"/>
      <c r="L23" s="337"/>
      <c r="M23" s="337"/>
      <c r="N23" s="337">
        <f t="shared" si="1"/>
        <v>0</v>
      </c>
      <c r="O23" s="355">
        <f t="shared" si="10"/>
        <v>0</v>
      </c>
      <c r="P23" s="339"/>
      <c r="Q23" s="2"/>
      <c r="R23" s="350"/>
    </row>
    <row r="24" spans="1:18" x14ac:dyDescent="0.35">
      <c r="A24" s="348"/>
      <c r="B24" s="348"/>
      <c r="C24" s="337"/>
      <c r="D24" s="337"/>
      <c r="E24" s="337">
        <f t="shared" si="6"/>
        <v>0</v>
      </c>
      <c r="F24" s="336"/>
      <c r="G24" s="339"/>
      <c r="H24" s="340"/>
      <c r="I24" s="368">
        <f t="shared" si="8"/>
        <v>0</v>
      </c>
      <c r="J24" s="368">
        <f t="shared" si="9"/>
        <v>0</v>
      </c>
      <c r="K24" s="349"/>
      <c r="L24" s="337"/>
      <c r="M24" s="337"/>
      <c r="N24" s="337">
        <f t="shared" si="1"/>
        <v>0</v>
      </c>
      <c r="O24" s="355">
        <f t="shared" si="10"/>
        <v>0</v>
      </c>
      <c r="P24" s="339"/>
      <c r="Q24" s="2"/>
      <c r="R24" s="350"/>
    </row>
    <row r="25" spans="1:18" x14ac:dyDescent="0.35">
      <c r="A25" s="348"/>
      <c r="B25" s="348"/>
      <c r="C25" s="337"/>
      <c r="D25" s="337"/>
      <c r="E25" s="337">
        <f t="shared" si="6"/>
        <v>0</v>
      </c>
      <c r="F25" s="336"/>
      <c r="G25" s="339"/>
      <c r="H25" s="340"/>
      <c r="I25" s="368">
        <f t="shared" si="8"/>
        <v>0</v>
      </c>
      <c r="J25" s="368">
        <f t="shared" si="9"/>
        <v>0</v>
      </c>
      <c r="K25" s="349"/>
      <c r="L25" s="337"/>
      <c r="M25" s="337"/>
      <c r="N25" s="337">
        <f t="shared" si="1"/>
        <v>0</v>
      </c>
      <c r="O25" s="355">
        <f t="shared" si="10"/>
        <v>0</v>
      </c>
      <c r="P25" s="339"/>
      <c r="Q25" s="2"/>
      <c r="R25" s="350"/>
    </row>
    <row r="26" spans="1:18" x14ac:dyDescent="0.35">
      <c r="A26" s="348"/>
      <c r="B26" s="348"/>
      <c r="C26" s="337"/>
      <c r="D26" s="337"/>
      <c r="E26" s="337">
        <f t="shared" si="6"/>
        <v>0</v>
      </c>
      <c r="F26" s="336"/>
      <c r="G26" s="339"/>
      <c r="H26" s="340"/>
      <c r="I26" s="368">
        <f t="shared" si="8"/>
        <v>0</v>
      </c>
      <c r="J26" s="368">
        <f t="shared" si="9"/>
        <v>0</v>
      </c>
      <c r="K26" s="349"/>
      <c r="L26" s="337"/>
      <c r="M26" s="337"/>
      <c r="N26" s="337">
        <f t="shared" si="1"/>
        <v>0</v>
      </c>
      <c r="O26" s="355">
        <f t="shared" si="10"/>
        <v>0</v>
      </c>
      <c r="P26" s="339"/>
      <c r="Q26" s="2"/>
      <c r="R26" s="350"/>
    </row>
    <row r="27" spans="1:18" x14ac:dyDescent="0.35">
      <c r="A27" s="348"/>
      <c r="B27" s="348"/>
      <c r="C27" s="337"/>
      <c r="D27" s="337"/>
      <c r="E27" s="337">
        <f t="shared" si="6"/>
        <v>0</v>
      </c>
      <c r="F27" s="336"/>
      <c r="G27" s="339"/>
      <c r="H27" s="340"/>
      <c r="I27" s="368">
        <f t="shared" si="8"/>
        <v>0</v>
      </c>
      <c r="J27" s="368">
        <f t="shared" si="9"/>
        <v>0</v>
      </c>
      <c r="K27" s="349"/>
      <c r="L27" s="337"/>
      <c r="M27" s="337"/>
      <c r="N27" s="337">
        <f t="shared" si="1"/>
        <v>0</v>
      </c>
      <c r="O27" s="355">
        <f t="shared" si="10"/>
        <v>0</v>
      </c>
      <c r="P27" s="339"/>
      <c r="Q27" s="2"/>
      <c r="R27" s="350"/>
    </row>
    <row r="28" spans="1:18" x14ac:dyDescent="0.35">
      <c r="A28" s="348"/>
      <c r="B28" s="348"/>
      <c r="C28" s="337"/>
      <c r="D28" s="337"/>
      <c r="E28" s="337">
        <f t="shared" si="6"/>
        <v>0</v>
      </c>
      <c r="F28" s="336"/>
      <c r="G28" s="339"/>
      <c r="H28" s="340"/>
      <c r="I28" s="368">
        <f t="shared" si="8"/>
        <v>0</v>
      </c>
      <c r="J28" s="368">
        <f t="shared" si="9"/>
        <v>0</v>
      </c>
      <c r="K28" s="349"/>
      <c r="L28" s="337"/>
      <c r="M28" s="337"/>
      <c r="N28" s="337">
        <f t="shared" si="1"/>
        <v>0</v>
      </c>
      <c r="O28" s="355">
        <f t="shared" si="10"/>
        <v>0</v>
      </c>
      <c r="P28" s="339"/>
      <c r="Q28" s="2"/>
      <c r="R28" s="350"/>
    </row>
    <row r="29" spans="1:18" x14ac:dyDescent="0.35">
      <c r="A29" s="348"/>
      <c r="B29" s="348"/>
      <c r="C29" s="337"/>
      <c r="D29" s="337"/>
      <c r="E29" s="337">
        <f t="shared" si="6"/>
        <v>0</v>
      </c>
      <c r="F29" s="336"/>
      <c r="G29" s="339"/>
      <c r="H29" s="340"/>
      <c r="I29" s="368">
        <f t="shared" si="8"/>
        <v>0</v>
      </c>
      <c r="J29" s="368">
        <f t="shared" si="9"/>
        <v>0</v>
      </c>
      <c r="K29" s="349"/>
      <c r="L29" s="337"/>
      <c r="M29" s="337"/>
      <c r="N29" s="337">
        <f t="shared" si="1"/>
        <v>0</v>
      </c>
      <c r="O29" s="355">
        <f t="shared" si="10"/>
        <v>0</v>
      </c>
      <c r="P29" s="339"/>
      <c r="Q29" s="2"/>
      <c r="R29" s="350"/>
    </row>
    <row r="30" spans="1:18" x14ac:dyDescent="0.35">
      <c r="A30" s="348"/>
      <c r="B30" s="348"/>
      <c r="C30" s="337"/>
      <c r="D30" s="337"/>
      <c r="E30" s="337">
        <f t="shared" ref="E30" si="11">C30*D30</f>
        <v>0</v>
      </c>
      <c r="F30" s="336"/>
      <c r="G30" s="339"/>
      <c r="H30" s="340"/>
      <c r="I30" s="368">
        <f t="shared" si="8"/>
        <v>0</v>
      </c>
      <c r="J30" s="368">
        <f t="shared" si="9"/>
        <v>0</v>
      </c>
      <c r="K30" s="349"/>
      <c r="L30" s="337"/>
      <c r="M30" s="337"/>
      <c r="N30" s="337">
        <f t="shared" si="1"/>
        <v>0</v>
      </c>
      <c r="O30" s="355">
        <f t="shared" si="10"/>
        <v>0</v>
      </c>
      <c r="P30" s="339"/>
      <c r="Q30" s="2"/>
      <c r="R30" s="350"/>
    </row>
    <row r="31" spans="1:18" ht="21" customHeight="1" x14ac:dyDescent="0.35">
      <c r="A31" s="383" t="s">
        <v>313</v>
      </c>
      <c r="B31" s="384"/>
      <c r="C31" s="384"/>
      <c r="D31" s="384"/>
      <c r="E31" s="384"/>
      <c r="F31" s="385"/>
      <c r="G31" s="358">
        <f>SUM(G4:G12,G14:G30)</f>
        <v>0</v>
      </c>
      <c r="H31" s="374"/>
      <c r="I31" s="358">
        <f>SUM(I4:I12,I14:I30)</f>
        <v>0</v>
      </c>
      <c r="J31" s="358">
        <f>SUM(J4:J12,J14:J30)</f>
        <v>0</v>
      </c>
      <c r="K31" s="353"/>
      <c r="L31" s="374"/>
      <c r="M31" s="374"/>
      <c r="N31" s="374"/>
      <c r="O31" s="374"/>
      <c r="P31" s="358">
        <f>SUM(P4:P12,P14:P30)</f>
        <v>0</v>
      </c>
      <c r="Q31" s="351"/>
      <c r="R31" s="352"/>
    </row>
    <row r="33" spans="1:5" x14ac:dyDescent="0.35">
      <c r="A33" s="395" t="s">
        <v>314</v>
      </c>
      <c r="B33" s="395"/>
      <c r="C33" s="395"/>
      <c r="D33" s="395"/>
      <c r="E33" s="395"/>
    </row>
    <row r="35" spans="1:5" ht="46" x14ac:dyDescent="0.35">
      <c r="A35" s="392" t="s">
        <v>106</v>
      </c>
      <c r="B35" s="392"/>
      <c r="C35" s="36" t="s">
        <v>315</v>
      </c>
      <c r="D35" s="36" t="s">
        <v>316</v>
      </c>
      <c r="E35" s="36" t="s">
        <v>317</v>
      </c>
    </row>
    <row r="36" spans="1:5" x14ac:dyDescent="0.35">
      <c r="A36" s="364" t="s">
        <v>318</v>
      </c>
      <c r="B36" s="365" t="s">
        <v>309</v>
      </c>
      <c r="C36" s="366">
        <f>SUMIF(B4:B30,B36,I4:I30)</f>
        <v>0</v>
      </c>
      <c r="D36" s="366">
        <f>SUMIF(B4:B30,B36,J4:J30)</f>
        <v>0</v>
      </c>
      <c r="E36" s="367" t="str">
        <f>IFERROR(D36/(C36+D36),"-")</f>
        <v>-</v>
      </c>
    </row>
    <row r="37" spans="1:5" x14ac:dyDescent="0.35">
      <c r="A37" s="359" t="s">
        <v>319</v>
      </c>
      <c r="B37" s="360" t="s">
        <v>310</v>
      </c>
      <c r="C37" s="361">
        <f>SUMIF(B4:B30,B37,I4:I30)</f>
        <v>0</v>
      </c>
      <c r="D37" s="361">
        <f>SUMIF(B4:B30,B37,J4:J30)</f>
        <v>0</v>
      </c>
      <c r="E37" s="362" t="str">
        <f>IFERROR(D37/(C37+D37),"-")</f>
        <v>-</v>
      </c>
    </row>
    <row r="38" spans="1:5" x14ac:dyDescent="0.35">
      <c r="A38" s="359" t="s">
        <v>320</v>
      </c>
      <c r="B38" s="360" t="s">
        <v>311</v>
      </c>
      <c r="C38" s="361">
        <f>SUMIF(B4:B30,B38,I4:I30)</f>
        <v>0</v>
      </c>
      <c r="D38" s="361">
        <f>SUMIF(B4:B30,B38,J4:J30)</f>
        <v>0</v>
      </c>
      <c r="E38" s="362" t="str">
        <f>IFERROR(D38/(C38+D38),"-")</f>
        <v>-</v>
      </c>
    </row>
    <row r="39" spans="1:5" x14ac:dyDescent="0.35">
      <c r="A39" s="359" t="s">
        <v>607</v>
      </c>
      <c r="B39" s="360" t="s">
        <v>606</v>
      </c>
      <c r="C39" s="361">
        <f>SUMIF(B4:B30,B39,I4:I30)</f>
        <v>0</v>
      </c>
      <c r="D39" s="361">
        <f>SUMIF(B4:B30,B39,J4:J30)</f>
        <v>0</v>
      </c>
      <c r="E39" s="362" t="str">
        <f>IFERROR(D39/(C39+D39),"-")</f>
        <v>-</v>
      </c>
    </row>
    <row r="40" spans="1:5" x14ac:dyDescent="0.35">
      <c r="A40" s="393" t="s">
        <v>321</v>
      </c>
      <c r="B40" s="394"/>
      <c r="C40" s="357">
        <f>SUM(C36:C39)</f>
        <v>0</v>
      </c>
      <c r="D40" s="357">
        <f>SUM(D36:D39)</f>
        <v>0</v>
      </c>
      <c r="E40" s="363" t="str">
        <f>IFERROR(D40/(C40+D40),"-")</f>
        <v>-</v>
      </c>
    </row>
    <row r="42" spans="1:5" ht="46" x14ac:dyDescent="0.35">
      <c r="A42" s="396" t="s">
        <v>16</v>
      </c>
      <c r="B42" s="396"/>
      <c r="C42" s="346" t="s">
        <v>315</v>
      </c>
      <c r="D42" s="346" t="s">
        <v>316</v>
      </c>
      <c r="E42" s="346" t="s">
        <v>317</v>
      </c>
    </row>
    <row r="43" spans="1:5" x14ac:dyDescent="0.35">
      <c r="A43" s="359" t="s">
        <v>318</v>
      </c>
      <c r="B43" s="360" t="s">
        <v>309</v>
      </c>
      <c r="C43" s="374"/>
      <c r="D43" s="361">
        <f>SUMIF(B4:B30,B43,P4:P30)</f>
        <v>0</v>
      </c>
      <c r="E43" s="362" t="str">
        <f>IFERROR(D43/(C43+D43),"-")</f>
        <v>-</v>
      </c>
    </row>
    <row r="44" spans="1:5" x14ac:dyDescent="0.35">
      <c r="A44" s="359" t="s">
        <v>319</v>
      </c>
      <c r="B44" s="360" t="s">
        <v>310</v>
      </c>
      <c r="C44" s="374"/>
      <c r="D44" s="361">
        <f>SUMIF(B4:B30,B44,P4:P30)</f>
        <v>0</v>
      </c>
      <c r="E44" s="362" t="str">
        <f>IFERROR(D44/(C44+D44),"-")</f>
        <v>-</v>
      </c>
    </row>
    <row r="45" spans="1:5" x14ac:dyDescent="0.35">
      <c r="A45" s="359" t="s">
        <v>320</v>
      </c>
      <c r="B45" s="360" t="s">
        <v>311</v>
      </c>
      <c r="C45" s="374"/>
      <c r="D45" s="361">
        <f>SUMIF(B4:B30,B45,P4:P30)</f>
        <v>0</v>
      </c>
      <c r="E45" s="362" t="str">
        <f>IFERROR(D45/(C45+D45),"-")</f>
        <v>-</v>
      </c>
    </row>
    <row r="46" spans="1:5" x14ac:dyDescent="0.35">
      <c r="A46" s="359" t="s">
        <v>607</v>
      </c>
      <c r="B46" s="360" t="s">
        <v>606</v>
      </c>
      <c r="C46" s="374"/>
      <c r="D46" s="361">
        <f>SUMIF(B5:B31,B46,P5:P31)</f>
        <v>0</v>
      </c>
      <c r="E46" s="362" t="str">
        <f>IFERROR(D46/(C46+D46),"-")</f>
        <v>-</v>
      </c>
    </row>
    <row r="47" spans="1:5" x14ac:dyDescent="0.35">
      <c r="A47" s="393" t="s">
        <v>321</v>
      </c>
      <c r="B47" s="394"/>
      <c r="C47" s="374"/>
      <c r="D47" s="357">
        <f>SUM(D43:D46)</f>
        <v>0</v>
      </c>
      <c r="E47" s="363" t="str">
        <f>IFERROR(D47/(C47+D47),"-")</f>
        <v>-</v>
      </c>
    </row>
  </sheetData>
  <mergeCells count="12">
    <mergeCell ref="A35:B35"/>
    <mergeCell ref="A40:B40"/>
    <mergeCell ref="A33:E33"/>
    <mergeCell ref="A42:B42"/>
    <mergeCell ref="A47:B47"/>
    <mergeCell ref="A31:F31"/>
    <mergeCell ref="L1:P1"/>
    <mergeCell ref="A3:J3"/>
    <mergeCell ref="A13:J13"/>
    <mergeCell ref="L13:P13"/>
    <mergeCell ref="L3:P3"/>
    <mergeCell ref="B1:J1"/>
  </mergeCells>
  <conditionalFormatting sqref="C4:D12 C14:D30">
    <cfRule type="cellIs" dxfId="23" priority="8" operator="equal">
      <formula>2</formula>
    </cfRule>
    <cfRule type="cellIs" dxfId="22" priority="9" operator="equal">
      <formula>3</formula>
    </cfRule>
  </conditionalFormatting>
  <conditionalFormatting sqref="E4:E12 E14:E30">
    <cfRule type="cellIs" dxfId="21" priority="16" operator="lessThan">
      <formula>4</formula>
    </cfRule>
    <cfRule type="cellIs" dxfId="20" priority="17" operator="equal">
      <formula>6</formula>
    </cfRule>
    <cfRule type="cellIs" dxfId="19" priority="18" operator="equal">
      <formula>9</formula>
    </cfRule>
  </conditionalFormatting>
  <conditionalFormatting sqref="L4:M12">
    <cfRule type="cellIs" dxfId="18" priority="6" operator="equal">
      <formula>2</formula>
    </cfRule>
    <cfRule type="cellIs" dxfId="17" priority="7" operator="equal">
      <formula>3</formula>
    </cfRule>
  </conditionalFormatting>
  <conditionalFormatting sqref="L14:M30">
    <cfRule type="cellIs" dxfId="16" priority="4" operator="equal">
      <formula>2</formula>
    </cfRule>
    <cfRule type="cellIs" dxfId="15" priority="5" operator="equal">
      <formula>3</formula>
    </cfRule>
  </conditionalFormatting>
  <conditionalFormatting sqref="N4:N12">
    <cfRule type="cellIs" dxfId="14" priority="1" operator="lessThan">
      <formula>4</formula>
    </cfRule>
    <cfRule type="cellIs" dxfId="13" priority="2" operator="equal">
      <formula>6</formula>
    </cfRule>
    <cfRule type="cellIs" dxfId="12" priority="3" operator="equal">
      <formula>9</formula>
    </cfRule>
  </conditionalFormatting>
  <conditionalFormatting sqref="N14:N30">
    <cfRule type="cellIs" dxfId="11" priority="10" operator="lessThan">
      <formula>4</formula>
    </cfRule>
    <cfRule type="cellIs" dxfId="10" priority="11" operator="equal">
      <formula>6</formula>
    </cfRule>
    <cfRule type="cellIs" dxfId="9" priority="12" operator="equal">
      <formula>9</formula>
    </cfRule>
  </conditionalFormatting>
  <dataValidations count="2">
    <dataValidation type="list" allowBlank="1" showInputMessage="1" showErrorMessage="1" sqref="C4:D12 C14:D30 L14:M30 L4:M12" xr:uid="{7C80C7E3-77CA-4F2C-B473-B2948F8217E8}">
      <formula1>$AB$3:$AB$5</formula1>
    </dataValidation>
    <dataValidation type="list" allowBlank="1" showInputMessage="1" showErrorMessage="1" sqref="B4:B12 B14:B30" xr:uid="{982D0933-B32E-4334-B885-DDAD172C311A}">
      <formula1>$AC$3:$AC$6</formula1>
    </dataValidation>
  </dataValidations>
  <pageMargins left="0.7" right="0.7" top="0.75" bottom="0.75" header="0.3" footer="0.3"/>
  <pageSetup paperSize="9" scale="52"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D280A-7D89-46FB-B9ED-69ACBCA18D8D}">
  <sheetPr>
    <tabColor theme="6" tint="0.59999389629810485"/>
  </sheetPr>
  <dimension ref="A1:M55"/>
  <sheetViews>
    <sheetView zoomScaleNormal="100" zoomScaleSheetLayoutView="100" workbookViewId="0">
      <pane xSplit="1" ySplit="4" topLeftCell="B5" activePane="bottomRight" state="frozen"/>
      <selection pane="topRight" activeCell="B1" sqref="B1"/>
      <selection pane="bottomLeft" activeCell="A5" sqref="A5"/>
      <selection pane="bottomRight"/>
    </sheetView>
  </sheetViews>
  <sheetFormatPr defaultColWidth="0" defaultRowHeight="14" zeroHeight="1" outlineLevelCol="1" x14ac:dyDescent="0.3"/>
  <cols>
    <col min="1" max="1" width="4.1796875" style="371" customWidth="1"/>
    <col min="2" max="2" width="7.1796875" style="371" customWidth="1"/>
    <col min="3" max="3" width="20.453125" style="371" customWidth="1"/>
    <col min="4" max="4" width="44.453125" style="371" customWidth="1"/>
    <col min="5" max="9" width="13.1796875" style="371" customWidth="1"/>
    <col min="10" max="10" width="8.81640625" style="371" customWidth="1"/>
    <col min="11" max="11" width="8.81640625" style="370" hidden="1" customWidth="1" outlineLevel="1"/>
    <col min="12" max="12" width="16.81640625" style="370" hidden="1" customWidth="1" outlineLevel="1"/>
    <col min="13" max="13" width="8.81640625" style="371" hidden="1" customWidth="1" collapsed="1"/>
    <col min="14" max="16384" width="8.81640625" style="371" hidden="1"/>
  </cols>
  <sheetData>
    <row r="1" spans="1:10" x14ac:dyDescent="0.3">
      <c r="A1" s="369"/>
      <c r="B1" s="369"/>
      <c r="C1" s="369"/>
      <c r="D1" s="369"/>
      <c r="E1" s="369"/>
      <c r="F1" s="369"/>
      <c r="G1" s="369"/>
      <c r="H1" s="369"/>
      <c r="I1" s="369"/>
      <c r="J1" s="369"/>
    </row>
    <row r="2" spans="1:10" ht="50.15" customHeight="1" x14ac:dyDescent="0.3">
      <c r="A2" s="369"/>
      <c r="B2" s="397" t="s">
        <v>322</v>
      </c>
      <c r="C2" s="397"/>
      <c r="D2" s="397"/>
      <c r="E2" s="397"/>
      <c r="F2" s="397"/>
      <c r="G2" s="397"/>
      <c r="H2" s="397"/>
      <c r="I2" s="397"/>
      <c r="J2" s="369"/>
    </row>
    <row r="3" spans="1:10" ht="34" customHeight="1" x14ac:dyDescent="0.35">
      <c r="A3" s="369"/>
      <c r="B3" s="398" t="s">
        <v>323</v>
      </c>
      <c r="C3" s="398"/>
      <c r="D3" s="398"/>
      <c r="E3" s="398"/>
      <c r="F3" s="398"/>
      <c r="G3" s="398"/>
      <c r="H3" s="398"/>
      <c r="I3" s="398"/>
      <c r="J3" s="369"/>
    </row>
    <row r="4" spans="1:10" x14ac:dyDescent="0.3">
      <c r="B4" s="372"/>
      <c r="C4" s="372"/>
      <c r="D4" s="372"/>
      <c r="E4" s="373"/>
      <c r="F4" s="373"/>
      <c r="G4" s="373"/>
      <c r="H4" s="373"/>
      <c r="I4" s="373"/>
    </row>
    <row r="5" spans="1:10" x14ac:dyDescent="0.3"/>
    <row r="6" spans="1:10" x14ac:dyDescent="0.3"/>
    <row r="7" spans="1:10" x14ac:dyDescent="0.3"/>
    <row r="8" spans="1:10" x14ac:dyDescent="0.3"/>
    <row r="9" spans="1:10" x14ac:dyDescent="0.3"/>
    <row r="10" spans="1:10" x14ac:dyDescent="0.3"/>
    <row r="11" spans="1:10" x14ac:dyDescent="0.3"/>
    <row r="12" spans="1:10" x14ac:dyDescent="0.3"/>
    <row r="13" spans="1:10" x14ac:dyDescent="0.3"/>
    <row r="14" spans="1:10" x14ac:dyDescent="0.3"/>
    <row r="15" spans="1:10" x14ac:dyDescent="0.3"/>
    <row r="16" spans="1:10"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sheetData>
  <sheetProtection formatCells="0" formatColumns="0" formatRows="0" insertRows="0" deleteRows="0" selectLockedCells="1" selectUnlockedCells="1"/>
  <mergeCells count="2">
    <mergeCell ref="B2:I2"/>
    <mergeCell ref="B3:I3"/>
  </mergeCells>
  <conditionalFormatting sqref="F7:I11">
    <cfRule type="cellIs" dxfId="8" priority="4" operator="equal">
      <formula>"+"</formula>
    </cfRule>
  </conditionalFormatting>
  <conditionalFormatting sqref="F22:I26 F28:I30">
    <cfRule type="cellIs" dxfId="7" priority="3" operator="equal">
      <formula>"+"</formula>
    </cfRule>
  </conditionalFormatting>
  <conditionalFormatting sqref="F32:I40">
    <cfRule type="cellIs" dxfId="6" priority="2" operator="equal">
      <formula>"+"</formula>
    </cfRule>
  </conditionalFormatting>
  <conditionalFormatting sqref="F42:I48">
    <cfRule type="cellIs" dxfId="5" priority="1" operator="equal">
      <formula>"+"</formula>
    </cfRule>
  </conditionalFormatting>
  <dataValidations count="2">
    <dataValidation type="list" allowBlank="1" showInputMessage="1" showErrorMessage="1" sqref="E7:E11 E13:E20 E22:E26 E32:E40 E5 E29:E30 E42:E51" xr:uid="{EE55A5E2-04A3-4A16-911F-46D5702C2B92}">
      <formula1>$K$6:$K$8</formula1>
    </dataValidation>
    <dataValidation type="list" allowBlank="1" showInputMessage="1" showErrorMessage="1" sqref="E28" xr:uid="{2B5629B4-FE79-42F0-8AD0-BE241B9C488A}">
      <formula1>$L$6:$L$10</formula1>
    </dataValidation>
  </dataValidations>
  <hyperlinks>
    <hyperlink ref="B3:I3" r:id="rId1" display="Lai novērtētu projekta iespējamo iekļaušanu bilances vai ārpusbilances uzskaitē, ir jāizmanto PPP risku sadales rīks, kas ir pieejams CFLA mājaslapā, jāizveido atsevišķs Excel fails un jāpievieno aprēķiniem statistiskās uzskaites darba lapā." xr:uid="{421E8A49-09E7-4DB6-A729-A9F8AE92F547}"/>
  </hyperlinks>
  <pageMargins left="0.7" right="0.7" top="0.75" bottom="0.75" header="0.3" footer="0.3"/>
  <pageSetup paperSize="9" scale="54" orientation="portrait" r:id="rId2"/>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tint="0.59999389629810485"/>
  </sheetPr>
  <dimension ref="A1"/>
  <sheetViews>
    <sheetView showGridLines="0" workbookViewId="0">
      <selection activeCell="D31" sqref="D31"/>
    </sheetView>
  </sheetViews>
  <sheetFormatPr defaultColWidth="0" defaultRowHeight="15" customHeight="1" zeroHeight="1" x14ac:dyDescent="0.35"/>
  <cols>
    <col min="1" max="1" width="8.7265625" customWidth="1"/>
    <col min="2" max="16384" width="9.1796875" hidden="1"/>
  </cols>
  <sheetData>
    <row r="1" ht="14.5"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7b3b213-8566-48ea-9933-efcfa651373a">
      <Terms xmlns="http://schemas.microsoft.com/office/infopath/2007/PartnerControls"/>
    </lcf76f155ced4ddcb4097134ff3c332f>
    <TaxCatchAll xmlns="d68ddbfb-0246-4f41-98f5-4b7b8fdf964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75A837DF00024DBC7481451BD525B2" ma:contentTypeVersion="13" ma:contentTypeDescription="Create a new document." ma:contentTypeScope="" ma:versionID="57ab5760a422952e7252a84fec7f4ae5">
  <xsd:schema xmlns:xsd="http://www.w3.org/2001/XMLSchema" xmlns:xs="http://www.w3.org/2001/XMLSchema" xmlns:p="http://schemas.microsoft.com/office/2006/metadata/properties" xmlns:ns2="b7b3b213-8566-48ea-9933-efcfa651373a" xmlns:ns3="d68ddbfb-0246-4f41-98f5-4b7b8fdf9644" targetNamespace="http://schemas.microsoft.com/office/2006/metadata/properties" ma:root="true" ma:fieldsID="23c75a8a156ed0304755da8b5ce2a6c8" ns2:_="" ns3:_="">
    <xsd:import namespace="b7b3b213-8566-48ea-9933-efcfa651373a"/>
    <xsd:import namespace="d68ddbfb-0246-4f41-98f5-4b7b8fdf96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3b213-8566-48ea-9933-efcfa65137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8ddbfb-0246-4f41-98f5-4b7b8fdf96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95f5ce6-bedf-444e-a1c0-88d3b9c68b20}" ma:internalName="TaxCatchAll" ma:showField="CatchAllData" ma:web="d68ddbfb-0246-4f41-98f5-4b7b8fdf96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53345A-A922-4DA6-B4BF-0CE432C93269}">
  <ds:schemaRefs>
    <ds:schemaRef ds:uri="http://schemas.microsoft.com/office/2006/metadata/properties"/>
    <ds:schemaRef ds:uri="http://schemas.microsoft.com/office/infopath/2007/PartnerControls"/>
    <ds:schemaRef ds:uri="b7b3b213-8566-48ea-9933-efcfa651373a"/>
    <ds:schemaRef ds:uri="d68ddbfb-0246-4f41-98f5-4b7b8fdf9644"/>
  </ds:schemaRefs>
</ds:datastoreItem>
</file>

<file path=customXml/itemProps2.xml><?xml version="1.0" encoding="utf-8"?>
<ds:datastoreItem xmlns:ds="http://schemas.openxmlformats.org/officeDocument/2006/customXml" ds:itemID="{E4DFFEEC-ED4B-40CD-B0E4-AB3A8E66C020}">
  <ds:schemaRefs>
    <ds:schemaRef ds:uri="http://schemas.microsoft.com/sharepoint/v3/contenttype/forms"/>
  </ds:schemaRefs>
</ds:datastoreItem>
</file>

<file path=customXml/itemProps3.xml><?xml version="1.0" encoding="utf-8"?>
<ds:datastoreItem xmlns:ds="http://schemas.openxmlformats.org/officeDocument/2006/customXml" ds:itemID="{DDA4ABFC-7859-495D-9BD4-A9BABC88ED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3b213-8566-48ea-9933-efcfa651373a"/>
    <ds:schemaRef ds:uri="d68ddbfb-0246-4f41-98f5-4b7b8fdf96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21</vt:i4>
      </vt:variant>
      <vt:variant>
        <vt:lpstr>Diapazoni ar nosaukumiem</vt:lpstr>
      </vt:variant>
      <vt:variant>
        <vt:i4>11</vt:i4>
      </vt:variant>
    </vt:vector>
  </HeadingPairs>
  <TitlesOfParts>
    <vt:vector size="32" baseType="lpstr">
      <vt:lpstr>Atruna</vt:lpstr>
      <vt:lpstr>Definīcijas</vt:lpstr>
      <vt:lpstr>Satura rādītājs</vt:lpstr>
      <vt:lpstr>Ievades lapas &gt;&gt;</vt:lpstr>
      <vt:lpstr>Info par projektu</vt:lpstr>
      <vt:lpstr>Pieņēmumi</vt:lpstr>
      <vt:lpstr>Riski</vt:lpstr>
      <vt:lpstr>Statistiskā uzskaite</vt:lpstr>
      <vt:lpstr>Aprēķinu lapas &gt;&gt;</vt:lpstr>
      <vt:lpstr>Laika grafiks</vt:lpstr>
      <vt:lpstr>Kapitālieguldījumi</vt:lpstr>
      <vt:lpstr>Finansēšana</vt:lpstr>
      <vt:lpstr>Izmaksas</vt:lpstr>
      <vt:lpstr>Ieņēmumi</vt:lpstr>
      <vt:lpstr>Naudas plūsmas</vt:lpstr>
      <vt:lpstr>Jutīguma analīze</vt:lpstr>
      <vt:lpstr>Rezultātu lapas &gt;&gt;</vt:lpstr>
      <vt:lpstr>Rādītāji</vt:lpstr>
      <vt:lpstr>Grafiks</vt:lpstr>
      <vt:lpstr>Pārbaudes</vt:lpstr>
      <vt:lpstr>Kopsavilkums</vt:lpstr>
      <vt:lpstr>Definīcijas!Drukas_apgabals</vt:lpstr>
      <vt:lpstr>Grafiks!Drukas_apgabals</vt:lpstr>
      <vt:lpstr>Ieņēmumi!Drukas_apgabals</vt:lpstr>
      <vt:lpstr>Izmaksas!Drukas_apgabals</vt:lpstr>
      <vt:lpstr>'Jutīguma analīze'!Drukas_apgabals</vt:lpstr>
      <vt:lpstr>Kopsavilkums!Drukas_apgabals</vt:lpstr>
      <vt:lpstr>'Naudas plūsmas'!Drukas_apgabals</vt:lpstr>
      <vt:lpstr>Pārbaudes!Drukas_apgabals</vt:lpstr>
      <vt:lpstr>Pieņēmumi!Drukas_apgabals</vt:lpstr>
      <vt:lpstr>Rādītāji!Drukas_apgabals</vt:lpstr>
      <vt:lpstr>Riski!Drukas_apgabals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2024-09-27T06:19:31Z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0x0101002B75A837DF00024DBC7481451BD525B2</vt:lpwstr>
  </property>
  <property fmtid="{D5CDD505-2E9C-101B-9397-08002B2CF9AE}" pid="3" name="MediaServiceImageTags">
    <vt:lpwstr/>
  </property>
</Properties>
</file>