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cfcu.gov.lv\citrix$\Redirect\cf-rumbe\Desktop\"/>
    </mc:Choice>
  </mc:AlternateContent>
  <bookViews>
    <workbookView xWindow="0" yWindow="0" windowWidth="14370" windowHeight="12360" tabRatio="802" firstSheet="1" activeTab="1"/>
  </bookViews>
  <sheets>
    <sheet name="Support sheet" sheetId="11" state="hidden" r:id="rId1"/>
    <sheet name="8.PIELIKUMS_darba laika uzsk." sheetId="43" r:id="rId2"/>
    <sheet name="Selections" sheetId="44" r:id="rId3"/>
  </sheets>
  <definedNames>
    <definedName name="_xlnm._FilterDatabase" localSheetId="1" hidden="1">'8.PIELIKUMS_darba laika uzsk.'!$E$7:$F$8</definedName>
    <definedName name="Amats_saskaņā_ar_noslēgto_darba_līgumu_pamatdarbā">#REF!</definedName>
    <definedName name="_xlnm.Criteria" localSheetId="1">'8.PIELIKUMS_darba laika uzsk.'!$E$7</definedName>
    <definedName name="_xlnm.Extract" localSheetId="1">'8.PIELIKUMS_darba laika uzsk.'!$F$7</definedName>
    <definedName name="JĀ">#REF!</definedName>
    <definedName name="Nē">#REF!</definedName>
    <definedName name="_xlnm.Print_Titles" localSheetId="1">'8.PIELIKUMS_darba laika uzsk.'!$B:$E</definedName>
    <definedName name="shēma">#REF!</definedName>
  </definedNames>
  <calcPr calcId="152511"/>
  <customWorkbookViews>
    <customWorkbookView name="Dāvids Zalāns - Personal View" guid="{5910BD2F-0AFC-4AFA-A976-CD3C07369F7E}" mergeInterval="0" personalView="1" maximized="1" xWindow="-8" yWindow="-8" windowWidth="1296" windowHeight="1000" activeSheetId="3" showComments="commIndAndComment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K41" i="43" l="1"/>
  <c r="AC41" i="43"/>
  <c r="U41" i="43"/>
  <c r="M41" i="43"/>
  <c r="E10" i="43" l="1"/>
  <c r="AU43" i="43" l="1"/>
  <c r="AU29" i="43"/>
  <c r="M18" i="43"/>
  <c r="U18" i="43"/>
  <c r="AC18" i="43"/>
  <c r="AK18" i="43"/>
  <c r="M19" i="43"/>
  <c r="U19" i="43"/>
  <c r="AC19" i="43"/>
  <c r="AK19" i="43"/>
  <c r="M20" i="43"/>
  <c r="U20" i="43"/>
  <c r="AC20" i="43"/>
  <c r="AK20" i="43"/>
  <c r="M21" i="43"/>
  <c r="U21" i="43"/>
  <c r="AC21" i="43"/>
  <c r="AK21" i="43"/>
  <c r="M22" i="43"/>
  <c r="U22" i="43"/>
  <c r="AC22" i="43"/>
  <c r="AK22" i="43"/>
  <c r="M23" i="43"/>
  <c r="U23" i="43"/>
  <c r="AC23" i="43"/>
  <c r="AK23" i="43"/>
  <c r="M24" i="43"/>
  <c r="U24" i="43"/>
  <c r="AC24" i="43"/>
  <c r="AK24" i="43"/>
  <c r="M25" i="43"/>
  <c r="U25" i="43"/>
  <c r="AC25" i="43"/>
  <c r="AK25" i="43"/>
  <c r="M26" i="43"/>
  <c r="U26" i="43"/>
  <c r="AC26" i="43"/>
  <c r="AK26" i="43"/>
  <c r="M27" i="43"/>
  <c r="U27" i="43"/>
  <c r="AC27" i="43"/>
  <c r="AK27" i="43"/>
  <c r="M28" i="43"/>
  <c r="U28" i="43"/>
  <c r="AC28" i="43"/>
  <c r="AK28" i="43"/>
  <c r="M29" i="43"/>
  <c r="AC29" i="43"/>
  <c r="AK29" i="43"/>
  <c r="M30" i="43"/>
  <c r="U30" i="43"/>
  <c r="AC30" i="43"/>
  <c r="AK30" i="43"/>
  <c r="M42" i="43"/>
  <c r="U42" i="43"/>
  <c r="AC42" i="43"/>
  <c r="AK42" i="43"/>
  <c r="M40" i="43"/>
  <c r="U40" i="43"/>
  <c r="AC40" i="43"/>
  <c r="AK40" i="43"/>
  <c r="AK44" i="43" s="1"/>
  <c r="U44" i="43" l="1"/>
  <c r="M44" i="43"/>
  <c r="AC44" i="43"/>
  <c r="M16" i="43" l="1"/>
  <c r="U16" i="43"/>
  <c r="AC16" i="43"/>
  <c r="AK16" i="43"/>
  <c r="AS16" i="43"/>
  <c r="M17" i="43"/>
  <c r="U17" i="43"/>
  <c r="AC17" i="43"/>
  <c r="AK17" i="43"/>
  <c r="AS17" i="43"/>
  <c r="AS18" i="43"/>
  <c r="AS19" i="43"/>
  <c r="AS20" i="43"/>
  <c r="AS21" i="43"/>
  <c r="AS22" i="43"/>
  <c r="AS23" i="43"/>
  <c r="AS24" i="43"/>
  <c r="AS25" i="43"/>
  <c r="AT25" i="43" s="1"/>
  <c r="AU25" i="43" s="1"/>
  <c r="AS26" i="43"/>
  <c r="AS27" i="43"/>
  <c r="AS28" i="43"/>
  <c r="AS29" i="43"/>
  <c r="AS30" i="43"/>
  <c r="M31" i="43"/>
  <c r="U31" i="43"/>
  <c r="AC31" i="43"/>
  <c r="AK31" i="43"/>
  <c r="AS31" i="43"/>
  <c r="M32" i="43"/>
  <c r="U32" i="43"/>
  <c r="AC32" i="43"/>
  <c r="AK32" i="43"/>
  <c r="AS32" i="43"/>
  <c r="M33" i="43"/>
  <c r="U33" i="43"/>
  <c r="AC33" i="43"/>
  <c r="AK33" i="43"/>
  <c r="AS33" i="43"/>
  <c r="M34" i="43"/>
  <c r="U34" i="43"/>
  <c r="AC34" i="43"/>
  <c r="AK34" i="43"/>
  <c r="AS34" i="43"/>
  <c r="M35" i="43"/>
  <c r="U35" i="43"/>
  <c r="AC35" i="43"/>
  <c r="AK35" i="43"/>
  <c r="AS35" i="43"/>
  <c r="AS40" i="43"/>
  <c r="AS41" i="43"/>
  <c r="AS42" i="43"/>
  <c r="M48" i="43"/>
  <c r="U48" i="43"/>
  <c r="AC48" i="43"/>
  <c r="AK48" i="43"/>
  <c r="AS48" i="43"/>
  <c r="M49" i="43"/>
  <c r="U49" i="43"/>
  <c r="AC49" i="43"/>
  <c r="AK49" i="43"/>
  <c r="AS49" i="43"/>
  <c r="M50" i="43"/>
  <c r="U50" i="43"/>
  <c r="AC50" i="43"/>
  <c r="AK50" i="43"/>
  <c r="AS50" i="43"/>
  <c r="F52" i="43"/>
  <c r="F53" i="43" s="1"/>
  <c r="G52" i="43"/>
  <c r="G53" i="43" s="1"/>
  <c r="H52" i="43"/>
  <c r="H53" i="43" s="1"/>
  <c r="I52" i="43"/>
  <c r="I53" i="43" s="1"/>
  <c r="J52" i="43"/>
  <c r="J53" i="43" s="1"/>
  <c r="K52" i="43"/>
  <c r="K53" i="43" s="1"/>
  <c r="L52" i="43"/>
  <c r="L53" i="43" s="1"/>
  <c r="N52" i="43"/>
  <c r="N53" i="43" s="1"/>
  <c r="O52" i="43"/>
  <c r="O53" i="43" s="1"/>
  <c r="P52" i="43"/>
  <c r="P53" i="43" s="1"/>
  <c r="Q52" i="43"/>
  <c r="Q53" i="43" s="1"/>
  <c r="R52" i="43"/>
  <c r="R53" i="43" s="1"/>
  <c r="S52" i="43"/>
  <c r="S53" i="43" s="1"/>
  <c r="T52" i="43"/>
  <c r="T53" i="43" s="1"/>
  <c r="V52" i="43"/>
  <c r="V53" i="43" s="1"/>
  <c r="W52" i="43"/>
  <c r="W53" i="43" s="1"/>
  <c r="X52" i="43"/>
  <c r="X53" i="43" s="1"/>
  <c r="Y52" i="43"/>
  <c r="Y53" i="43" s="1"/>
  <c r="Z52" i="43"/>
  <c r="Z53" i="43" s="1"/>
  <c r="AA52" i="43"/>
  <c r="AA53" i="43" s="1"/>
  <c r="AB52" i="43"/>
  <c r="AB53" i="43" s="1"/>
  <c r="AD52" i="43"/>
  <c r="AD53" i="43" s="1"/>
  <c r="AE52" i="43"/>
  <c r="AE53" i="43" s="1"/>
  <c r="AF52" i="43"/>
  <c r="AF53" i="43" s="1"/>
  <c r="AG52" i="43"/>
  <c r="AG53" i="43" s="1"/>
  <c r="AH52" i="43"/>
  <c r="AH53" i="43" s="1"/>
  <c r="AI52" i="43"/>
  <c r="AI53" i="43" s="1"/>
  <c r="AJ52" i="43"/>
  <c r="AJ53" i="43" s="1"/>
  <c r="AL52" i="43"/>
  <c r="AL53" i="43" s="1"/>
  <c r="AM52" i="43"/>
  <c r="AM53" i="43" s="1"/>
  <c r="AN52" i="43"/>
  <c r="AN53" i="43" s="1"/>
  <c r="AO52" i="43"/>
  <c r="AO53" i="43" s="1"/>
  <c r="AP52" i="43"/>
  <c r="AP53" i="43" s="1"/>
  <c r="AQ52" i="43"/>
  <c r="AQ53" i="43" s="1"/>
  <c r="AR52" i="43"/>
  <c r="AR53" i="43" s="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3" i="11"/>
  <c r="AT48" i="43" l="1"/>
  <c r="AU48" i="43" s="1"/>
  <c r="AC51" i="43"/>
  <c r="AK36" i="43"/>
  <c r="AK52" i="43" s="1"/>
  <c r="U51" i="43"/>
  <c r="AC36" i="43"/>
  <c r="AC52" i="43" s="1"/>
  <c r="U36" i="43"/>
  <c r="U52" i="43" s="1"/>
  <c r="M36" i="43"/>
  <c r="AS44" i="43"/>
  <c r="AT44" i="43" s="1"/>
  <c r="AT42" i="43"/>
  <c r="AU42" i="43" s="1"/>
  <c r="AT40" i="43"/>
  <c r="AU40" i="43" s="1"/>
  <c r="AT27" i="43"/>
  <c r="AU27" i="43" s="1"/>
  <c r="AK51" i="43"/>
  <c r="AT35" i="43"/>
  <c r="AU35" i="43" s="1"/>
  <c r="AT34" i="43"/>
  <c r="AU34" i="43" s="1"/>
  <c r="AT32" i="43"/>
  <c r="AU32" i="43" s="1"/>
  <c r="AT31" i="43"/>
  <c r="AU31" i="43" s="1"/>
  <c r="AT23" i="43"/>
  <c r="AU23" i="43" s="1"/>
  <c r="AT22" i="43"/>
  <c r="AU22" i="43" s="1"/>
  <c r="AT21" i="43"/>
  <c r="AU21" i="43" s="1"/>
  <c r="AT19" i="43"/>
  <c r="AU19" i="43" s="1"/>
  <c r="AT18" i="43"/>
  <c r="AU18" i="43" s="1"/>
  <c r="AT50" i="43"/>
  <c r="AU50" i="43" s="1"/>
  <c r="AT30" i="43"/>
  <c r="AU30" i="43" s="1"/>
  <c r="AT26" i="43"/>
  <c r="AU26" i="43" s="1"/>
  <c r="AT17" i="43"/>
  <c r="AU17" i="43" s="1"/>
  <c r="AS51" i="43"/>
  <c r="AT49" i="43"/>
  <c r="AU49" i="43" s="1"/>
  <c r="AT41" i="43"/>
  <c r="AU41" i="43" s="1"/>
  <c r="AT33" i="43"/>
  <c r="AU33" i="43" s="1"/>
  <c r="AT28" i="43"/>
  <c r="AU28" i="43" s="1"/>
  <c r="AS36" i="43"/>
  <c r="AT20" i="43"/>
  <c r="AU20" i="43" s="1"/>
  <c r="AT16" i="43"/>
  <c r="AU16" i="43" s="1"/>
  <c r="M51" i="43"/>
  <c r="AT24" i="43"/>
  <c r="AU24" i="43" s="1"/>
  <c r="AS52" i="43" l="1"/>
  <c r="U53" i="43"/>
  <c r="AC53" i="43"/>
  <c r="AT36" i="43"/>
  <c r="AS53" i="43"/>
  <c r="AT51" i="43"/>
  <c r="AU51" i="43" s="1"/>
  <c r="AK53" i="43"/>
  <c r="M53" i="43"/>
  <c r="AU44" i="43"/>
  <c r="M52" i="43"/>
  <c r="AT53" i="43" l="1"/>
  <c r="E11" i="43" s="1"/>
  <c r="E12" i="43" s="1"/>
  <c r="AT52" i="43"/>
  <c r="F12" i="43" l="1"/>
</calcChain>
</file>

<file path=xl/comments1.xml><?xml version="1.0" encoding="utf-8"?>
<comments xmlns="http://schemas.openxmlformats.org/spreadsheetml/2006/main">
  <authors>
    <author>Līvija Rumbeniece</author>
    <author>Elīna Millere</author>
  </authors>
  <commentList>
    <comment ref="E6" authorId="0" shapeId="0">
      <text>
        <r>
          <rPr>
            <b/>
            <sz val="9"/>
            <color indexed="81"/>
            <rFont val="Tahoma"/>
            <family val="2"/>
            <charset val="186"/>
          </rPr>
          <t>Līvija Rumbeniece:</t>
        </r>
        <r>
          <rPr>
            <sz val="9"/>
            <color indexed="81"/>
            <rFont val="Tahoma"/>
            <family val="2"/>
            <charset val="186"/>
          </rPr>
          <t xml:space="preserve">
Darba līgums, uzņēmuma līgums</t>
        </r>
      </text>
    </comment>
    <comment ref="E10" authorId="1" shapeId="0">
      <text>
        <r>
          <rPr>
            <sz val="12"/>
            <color indexed="81"/>
            <rFont val="Tahoma"/>
            <family val="2"/>
            <charset val="186"/>
          </rPr>
          <t>Nepilna darba laika gadījumā papildina formulu ar slodzes ekvivalentu, piem. pusslodzes gadījumā: =0.5*AT58/(1920*(1/12))</t>
        </r>
      </text>
    </comment>
  </commentList>
</comments>
</file>

<file path=xl/sharedStrings.xml><?xml version="1.0" encoding="utf-8"?>
<sst xmlns="http://schemas.openxmlformats.org/spreadsheetml/2006/main" count="221" uniqueCount="143">
  <si>
    <t>ERAF</t>
  </si>
  <si>
    <t>ESF</t>
  </si>
  <si>
    <t>KF</t>
  </si>
  <si>
    <t>Kods</t>
  </si>
  <si>
    <t>Nosaukums</t>
  </si>
  <si>
    <t>I-1</t>
  </si>
  <si>
    <t>Sabiedrība ar ierobežotu atbildību</t>
  </si>
  <si>
    <t>Akciju sabiedrība</t>
  </si>
  <si>
    <t>Individuālais komersants</t>
  </si>
  <si>
    <t>Valsts akciju sabiedrība</t>
  </si>
  <si>
    <t>Valsts sabiedrība ar ierobežotu atbildību</t>
  </si>
  <si>
    <t>Valsts aģentūra</t>
  </si>
  <si>
    <t>Pašvaldības aģentūra</t>
  </si>
  <si>
    <t>Valsts pārvaldes iestāde</t>
  </si>
  <si>
    <t>Pašvaldības iestāde</t>
  </si>
  <si>
    <t>Biedrība</t>
  </si>
  <si>
    <t>Nodibinājums</t>
  </si>
  <si>
    <t>Kredītiestāde vai finanšu sabiedrība</t>
  </si>
  <si>
    <t>Kreditēšanā iesaistīta sabiedrība (piem., līzinga sabiedrība, brokeru sabiedrība)</t>
  </si>
  <si>
    <t>Apdrošināšanas sabiedrības un pensiju fondi</t>
  </si>
  <si>
    <t>Pašvaldība</t>
  </si>
  <si>
    <t>Plānošanas reģions</t>
  </si>
  <si>
    <t>Pilnsabiedrība</t>
  </si>
  <si>
    <t>Komandītsabiedrība</t>
  </si>
  <si>
    <t>Atvasināta publiska persona (izņemot pašvaldības un plānošanas reģionus)</t>
  </si>
  <si>
    <t>Atvasinātas publiskas personas izveidota publiska aģentūra</t>
  </si>
  <si>
    <t>Tiesu varas institūcija</t>
  </si>
  <si>
    <t>Nr.1</t>
  </si>
  <si>
    <t>Izvērtējums nav nepieciešams</t>
  </si>
  <si>
    <t>Nepieciešams sākotnējais ietekmes uz vidi izvērtējums</t>
  </si>
  <si>
    <t>Nepieciešams ietekmes uz vidi novērtējums</t>
  </si>
  <si>
    <t>JĀ</t>
  </si>
  <si>
    <t>NĒ</t>
  </si>
  <si>
    <t>projekts netiek īstenots kā valsts atbalsts</t>
  </si>
  <si>
    <t>projekts tiek īstenots kā valsts atbalsts</t>
  </si>
  <si>
    <t>projekta daļa tiek īstenota kā valsts atbalsts</t>
  </si>
  <si>
    <t>7.sadaļas 7.2.</t>
  </si>
  <si>
    <t>7.sadaļas 7.1.</t>
  </si>
  <si>
    <t>nodokļu vai sociālās apdrošināšanas obligāto iemaksu jomā veiktais pasākums</t>
  </si>
  <si>
    <t>valsts vai pašvaldības galvojums</t>
  </si>
  <si>
    <t>kredītu procentu likmju subsidēšana</t>
  </si>
  <si>
    <t>valsts vai pašvaldības pilnīga vai daļēja atteikšanās no dividendēm tās kontrolē esošajās kapitālsabiedrībās</t>
  </si>
  <si>
    <t>valsts vai pašvaldības ieguldījums kapitālsabiedrībā</t>
  </si>
  <si>
    <t>parādu norakstīšana</t>
  </si>
  <si>
    <t>preferenciālo likmju noteikšana valsts kapitālsabiedrību sniegtajiem pakalpojumiem</t>
  </si>
  <si>
    <t>nekustamā īpašuma pārdošana vai iznomāšana par cenu, kas ir zemāka par tā tirgus vērtību, vai pirkšana vai nomāšana par cenu, kas ir augstāka par tā tirgus vērtību</t>
  </si>
  <si>
    <t>cita finansiālā palīdzība, ko piešķir no valsts vai pašvaldību līdzekļiem, pār kuriem valsts vai pašvaldības institūcijām ir kontrolējoša ietekme</t>
  </si>
  <si>
    <t>tiešais maksājums no valsts vai pašvaldības budžeta (subsīdija vai dotācija)</t>
  </si>
  <si>
    <t>3.pielikums
Vienas vienības izmaksu pielietojums</t>
  </si>
  <si>
    <t>ir</t>
  </si>
  <si>
    <t>fundamentālie pētījumi</t>
  </si>
  <si>
    <t>eksperimentālā izstrāde</t>
  </si>
  <si>
    <t>citi</t>
  </si>
  <si>
    <t>TOP</t>
  </si>
  <si>
    <t>zinātnes tehniskais personāls</t>
  </si>
  <si>
    <t>Eureka</t>
  </si>
  <si>
    <t>VPP</t>
  </si>
  <si>
    <t>grāmatvedis</t>
  </si>
  <si>
    <t>LZP</t>
  </si>
  <si>
    <t>zinātniskais asistents</t>
  </si>
  <si>
    <t>pētnieks</t>
  </si>
  <si>
    <t>-</t>
  </si>
  <si>
    <t>1.1.1.2.</t>
  </si>
  <si>
    <t>vadošais pētnieks</t>
  </si>
  <si>
    <t>nesaimnieciskais</t>
  </si>
  <si>
    <t>administratīvais darbinieks</t>
  </si>
  <si>
    <t xml:space="preserve">rūpnieciskie pētījumi </t>
  </si>
  <si>
    <t>FP7</t>
  </si>
  <si>
    <t>saimnieciskais</t>
  </si>
  <si>
    <t>zinātniskais vadītājs</t>
  </si>
  <si>
    <t>Kopējās (produktīvās un neproduktīvās) stundas</t>
  </si>
  <si>
    <t>Nostrādātās stundas</t>
  </si>
  <si>
    <t>Kopsavilkums</t>
  </si>
  <si>
    <t xml:space="preserve">Ikgadējais atvaļinājums </t>
  </si>
  <si>
    <t xml:space="preserve">Darbnespēja </t>
  </si>
  <si>
    <t>5.ned.</t>
  </si>
  <si>
    <t>4.ned.</t>
  </si>
  <si>
    <t>3.ned.</t>
  </si>
  <si>
    <t>2.ned.</t>
  </si>
  <si>
    <t>1.ned.</t>
  </si>
  <si>
    <t>5.nedēļa</t>
  </si>
  <si>
    <t>4.nedēļa</t>
  </si>
  <si>
    <t>3.nedēļa</t>
  </si>
  <si>
    <t>2.nedēļa</t>
  </si>
  <si>
    <t>1.nedēļa</t>
  </si>
  <si>
    <t>Līguma nr.:</t>
  </si>
  <si>
    <t>Amats projektā</t>
  </si>
  <si>
    <t>Projekta raksturs</t>
  </si>
  <si>
    <t>Projekta tips</t>
  </si>
  <si>
    <t>Vides apstākļu ietekme</t>
  </si>
  <si>
    <t>Mēnesī nostrādātās stundas (h)</t>
  </si>
  <si>
    <t>produkta Y izstrāde</t>
  </si>
  <si>
    <t>Nr.2DP/2.1.1.1.0/10/APIA/VIAA/0XY</t>
  </si>
  <si>
    <t>produkta X izstrāde</t>
  </si>
  <si>
    <t>NMP2-LA-2008-123564</t>
  </si>
  <si>
    <t>tieši saistītā pētniecības kategorija</t>
  </si>
  <si>
    <t>projekta raksturojums</t>
  </si>
  <si>
    <t>Valsts budžeta, Eiropas Savienības fondu un ārvalstu finanšu instrumentu finansēti pētījuma projekti</t>
  </si>
  <si>
    <t>Pārskata perioda PLE ekvivalents:</t>
  </si>
  <si>
    <t>Darba līgumā noteiktais darba laiks PLE izteiksmē:</t>
  </si>
  <si>
    <t xml:space="preserve">Darba līguma nr. </t>
  </si>
  <si>
    <t>Pārskata periods</t>
  </si>
  <si>
    <t>Amats saskaņā ar noslēgto darba līgumu pamatdarbā</t>
  </si>
  <si>
    <t xml:space="preserve">Darbinieka vārds, uzvārds </t>
  </si>
  <si>
    <t>(PIEMĒRS)</t>
  </si>
  <si>
    <t xml:space="preserve"> </t>
  </si>
  <si>
    <t>1.1.1.1.</t>
  </si>
  <si>
    <t>Horizon 2020</t>
  </si>
  <si>
    <t>1.1.1.4.</t>
  </si>
  <si>
    <t xml:space="preserve"> Pētniecības kategorija</t>
  </si>
  <si>
    <t>produkta Z izstrāde</t>
  </si>
  <si>
    <t>Līguma Nr.:</t>
  </si>
  <si>
    <t>Projekta Nr. 4 nosaukums</t>
  </si>
  <si>
    <t>Projekta Nr. 3 nosaukums</t>
  </si>
  <si>
    <t>Projekta Nr. 2 nosaukums</t>
  </si>
  <si>
    <t>Projekta Nr. 1 nosaukums</t>
  </si>
  <si>
    <t>Darba stundu skaits atskaites mēnesī:</t>
  </si>
  <si>
    <t>Projekta īstenošanā iesaistītā zinātniskā darbinieka kopējā darba laika un paveiktā darba uzskaites veidlapa</t>
  </si>
  <si>
    <t xml:space="preserve">Zinātniskās institūcijas nosaukums </t>
  </si>
  <si>
    <t>Līguma veids projektā</t>
  </si>
  <si>
    <r>
      <t>Nostrādātās stundas</t>
    </r>
    <r>
      <rPr>
        <b/>
        <vertAlign val="superscript"/>
        <sz val="11"/>
        <rFont val="Times New Roman"/>
        <family val="1"/>
        <charset val="186"/>
      </rPr>
      <t>1</t>
    </r>
    <r>
      <rPr>
        <b/>
        <sz val="11"/>
        <rFont val="Times New Roman"/>
        <family val="1"/>
        <charset val="186"/>
      </rPr>
      <t xml:space="preserve"> (h) </t>
    </r>
  </si>
  <si>
    <r>
      <t>darbība</t>
    </r>
    <r>
      <rPr>
        <vertAlign val="superscript"/>
        <sz val="11"/>
        <rFont val="Times New Roman"/>
        <family val="1"/>
        <charset val="186"/>
      </rPr>
      <t>2</t>
    </r>
  </si>
  <si>
    <r>
      <t xml:space="preserve">Piezīme </t>
    </r>
    <r>
      <rPr>
        <vertAlign val="superscript"/>
        <sz val="11"/>
        <rFont val="Times New Roman"/>
        <family val="1"/>
        <charset val="186"/>
      </rPr>
      <t>1</t>
    </r>
    <r>
      <rPr>
        <sz val="11"/>
        <rFont val="Times New Roman"/>
        <family val="1"/>
        <charset val="186"/>
      </rPr>
      <t xml:space="preserve"> Stundas norāda ar vienu zīmi aiz komata.</t>
    </r>
  </si>
  <si>
    <t>PLE</t>
  </si>
  <si>
    <t>Akadēmiskais un administratīvais darbs, zinātniskās institūcijas finansēti projekti</t>
  </si>
  <si>
    <t>darbību raksturojums</t>
  </si>
  <si>
    <r>
      <t>Neproduktīvās stundas</t>
    </r>
    <r>
      <rPr>
        <b/>
        <vertAlign val="superscript"/>
        <sz val="11"/>
        <rFont val="Times New Roman"/>
        <family val="1"/>
        <charset val="186"/>
      </rPr>
      <t>1</t>
    </r>
    <r>
      <rPr>
        <b/>
        <sz val="11"/>
        <rFont val="Times New Roman"/>
        <family val="1"/>
        <charset val="186"/>
      </rPr>
      <t xml:space="preserve"> (h) </t>
    </r>
  </si>
  <si>
    <t xml:space="preserve">PLE </t>
  </si>
  <si>
    <r>
      <t xml:space="preserve">Cits ne-produktīvais laiks </t>
    </r>
    <r>
      <rPr>
        <b/>
        <sz val="8"/>
        <rFont val="Times New Roman"/>
        <family val="1"/>
        <charset val="186"/>
      </rPr>
      <t>(t.sk. radošais atvaļinājums, bērna kopšanas atvaļinājums, kavējums, svētku dienas u.c.)</t>
    </r>
  </si>
  <si>
    <t>Prombūtne (neproduktīvais laiks)</t>
  </si>
  <si>
    <t>1.</t>
  </si>
  <si>
    <t>2.</t>
  </si>
  <si>
    <t>3.</t>
  </si>
  <si>
    <t>8. pielikums
Ministru kabineta
 2016. gada 12. janvāra
 noteikumiem Nr. 34
(Pielikums MK 27.02.2018. noteikumu Nr. 129 redakcijā)</t>
  </si>
  <si>
    <r>
      <t xml:space="preserve">Piezīme 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Norādāma informācija par visiem projektā iesaistītā zinātniskā darbinieka veicamajiem uzdevumiem. Piemēram, pētniecība, pētniecības metodoloģijas izstrāde, publikāciju sagatavošana, dalība semināros, konferencēs, u.c.</t>
    </r>
  </si>
  <si>
    <r>
      <t xml:space="preserve">Piezīme </t>
    </r>
    <r>
      <rPr>
        <vertAlign val="superscript"/>
        <sz val="11"/>
        <rFont val="Times New Roman"/>
        <family val="1"/>
        <charset val="186"/>
      </rPr>
      <t>3</t>
    </r>
    <r>
      <rPr>
        <sz val="11"/>
        <rFont val="Times New Roman"/>
        <family val="1"/>
        <charset val="186"/>
      </rPr>
      <t xml:space="preserve"> Piemēram, promocijas darba vadīšana, zinātniskās institūcijas/struktūrvienības vadība (izņemot projektu vadību), akadēmiskais darbs (profesori, asociētie profesori, docenti, lektori) u.c.</t>
    </r>
  </si>
  <si>
    <r>
      <t xml:space="preserve">darbs/projekts </t>
    </r>
    <r>
      <rPr>
        <vertAlign val="superscript"/>
        <sz val="10"/>
        <color theme="1"/>
        <rFont val="Times New Roman"/>
        <family val="1"/>
        <charset val="186"/>
      </rPr>
      <t>3</t>
    </r>
  </si>
  <si>
    <t>tehniski ekonomiskā priekšizpēte</t>
  </si>
  <si>
    <t>Pārskata perioda PLE un ekvivalenta un darba līgumā noteiktā darba laika salīdzinājums</t>
  </si>
  <si>
    <t>publikāciju sagatavošana</t>
  </si>
  <si>
    <t>dalība konferencē</t>
  </si>
  <si>
    <t>pētniecība projekta 2.darbībā</t>
  </si>
  <si>
    <t>pētniecība projekta 1.3. un 4.darbībā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</si>
</sst>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* #,##0.0_-;\-* #,##0.0_-;_-* &quot;-&quot;?_-;_-@_-"/>
    <numFmt numFmtId="165" formatCode="_-* #,##0.0_-;\-* #,##0.0_-;_-* &quot;-&quot;??_-;_-@_-"/>
  </numFmts>
  <fonts count="2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name val="Arial"/>
      <family val="2"/>
    </font>
    <font>
      <b/>
      <sz val="12"/>
      <color rgb="FF0000FF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color theme="1"/>
      <name val="Calibri"/>
      <family val="2"/>
      <charset val="186"/>
      <scheme val="minor"/>
    </font>
    <font>
      <i/>
      <sz val="9"/>
      <name val="Times New Roman"/>
      <family val="1"/>
      <charset val="186"/>
    </font>
    <font>
      <sz val="12"/>
      <color indexed="81"/>
      <name val="Tahoma"/>
      <family val="2"/>
      <charset val="186"/>
    </font>
    <font>
      <b/>
      <vertAlign val="superscript"/>
      <sz val="11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5" fillId="0" borderId="0"/>
    <xf numFmtId="0" fontId="12" fillId="0" borderId="0"/>
    <xf numFmtId="43" fontId="12" fillId="0" borderId="0" applyFont="0" applyFill="0" applyBorder="0" applyAlignment="0" applyProtection="0"/>
  </cellStyleXfs>
  <cellXfs count="16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/>
    <xf numFmtId="0" fontId="2" fillId="0" borderId="4" xfId="0" applyFont="1" applyBorder="1"/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8" fillId="0" borderId="0" xfId="2" applyFont="1"/>
    <xf numFmtId="0" fontId="8" fillId="0" borderId="0" xfId="2" applyFont="1" applyBorder="1"/>
    <xf numFmtId="0" fontId="8" fillId="0" borderId="0" xfId="2" applyFont="1" applyFill="1"/>
    <xf numFmtId="0" fontId="7" fillId="0" borderId="0" xfId="2" applyFont="1"/>
    <xf numFmtId="0" fontId="9" fillId="0" borderId="0" xfId="2" applyFont="1" applyFill="1"/>
    <xf numFmtId="0" fontId="9" fillId="0" borderId="0" xfId="2" applyFont="1"/>
    <xf numFmtId="0" fontId="13" fillId="0" borderId="0" xfId="2" applyFont="1"/>
    <xf numFmtId="0" fontId="14" fillId="0" borderId="0" xfId="2" applyFont="1"/>
    <xf numFmtId="0" fontId="14" fillId="0" borderId="0" xfId="2" applyFont="1" applyFill="1" applyBorder="1"/>
    <xf numFmtId="0" fontId="7" fillId="0" borderId="0" xfId="2" applyFont="1" applyAlignment="1">
      <alignment horizontal="center" vertical="center"/>
    </xf>
    <xf numFmtId="0" fontId="14" fillId="0" borderId="0" xfId="2" applyFont="1" applyFill="1" applyBorder="1" applyAlignment="1">
      <alignment horizontal="center"/>
    </xf>
    <xf numFmtId="0" fontId="11" fillId="0" borderId="0" xfId="2" applyFont="1" applyBorder="1"/>
    <xf numFmtId="164" fontId="15" fillId="0" borderId="0" xfId="2" applyNumberFormat="1" applyFont="1" applyBorder="1"/>
    <xf numFmtId="164" fontId="14" fillId="0" borderId="0" xfId="2" applyNumberFormat="1" applyFont="1" applyBorder="1"/>
    <xf numFmtId="0" fontId="8" fillId="0" borderId="4" xfId="2" applyFont="1" applyBorder="1"/>
    <xf numFmtId="164" fontId="16" fillId="0" borderId="4" xfId="2" applyNumberFormat="1" applyFont="1" applyBorder="1"/>
    <xf numFmtId="164" fontId="7" fillId="0" borderId="4" xfId="2" applyNumberFormat="1" applyFont="1" applyBorder="1" applyAlignment="1">
      <alignment wrapText="1"/>
    </xf>
    <xf numFmtId="164" fontId="14" fillId="0" borderId="4" xfId="2" applyNumberFormat="1" applyFont="1" applyBorder="1"/>
    <xf numFmtId="0" fontId="14" fillId="0" borderId="4" xfId="2" applyFont="1" applyBorder="1"/>
    <xf numFmtId="0" fontId="15" fillId="0" borderId="4" xfId="2" applyFont="1" applyBorder="1"/>
    <xf numFmtId="164" fontId="15" fillId="0" borderId="4" xfId="2" applyNumberFormat="1" applyFont="1" applyBorder="1"/>
    <xf numFmtId="165" fontId="14" fillId="2" borderId="4" xfId="2" applyNumberFormat="1" applyFont="1" applyFill="1" applyBorder="1"/>
    <xf numFmtId="165" fontId="15" fillId="2" borderId="4" xfId="3" applyNumberFormat="1" applyFont="1" applyFill="1" applyBorder="1"/>
    <xf numFmtId="165" fontId="14" fillId="0" borderId="4" xfId="3" applyNumberFormat="1" applyFont="1" applyFill="1" applyBorder="1"/>
    <xf numFmtId="0" fontId="14" fillId="0" borderId="4" xfId="2" applyFont="1" applyBorder="1" applyAlignment="1"/>
    <xf numFmtId="0" fontId="15" fillId="0" borderId="4" xfId="2" applyFont="1" applyBorder="1" applyAlignment="1"/>
    <xf numFmtId="0" fontId="15" fillId="2" borderId="4" xfId="2" applyFont="1" applyFill="1" applyBorder="1" applyAlignment="1">
      <alignment horizontal="center"/>
    </xf>
    <xf numFmtId="0" fontId="15" fillId="2" borderId="4" xfId="2" applyFont="1" applyFill="1" applyBorder="1" applyAlignment="1"/>
    <xf numFmtId="165" fontId="15" fillId="3" borderId="4" xfId="3" applyNumberFormat="1" applyFont="1" applyFill="1" applyBorder="1"/>
    <xf numFmtId="165" fontId="14" fillId="3" borderId="4" xfId="2" applyNumberFormat="1" applyFont="1" applyFill="1" applyBorder="1"/>
    <xf numFmtId="0" fontId="9" fillId="0" borderId="4" xfId="2" applyFont="1" applyFill="1" applyBorder="1" applyAlignment="1">
      <alignment wrapText="1"/>
    </xf>
    <xf numFmtId="0" fontId="17" fillId="0" borderId="4" xfId="2" applyFont="1" applyFill="1" applyBorder="1" applyAlignment="1">
      <alignment wrapText="1"/>
    </xf>
    <xf numFmtId="0" fontId="17" fillId="0" borderId="4" xfId="2" applyFont="1" applyBorder="1" applyAlignment="1">
      <alignment wrapText="1"/>
    </xf>
    <xf numFmtId="0" fontId="9" fillId="0" borderId="4" xfId="2" applyFont="1" applyBorder="1" applyAlignment="1">
      <alignment wrapText="1"/>
    </xf>
    <xf numFmtId="165" fontId="15" fillId="4" borderId="4" xfId="3" applyNumberFormat="1" applyFont="1" applyFill="1" applyBorder="1"/>
    <xf numFmtId="165" fontId="15" fillId="4" borderId="4" xfId="2" applyNumberFormat="1" applyFont="1" applyFill="1" applyBorder="1"/>
    <xf numFmtId="165" fontId="15" fillId="4" borderId="5" xfId="3" applyNumberFormat="1" applyFont="1" applyFill="1" applyBorder="1"/>
    <xf numFmtId="165" fontId="14" fillId="0" borderId="5" xfId="3" applyNumberFormat="1" applyFont="1" applyFill="1" applyBorder="1"/>
    <xf numFmtId="165" fontId="15" fillId="4" borderId="11" xfId="3" applyNumberFormat="1" applyFont="1" applyFill="1" applyBorder="1"/>
    <xf numFmtId="165" fontId="14" fillId="0" borderId="11" xfId="3" applyNumberFormat="1" applyFont="1" applyFill="1" applyBorder="1"/>
    <xf numFmtId="0" fontId="17" fillId="0" borderId="11" xfId="2" applyFont="1" applyFill="1" applyBorder="1" applyAlignment="1">
      <alignment wrapText="1"/>
    </xf>
    <xf numFmtId="0" fontId="15" fillId="4" borderId="4" xfId="2" applyFont="1" applyFill="1" applyBorder="1" applyAlignment="1">
      <alignment horizontal="center"/>
    </xf>
    <xf numFmtId="0" fontId="14" fillId="4" borderId="4" xfId="2" applyFont="1" applyFill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165" fontId="14" fillId="0" borderId="16" xfId="3" applyNumberFormat="1" applyFont="1" applyFill="1" applyBorder="1"/>
    <xf numFmtId="165" fontId="14" fillId="0" borderId="9" xfId="3" applyNumberFormat="1" applyFont="1" applyFill="1" applyBorder="1"/>
    <xf numFmtId="165" fontId="14" fillId="0" borderId="18" xfId="3" applyNumberFormat="1" applyFont="1" applyFill="1" applyBorder="1"/>
    <xf numFmtId="0" fontId="17" fillId="0" borderId="19" xfId="2" applyFont="1" applyBorder="1" applyAlignment="1">
      <alignment wrapText="1"/>
    </xf>
    <xf numFmtId="0" fontId="17" fillId="0" borderId="19" xfId="2" applyFont="1" applyFill="1" applyBorder="1" applyAlignment="1">
      <alignment wrapText="1"/>
    </xf>
    <xf numFmtId="165" fontId="14" fillId="0" borderId="19" xfId="3" applyNumberFormat="1" applyFont="1" applyFill="1" applyBorder="1"/>
    <xf numFmtId="0" fontId="17" fillId="0" borderId="20" xfId="2" applyFont="1" applyFill="1" applyBorder="1" applyAlignment="1">
      <alignment wrapText="1"/>
    </xf>
    <xf numFmtId="165" fontId="14" fillId="0" borderId="20" xfId="3" applyNumberFormat="1" applyFont="1" applyFill="1" applyBorder="1"/>
    <xf numFmtId="165" fontId="15" fillId="4" borderId="21" xfId="3" applyNumberFormat="1" applyFont="1" applyFill="1" applyBorder="1"/>
    <xf numFmtId="165" fontId="15" fillId="4" borderId="22" xfId="3" applyNumberFormat="1" applyFont="1" applyFill="1" applyBorder="1"/>
    <xf numFmtId="165" fontId="15" fillId="4" borderId="23" xfId="3" applyNumberFormat="1" applyFont="1" applyFill="1" applyBorder="1"/>
    <xf numFmtId="0" fontId="15" fillId="3" borderId="4" xfId="2" applyFont="1" applyFill="1" applyBorder="1" applyAlignment="1">
      <alignment horizontal="center"/>
    </xf>
    <xf numFmtId="0" fontId="15" fillId="0" borderId="4" xfId="2" applyFont="1" applyBorder="1" applyAlignment="1">
      <alignment wrapText="1"/>
    </xf>
    <xf numFmtId="0" fontId="8" fillId="0" borderId="4" xfId="2" applyFont="1" applyFill="1" applyBorder="1"/>
    <xf numFmtId="165" fontId="9" fillId="0" borderId="20" xfId="3" applyNumberFormat="1" applyFont="1" applyFill="1" applyBorder="1"/>
    <xf numFmtId="165" fontId="15" fillId="3" borderId="22" xfId="3" applyNumberFormat="1" applyFont="1" applyFill="1" applyBorder="1"/>
    <xf numFmtId="165" fontId="15" fillId="4" borderId="22" xfId="3" applyNumberFormat="1" applyFont="1" applyFill="1" applyBorder="1" applyAlignment="1">
      <alignment horizontal="center"/>
    </xf>
    <xf numFmtId="0" fontId="8" fillId="0" borderId="0" xfId="2" quotePrefix="1" applyFont="1"/>
    <xf numFmtId="2" fontId="17" fillId="0" borderId="4" xfId="2" applyNumberFormat="1" applyFont="1" applyFill="1" applyBorder="1" applyAlignment="1">
      <alignment vertical="center" wrapText="1"/>
    </xf>
    <xf numFmtId="2" fontId="17" fillId="0" borderId="0" xfId="2" applyNumberFormat="1" applyFont="1" applyFill="1" applyBorder="1" applyAlignment="1">
      <alignment vertical="center" wrapText="1"/>
    </xf>
    <xf numFmtId="0" fontId="15" fillId="3" borderId="7" xfId="2" applyFont="1" applyFill="1" applyBorder="1" applyAlignment="1">
      <alignment horizontal="center"/>
    </xf>
    <xf numFmtId="0" fontId="15" fillId="4" borderId="7" xfId="2" applyFont="1" applyFill="1" applyBorder="1" applyAlignment="1">
      <alignment horizontal="center"/>
    </xf>
    <xf numFmtId="49" fontId="9" fillId="0" borderId="4" xfId="2" applyNumberFormat="1" applyFont="1" applyBorder="1" applyAlignment="1">
      <alignment horizontal="left" wrapText="1"/>
    </xf>
    <xf numFmtId="49" fontId="9" fillId="0" borderId="5" xfId="2" applyNumberFormat="1" applyFont="1" applyBorder="1" applyAlignment="1">
      <alignment horizontal="left" wrapText="1"/>
    </xf>
    <xf numFmtId="0" fontId="14" fillId="0" borderId="0" xfId="2" applyFont="1" applyFill="1"/>
    <xf numFmtId="0" fontId="14" fillId="5" borderId="19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left" vertical="center" wrapText="1"/>
    </xf>
    <xf numFmtId="41" fontId="16" fillId="0" borderId="4" xfId="2" applyNumberFormat="1" applyFont="1" applyFill="1" applyBorder="1"/>
    <xf numFmtId="0" fontId="8" fillId="0" borderId="24" xfId="2" applyFont="1" applyFill="1" applyBorder="1"/>
    <xf numFmtId="0" fontId="23" fillId="5" borderId="4" xfId="0" applyFont="1" applyFill="1" applyBorder="1" applyAlignment="1">
      <alignment horizontal="center" vertical="center" wrapText="1"/>
    </xf>
    <xf numFmtId="0" fontId="14" fillId="4" borderId="4" xfId="2" applyFont="1" applyFill="1" applyBorder="1" applyAlignment="1">
      <alignment horizontal="center" vertical="center" wrapText="1"/>
    </xf>
    <xf numFmtId="164" fontId="19" fillId="0" borderId="0" xfId="2" applyNumberFormat="1" applyFont="1" applyBorder="1" applyAlignment="1">
      <alignment horizontal="center"/>
    </xf>
    <xf numFmtId="0" fontId="17" fillId="0" borderId="7" xfId="2" applyFont="1" applyBorder="1" applyAlignment="1">
      <alignment horizontal="right" wrapText="1"/>
    </xf>
    <xf numFmtId="0" fontId="17" fillId="0" borderId="8" xfId="2" applyFont="1" applyBorder="1" applyAlignment="1">
      <alignment horizontal="right" wrapText="1"/>
    </xf>
    <xf numFmtId="0" fontId="17" fillId="0" borderId="9" xfId="2" applyFont="1" applyBorder="1" applyAlignment="1">
      <alignment horizontal="right" wrapText="1"/>
    </xf>
    <xf numFmtId="0" fontId="15" fillId="3" borderId="13" xfId="2" applyFont="1" applyFill="1" applyBorder="1" applyAlignment="1">
      <alignment horizontal="center" vertical="center" wrapText="1"/>
    </xf>
    <xf numFmtId="0" fontId="15" fillId="3" borderId="12" xfId="2" applyFont="1" applyFill="1" applyBorder="1" applyAlignment="1">
      <alignment horizontal="center" vertical="center" wrapText="1"/>
    </xf>
    <xf numFmtId="0" fontId="15" fillId="3" borderId="14" xfId="2" applyFont="1" applyFill="1" applyBorder="1" applyAlignment="1">
      <alignment horizontal="center" vertical="center" wrapText="1"/>
    </xf>
    <xf numFmtId="0" fontId="15" fillId="3" borderId="10" xfId="2" applyFont="1" applyFill="1" applyBorder="1" applyAlignment="1">
      <alignment horizontal="center" vertical="center" wrapText="1"/>
    </xf>
    <xf numFmtId="0" fontId="15" fillId="3" borderId="0" xfId="2" applyFont="1" applyFill="1" applyBorder="1" applyAlignment="1">
      <alignment horizontal="center" vertical="center" wrapText="1"/>
    </xf>
    <xf numFmtId="0" fontId="15" fillId="3" borderId="17" xfId="2" applyFont="1" applyFill="1" applyBorder="1" applyAlignment="1">
      <alignment horizontal="center" vertical="center" wrapText="1"/>
    </xf>
    <xf numFmtId="0" fontId="15" fillId="0" borderId="4" xfId="2" applyFont="1" applyBorder="1" applyAlignment="1"/>
    <xf numFmtId="0" fontId="14" fillId="0" borderId="4" xfId="2" applyFont="1" applyBorder="1" applyAlignment="1"/>
    <xf numFmtId="0" fontId="15" fillId="3" borderId="7" xfId="2" applyFont="1" applyFill="1" applyBorder="1" applyAlignment="1">
      <alignment horizontal="center"/>
    </xf>
    <xf numFmtId="0" fontId="15" fillId="3" borderId="8" xfId="2" applyFont="1" applyFill="1" applyBorder="1" applyAlignment="1">
      <alignment horizontal="center"/>
    </xf>
    <xf numFmtId="0" fontId="15" fillId="3" borderId="9" xfId="2" applyFont="1" applyFill="1" applyBorder="1" applyAlignment="1">
      <alignment horizontal="center"/>
    </xf>
    <xf numFmtId="164" fontId="14" fillId="0" borderId="4" xfId="2" applyNumberFormat="1" applyFont="1" applyFill="1" applyBorder="1" applyAlignment="1">
      <alignment horizontal="center"/>
    </xf>
    <xf numFmtId="0" fontId="14" fillId="5" borderId="0" xfId="2" applyFont="1" applyFill="1" applyAlignment="1">
      <alignment horizontal="left" vertical="top" wrapText="1"/>
    </xf>
    <xf numFmtId="2" fontId="17" fillId="0" borderId="7" xfId="2" applyNumberFormat="1" applyFont="1" applyBorder="1" applyAlignment="1">
      <alignment horizontal="left" vertical="center" wrapText="1"/>
    </xf>
    <xf numFmtId="2" fontId="17" fillId="0" borderId="8" xfId="2" applyNumberFormat="1" applyFont="1" applyBorder="1" applyAlignment="1">
      <alignment horizontal="left" vertical="center" wrapText="1"/>
    </xf>
    <xf numFmtId="0" fontId="7" fillId="0" borderId="0" xfId="2" applyFont="1" applyBorder="1" applyAlignment="1">
      <alignment horizontal="center" vertical="center" wrapText="1"/>
    </xf>
    <xf numFmtId="0" fontId="15" fillId="4" borderId="4" xfId="2" applyFont="1" applyFill="1" applyBorder="1" applyAlignment="1">
      <alignment horizontal="center"/>
    </xf>
    <xf numFmtId="0" fontId="9" fillId="4" borderId="4" xfId="2" applyFont="1" applyFill="1" applyBorder="1" applyAlignment="1">
      <alignment horizontal="center"/>
    </xf>
    <xf numFmtId="0" fontId="9" fillId="4" borderId="7" xfId="2" applyFont="1" applyFill="1" applyBorder="1" applyAlignment="1">
      <alignment horizontal="center"/>
    </xf>
    <xf numFmtId="2" fontId="17" fillId="0" borderId="13" xfId="2" applyNumberFormat="1" applyFont="1" applyBorder="1" applyAlignment="1">
      <alignment horizontal="left" vertical="center" wrapText="1"/>
    </xf>
    <xf numFmtId="2" fontId="17" fillId="0" borderId="12" xfId="2" applyNumberFormat="1" applyFont="1" applyBorder="1" applyAlignment="1">
      <alignment horizontal="left" vertical="center" wrapText="1"/>
    </xf>
    <xf numFmtId="0" fontId="6" fillId="0" borderId="0" xfId="2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5" fillId="2" borderId="7" xfId="2" applyFont="1" applyFill="1" applyBorder="1" applyAlignment="1">
      <alignment horizontal="center" wrapText="1"/>
    </xf>
    <xf numFmtId="0" fontId="15" fillId="2" borderId="8" xfId="2" applyFont="1" applyFill="1" applyBorder="1" applyAlignment="1">
      <alignment horizontal="center" wrapText="1"/>
    </xf>
    <xf numFmtId="0" fontId="15" fillId="2" borderId="9" xfId="2" applyFont="1" applyFill="1" applyBorder="1" applyAlignment="1">
      <alignment horizontal="center" wrapText="1"/>
    </xf>
    <xf numFmtId="0" fontId="15" fillId="2" borderId="7" xfId="2" applyFont="1" applyFill="1" applyBorder="1" applyAlignment="1">
      <alignment horizontal="center"/>
    </xf>
    <xf numFmtId="0" fontId="15" fillId="2" borderId="8" xfId="2" applyFont="1" applyFill="1" applyBorder="1" applyAlignment="1">
      <alignment horizontal="center"/>
    </xf>
    <xf numFmtId="0" fontId="15" fillId="2" borderId="9" xfId="2" applyFont="1" applyFill="1" applyBorder="1" applyAlignment="1">
      <alignment horizontal="center"/>
    </xf>
    <xf numFmtId="0" fontId="15" fillId="2" borderId="4" xfId="2" applyFont="1" applyFill="1" applyBorder="1" applyAlignment="1">
      <alignment horizontal="center"/>
    </xf>
    <xf numFmtId="0" fontId="15" fillId="2" borderId="13" xfId="2" applyFont="1" applyFill="1" applyBorder="1" applyAlignment="1">
      <alignment horizontal="center" vertical="center"/>
    </xf>
    <xf numFmtId="0" fontId="15" fillId="2" borderId="12" xfId="2" applyFont="1" applyFill="1" applyBorder="1" applyAlignment="1">
      <alignment horizontal="center" vertical="center"/>
    </xf>
    <xf numFmtId="0" fontId="15" fillId="2" borderId="14" xfId="2" applyFont="1" applyFill="1" applyBorder="1" applyAlignment="1">
      <alignment horizontal="center" vertical="center"/>
    </xf>
    <xf numFmtId="0" fontId="15" fillId="2" borderId="10" xfId="2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horizontal="center" vertical="center"/>
    </xf>
    <xf numFmtId="0" fontId="15" fillId="2" borderId="17" xfId="2" applyFont="1" applyFill="1" applyBorder="1" applyAlignment="1">
      <alignment horizontal="center" vertical="center"/>
    </xf>
    <xf numFmtId="0" fontId="15" fillId="2" borderId="15" xfId="2" applyFont="1" applyFill="1" applyBorder="1" applyAlignment="1">
      <alignment horizontal="center" vertical="center"/>
    </xf>
    <xf numFmtId="0" fontId="15" fillId="2" borderId="6" xfId="2" applyFont="1" applyFill="1" applyBorder="1" applyAlignment="1">
      <alignment horizontal="center" vertical="center"/>
    </xf>
    <xf numFmtId="0" fontId="15" fillId="2" borderId="16" xfId="2" applyFont="1" applyFill="1" applyBorder="1" applyAlignment="1">
      <alignment horizontal="center" vertical="center"/>
    </xf>
    <xf numFmtId="0" fontId="15" fillId="4" borderId="13" xfId="2" applyFont="1" applyFill="1" applyBorder="1" applyAlignment="1">
      <alignment horizontal="center" vertical="center" wrapText="1"/>
    </xf>
    <xf numFmtId="0" fontId="15" fillId="4" borderId="12" xfId="2" applyFont="1" applyFill="1" applyBorder="1" applyAlignment="1">
      <alignment horizontal="center" vertical="center" wrapText="1"/>
    </xf>
    <xf numFmtId="0" fontId="15" fillId="4" borderId="14" xfId="2" applyFont="1" applyFill="1" applyBorder="1" applyAlignment="1">
      <alignment horizontal="center" vertical="center" wrapText="1"/>
    </xf>
    <xf numFmtId="0" fontId="15" fillId="4" borderId="15" xfId="2" applyFont="1" applyFill="1" applyBorder="1" applyAlignment="1">
      <alignment horizontal="center" vertical="center" wrapText="1"/>
    </xf>
    <xf numFmtId="0" fontId="15" fillId="4" borderId="6" xfId="2" applyFont="1" applyFill="1" applyBorder="1" applyAlignment="1">
      <alignment horizontal="center" vertical="center" wrapText="1"/>
    </xf>
    <xf numFmtId="0" fontId="15" fillId="4" borderId="16" xfId="2" applyFont="1" applyFill="1" applyBorder="1" applyAlignment="1">
      <alignment horizontal="center" vertical="center" wrapText="1"/>
    </xf>
    <xf numFmtId="0" fontId="15" fillId="4" borderId="7" xfId="2" applyFont="1" applyFill="1" applyBorder="1" applyAlignment="1">
      <alignment horizontal="center" wrapText="1"/>
    </xf>
    <xf numFmtId="0" fontId="15" fillId="4" borderId="8" xfId="2" applyFont="1" applyFill="1" applyBorder="1" applyAlignment="1">
      <alignment horizontal="center" wrapText="1"/>
    </xf>
    <xf numFmtId="0" fontId="15" fillId="4" borderId="7" xfId="2" applyFont="1" applyFill="1" applyBorder="1" applyAlignment="1">
      <alignment horizontal="center"/>
    </xf>
    <xf numFmtId="0" fontId="15" fillId="4" borderId="8" xfId="2" applyFont="1" applyFill="1" applyBorder="1" applyAlignment="1">
      <alignment horizontal="center"/>
    </xf>
    <xf numFmtId="0" fontId="15" fillId="4" borderId="9" xfId="2" applyFont="1" applyFill="1" applyBorder="1" applyAlignment="1">
      <alignment horizontal="center"/>
    </xf>
    <xf numFmtId="0" fontId="7" fillId="0" borderId="0" xfId="2" applyFont="1" applyAlignment="1">
      <alignment horizontal="right" wrapText="1"/>
    </xf>
    <xf numFmtId="0" fontId="7" fillId="2" borderId="19" xfId="2" applyFont="1" applyFill="1" applyBorder="1" applyAlignment="1">
      <alignment horizontal="center" vertical="center" wrapText="1"/>
    </xf>
    <xf numFmtId="0" fontId="7" fillId="2" borderId="24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4" borderId="4" xfId="2" applyFont="1" applyFill="1" applyBorder="1" applyAlignment="1">
      <alignment horizontal="center" vertical="center" wrapText="1"/>
    </xf>
    <xf numFmtId="0" fontId="15" fillId="3" borderId="7" xfId="2" applyFont="1" applyFill="1" applyBorder="1" applyAlignment="1">
      <alignment horizontal="center" wrapText="1"/>
    </xf>
    <xf numFmtId="0" fontId="15" fillId="3" borderId="8" xfId="2" applyFont="1" applyFill="1" applyBorder="1" applyAlignment="1">
      <alignment horizontal="center" wrapText="1"/>
    </xf>
    <xf numFmtId="0" fontId="7" fillId="3" borderId="4" xfId="2" applyFont="1" applyFill="1" applyBorder="1" applyAlignment="1">
      <alignment horizontal="center" vertical="center" wrapText="1"/>
    </xf>
    <xf numFmtId="43" fontId="16" fillId="0" borderId="4" xfId="2" applyNumberFormat="1" applyFont="1" applyBorder="1"/>
    <xf numFmtId="0" fontId="23" fillId="0" borderId="4" xfId="0" applyFont="1" applyBorder="1"/>
    <xf numFmtId="0" fontId="9" fillId="0" borderId="11" xfId="2" applyFont="1" applyFill="1" applyBorder="1" applyAlignment="1">
      <alignment wrapText="1"/>
    </xf>
    <xf numFmtId="0" fontId="9" fillId="0" borderId="20" xfId="2" applyFont="1" applyFill="1" applyBorder="1" applyAlignment="1">
      <alignment wrapText="1"/>
    </xf>
  </cellXfs>
  <cellStyles count="4">
    <cellStyle name="Comma 2" xfId="3"/>
    <cellStyle name="Normal" xfId="0" builtinId="0"/>
    <cellStyle name="Normal 2" xfId="1"/>
    <cellStyle name="Normal 3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42</xdr:col>
      <xdr:colOff>0</xdr:colOff>
      <xdr:row>3</xdr:row>
      <xdr:rowOff>0</xdr:rowOff>
    </xdr:from>
    <xdr:ext cx="0" cy="14287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03100" y="323850"/>
          <a:ext cx="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F8" sqref="F8"/>
    </sheetView>
  </sheetViews>
  <sheetFormatPr defaultColWidth="9.140625" defaultRowHeight="15.75" x14ac:dyDescent="0.25"/>
  <cols>
    <col min="1" max="1" width="9.140625" style="1"/>
    <col min="2" max="2" width="9.140625" style="6"/>
    <col min="3" max="3" width="9.140625" style="1"/>
    <col min="4" max="4" width="45.140625" style="1" customWidth="1"/>
    <col min="5" max="5" width="9.140625" style="1"/>
    <col min="6" max="6" width="27.85546875" style="1" customWidth="1"/>
    <col min="7" max="7" width="9.140625" style="1"/>
    <col min="8" max="8" width="39.42578125" style="1" customWidth="1"/>
    <col min="9" max="16384" width="9.140625" style="1"/>
  </cols>
  <sheetData>
    <row r="1" spans="1:8" ht="36" customHeight="1" thickBot="1" x14ac:dyDescent="0.3">
      <c r="A1" s="7" t="s">
        <v>0</v>
      </c>
      <c r="B1" s="8" t="s">
        <v>27</v>
      </c>
      <c r="C1" s="4" t="s">
        <v>3</v>
      </c>
      <c r="D1" s="4" t="s">
        <v>4</v>
      </c>
      <c r="F1" s="2" t="s">
        <v>28</v>
      </c>
      <c r="H1" s="11" t="s">
        <v>37</v>
      </c>
    </row>
    <row r="2" spans="1:8" ht="40.5" customHeight="1" thickBot="1" x14ac:dyDescent="0.3">
      <c r="A2" s="7" t="s">
        <v>1</v>
      </c>
      <c r="B2" s="9">
        <v>1</v>
      </c>
      <c r="C2" s="5" t="s">
        <v>5</v>
      </c>
      <c r="D2" s="5" t="s">
        <v>6</v>
      </c>
      <c r="F2" s="3" t="s">
        <v>29</v>
      </c>
      <c r="H2" s="10" t="s">
        <v>33</v>
      </c>
    </row>
    <row r="3" spans="1:8" ht="33" customHeight="1" thickBot="1" x14ac:dyDescent="0.3">
      <c r="A3" s="7" t="s">
        <v>2</v>
      </c>
      <c r="B3" s="9">
        <v>2</v>
      </c>
      <c r="C3" s="5">
        <f>B3</f>
        <v>2</v>
      </c>
      <c r="D3" s="5" t="s">
        <v>7</v>
      </c>
      <c r="F3" s="3" t="s">
        <v>30</v>
      </c>
      <c r="H3" s="10" t="s">
        <v>34</v>
      </c>
    </row>
    <row r="4" spans="1:8" ht="16.5" thickBot="1" x14ac:dyDescent="0.3">
      <c r="B4" s="9">
        <v>3</v>
      </c>
      <c r="C4" s="5">
        <f t="shared" ref="C4:C22" si="0">B4</f>
        <v>3</v>
      </c>
      <c r="D4" s="5" t="s">
        <v>8</v>
      </c>
      <c r="F4" s="3" t="s">
        <v>31</v>
      </c>
      <c r="H4" s="10" t="s">
        <v>35</v>
      </c>
    </row>
    <row r="5" spans="1:8" ht="16.5" thickBot="1" x14ac:dyDescent="0.3">
      <c r="B5" s="9">
        <v>4</v>
      </c>
      <c r="C5" s="5">
        <f t="shared" si="0"/>
        <v>4</v>
      </c>
      <c r="D5" s="5" t="s">
        <v>9</v>
      </c>
      <c r="F5" s="3" t="s">
        <v>32</v>
      </c>
    </row>
    <row r="6" spans="1:8" x14ac:dyDescent="0.25">
      <c r="B6" s="9">
        <v>5</v>
      </c>
      <c r="C6" s="5">
        <f t="shared" si="0"/>
        <v>5</v>
      </c>
      <c r="D6" s="5" t="s">
        <v>10</v>
      </c>
      <c r="H6" s="11" t="s">
        <v>36</v>
      </c>
    </row>
    <row r="7" spans="1:8" x14ac:dyDescent="0.25">
      <c r="B7" s="9">
        <v>6</v>
      </c>
      <c r="C7" s="5">
        <f t="shared" si="0"/>
        <v>6</v>
      </c>
      <c r="D7" s="5" t="s">
        <v>11</v>
      </c>
      <c r="H7" s="12"/>
    </row>
    <row r="8" spans="1:8" ht="47.25" x14ac:dyDescent="0.25">
      <c r="B8" s="9">
        <v>7</v>
      </c>
      <c r="C8" s="5">
        <f t="shared" si="0"/>
        <v>7</v>
      </c>
      <c r="D8" s="5" t="s">
        <v>12</v>
      </c>
      <c r="F8" s="13" t="s">
        <v>48</v>
      </c>
      <c r="H8" s="12" t="s">
        <v>47</v>
      </c>
    </row>
    <row r="9" spans="1:8" ht="31.5" x14ac:dyDescent="0.25">
      <c r="B9" s="9">
        <v>8</v>
      </c>
      <c r="C9" s="5">
        <f t="shared" si="0"/>
        <v>8</v>
      </c>
      <c r="D9" s="5" t="s">
        <v>13</v>
      </c>
      <c r="F9" s="10"/>
      <c r="H9" s="12" t="s">
        <v>38</v>
      </c>
    </row>
    <row r="10" spans="1:8" x14ac:dyDescent="0.25">
      <c r="B10" s="9">
        <v>9</v>
      </c>
      <c r="C10" s="5">
        <f t="shared" si="0"/>
        <v>9</v>
      </c>
      <c r="D10" s="5" t="s">
        <v>14</v>
      </c>
      <c r="F10" s="10" t="s">
        <v>49</v>
      </c>
      <c r="H10" s="12" t="s">
        <v>39</v>
      </c>
    </row>
    <row r="11" spans="1:8" x14ac:dyDescent="0.25">
      <c r="B11" s="9">
        <v>10</v>
      </c>
      <c r="C11" s="5">
        <f t="shared" si="0"/>
        <v>10</v>
      </c>
      <c r="D11" s="5" t="s">
        <v>15</v>
      </c>
      <c r="H11" s="12" t="s">
        <v>40</v>
      </c>
    </row>
    <row r="12" spans="1:8" ht="47.25" x14ac:dyDescent="0.25">
      <c r="B12" s="9">
        <v>11</v>
      </c>
      <c r="C12" s="5">
        <f t="shared" si="0"/>
        <v>11</v>
      </c>
      <c r="D12" s="5" t="s">
        <v>16</v>
      </c>
      <c r="H12" s="12" t="s">
        <v>41</v>
      </c>
    </row>
    <row r="13" spans="1:8" ht="31.5" x14ac:dyDescent="0.25">
      <c r="B13" s="9">
        <v>12</v>
      </c>
      <c r="C13" s="5">
        <f t="shared" si="0"/>
        <v>12</v>
      </c>
      <c r="D13" s="5" t="s">
        <v>17</v>
      </c>
      <c r="H13" s="12" t="s">
        <v>42</v>
      </c>
    </row>
    <row r="14" spans="1:8" ht="38.25" customHeight="1" x14ac:dyDescent="0.25">
      <c r="B14" s="9">
        <v>13</v>
      </c>
      <c r="C14" s="5">
        <f t="shared" si="0"/>
        <v>13</v>
      </c>
      <c r="D14" s="5" t="s">
        <v>18</v>
      </c>
      <c r="H14" s="12" t="s">
        <v>43</v>
      </c>
    </row>
    <row r="15" spans="1:8" ht="47.25" x14ac:dyDescent="0.25">
      <c r="B15" s="9">
        <v>14</v>
      </c>
      <c r="C15" s="5">
        <f t="shared" si="0"/>
        <v>14</v>
      </c>
      <c r="D15" s="5" t="s">
        <v>19</v>
      </c>
      <c r="H15" s="12" t="s">
        <v>44</v>
      </c>
    </row>
    <row r="16" spans="1:8" ht="78.75" x14ac:dyDescent="0.25">
      <c r="B16" s="9">
        <v>15</v>
      </c>
      <c r="C16" s="5">
        <f t="shared" si="0"/>
        <v>15</v>
      </c>
      <c r="D16" s="5" t="s">
        <v>20</v>
      </c>
      <c r="H16" s="12" t="s">
        <v>45</v>
      </c>
    </row>
    <row r="17" spans="2:8" ht="63" x14ac:dyDescent="0.25">
      <c r="B17" s="9">
        <v>16</v>
      </c>
      <c r="C17" s="5">
        <f t="shared" si="0"/>
        <v>16</v>
      </c>
      <c r="D17" s="5" t="s">
        <v>21</v>
      </c>
      <c r="H17" s="12" t="s">
        <v>46</v>
      </c>
    </row>
    <row r="18" spans="2:8" x14ac:dyDescent="0.25">
      <c r="B18" s="9">
        <v>17</v>
      </c>
      <c r="C18" s="5">
        <f t="shared" si="0"/>
        <v>17</v>
      </c>
      <c r="D18" s="5" t="s">
        <v>22</v>
      </c>
    </row>
    <row r="19" spans="2:8" x14ac:dyDescent="0.25">
      <c r="B19" s="9">
        <v>18</v>
      </c>
      <c r="C19" s="5">
        <f t="shared" si="0"/>
        <v>18</v>
      </c>
      <c r="D19" s="5" t="s">
        <v>23</v>
      </c>
    </row>
    <row r="20" spans="2:8" ht="32.25" customHeight="1" x14ac:dyDescent="0.25">
      <c r="B20" s="9">
        <v>19</v>
      </c>
      <c r="C20" s="5">
        <f t="shared" si="0"/>
        <v>19</v>
      </c>
      <c r="D20" s="5" t="s">
        <v>24</v>
      </c>
    </row>
    <row r="21" spans="2:8" ht="28.5" customHeight="1" x14ac:dyDescent="0.25">
      <c r="B21" s="9">
        <v>20</v>
      </c>
      <c r="C21" s="5">
        <f t="shared" si="0"/>
        <v>20</v>
      </c>
      <c r="D21" s="5" t="s">
        <v>25</v>
      </c>
    </row>
    <row r="22" spans="2:8" x14ac:dyDescent="0.25">
      <c r="B22" s="9">
        <v>21</v>
      </c>
      <c r="C22" s="5">
        <f t="shared" si="0"/>
        <v>21</v>
      </c>
      <c r="D22" s="5" t="s">
        <v>26</v>
      </c>
    </row>
  </sheetData>
  <customSheetViews>
    <customSheetView guid="{5910BD2F-0AFC-4AFA-A976-CD3C07369F7E}" state="hidden">
      <selection activeCell="F6" sqref="F6"/>
      <pageMargins left="0.7" right="0.7" top="0.75" bottom="0.75" header="0.3" footer="0.3"/>
      <pageSetup paperSize="9" orientation="portrait"/>
    </customSheetView>
  </customSheetView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86"/>
  <sheetViews>
    <sheetView tabSelected="1" topLeftCell="A10" zoomScale="80" zoomScaleNormal="80" zoomScaleSheetLayoutView="40" zoomScalePageLayoutView="40" workbookViewId="0">
      <selection activeCell="D25" sqref="D25"/>
    </sheetView>
  </sheetViews>
  <sheetFormatPr defaultColWidth="8.85546875" defaultRowHeight="50.45" customHeight="1" x14ac:dyDescent="0.2"/>
  <cols>
    <col min="1" max="1" width="2.42578125" style="14" customWidth="1"/>
    <col min="2" max="2" width="31.140625" style="17" customWidth="1"/>
    <col min="3" max="3" width="24.7109375" style="14" customWidth="1"/>
    <col min="4" max="4" width="28.85546875" style="14" customWidth="1"/>
    <col min="5" max="5" width="26" style="14" customWidth="1"/>
    <col min="6" max="12" width="6.7109375" style="14" customWidth="1"/>
    <col min="13" max="13" width="8.28515625" style="14" customWidth="1"/>
    <col min="14" max="20" width="6.7109375" style="14" customWidth="1"/>
    <col min="21" max="21" width="7.5703125" style="14" bestFit="1" customWidth="1"/>
    <col min="22" max="28" width="6.7109375" style="14" customWidth="1"/>
    <col min="29" max="29" width="7.5703125" style="14" bestFit="1" customWidth="1"/>
    <col min="30" max="36" width="6.7109375" style="14" customWidth="1"/>
    <col min="37" max="37" width="7.5703125" style="14" bestFit="1" customWidth="1"/>
    <col min="38" max="45" width="6.7109375" style="14" customWidth="1"/>
    <col min="46" max="46" width="11" style="14" customWidth="1"/>
    <col min="47" max="47" width="10" style="14" customWidth="1"/>
    <col min="48" max="48" width="9.5703125" style="14" customWidth="1"/>
    <col min="49" max="52" width="8.85546875" style="14" customWidth="1"/>
    <col min="53" max="16384" width="8.85546875" style="14"/>
  </cols>
  <sheetData>
    <row r="1" spans="2:47" ht="60.75" customHeight="1" x14ac:dyDescent="0.2">
      <c r="B1" s="145" t="s">
        <v>133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</row>
    <row r="2" spans="2:47" s="57" customFormat="1" ht="25.5" customHeight="1" x14ac:dyDescent="0.25">
      <c r="B2" s="58" t="s">
        <v>117</v>
      </c>
      <c r="I2" s="116" t="s">
        <v>104</v>
      </c>
      <c r="J2" s="116"/>
      <c r="K2" s="116"/>
    </row>
    <row r="3" spans="2:47" ht="15" customHeight="1" x14ac:dyDescent="0.2">
      <c r="B3" s="117"/>
      <c r="C3" s="117"/>
      <c r="D3" s="117"/>
      <c r="E3" s="117"/>
      <c r="F3" s="117"/>
      <c r="G3" s="117"/>
      <c r="H3" s="117"/>
      <c r="I3" s="117"/>
      <c r="J3" s="117"/>
      <c r="K3" s="59"/>
      <c r="M3" s="14" t="s">
        <v>105</v>
      </c>
    </row>
    <row r="4" spans="2:47" ht="24" customHeight="1" x14ac:dyDescent="0.2">
      <c r="B4" s="108" t="s">
        <v>118</v>
      </c>
      <c r="C4" s="109"/>
      <c r="D4" s="109"/>
      <c r="E4" s="78"/>
      <c r="F4" s="79"/>
      <c r="G4" s="79"/>
      <c r="H4" s="79"/>
      <c r="I4" s="79"/>
      <c r="J4" s="79"/>
      <c r="K4" s="79"/>
      <c r="O4" s="77"/>
    </row>
    <row r="5" spans="2:47" ht="24" customHeight="1" x14ac:dyDescent="0.2">
      <c r="B5" s="108" t="s">
        <v>103</v>
      </c>
      <c r="C5" s="109"/>
      <c r="D5" s="109"/>
      <c r="E5" s="78"/>
      <c r="F5" s="79"/>
      <c r="G5" s="79"/>
      <c r="H5" s="79"/>
      <c r="I5" s="79"/>
      <c r="J5" s="79"/>
      <c r="K5" s="79"/>
    </row>
    <row r="6" spans="2:47" ht="24" customHeight="1" x14ac:dyDescent="0.2">
      <c r="B6" s="108" t="s">
        <v>119</v>
      </c>
      <c r="C6" s="109"/>
      <c r="D6" s="109"/>
      <c r="E6" s="78"/>
      <c r="F6" s="79"/>
      <c r="G6" s="79"/>
      <c r="H6" s="79"/>
      <c r="I6" s="79"/>
      <c r="J6" s="79"/>
      <c r="K6" s="79"/>
    </row>
    <row r="7" spans="2:47" ht="24" customHeight="1" x14ac:dyDescent="0.2">
      <c r="B7" s="108" t="s">
        <v>102</v>
      </c>
      <c r="C7" s="109"/>
      <c r="D7" s="109"/>
      <c r="E7" s="78"/>
      <c r="F7" s="79"/>
      <c r="G7" s="79"/>
      <c r="H7" s="79"/>
      <c r="I7" s="79"/>
      <c r="J7" s="79"/>
      <c r="K7" s="79"/>
    </row>
    <row r="8" spans="2:47" ht="24" customHeight="1" x14ac:dyDescent="0.2">
      <c r="B8" s="108" t="s">
        <v>101</v>
      </c>
      <c r="C8" s="109"/>
      <c r="D8" s="109"/>
      <c r="E8" s="78"/>
      <c r="F8" s="79"/>
      <c r="G8" s="79"/>
      <c r="H8" s="79"/>
      <c r="I8" s="79"/>
      <c r="J8" s="79"/>
      <c r="K8" s="79"/>
    </row>
    <row r="9" spans="2:47" ht="24" customHeight="1" x14ac:dyDescent="0.2">
      <c r="B9" s="108" t="s">
        <v>100</v>
      </c>
      <c r="C9" s="109"/>
      <c r="D9" s="109"/>
      <c r="E9" s="78"/>
      <c r="F9" s="79"/>
      <c r="G9" s="79"/>
      <c r="H9" s="79"/>
      <c r="I9" s="79"/>
      <c r="J9" s="79"/>
      <c r="K9" s="79"/>
    </row>
    <row r="10" spans="2:47" ht="24" customHeight="1" x14ac:dyDescent="0.2">
      <c r="B10" s="108" t="s">
        <v>99</v>
      </c>
      <c r="C10" s="109"/>
      <c r="D10" s="109"/>
      <c r="E10" s="78">
        <f>AT54/(1920*(1/12))</f>
        <v>1.1499999999999999</v>
      </c>
      <c r="F10" s="79"/>
      <c r="G10" s="79"/>
      <c r="H10" s="79"/>
      <c r="I10" s="79"/>
      <c r="J10" s="79"/>
      <c r="K10" s="79"/>
    </row>
    <row r="11" spans="2:47" ht="24" customHeight="1" x14ac:dyDescent="0.2">
      <c r="B11" s="108" t="s">
        <v>98</v>
      </c>
      <c r="C11" s="109"/>
      <c r="D11" s="109"/>
      <c r="E11" s="78">
        <f>AT53/(1920*(1/12))</f>
        <v>0.97062500000000007</v>
      </c>
      <c r="F11" s="79"/>
      <c r="G11" s="79"/>
      <c r="H11" s="79"/>
      <c r="I11" s="79"/>
      <c r="J11" s="79"/>
      <c r="K11" s="79"/>
    </row>
    <row r="12" spans="2:47" ht="24" customHeight="1" x14ac:dyDescent="0.2">
      <c r="B12" s="114" t="s">
        <v>138</v>
      </c>
      <c r="C12" s="115"/>
      <c r="D12" s="115"/>
      <c r="E12" s="86" t="str">
        <f>IF(E11&gt;E10, "pārsniegta slodze", "")</f>
        <v/>
      </c>
      <c r="F12" s="110" t="str">
        <f>IF(E11&gt;E10, "pārsniegta slodze", "")</f>
        <v/>
      </c>
      <c r="G12" s="110"/>
      <c r="H12" s="110"/>
      <c r="I12" s="110"/>
      <c r="J12" s="110"/>
      <c r="K12" s="110"/>
      <c r="L12" s="15"/>
    </row>
    <row r="13" spans="2:47" ht="18.600000000000001" customHeight="1" x14ac:dyDescent="0.2">
      <c r="B13" s="134" t="s">
        <v>97</v>
      </c>
      <c r="C13" s="135"/>
      <c r="D13" s="135"/>
      <c r="E13" s="136"/>
      <c r="F13" s="140" t="s">
        <v>120</v>
      </c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53" t="s">
        <v>90</v>
      </c>
      <c r="AU13" s="153" t="s">
        <v>123</v>
      </c>
    </row>
    <row r="14" spans="2:47" ht="14.45" customHeight="1" x14ac:dyDescent="0.2">
      <c r="B14" s="137"/>
      <c r="C14" s="138"/>
      <c r="D14" s="138"/>
      <c r="E14" s="139"/>
      <c r="F14" s="142" t="s">
        <v>84</v>
      </c>
      <c r="G14" s="143"/>
      <c r="H14" s="143"/>
      <c r="I14" s="143"/>
      <c r="J14" s="143"/>
      <c r="K14" s="143"/>
      <c r="L14" s="143"/>
      <c r="M14" s="144"/>
      <c r="N14" s="111" t="s">
        <v>83</v>
      </c>
      <c r="O14" s="112"/>
      <c r="P14" s="112"/>
      <c r="Q14" s="112"/>
      <c r="R14" s="112"/>
      <c r="S14" s="112"/>
      <c r="T14" s="112"/>
      <c r="U14" s="112"/>
      <c r="V14" s="111" t="s">
        <v>82</v>
      </c>
      <c r="W14" s="112"/>
      <c r="X14" s="112"/>
      <c r="Y14" s="112"/>
      <c r="Z14" s="112"/>
      <c r="AA14" s="112"/>
      <c r="AB14" s="112"/>
      <c r="AC14" s="112"/>
      <c r="AD14" s="111" t="s">
        <v>81</v>
      </c>
      <c r="AE14" s="112"/>
      <c r="AF14" s="112"/>
      <c r="AG14" s="112"/>
      <c r="AH14" s="112"/>
      <c r="AI14" s="112"/>
      <c r="AJ14" s="112"/>
      <c r="AK14" s="112"/>
      <c r="AL14" s="111" t="s">
        <v>80</v>
      </c>
      <c r="AM14" s="112"/>
      <c r="AN14" s="112"/>
      <c r="AO14" s="112"/>
      <c r="AP14" s="112"/>
      <c r="AQ14" s="112"/>
      <c r="AR14" s="112"/>
      <c r="AS14" s="113"/>
      <c r="AT14" s="153"/>
      <c r="AU14" s="153"/>
    </row>
    <row r="15" spans="2:47" ht="28.15" customHeight="1" x14ac:dyDescent="0.2">
      <c r="B15" s="90" t="s">
        <v>96</v>
      </c>
      <c r="C15" s="90"/>
      <c r="D15" s="85" t="s">
        <v>121</v>
      </c>
      <c r="E15" s="56" t="s">
        <v>95</v>
      </c>
      <c r="F15" s="55">
        <v>1</v>
      </c>
      <c r="G15" s="55">
        <v>2</v>
      </c>
      <c r="H15" s="55">
        <v>3</v>
      </c>
      <c r="I15" s="55">
        <v>4</v>
      </c>
      <c r="J15" s="55">
        <v>5</v>
      </c>
      <c r="K15" s="55">
        <v>6</v>
      </c>
      <c r="L15" s="55">
        <v>7</v>
      </c>
      <c r="M15" s="76" t="s">
        <v>79</v>
      </c>
      <c r="N15" s="55">
        <v>1</v>
      </c>
      <c r="O15" s="55">
        <v>2</v>
      </c>
      <c r="P15" s="55">
        <v>3</v>
      </c>
      <c r="Q15" s="55">
        <v>4</v>
      </c>
      <c r="R15" s="55">
        <v>5</v>
      </c>
      <c r="S15" s="55">
        <v>6</v>
      </c>
      <c r="T15" s="55">
        <v>7</v>
      </c>
      <c r="U15" s="55" t="s">
        <v>78</v>
      </c>
      <c r="V15" s="55">
        <v>1</v>
      </c>
      <c r="W15" s="55">
        <v>2</v>
      </c>
      <c r="X15" s="55">
        <v>3</v>
      </c>
      <c r="Y15" s="55">
        <v>4</v>
      </c>
      <c r="Z15" s="55">
        <v>5</v>
      </c>
      <c r="AA15" s="55">
        <v>6</v>
      </c>
      <c r="AB15" s="55">
        <v>7</v>
      </c>
      <c r="AC15" s="55" t="s">
        <v>77</v>
      </c>
      <c r="AD15" s="55">
        <v>1</v>
      </c>
      <c r="AE15" s="55">
        <v>2</v>
      </c>
      <c r="AF15" s="55">
        <v>3</v>
      </c>
      <c r="AG15" s="55">
        <v>4</v>
      </c>
      <c r="AH15" s="55">
        <v>5</v>
      </c>
      <c r="AI15" s="55">
        <v>6</v>
      </c>
      <c r="AJ15" s="55">
        <v>7</v>
      </c>
      <c r="AK15" s="55" t="s">
        <v>76</v>
      </c>
      <c r="AL15" s="55">
        <v>1</v>
      </c>
      <c r="AM15" s="55">
        <v>2</v>
      </c>
      <c r="AN15" s="55">
        <v>3</v>
      </c>
      <c r="AO15" s="55">
        <v>4</v>
      </c>
      <c r="AP15" s="55">
        <v>5</v>
      </c>
      <c r="AQ15" s="55">
        <v>6</v>
      </c>
      <c r="AR15" s="55">
        <v>7</v>
      </c>
      <c r="AS15" s="81" t="s">
        <v>75</v>
      </c>
      <c r="AT15" s="153"/>
      <c r="AU15" s="153"/>
    </row>
    <row r="16" spans="2:47" ht="26.25" x14ac:dyDescent="0.25">
      <c r="B16" s="45" t="s">
        <v>115</v>
      </c>
      <c r="C16" s="45" t="s">
        <v>89</v>
      </c>
      <c r="D16" s="158" t="s">
        <v>141</v>
      </c>
      <c r="E16" s="44" t="s">
        <v>137</v>
      </c>
      <c r="F16" s="37">
        <v>2.5</v>
      </c>
      <c r="G16" s="37"/>
      <c r="H16" s="37">
        <v>3</v>
      </c>
      <c r="I16" s="37">
        <v>3</v>
      </c>
      <c r="J16" s="37"/>
      <c r="K16" s="37"/>
      <c r="L16" s="37"/>
      <c r="M16" s="69">
        <f t="shared" ref="M16:M35" si="0">SUM(F16:L16)</f>
        <v>8.5</v>
      </c>
      <c r="N16" s="37">
        <v>2.5</v>
      </c>
      <c r="O16" s="37"/>
      <c r="P16" s="37">
        <v>3</v>
      </c>
      <c r="Q16" s="37">
        <v>3</v>
      </c>
      <c r="R16" s="37"/>
      <c r="S16" s="37"/>
      <c r="T16" s="37"/>
      <c r="U16" s="48">
        <f t="shared" ref="U16:U28" si="1">SUM(N16:T16)</f>
        <v>8.5</v>
      </c>
      <c r="V16" s="37">
        <v>2.5</v>
      </c>
      <c r="W16" s="37"/>
      <c r="X16" s="37">
        <v>3</v>
      </c>
      <c r="Y16" s="37">
        <v>3</v>
      </c>
      <c r="Z16" s="37"/>
      <c r="AA16" s="37"/>
      <c r="AB16" s="37"/>
      <c r="AC16" s="48">
        <f t="shared" ref="AC16:AC35" si="2">SUM(V16:AB16)</f>
        <v>8.5</v>
      </c>
      <c r="AD16" s="37">
        <v>2.5</v>
      </c>
      <c r="AE16" s="37"/>
      <c r="AF16" s="37">
        <v>3</v>
      </c>
      <c r="AG16" s="37">
        <v>3</v>
      </c>
      <c r="AH16" s="37"/>
      <c r="AI16" s="37"/>
      <c r="AJ16" s="37"/>
      <c r="AK16" s="48">
        <f t="shared" ref="AK16:AK35" si="3">SUM(AD16:AJ16)</f>
        <v>8.5</v>
      </c>
      <c r="AL16" s="37">
        <v>2.5</v>
      </c>
      <c r="AM16" s="37"/>
      <c r="AN16" s="37">
        <v>3</v>
      </c>
      <c r="AO16" s="37"/>
      <c r="AP16" s="37"/>
      <c r="AQ16" s="37"/>
      <c r="AR16" s="37"/>
      <c r="AS16" s="48">
        <f t="shared" ref="AS16:AS35" si="4">SUM(AL16:AR16)</f>
        <v>5.5</v>
      </c>
      <c r="AT16" s="48">
        <f t="shared" ref="AT16:AT28" si="5">M16+U16+AC16+AK16+AS16</f>
        <v>39.5</v>
      </c>
      <c r="AU16" s="48">
        <f>IF(AT16&gt;0,AT16/$AT$54,0)</f>
        <v>0.21467391304347827</v>
      </c>
    </row>
    <row r="17" spans="2:47" ht="15" x14ac:dyDescent="0.25">
      <c r="B17" s="47" t="s">
        <v>88</v>
      </c>
      <c r="C17" s="44" t="s">
        <v>106</v>
      </c>
      <c r="D17" s="158" t="s">
        <v>139</v>
      </c>
      <c r="E17" s="44" t="s">
        <v>61</v>
      </c>
      <c r="F17" s="37"/>
      <c r="G17" s="37"/>
      <c r="H17" s="37"/>
      <c r="I17" s="37"/>
      <c r="J17" s="37"/>
      <c r="K17" s="37"/>
      <c r="L17" s="37"/>
      <c r="M17" s="69">
        <f t="shared" si="0"/>
        <v>0</v>
      </c>
      <c r="N17" s="37"/>
      <c r="O17" s="37"/>
      <c r="P17" s="37"/>
      <c r="Q17" s="37"/>
      <c r="R17" s="37"/>
      <c r="S17" s="37"/>
      <c r="T17" s="37"/>
      <c r="U17" s="48">
        <f t="shared" si="1"/>
        <v>0</v>
      </c>
      <c r="V17" s="37"/>
      <c r="W17" s="37"/>
      <c r="X17" s="37"/>
      <c r="Y17" s="37"/>
      <c r="Z17" s="37"/>
      <c r="AA17" s="37"/>
      <c r="AB17" s="37"/>
      <c r="AC17" s="48">
        <f t="shared" si="2"/>
        <v>0</v>
      </c>
      <c r="AD17" s="37"/>
      <c r="AE17" s="37"/>
      <c r="AF17" s="37"/>
      <c r="AG17" s="37"/>
      <c r="AH17" s="37"/>
      <c r="AI17" s="37"/>
      <c r="AJ17" s="37"/>
      <c r="AK17" s="48">
        <f t="shared" si="3"/>
        <v>0</v>
      </c>
      <c r="AL17" s="37"/>
      <c r="AM17" s="37"/>
      <c r="AN17" s="37"/>
      <c r="AO17" s="37"/>
      <c r="AP17" s="37"/>
      <c r="AQ17" s="37"/>
      <c r="AR17" s="37"/>
      <c r="AS17" s="48">
        <f t="shared" si="4"/>
        <v>0</v>
      </c>
      <c r="AT17" s="48">
        <f t="shared" si="5"/>
        <v>0</v>
      </c>
      <c r="AU17" s="48">
        <f>IF(AT17&gt;0,AT17/$AT$54,0)</f>
        <v>0</v>
      </c>
    </row>
    <row r="18" spans="2:47" ht="15" x14ac:dyDescent="0.25">
      <c r="B18" s="47" t="s">
        <v>87</v>
      </c>
      <c r="C18" s="44" t="s">
        <v>64</v>
      </c>
      <c r="D18" s="158"/>
      <c r="E18" s="44" t="s">
        <v>50</v>
      </c>
      <c r="F18" s="37">
        <v>1</v>
      </c>
      <c r="G18" s="37"/>
      <c r="H18" s="37"/>
      <c r="I18" s="37">
        <v>1</v>
      </c>
      <c r="J18" s="37"/>
      <c r="K18" s="37"/>
      <c r="L18" s="37"/>
      <c r="M18" s="69">
        <f t="shared" si="0"/>
        <v>2</v>
      </c>
      <c r="N18" s="37">
        <v>1</v>
      </c>
      <c r="O18" s="37"/>
      <c r="P18" s="37"/>
      <c r="Q18" s="37">
        <v>1</v>
      </c>
      <c r="R18" s="37"/>
      <c r="S18" s="37"/>
      <c r="T18" s="37"/>
      <c r="U18" s="48">
        <f t="shared" si="1"/>
        <v>2</v>
      </c>
      <c r="V18" s="37">
        <v>1</v>
      </c>
      <c r="W18" s="37"/>
      <c r="X18" s="37"/>
      <c r="Y18" s="37">
        <v>1</v>
      </c>
      <c r="Z18" s="37"/>
      <c r="AA18" s="37"/>
      <c r="AB18" s="37"/>
      <c r="AC18" s="48">
        <f t="shared" si="2"/>
        <v>2</v>
      </c>
      <c r="AD18" s="37">
        <v>1</v>
      </c>
      <c r="AE18" s="37"/>
      <c r="AF18" s="37"/>
      <c r="AG18" s="37">
        <v>1</v>
      </c>
      <c r="AH18" s="37"/>
      <c r="AI18" s="37"/>
      <c r="AJ18" s="37"/>
      <c r="AK18" s="48">
        <f t="shared" si="3"/>
        <v>2</v>
      </c>
      <c r="AL18" s="37">
        <v>1</v>
      </c>
      <c r="AM18" s="37"/>
      <c r="AN18" s="37"/>
      <c r="AO18" s="37"/>
      <c r="AP18" s="37"/>
      <c r="AQ18" s="37"/>
      <c r="AR18" s="37"/>
      <c r="AS18" s="48">
        <f t="shared" si="4"/>
        <v>1</v>
      </c>
      <c r="AT18" s="48">
        <f t="shared" si="5"/>
        <v>9</v>
      </c>
      <c r="AU18" s="48">
        <f>IF(AT18&gt;0,AT18/$AT$54,0)</f>
        <v>4.8913043478260872E-2</v>
      </c>
    </row>
    <row r="19" spans="2:47" ht="15" x14ac:dyDescent="0.25">
      <c r="B19" s="47" t="s">
        <v>86</v>
      </c>
      <c r="C19" s="44" t="s">
        <v>60</v>
      </c>
      <c r="D19" s="158"/>
      <c r="E19" s="44" t="s">
        <v>61</v>
      </c>
      <c r="F19" s="37"/>
      <c r="G19" s="37"/>
      <c r="H19" s="37"/>
      <c r="I19" s="37"/>
      <c r="J19" s="37"/>
      <c r="K19" s="37"/>
      <c r="L19" s="37"/>
      <c r="M19" s="69">
        <f t="shared" si="0"/>
        <v>0</v>
      </c>
      <c r="N19" s="37"/>
      <c r="O19" s="37"/>
      <c r="P19" s="37"/>
      <c r="Q19" s="37"/>
      <c r="R19" s="37"/>
      <c r="S19" s="37"/>
      <c r="T19" s="37"/>
      <c r="U19" s="48">
        <f t="shared" si="1"/>
        <v>0</v>
      </c>
      <c r="V19" s="37"/>
      <c r="W19" s="37"/>
      <c r="X19" s="37"/>
      <c r="Y19" s="37"/>
      <c r="Z19" s="37"/>
      <c r="AA19" s="37"/>
      <c r="AB19" s="37"/>
      <c r="AC19" s="48">
        <f t="shared" si="2"/>
        <v>0</v>
      </c>
      <c r="AD19" s="37"/>
      <c r="AE19" s="37"/>
      <c r="AF19" s="37"/>
      <c r="AG19" s="37"/>
      <c r="AH19" s="37"/>
      <c r="AI19" s="37"/>
      <c r="AJ19" s="37"/>
      <c r="AK19" s="48">
        <f t="shared" si="3"/>
        <v>0</v>
      </c>
      <c r="AL19" s="37"/>
      <c r="AM19" s="37"/>
      <c r="AN19" s="37"/>
      <c r="AO19" s="37"/>
      <c r="AP19" s="37"/>
      <c r="AQ19" s="37"/>
      <c r="AR19" s="37"/>
      <c r="AS19" s="48">
        <f t="shared" si="4"/>
        <v>0</v>
      </c>
      <c r="AT19" s="48">
        <f t="shared" si="5"/>
        <v>0</v>
      </c>
      <c r="AU19" s="48">
        <f>IF(AT19&gt;0,AT19/$AT$54,0)</f>
        <v>0</v>
      </c>
    </row>
    <row r="20" spans="2:47" ht="16.5" thickBot="1" x14ac:dyDescent="0.3">
      <c r="B20" s="63" t="s">
        <v>85</v>
      </c>
      <c r="C20" s="64" t="s">
        <v>94</v>
      </c>
      <c r="D20" s="159"/>
      <c r="E20" s="44" t="s">
        <v>61</v>
      </c>
      <c r="F20" s="65"/>
      <c r="G20" s="65"/>
      <c r="H20" s="65"/>
      <c r="I20" s="65"/>
      <c r="J20" s="65"/>
      <c r="K20" s="65"/>
      <c r="L20" s="65"/>
      <c r="M20" s="69">
        <f t="shared" si="0"/>
        <v>0</v>
      </c>
      <c r="N20" s="53"/>
      <c r="O20" s="53"/>
      <c r="P20" s="53"/>
      <c r="Q20" s="53"/>
      <c r="R20" s="53"/>
      <c r="S20" s="53"/>
      <c r="T20" s="53"/>
      <c r="U20" s="52">
        <f t="shared" si="1"/>
        <v>0</v>
      </c>
      <c r="V20" s="53"/>
      <c r="W20" s="53"/>
      <c r="X20" s="53"/>
      <c r="Y20" s="53"/>
      <c r="Z20" s="53"/>
      <c r="AA20" s="53"/>
      <c r="AB20" s="53"/>
      <c r="AC20" s="52">
        <f t="shared" si="2"/>
        <v>0</v>
      </c>
      <c r="AD20" s="53"/>
      <c r="AE20" s="53"/>
      <c r="AF20" s="53"/>
      <c r="AG20" s="53"/>
      <c r="AH20" s="53"/>
      <c r="AI20" s="53"/>
      <c r="AJ20" s="53"/>
      <c r="AK20" s="52">
        <f t="shared" si="3"/>
        <v>0</v>
      </c>
      <c r="AL20" s="53"/>
      <c r="AM20" s="53"/>
      <c r="AN20" s="53"/>
      <c r="AO20" s="53"/>
      <c r="AP20" s="53"/>
      <c r="AQ20" s="53"/>
      <c r="AR20" s="53"/>
      <c r="AS20" s="52">
        <f t="shared" si="4"/>
        <v>0</v>
      </c>
      <c r="AT20" s="52">
        <f t="shared" si="5"/>
        <v>0</v>
      </c>
      <c r="AU20" s="52">
        <f>IF(AT20&gt;0,AT20/$AT$54,0)</f>
        <v>0</v>
      </c>
    </row>
    <row r="21" spans="2:47" ht="31.5" customHeight="1" x14ac:dyDescent="0.25">
      <c r="B21" s="66" t="s">
        <v>114</v>
      </c>
      <c r="C21" s="66" t="s">
        <v>93</v>
      </c>
      <c r="D21" s="160" t="s">
        <v>142</v>
      </c>
      <c r="E21" s="74" t="s">
        <v>66</v>
      </c>
      <c r="F21" s="67"/>
      <c r="G21" s="67"/>
      <c r="H21" s="67"/>
      <c r="I21" s="67"/>
      <c r="J21" s="67"/>
      <c r="K21" s="67"/>
      <c r="L21" s="67"/>
      <c r="M21" s="68">
        <f t="shared" si="0"/>
        <v>0</v>
      </c>
      <c r="N21" s="60"/>
      <c r="O21" s="51"/>
      <c r="P21" s="51"/>
      <c r="Q21" s="51"/>
      <c r="R21" s="51"/>
      <c r="S21" s="51"/>
      <c r="T21" s="51"/>
      <c r="U21" s="50">
        <f t="shared" si="1"/>
        <v>0</v>
      </c>
      <c r="V21" s="51"/>
      <c r="W21" s="51"/>
      <c r="X21" s="51"/>
      <c r="Y21" s="51"/>
      <c r="Z21" s="51"/>
      <c r="AA21" s="51"/>
      <c r="AB21" s="51"/>
      <c r="AC21" s="50">
        <f t="shared" si="2"/>
        <v>0</v>
      </c>
      <c r="AD21" s="51"/>
      <c r="AE21" s="51"/>
      <c r="AF21" s="51"/>
      <c r="AG21" s="51"/>
      <c r="AH21" s="51"/>
      <c r="AI21" s="51"/>
      <c r="AJ21" s="51"/>
      <c r="AK21" s="50">
        <f t="shared" si="3"/>
        <v>0</v>
      </c>
      <c r="AL21" s="51"/>
      <c r="AM21" s="51"/>
      <c r="AN21" s="51"/>
      <c r="AO21" s="51"/>
      <c r="AP21" s="51"/>
      <c r="AQ21" s="51"/>
      <c r="AR21" s="51"/>
      <c r="AS21" s="50">
        <f t="shared" si="4"/>
        <v>0</v>
      </c>
      <c r="AT21" s="50">
        <f t="shared" si="5"/>
        <v>0</v>
      </c>
      <c r="AU21" s="48">
        <f>IF(AT21&gt;0,AT21/$AT$54,0)</f>
        <v>0</v>
      </c>
    </row>
    <row r="22" spans="2:47" ht="15" x14ac:dyDescent="0.25">
      <c r="B22" s="47" t="s">
        <v>88</v>
      </c>
      <c r="C22" s="44" t="s">
        <v>62</v>
      </c>
      <c r="D22" s="44" t="s">
        <v>140</v>
      </c>
      <c r="E22" s="44" t="s">
        <v>61</v>
      </c>
      <c r="F22" s="37" t="s">
        <v>105</v>
      </c>
      <c r="G22" s="37"/>
      <c r="H22" s="37"/>
      <c r="I22" s="37"/>
      <c r="J22" s="37"/>
      <c r="K22" s="37"/>
      <c r="L22" s="37"/>
      <c r="M22" s="69">
        <f t="shared" si="0"/>
        <v>0</v>
      </c>
      <c r="N22" s="61"/>
      <c r="O22" s="37"/>
      <c r="P22" s="37"/>
      <c r="Q22" s="37"/>
      <c r="R22" s="37"/>
      <c r="S22" s="37"/>
      <c r="T22" s="37"/>
      <c r="U22" s="48">
        <f t="shared" si="1"/>
        <v>0</v>
      </c>
      <c r="V22" s="37"/>
      <c r="W22" s="37"/>
      <c r="X22" s="37"/>
      <c r="Y22" s="37"/>
      <c r="Z22" s="37"/>
      <c r="AA22" s="37"/>
      <c r="AB22" s="37"/>
      <c r="AC22" s="48">
        <f t="shared" si="2"/>
        <v>0</v>
      </c>
      <c r="AD22" s="37"/>
      <c r="AE22" s="37"/>
      <c r="AF22" s="37"/>
      <c r="AG22" s="37"/>
      <c r="AH22" s="37"/>
      <c r="AI22" s="37"/>
      <c r="AJ22" s="37"/>
      <c r="AK22" s="48">
        <f t="shared" si="3"/>
        <v>0</v>
      </c>
      <c r="AL22" s="37"/>
      <c r="AM22" s="37"/>
      <c r="AN22" s="37"/>
      <c r="AO22" s="37"/>
      <c r="AP22" s="37"/>
      <c r="AQ22" s="37"/>
      <c r="AR22" s="37"/>
      <c r="AS22" s="48">
        <f t="shared" si="4"/>
        <v>0</v>
      </c>
      <c r="AT22" s="48">
        <f t="shared" si="5"/>
        <v>0</v>
      </c>
      <c r="AU22" s="48">
        <f>IF(AT22&gt;0,AT22/$AT$54,0)</f>
        <v>0</v>
      </c>
    </row>
    <row r="23" spans="2:47" ht="15" x14ac:dyDescent="0.25">
      <c r="B23" s="47" t="s">
        <v>87</v>
      </c>
      <c r="C23" s="44" t="s">
        <v>64</v>
      </c>
      <c r="D23" s="44"/>
      <c r="E23" s="44" t="s">
        <v>61</v>
      </c>
      <c r="F23" s="37"/>
      <c r="G23" s="37"/>
      <c r="H23" s="37"/>
      <c r="I23" s="37"/>
      <c r="J23" s="37"/>
      <c r="K23" s="37"/>
      <c r="L23" s="37"/>
      <c r="M23" s="69">
        <f t="shared" si="0"/>
        <v>0</v>
      </c>
      <c r="N23" s="61"/>
      <c r="O23" s="37"/>
      <c r="P23" s="37"/>
      <c r="Q23" s="37"/>
      <c r="R23" s="37"/>
      <c r="S23" s="37"/>
      <c r="T23" s="37"/>
      <c r="U23" s="48">
        <f t="shared" si="1"/>
        <v>0</v>
      </c>
      <c r="V23" s="37"/>
      <c r="W23" s="37"/>
      <c r="X23" s="37"/>
      <c r="Y23" s="37"/>
      <c r="Z23" s="37"/>
      <c r="AA23" s="37"/>
      <c r="AB23" s="37"/>
      <c r="AC23" s="48">
        <f t="shared" si="2"/>
        <v>0</v>
      </c>
      <c r="AD23" s="37"/>
      <c r="AE23" s="37"/>
      <c r="AF23" s="37"/>
      <c r="AG23" s="37"/>
      <c r="AH23" s="37"/>
      <c r="AI23" s="37"/>
      <c r="AJ23" s="37"/>
      <c r="AK23" s="48">
        <f t="shared" si="3"/>
        <v>0</v>
      </c>
      <c r="AL23" s="37"/>
      <c r="AM23" s="37"/>
      <c r="AN23" s="37"/>
      <c r="AO23" s="37"/>
      <c r="AP23" s="37"/>
      <c r="AQ23" s="37"/>
      <c r="AR23" s="37"/>
      <c r="AS23" s="48">
        <f t="shared" si="4"/>
        <v>0</v>
      </c>
      <c r="AT23" s="48">
        <f t="shared" si="5"/>
        <v>0</v>
      </c>
      <c r="AU23" s="48">
        <f>IF(AT23&gt;0,AT23/$AT$54,0)</f>
        <v>0</v>
      </c>
    </row>
    <row r="24" spans="2:47" ht="15" x14ac:dyDescent="0.25">
      <c r="B24" s="47" t="s">
        <v>86</v>
      </c>
      <c r="C24" s="44" t="s">
        <v>60</v>
      </c>
      <c r="D24" s="44"/>
      <c r="E24" s="44" t="s">
        <v>61</v>
      </c>
      <c r="F24" s="37"/>
      <c r="G24" s="37"/>
      <c r="H24" s="37"/>
      <c r="I24" s="37" t="s">
        <v>105</v>
      </c>
      <c r="J24" s="37"/>
      <c r="K24" s="37"/>
      <c r="L24" s="37"/>
      <c r="M24" s="69">
        <f t="shared" si="0"/>
        <v>0</v>
      </c>
      <c r="N24" s="61"/>
      <c r="O24" s="37"/>
      <c r="P24" s="37"/>
      <c r="Q24" s="37"/>
      <c r="R24" s="37"/>
      <c r="S24" s="37"/>
      <c r="T24" s="37"/>
      <c r="U24" s="48">
        <f t="shared" si="1"/>
        <v>0</v>
      </c>
      <c r="V24" s="37"/>
      <c r="W24" s="37"/>
      <c r="X24" s="37"/>
      <c r="Y24" s="37"/>
      <c r="Z24" s="37"/>
      <c r="AA24" s="37"/>
      <c r="AB24" s="37"/>
      <c r="AC24" s="48">
        <f t="shared" si="2"/>
        <v>0</v>
      </c>
      <c r="AD24" s="37"/>
      <c r="AE24" s="37"/>
      <c r="AF24" s="37"/>
      <c r="AG24" s="37"/>
      <c r="AH24" s="37"/>
      <c r="AI24" s="37"/>
      <c r="AJ24" s="37"/>
      <c r="AK24" s="48">
        <f t="shared" si="3"/>
        <v>0</v>
      </c>
      <c r="AL24" s="37"/>
      <c r="AM24" s="37"/>
      <c r="AN24" s="37"/>
      <c r="AO24" s="37"/>
      <c r="AP24" s="37"/>
      <c r="AQ24" s="37"/>
      <c r="AR24" s="37"/>
      <c r="AS24" s="48">
        <f t="shared" si="4"/>
        <v>0</v>
      </c>
      <c r="AT24" s="48">
        <f t="shared" si="5"/>
        <v>0</v>
      </c>
      <c r="AU24" s="48">
        <f>IF(AT24&gt;0,AT24/$AT$54,0)</f>
        <v>0</v>
      </c>
    </row>
    <row r="25" spans="2:47" ht="32.25" thickBot="1" x14ac:dyDescent="0.3">
      <c r="B25" s="46" t="s">
        <v>111</v>
      </c>
      <c r="C25" s="54" t="s">
        <v>92</v>
      </c>
      <c r="D25" s="159"/>
      <c r="E25" s="44" t="s">
        <v>66</v>
      </c>
      <c r="F25" s="53"/>
      <c r="G25" s="53">
        <v>4.5</v>
      </c>
      <c r="H25" s="53">
        <v>3</v>
      </c>
      <c r="I25" s="53"/>
      <c r="J25" s="53"/>
      <c r="K25" s="53"/>
      <c r="L25" s="53"/>
      <c r="M25" s="70">
        <f t="shared" si="0"/>
        <v>7.5</v>
      </c>
      <c r="N25" s="62"/>
      <c r="O25" s="53">
        <v>4.5</v>
      </c>
      <c r="P25" s="53">
        <v>3</v>
      </c>
      <c r="Q25" s="53"/>
      <c r="R25" s="53"/>
      <c r="S25" s="53"/>
      <c r="T25" s="53"/>
      <c r="U25" s="52">
        <f t="shared" si="1"/>
        <v>7.5</v>
      </c>
      <c r="V25" s="53"/>
      <c r="W25" s="53">
        <v>4.5</v>
      </c>
      <c r="X25" s="53">
        <v>3</v>
      </c>
      <c r="Y25" s="53"/>
      <c r="Z25" s="53"/>
      <c r="AA25" s="53"/>
      <c r="AB25" s="53"/>
      <c r="AC25" s="52">
        <f t="shared" si="2"/>
        <v>7.5</v>
      </c>
      <c r="AD25" s="53"/>
      <c r="AE25" s="53">
        <v>4.5</v>
      </c>
      <c r="AF25" s="53">
        <v>3</v>
      </c>
      <c r="AG25" s="53"/>
      <c r="AH25" s="53"/>
      <c r="AI25" s="53"/>
      <c r="AJ25" s="53"/>
      <c r="AK25" s="52">
        <f t="shared" si="3"/>
        <v>7.5</v>
      </c>
      <c r="AL25" s="53"/>
      <c r="AM25" s="53">
        <v>4.5</v>
      </c>
      <c r="AN25" s="53">
        <v>3</v>
      </c>
      <c r="AO25" s="53"/>
      <c r="AP25" s="53"/>
      <c r="AQ25" s="53"/>
      <c r="AR25" s="53"/>
      <c r="AS25" s="52">
        <f t="shared" si="4"/>
        <v>7.5</v>
      </c>
      <c r="AT25" s="52">
        <f t="shared" si="5"/>
        <v>37.5</v>
      </c>
      <c r="AU25" s="52">
        <f>IF(AT25&gt;0,AT25/$AT$54,0)</f>
        <v>0.20380434782608695</v>
      </c>
    </row>
    <row r="26" spans="2:47" ht="15.75" x14ac:dyDescent="0.25">
      <c r="B26" s="66" t="s">
        <v>113</v>
      </c>
      <c r="C26" s="66" t="s">
        <v>91</v>
      </c>
      <c r="D26" s="160"/>
      <c r="E26" s="74" t="s">
        <v>51</v>
      </c>
      <c r="F26" s="67"/>
      <c r="G26" s="67"/>
      <c r="H26" s="67"/>
      <c r="I26" s="67"/>
      <c r="J26" s="67"/>
      <c r="K26" s="67"/>
      <c r="L26" s="67"/>
      <c r="M26" s="68">
        <f t="shared" si="0"/>
        <v>0</v>
      </c>
      <c r="N26" s="60"/>
      <c r="O26" s="51"/>
      <c r="P26" s="51"/>
      <c r="Q26" s="51"/>
      <c r="R26" s="51"/>
      <c r="S26" s="51"/>
      <c r="T26" s="51"/>
      <c r="U26" s="50">
        <f t="shared" si="1"/>
        <v>0</v>
      </c>
      <c r="V26" s="51"/>
      <c r="W26" s="51"/>
      <c r="X26" s="51"/>
      <c r="Y26" s="51"/>
      <c r="Z26" s="51"/>
      <c r="AA26" s="51"/>
      <c r="AB26" s="51"/>
      <c r="AC26" s="50">
        <f t="shared" si="2"/>
        <v>0</v>
      </c>
      <c r="AD26" s="51"/>
      <c r="AE26" s="51"/>
      <c r="AF26" s="51"/>
      <c r="AG26" s="51"/>
      <c r="AH26" s="51"/>
      <c r="AI26" s="51"/>
      <c r="AJ26" s="51"/>
      <c r="AK26" s="50">
        <f t="shared" si="3"/>
        <v>0</v>
      </c>
      <c r="AL26" s="51"/>
      <c r="AM26" s="51"/>
      <c r="AN26" s="51"/>
      <c r="AO26" s="51"/>
      <c r="AP26" s="51"/>
      <c r="AQ26" s="51"/>
      <c r="AR26" s="51"/>
      <c r="AS26" s="50">
        <f t="shared" si="4"/>
        <v>0</v>
      </c>
      <c r="AT26" s="50">
        <f t="shared" si="5"/>
        <v>0</v>
      </c>
      <c r="AU26" s="48">
        <f>IF(AT26&gt;0,AT26/$AT$54,0)</f>
        <v>0</v>
      </c>
    </row>
    <row r="27" spans="2:47" ht="15" x14ac:dyDescent="0.25">
      <c r="B27" s="47" t="s">
        <v>88</v>
      </c>
      <c r="C27" s="44" t="s">
        <v>107</v>
      </c>
      <c r="D27" s="44"/>
      <c r="E27" s="44" t="s">
        <v>51</v>
      </c>
      <c r="F27" s="37"/>
      <c r="G27" s="37"/>
      <c r="H27" s="37"/>
      <c r="I27" s="37">
        <v>5</v>
      </c>
      <c r="J27" s="37"/>
      <c r="K27" s="37"/>
      <c r="L27" s="37"/>
      <c r="M27" s="69">
        <f t="shared" si="0"/>
        <v>5</v>
      </c>
      <c r="N27" s="61"/>
      <c r="O27" s="37"/>
      <c r="P27" s="37"/>
      <c r="Q27" s="37"/>
      <c r="R27" s="37"/>
      <c r="S27" s="37"/>
      <c r="T27" s="37"/>
      <c r="U27" s="48">
        <f t="shared" si="1"/>
        <v>0</v>
      </c>
      <c r="V27" s="37"/>
      <c r="W27" s="37"/>
      <c r="X27" s="37"/>
      <c r="Y27" s="37"/>
      <c r="Z27" s="37"/>
      <c r="AA27" s="37"/>
      <c r="AB27" s="37"/>
      <c r="AC27" s="48">
        <f t="shared" si="2"/>
        <v>0</v>
      </c>
      <c r="AD27" s="37"/>
      <c r="AE27" s="37"/>
      <c r="AF27" s="37"/>
      <c r="AG27" s="37"/>
      <c r="AH27" s="37"/>
      <c r="AI27" s="37"/>
      <c r="AJ27" s="37"/>
      <c r="AK27" s="48">
        <f t="shared" si="3"/>
        <v>0</v>
      </c>
      <c r="AL27" s="37"/>
      <c r="AM27" s="37"/>
      <c r="AN27" s="37"/>
      <c r="AO27" s="37"/>
      <c r="AP27" s="37"/>
      <c r="AQ27" s="37"/>
      <c r="AR27" s="37"/>
      <c r="AS27" s="48">
        <f t="shared" si="4"/>
        <v>0</v>
      </c>
      <c r="AT27" s="48">
        <f t="shared" si="5"/>
        <v>5</v>
      </c>
      <c r="AU27" s="48">
        <f>IF(AT27&gt;0,AT27/$AT$54,0)</f>
        <v>2.717391304347826E-2</v>
      </c>
    </row>
    <row r="28" spans="2:47" ht="15" x14ac:dyDescent="0.25">
      <c r="B28" s="47" t="s">
        <v>87</v>
      </c>
      <c r="C28" s="44" t="s">
        <v>68</v>
      </c>
      <c r="D28" s="44"/>
      <c r="E28" s="44" t="s">
        <v>61</v>
      </c>
      <c r="F28" s="37"/>
      <c r="G28" s="37"/>
      <c r="H28" s="37"/>
      <c r="I28" s="37"/>
      <c r="J28" s="37"/>
      <c r="K28" s="37"/>
      <c r="L28" s="37"/>
      <c r="M28" s="69">
        <f t="shared" si="0"/>
        <v>0</v>
      </c>
      <c r="N28" s="61"/>
      <c r="O28" s="37"/>
      <c r="P28" s="37"/>
      <c r="Q28" s="37"/>
      <c r="R28" s="37">
        <v>1.3</v>
      </c>
      <c r="S28" s="37"/>
      <c r="T28" s="37"/>
      <c r="U28" s="48">
        <f t="shared" si="1"/>
        <v>1.3</v>
      </c>
      <c r="V28" s="37"/>
      <c r="W28" s="37"/>
      <c r="X28" s="37"/>
      <c r="Y28" s="37"/>
      <c r="Z28" s="37">
        <v>1.3</v>
      </c>
      <c r="AA28" s="37"/>
      <c r="AB28" s="37"/>
      <c r="AC28" s="48">
        <f t="shared" si="2"/>
        <v>1.3</v>
      </c>
      <c r="AD28" s="37"/>
      <c r="AE28" s="37"/>
      <c r="AF28" s="37"/>
      <c r="AG28" s="37"/>
      <c r="AH28" s="37">
        <v>1.7</v>
      </c>
      <c r="AI28" s="37"/>
      <c r="AJ28" s="37"/>
      <c r="AK28" s="48">
        <f t="shared" si="3"/>
        <v>1.7</v>
      </c>
      <c r="AL28" s="37"/>
      <c r="AM28" s="37"/>
      <c r="AN28" s="37"/>
      <c r="AO28" s="37"/>
      <c r="AP28" s="37"/>
      <c r="AQ28" s="37"/>
      <c r="AR28" s="37"/>
      <c r="AS28" s="48">
        <f t="shared" si="4"/>
        <v>0</v>
      </c>
      <c r="AT28" s="48">
        <f t="shared" si="5"/>
        <v>4.3</v>
      </c>
      <c r="AU28" s="48">
        <f>IF(AT28&gt;0,AT28/$AT$54,0)</f>
        <v>2.3369565217391305E-2</v>
      </c>
    </row>
    <row r="29" spans="2:47" ht="15" x14ac:dyDescent="0.25">
      <c r="B29" s="47" t="s">
        <v>86</v>
      </c>
      <c r="C29" s="44" t="s">
        <v>60</v>
      </c>
      <c r="D29" s="44"/>
      <c r="E29" s="44" t="s">
        <v>61</v>
      </c>
      <c r="F29" s="37" t="s">
        <v>105</v>
      </c>
      <c r="G29" s="37"/>
      <c r="H29" s="37"/>
      <c r="I29" s="37"/>
      <c r="J29" s="37"/>
      <c r="K29" s="37"/>
      <c r="L29" s="37"/>
      <c r="M29" s="69">
        <f t="shared" si="0"/>
        <v>0</v>
      </c>
      <c r="N29" s="61"/>
      <c r="O29" s="37"/>
      <c r="P29" s="37"/>
      <c r="Q29" s="37"/>
      <c r="R29" s="37"/>
      <c r="S29" s="37"/>
      <c r="T29" s="37"/>
      <c r="U29" s="48"/>
      <c r="V29" s="37"/>
      <c r="W29" s="37"/>
      <c r="X29" s="37"/>
      <c r="Y29" s="37"/>
      <c r="Z29" s="37"/>
      <c r="AA29" s="37"/>
      <c r="AB29" s="37"/>
      <c r="AC29" s="48">
        <f t="shared" si="2"/>
        <v>0</v>
      </c>
      <c r="AD29" s="37"/>
      <c r="AE29" s="37"/>
      <c r="AF29" s="37"/>
      <c r="AG29" s="37"/>
      <c r="AH29" s="37"/>
      <c r="AI29" s="37"/>
      <c r="AJ29" s="37"/>
      <c r="AK29" s="48">
        <f t="shared" si="3"/>
        <v>0</v>
      </c>
      <c r="AL29" s="37"/>
      <c r="AM29" s="37"/>
      <c r="AN29" s="37"/>
      <c r="AO29" s="37"/>
      <c r="AP29" s="37"/>
      <c r="AQ29" s="37"/>
      <c r="AR29" s="37"/>
      <c r="AS29" s="48">
        <f t="shared" si="4"/>
        <v>0</v>
      </c>
      <c r="AT29" s="48"/>
      <c r="AU29" s="48">
        <f>IF(AT29&gt;0,AT29/$AT$54,0)</f>
        <v>0</v>
      </c>
    </row>
    <row r="30" spans="2:47" ht="16.5" thickBot="1" x14ac:dyDescent="0.3">
      <c r="B30" s="46" t="s">
        <v>111</v>
      </c>
      <c r="C30" s="54" t="s">
        <v>105</v>
      </c>
      <c r="D30" s="159"/>
      <c r="E30" s="44" t="s">
        <v>51</v>
      </c>
      <c r="F30" s="53"/>
      <c r="G30" s="53"/>
      <c r="H30" s="53"/>
      <c r="I30" s="53"/>
      <c r="J30" s="53">
        <v>8</v>
      </c>
      <c r="K30" s="53"/>
      <c r="L30" s="53"/>
      <c r="M30" s="70">
        <f t="shared" si="0"/>
        <v>8</v>
      </c>
      <c r="N30" s="62"/>
      <c r="O30" s="53"/>
      <c r="P30" s="53"/>
      <c r="Q30" s="53"/>
      <c r="R30" s="53"/>
      <c r="S30" s="53"/>
      <c r="T30" s="53"/>
      <c r="U30" s="52">
        <f t="shared" ref="U30:U35" si="6">SUM(N30:T30)</f>
        <v>0</v>
      </c>
      <c r="V30" s="53"/>
      <c r="W30" s="53"/>
      <c r="X30" s="53"/>
      <c r="Y30" s="53"/>
      <c r="Z30" s="53"/>
      <c r="AA30" s="53"/>
      <c r="AB30" s="53"/>
      <c r="AC30" s="52">
        <f t="shared" si="2"/>
        <v>0</v>
      </c>
      <c r="AD30" s="53"/>
      <c r="AE30" s="53"/>
      <c r="AF30" s="53"/>
      <c r="AG30" s="53"/>
      <c r="AH30" s="53"/>
      <c r="AI30" s="53"/>
      <c r="AJ30" s="53"/>
      <c r="AK30" s="52">
        <f t="shared" si="3"/>
        <v>0</v>
      </c>
      <c r="AL30" s="53"/>
      <c r="AM30" s="53"/>
      <c r="AN30" s="53"/>
      <c r="AO30" s="53"/>
      <c r="AP30" s="53"/>
      <c r="AQ30" s="53"/>
      <c r="AR30" s="53"/>
      <c r="AS30" s="52">
        <f t="shared" si="4"/>
        <v>0</v>
      </c>
      <c r="AT30" s="52">
        <f t="shared" ref="AT30:AT36" si="7">M30+U30+AC30+AK30+AS30</f>
        <v>8</v>
      </c>
      <c r="AU30" s="52">
        <f>IF(AT30&gt;0,AT30/$AT$54,0)</f>
        <v>4.3478260869565216E-2</v>
      </c>
    </row>
    <row r="31" spans="2:47" ht="15.75" x14ac:dyDescent="0.25">
      <c r="B31" s="66" t="s">
        <v>112</v>
      </c>
      <c r="C31" s="66" t="s">
        <v>110</v>
      </c>
      <c r="D31" s="160"/>
      <c r="E31" s="74" t="s">
        <v>66</v>
      </c>
      <c r="F31" s="51"/>
      <c r="G31" s="51"/>
      <c r="H31" s="51"/>
      <c r="I31" s="51"/>
      <c r="J31" s="51"/>
      <c r="K31" s="51"/>
      <c r="L31" s="51"/>
      <c r="M31" s="69">
        <f t="shared" si="0"/>
        <v>0</v>
      </c>
      <c r="N31" s="51"/>
      <c r="O31" s="51"/>
      <c r="P31" s="51"/>
      <c r="Q31" s="51"/>
      <c r="R31" s="51"/>
      <c r="S31" s="51"/>
      <c r="T31" s="51"/>
      <c r="U31" s="50">
        <f t="shared" si="6"/>
        <v>0</v>
      </c>
      <c r="V31" s="51"/>
      <c r="W31" s="51"/>
      <c r="X31" s="51"/>
      <c r="Y31" s="51"/>
      <c r="Z31" s="51"/>
      <c r="AA31" s="51"/>
      <c r="AB31" s="51"/>
      <c r="AC31" s="50">
        <f t="shared" si="2"/>
        <v>0</v>
      </c>
      <c r="AD31" s="51"/>
      <c r="AE31" s="51"/>
      <c r="AF31" s="51"/>
      <c r="AG31" s="51"/>
      <c r="AH31" s="51"/>
      <c r="AI31" s="51"/>
      <c r="AJ31" s="51"/>
      <c r="AK31" s="50">
        <f t="shared" si="3"/>
        <v>0</v>
      </c>
      <c r="AL31" s="51"/>
      <c r="AM31" s="51"/>
      <c r="AN31" s="51"/>
      <c r="AO31" s="51"/>
      <c r="AP31" s="51"/>
      <c r="AQ31" s="51"/>
      <c r="AR31" s="51"/>
      <c r="AS31" s="50">
        <f t="shared" si="4"/>
        <v>0</v>
      </c>
      <c r="AT31" s="50">
        <f t="shared" si="7"/>
        <v>0</v>
      </c>
      <c r="AU31" s="48">
        <f>IF(AT31&gt;0,AT31/$AT$54,0)</f>
        <v>0</v>
      </c>
    </row>
    <row r="32" spans="2:47" ht="15" x14ac:dyDescent="0.25">
      <c r="B32" s="47" t="s">
        <v>88</v>
      </c>
      <c r="C32" s="44" t="s">
        <v>56</v>
      </c>
      <c r="D32" s="44"/>
      <c r="E32" s="44" t="s">
        <v>61</v>
      </c>
      <c r="F32" s="37"/>
      <c r="G32" s="37"/>
      <c r="H32" s="37"/>
      <c r="I32" s="37"/>
      <c r="J32" s="37"/>
      <c r="K32" s="37"/>
      <c r="L32" s="37"/>
      <c r="M32" s="69">
        <f t="shared" si="0"/>
        <v>0</v>
      </c>
      <c r="N32" s="37"/>
      <c r="O32" s="37"/>
      <c r="P32" s="37"/>
      <c r="Q32" s="37"/>
      <c r="R32" s="37"/>
      <c r="S32" s="37"/>
      <c r="T32" s="37"/>
      <c r="U32" s="48">
        <f t="shared" si="6"/>
        <v>0</v>
      </c>
      <c r="V32" s="37"/>
      <c r="W32" s="37"/>
      <c r="X32" s="37"/>
      <c r="Y32" s="37"/>
      <c r="Z32" s="37"/>
      <c r="AA32" s="37"/>
      <c r="AB32" s="37"/>
      <c r="AC32" s="48">
        <f t="shared" si="2"/>
        <v>0</v>
      </c>
      <c r="AD32" s="37"/>
      <c r="AE32" s="37"/>
      <c r="AF32" s="37"/>
      <c r="AG32" s="37"/>
      <c r="AH32" s="37"/>
      <c r="AI32" s="37"/>
      <c r="AJ32" s="37"/>
      <c r="AK32" s="48">
        <f t="shared" si="3"/>
        <v>0</v>
      </c>
      <c r="AL32" s="37"/>
      <c r="AM32" s="37"/>
      <c r="AN32" s="37"/>
      <c r="AO32" s="37"/>
      <c r="AP32" s="37"/>
      <c r="AQ32" s="37"/>
      <c r="AR32" s="37"/>
      <c r="AS32" s="48">
        <f t="shared" si="4"/>
        <v>0</v>
      </c>
      <c r="AT32" s="48">
        <f t="shared" si="7"/>
        <v>0</v>
      </c>
      <c r="AU32" s="48">
        <f>IF(AT32&gt;0,AT32/$AT$54,0)</f>
        <v>0</v>
      </c>
    </row>
    <row r="33" spans="1:47" ht="15" x14ac:dyDescent="0.25">
      <c r="B33" s="47" t="s">
        <v>87</v>
      </c>
      <c r="C33" s="44" t="s">
        <v>68</v>
      </c>
      <c r="D33" s="44"/>
      <c r="E33" s="44" t="s">
        <v>61</v>
      </c>
      <c r="F33" s="37"/>
      <c r="G33" s="37"/>
      <c r="H33" s="37"/>
      <c r="I33" s="37"/>
      <c r="J33" s="37"/>
      <c r="K33" s="37"/>
      <c r="L33" s="37"/>
      <c r="M33" s="69">
        <f t="shared" si="0"/>
        <v>0</v>
      </c>
      <c r="N33" s="37"/>
      <c r="O33" s="37"/>
      <c r="P33" s="37"/>
      <c r="Q33" s="37"/>
      <c r="R33" s="37"/>
      <c r="S33" s="37"/>
      <c r="T33" s="37"/>
      <c r="U33" s="48">
        <f t="shared" si="6"/>
        <v>0</v>
      </c>
      <c r="V33" s="37"/>
      <c r="W33" s="37"/>
      <c r="X33" s="37"/>
      <c r="Y33" s="37"/>
      <c r="Z33" s="37"/>
      <c r="AA33" s="37"/>
      <c r="AB33" s="37"/>
      <c r="AC33" s="48">
        <f t="shared" si="2"/>
        <v>0</v>
      </c>
      <c r="AD33" s="37"/>
      <c r="AE33" s="37"/>
      <c r="AF33" s="37"/>
      <c r="AG33" s="37"/>
      <c r="AH33" s="37"/>
      <c r="AI33" s="37"/>
      <c r="AJ33" s="37"/>
      <c r="AK33" s="48">
        <f t="shared" si="3"/>
        <v>0</v>
      </c>
      <c r="AL33" s="37"/>
      <c r="AM33" s="37"/>
      <c r="AN33" s="37"/>
      <c r="AO33" s="37"/>
      <c r="AP33" s="37"/>
      <c r="AQ33" s="37"/>
      <c r="AR33" s="37"/>
      <c r="AS33" s="48">
        <f t="shared" si="4"/>
        <v>0</v>
      </c>
      <c r="AT33" s="48">
        <f t="shared" si="7"/>
        <v>0</v>
      </c>
      <c r="AU33" s="48">
        <f>IF(AT33&gt;0,AT33/$AT$54,0)</f>
        <v>0</v>
      </c>
    </row>
    <row r="34" spans="1:47" ht="15" x14ac:dyDescent="0.25">
      <c r="B34" s="47" t="s">
        <v>86</v>
      </c>
      <c r="C34" s="44" t="s">
        <v>60</v>
      </c>
      <c r="D34" s="44"/>
      <c r="E34" s="44" t="s">
        <v>61</v>
      </c>
      <c r="F34" s="37" t="s">
        <v>105</v>
      </c>
      <c r="G34" s="37"/>
      <c r="H34" s="37"/>
      <c r="I34" s="37"/>
      <c r="J34" s="37"/>
      <c r="K34" s="37"/>
      <c r="L34" s="37"/>
      <c r="M34" s="69">
        <f t="shared" si="0"/>
        <v>0</v>
      </c>
      <c r="N34" s="37"/>
      <c r="O34" s="37"/>
      <c r="P34" s="37"/>
      <c r="Q34" s="37"/>
      <c r="R34" s="37"/>
      <c r="S34" s="37"/>
      <c r="T34" s="37"/>
      <c r="U34" s="48">
        <f t="shared" si="6"/>
        <v>0</v>
      </c>
      <c r="V34" s="37"/>
      <c r="W34" s="37"/>
      <c r="X34" s="37"/>
      <c r="Y34" s="37"/>
      <c r="Z34" s="37"/>
      <c r="AA34" s="37"/>
      <c r="AB34" s="37"/>
      <c r="AC34" s="48">
        <f t="shared" si="2"/>
        <v>0</v>
      </c>
      <c r="AD34" s="37"/>
      <c r="AE34" s="37"/>
      <c r="AF34" s="37"/>
      <c r="AG34" s="37"/>
      <c r="AH34" s="37"/>
      <c r="AI34" s="37"/>
      <c r="AJ34" s="37"/>
      <c r="AK34" s="48">
        <f t="shared" si="3"/>
        <v>0</v>
      </c>
      <c r="AL34" s="37"/>
      <c r="AM34" s="37"/>
      <c r="AN34" s="37"/>
      <c r="AO34" s="37"/>
      <c r="AP34" s="37"/>
      <c r="AQ34" s="37"/>
      <c r="AR34" s="37"/>
      <c r="AS34" s="48">
        <f t="shared" si="4"/>
        <v>0</v>
      </c>
      <c r="AT34" s="48">
        <f t="shared" si="7"/>
        <v>0</v>
      </c>
      <c r="AU34" s="48">
        <f>IF(AT34&gt;0,AT34/$AT$54,0)</f>
        <v>0</v>
      </c>
    </row>
    <row r="35" spans="1:47" ht="15.75" x14ac:dyDescent="0.25">
      <c r="B35" s="46" t="s">
        <v>111</v>
      </c>
      <c r="C35" s="45"/>
      <c r="D35" s="44"/>
      <c r="E35" s="44" t="s">
        <v>61</v>
      </c>
      <c r="F35" s="37"/>
      <c r="G35" s="37"/>
      <c r="H35" s="37"/>
      <c r="I35" s="37"/>
      <c r="J35" s="37"/>
      <c r="K35" s="37"/>
      <c r="L35" s="37"/>
      <c r="M35" s="69">
        <f t="shared" si="0"/>
        <v>0</v>
      </c>
      <c r="N35" s="37"/>
      <c r="O35" s="37"/>
      <c r="P35" s="37"/>
      <c r="Q35" s="37"/>
      <c r="R35" s="37"/>
      <c r="S35" s="37"/>
      <c r="T35" s="37"/>
      <c r="U35" s="48">
        <f t="shared" si="6"/>
        <v>0</v>
      </c>
      <c r="V35" s="37"/>
      <c r="W35" s="37"/>
      <c r="X35" s="37"/>
      <c r="Y35" s="37"/>
      <c r="Z35" s="37"/>
      <c r="AA35" s="37"/>
      <c r="AB35" s="37"/>
      <c r="AC35" s="48">
        <f t="shared" si="2"/>
        <v>0</v>
      </c>
      <c r="AD35" s="37"/>
      <c r="AE35" s="37"/>
      <c r="AF35" s="37"/>
      <c r="AG35" s="37"/>
      <c r="AH35" s="37"/>
      <c r="AI35" s="37"/>
      <c r="AJ35" s="37"/>
      <c r="AK35" s="48">
        <f t="shared" si="3"/>
        <v>0</v>
      </c>
      <c r="AL35" s="37"/>
      <c r="AM35" s="37"/>
      <c r="AN35" s="37"/>
      <c r="AO35" s="37"/>
      <c r="AP35" s="37"/>
      <c r="AQ35" s="37"/>
      <c r="AR35" s="37"/>
      <c r="AS35" s="48">
        <f t="shared" si="4"/>
        <v>0</v>
      </c>
      <c r="AT35" s="48">
        <f t="shared" si="7"/>
        <v>0</v>
      </c>
      <c r="AU35" s="48">
        <f>IF(AT35&gt;0,AT35/$AT$54,0)</f>
        <v>0</v>
      </c>
    </row>
    <row r="36" spans="1:47" ht="15.75" x14ac:dyDescent="0.25">
      <c r="B36" s="92" t="s">
        <v>72</v>
      </c>
      <c r="C36" s="93"/>
      <c r="D36" s="93"/>
      <c r="E36" s="93"/>
      <c r="F36" s="93"/>
      <c r="G36" s="93"/>
      <c r="H36" s="93"/>
      <c r="I36" s="93"/>
      <c r="J36" s="93"/>
      <c r="K36" s="93"/>
      <c r="L36" s="94"/>
      <c r="M36" s="69">
        <f>SUM(M16:M35)</f>
        <v>31</v>
      </c>
      <c r="N36" s="32"/>
      <c r="O36" s="32"/>
      <c r="P36" s="32"/>
      <c r="Q36" s="32"/>
      <c r="R36" s="32"/>
      <c r="S36" s="32"/>
      <c r="T36" s="32"/>
      <c r="U36" s="49">
        <f>SUM(U16:U35)</f>
        <v>19.3</v>
      </c>
      <c r="V36" s="32"/>
      <c r="W36" s="32"/>
      <c r="X36" s="32"/>
      <c r="Y36" s="32"/>
      <c r="Z36" s="32"/>
      <c r="AA36" s="32"/>
      <c r="AB36" s="32"/>
      <c r="AC36" s="49">
        <f>SUM(AC16:AC35)</f>
        <v>19.3</v>
      </c>
      <c r="AD36" s="32"/>
      <c r="AE36" s="32"/>
      <c r="AF36" s="32"/>
      <c r="AG36" s="32"/>
      <c r="AH36" s="32"/>
      <c r="AI36" s="32"/>
      <c r="AJ36" s="32"/>
      <c r="AK36" s="49">
        <f>SUM(AK16:AK35)</f>
        <v>19.7</v>
      </c>
      <c r="AL36" s="32"/>
      <c r="AM36" s="32"/>
      <c r="AN36" s="32"/>
      <c r="AO36" s="32"/>
      <c r="AP36" s="32"/>
      <c r="AQ36" s="32"/>
      <c r="AR36" s="32"/>
      <c r="AS36" s="49">
        <f>SUM(AS16:AS35)</f>
        <v>14</v>
      </c>
      <c r="AT36" s="48">
        <f t="shared" si="7"/>
        <v>103.3</v>
      </c>
      <c r="AU36" s="32"/>
    </row>
    <row r="37" spans="1:47" ht="15.6" customHeight="1" x14ac:dyDescent="0.2">
      <c r="B37" s="95" t="s">
        <v>124</v>
      </c>
      <c r="C37" s="96"/>
      <c r="D37" s="96"/>
      <c r="E37" s="97"/>
      <c r="F37" s="154" t="s">
        <v>120</v>
      </c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6" t="s">
        <v>90</v>
      </c>
      <c r="AU37" s="156" t="s">
        <v>127</v>
      </c>
    </row>
    <row r="38" spans="1:47" ht="16.149999999999999" customHeight="1" x14ac:dyDescent="0.2">
      <c r="B38" s="98"/>
      <c r="C38" s="99"/>
      <c r="D38" s="99"/>
      <c r="E38" s="100"/>
      <c r="F38" s="103" t="s">
        <v>84</v>
      </c>
      <c r="G38" s="104"/>
      <c r="H38" s="104"/>
      <c r="I38" s="104"/>
      <c r="J38" s="104"/>
      <c r="K38" s="104"/>
      <c r="L38" s="104"/>
      <c r="M38" s="105"/>
      <c r="N38" s="103" t="s">
        <v>83</v>
      </c>
      <c r="O38" s="104"/>
      <c r="P38" s="104"/>
      <c r="Q38" s="104"/>
      <c r="R38" s="104"/>
      <c r="S38" s="104"/>
      <c r="T38" s="104"/>
      <c r="U38" s="105"/>
      <c r="V38" s="103" t="s">
        <v>82</v>
      </c>
      <c r="W38" s="104"/>
      <c r="X38" s="104"/>
      <c r="Y38" s="104"/>
      <c r="Z38" s="104"/>
      <c r="AA38" s="104"/>
      <c r="AB38" s="104"/>
      <c r="AC38" s="105"/>
      <c r="AD38" s="103" t="s">
        <v>81</v>
      </c>
      <c r="AE38" s="104"/>
      <c r="AF38" s="104"/>
      <c r="AG38" s="104"/>
      <c r="AH38" s="104"/>
      <c r="AI38" s="104"/>
      <c r="AJ38" s="104"/>
      <c r="AK38" s="105"/>
      <c r="AL38" s="103" t="s">
        <v>80</v>
      </c>
      <c r="AM38" s="104"/>
      <c r="AN38" s="104"/>
      <c r="AO38" s="104"/>
      <c r="AP38" s="104"/>
      <c r="AQ38" s="104"/>
      <c r="AR38" s="104"/>
      <c r="AS38" s="104"/>
      <c r="AT38" s="156"/>
      <c r="AU38" s="156"/>
    </row>
    <row r="39" spans="1:47" ht="22.15" customHeight="1" x14ac:dyDescent="0.25">
      <c r="A39" s="21"/>
      <c r="B39" s="98"/>
      <c r="C39" s="99"/>
      <c r="D39" s="99"/>
      <c r="E39" s="100"/>
      <c r="F39" s="71">
        <v>1</v>
      </c>
      <c r="G39" s="71">
        <v>2</v>
      </c>
      <c r="H39" s="71">
        <v>3</v>
      </c>
      <c r="I39" s="71">
        <v>4</v>
      </c>
      <c r="J39" s="71">
        <v>5</v>
      </c>
      <c r="K39" s="71">
        <v>6</v>
      </c>
      <c r="L39" s="71">
        <v>7</v>
      </c>
      <c r="M39" s="75" t="s">
        <v>79</v>
      </c>
      <c r="N39" s="71">
        <v>1</v>
      </c>
      <c r="O39" s="71">
        <v>2</v>
      </c>
      <c r="P39" s="71">
        <v>3</v>
      </c>
      <c r="Q39" s="71">
        <v>4</v>
      </c>
      <c r="R39" s="71">
        <v>5</v>
      </c>
      <c r="S39" s="71">
        <v>6</v>
      </c>
      <c r="T39" s="71">
        <v>7</v>
      </c>
      <c r="U39" s="71" t="s">
        <v>78</v>
      </c>
      <c r="V39" s="71">
        <v>1</v>
      </c>
      <c r="W39" s="71">
        <v>2</v>
      </c>
      <c r="X39" s="71">
        <v>3</v>
      </c>
      <c r="Y39" s="71">
        <v>4</v>
      </c>
      <c r="Z39" s="71">
        <v>5</v>
      </c>
      <c r="AA39" s="71">
        <v>6</v>
      </c>
      <c r="AB39" s="71">
        <v>7</v>
      </c>
      <c r="AC39" s="71" t="s">
        <v>77</v>
      </c>
      <c r="AD39" s="71">
        <v>1</v>
      </c>
      <c r="AE39" s="71">
        <v>2</v>
      </c>
      <c r="AF39" s="71">
        <v>3</v>
      </c>
      <c r="AG39" s="71">
        <v>4</v>
      </c>
      <c r="AH39" s="71">
        <v>5</v>
      </c>
      <c r="AI39" s="71">
        <v>6</v>
      </c>
      <c r="AJ39" s="71">
        <v>7</v>
      </c>
      <c r="AK39" s="71" t="s">
        <v>76</v>
      </c>
      <c r="AL39" s="71">
        <v>1</v>
      </c>
      <c r="AM39" s="71">
        <v>2</v>
      </c>
      <c r="AN39" s="71">
        <v>3</v>
      </c>
      <c r="AO39" s="71">
        <v>4</v>
      </c>
      <c r="AP39" s="71">
        <v>5</v>
      </c>
      <c r="AQ39" s="71">
        <v>6</v>
      </c>
      <c r="AR39" s="71">
        <v>7</v>
      </c>
      <c r="AS39" s="80" t="s">
        <v>75</v>
      </c>
      <c r="AT39" s="156"/>
      <c r="AU39" s="156"/>
    </row>
    <row r="40" spans="1:47" ht="14.45" customHeight="1" x14ac:dyDescent="0.25">
      <c r="A40" s="21"/>
      <c r="B40" s="89" t="s">
        <v>136</v>
      </c>
      <c r="C40" s="149" t="s">
        <v>125</v>
      </c>
      <c r="D40" s="149"/>
      <c r="E40" s="149"/>
      <c r="F40" s="37"/>
      <c r="G40" s="37"/>
      <c r="H40" s="37"/>
      <c r="I40" s="37"/>
      <c r="J40" s="37"/>
      <c r="K40" s="37"/>
      <c r="L40" s="37"/>
      <c r="M40" s="75">
        <f>SUM(F40:L40)</f>
        <v>0</v>
      </c>
      <c r="N40" s="37">
        <v>3</v>
      </c>
      <c r="O40" s="37"/>
      <c r="P40" s="37"/>
      <c r="Q40" s="37"/>
      <c r="R40" s="37"/>
      <c r="S40" s="37"/>
      <c r="T40" s="37"/>
      <c r="U40" s="42">
        <f>SUM(N40:T40)</f>
        <v>3</v>
      </c>
      <c r="V40" s="37">
        <v>3</v>
      </c>
      <c r="W40" s="37"/>
      <c r="X40" s="37"/>
      <c r="Y40" s="37"/>
      <c r="Z40" s="37"/>
      <c r="AA40" s="37"/>
      <c r="AB40" s="37"/>
      <c r="AC40" s="42">
        <f>SUM(V40:AB40)</f>
        <v>3</v>
      </c>
      <c r="AD40" s="37">
        <v>3</v>
      </c>
      <c r="AE40" s="37"/>
      <c r="AF40" s="37"/>
      <c r="AG40" s="37"/>
      <c r="AH40" s="37"/>
      <c r="AI40" s="37"/>
      <c r="AJ40" s="37"/>
      <c r="AK40" s="42">
        <f>SUM(AD40:AJ40)</f>
        <v>3</v>
      </c>
      <c r="AL40" s="37">
        <v>3</v>
      </c>
      <c r="AM40" s="37"/>
      <c r="AN40" s="37"/>
      <c r="AO40" s="37"/>
      <c r="AP40" s="37"/>
      <c r="AQ40" s="37"/>
      <c r="AR40" s="37"/>
      <c r="AS40" s="42">
        <f>SUM(AL40:AR40)</f>
        <v>3</v>
      </c>
      <c r="AT40" s="42">
        <f>M40+U40+AC40+AK40+AS40</f>
        <v>12</v>
      </c>
      <c r="AU40" s="42">
        <f>IF(AT40&gt;0,AT40/$AT$54,0)</f>
        <v>6.5217391304347824E-2</v>
      </c>
    </row>
    <row r="41" spans="1:47" ht="15" customHeight="1" x14ac:dyDescent="0.25">
      <c r="A41" s="21"/>
      <c r="B41" s="83" t="s">
        <v>130</v>
      </c>
      <c r="C41" s="150"/>
      <c r="D41" s="151"/>
      <c r="E41" s="152"/>
      <c r="F41" s="37"/>
      <c r="G41" s="37">
        <v>3</v>
      </c>
      <c r="H41" s="37">
        <v>2</v>
      </c>
      <c r="I41" s="37">
        <v>3</v>
      </c>
      <c r="J41" s="37"/>
      <c r="K41" s="37"/>
      <c r="L41" s="37"/>
      <c r="M41" s="75">
        <f>SUM(F41:L41)</f>
        <v>8</v>
      </c>
      <c r="N41" s="37"/>
      <c r="O41" s="37">
        <v>3</v>
      </c>
      <c r="P41" s="37">
        <v>2</v>
      </c>
      <c r="Q41" s="37">
        <v>3</v>
      </c>
      <c r="R41" s="37"/>
      <c r="S41" s="37"/>
      <c r="T41" s="37"/>
      <c r="U41" s="42">
        <f>SUM(N41:T41)</f>
        <v>8</v>
      </c>
      <c r="V41" s="37"/>
      <c r="W41" s="37">
        <v>3</v>
      </c>
      <c r="X41" s="37">
        <v>2</v>
      </c>
      <c r="Y41" s="37">
        <v>3</v>
      </c>
      <c r="Z41" s="37"/>
      <c r="AA41" s="37"/>
      <c r="AB41" s="37"/>
      <c r="AC41" s="42">
        <f>SUM(V41:AB41)</f>
        <v>8</v>
      </c>
      <c r="AD41" s="37"/>
      <c r="AE41" s="37">
        <v>3</v>
      </c>
      <c r="AF41" s="37">
        <v>2</v>
      </c>
      <c r="AG41" s="37">
        <v>3</v>
      </c>
      <c r="AH41" s="37"/>
      <c r="AI41" s="37"/>
      <c r="AJ41" s="37"/>
      <c r="AK41" s="42">
        <f>SUM(AD41:AJ41)</f>
        <v>8</v>
      </c>
      <c r="AL41" s="37"/>
      <c r="AM41" s="37">
        <v>3</v>
      </c>
      <c r="AN41" s="37">
        <v>2</v>
      </c>
      <c r="AO41" s="37"/>
      <c r="AP41" s="37"/>
      <c r="AQ41" s="37"/>
      <c r="AR41" s="37"/>
      <c r="AS41" s="42">
        <f>SUM(AL41:AR41)</f>
        <v>5</v>
      </c>
      <c r="AT41" s="42">
        <f>M41+U41+AC41+AK41+AS41</f>
        <v>37</v>
      </c>
      <c r="AU41" s="42">
        <f>IF(AT41&gt;0,AT41/$AT$54,0)</f>
        <v>0.20108695652173914</v>
      </c>
    </row>
    <row r="42" spans="1:47" ht="15" customHeight="1" x14ac:dyDescent="0.25">
      <c r="A42" s="21"/>
      <c r="B42" s="82" t="s">
        <v>131</v>
      </c>
      <c r="C42" s="150"/>
      <c r="D42" s="151"/>
      <c r="E42" s="152"/>
      <c r="F42" s="37">
        <v>3</v>
      </c>
      <c r="G42" s="37"/>
      <c r="H42" s="37"/>
      <c r="I42" s="37"/>
      <c r="J42" s="37"/>
      <c r="K42" s="37"/>
      <c r="L42" s="37"/>
      <c r="M42" s="75">
        <f>SUM(F42:L42)</f>
        <v>3</v>
      </c>
      <c r="N42" s="37"/>
      <c r="O42" s="37"/>
      <c r="P42" s="37"/>
      <c r="Q42" s="37"/>
      <c r="R42" s="37"/>
      <c r="S42" s="37"/>
      <c r="T42" s="37"/>
      <c r="U42" s="42">
        <f>SUM(N42:T42)</f>
        <v>0</v>
      </c>
      <c r="V42" s="37"/>
      <c r="W42" s="37"/>
      <c r="X42" s="37"/>
      <c r="Y42" s="37"/>
      <c r="Z42" s="37"/>
      <c r="AA42" s="37"/>
      <c r="AB42" s="37"/>
      <c r="AC42" s="42">
        <f>SUM(V42:AB42)</f>
        <v>0</v>
      </c>
      <c r="AD42" s="37"/>
      <c r="AE42" s="37"/>
      <c r="AF42" s="37"/>
      <c r="AG42" s="37"/>
      <c r="AH42" s="37"/>
      <c r="AI42" s="37"/>
      <c r="AJ42" s="37"/>
      <c r="AK42" s="42">
        <f>SUM(AD42:AJ42)</f>
        <v>0</v>
      </c>
      <c r="AL42" s="37"/>
      <c r="AM42" s="37"/>
      <c r="AN42" s="37"/>
      <c r="AO42" s="37"/>
      <c r="AP42" s="37"/>
      <c r="AQ42" s="37"/>
      <c r="AR42" s="37"/>
      <c r="AS42" s="42">
        <f>SUM(AL42:AR42)</f>
        <v>0</v>
      </c>
      <c r="AT42" s="42">
        <f>M42+U42+AC42+AK42+AS42</f>
        <v>3</v>
      </c>
      <c r="AU42" s="42">
        <f>IF(AT42&gt;0,AT42/$AT$54,0)</f>
        <v>1.6304347826086956E-2</v>
      </c>
    </row>
    <row r="43" spans="1:47" ht="15" customHeight="1" x14ac:dyDescent="0.25">
      <c r="A43" s="21"/>
      <c r="B43" s="82" t="s">
        <v>132</v>
      </c>
      <c r="C43" s="150"/>
      <c r="D43" s="151"/>
      <c r="E43" s="152"/>
      <c r="F43" s="37"/>
      <c r="G43" s="37"/>
      <c r="H43" s="37"/>
      <c r="I43" s="37"/>
      <c r="J43" s="37"/>
      <c r="K43" s="37"/>
      <c r="L43" s="37"/>
      <c r="M43" s="75"/>
      <c r="N43" s="37"/>
      <c r="O43" s="37"/>
      <c r="P43" s="37"/>
      <c r="Q43" s="37"/>
      <c r="R43" s="37"/>
      <c r="S43" s="37"/>
      <c r="T43" s="37"/>
      <c r="U43" s="42"/>
      <c r="V43" s="37"/>
      <c r="W43" s="37"/>
      <c r="X43" s="37"/>
      <c r="Y43" s="37"/>
      <c r="Z43" s="37"/>
      <c r="AA43" s="37"/>
      <c r="AB43" s="37"/>
      <c r="AC43" s="42"/>
      <c r="AD43" s="37"/>
      <c r="AE43" s="37"/>
      <c r="AF43" s="37"/>
      <c r="AG43" s="37"/>
      <c r="AH43" s="37"/>
      <c r="AI43" s="37"/>
      <c r="AJ43" s="37"/>
      <c r="AK43" s="42"/>
      <c r="AL43" s="37"/>
      <c r="AM43" s="37"/>
      <c r="AN43" s="37"/>
      <c r="AO43" s="37"/>
      <c r="AP43" s="37"/>
      <c r="AQ43" s="37"/>
      <c r="AR43" s="37"/>
      <c r="AS43" s="42"/>
      <c r="AT43" s="42"/>
      <c r="AU43" s="42">
        <f>IF(AT43&gt;0,AT43/$AT$54,0)</f>
        <v>0</v>
      </c>
    </row>
    <row r="44" spans="1:47" ht="15.75" x14ac:dyDescent="0.25">
      <c r="A44" s="21"/>
      <c r="B44" s="92" t="s">
        <v>72</v>
      </c>
      <c r="C44" s="93"/>
      <c r="D44" s="93"/>
      <c r="E44" s="93"/>
      <c r="F44" s="93"/>
      <c r="G44" s="93"/>
      <c r="H44" s="93"/>
      <c r="I44" s="93"/>
      <c r="J44" s="93"/>
      <c r="K44" s="93"/>
      <c r="L44" s="94"/>
      <c r="M44" s="75">
        <f>SUM(M40:M43)</f>
        <v>11</v>
      </c>
      <c r="N44" s="32"/>
      <c r="O44" s="32"/>
      <c r="P44" s="32"/>
      <c r="Q44" s="32"/>
      <c r="R44" s="32"/>
      <c r="S44" s="32"/>
      <c r="T44" s="32"/>
      <c r="U44" s="43">
        <f>SUM(U40:U43)</f>
        <v>11</v>
      </c>
      <c r="V44" s="32"/>
      <c r="W44" s="32"/>
      <c r="X44" s="32"/>
      <c r="Y44" s="32"/>
      <c r="Z44" s="32"/>
      <c r="AA44" s="32"/>
      <c r="AB44" s="32"/>
      <c r="AC44" s="43">
        <f>SUM(AC40:AC43)</f>
        <v>11</v>
      </c>
      <c r="AD44" s="32"/>
      <c r="AE44" s="32"/>
      <c r="AF44" s="32"/>
      <c r="AG44" s="32"/>
      <c r="AH44" s="32"/>
      <c r="AI44" s="32"/>
      <c r="AJ44" s="32"/>
      <c r="AK44" s="43">
        <f>SUM(AK40:AK43)</f>
        <v>11</v>
      </c>
      <c r="AL44" s="32"/>
      <c r="AM44" s="32"/>
      <c r="AN44" s="32"/>
      <c r="AO44" s="32"/>
      <c r="AP44" s="32"/>
      <c r="AQ44" s="32"/>
      <c r="AR44" s="32"/>
      <c r="AS44" s="43">
        <f>SUM(AS40:AS43)</f>
        <v>8</v>
      </c>
      <c r="AT44" s="42">
        <f>M44+U44+AC44+AK44+AS44</f>
        <v>52</v>
      </c>
      <c r="AU44" s="42">
        <f>IF(AT44&gt;0,AT44/$AT$54,0)</f>
        <v>0.28260869565217389</v>
      </c>
    </row>
    <row r="45" spans="1:47" ht="24" customHeight="1" x14ac:dyDescent="0.2">
      <c r="B45" s="125" t="s">
        <v>129</v>
      </c>
      <c r="C45" s="126"/>
      <c r="D45" s="126"/>
      <c r="E45" s="127"/>
      <c r="F45" s="118" t="s">
        <v>126</v>
      </c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20"/>
      <c r="AT45" s="146" t="s">
        <v>90</v>
      </c>
      <c r="AU45" s="146" t="s">
        <v>127</v>
      </c>
    </row>
    <row r="46" spans="1:47" ht="15.75" customHeight="1" x14ac:dyDescent="0.2">
      <c r="B46" s="128"/>
      <c r="C46" s="129"/>
      <c r="D46" s="129"/>
      <c r="E46" s="130"/>
      <c r="F46" s="121" t="s">
        <v>84</v>
      </c>
      <c r="G46" s="122"/>
      <c r="H46" s="122"/>
      <c r="I46" s="122"/>
      <c r="J46" s="122"/>
      <c r="K46" s="122"/>
      <c r="L46" s="122"/>
      <c r="M46" s="123"/>
      <c r="N46" s="124" t="s">
        <v>83</v>
      </c>
      <c r="O46" s="124"/>
      <c r="P46" s="124"/>
      <c r="Q46" s="124"/>
      <c r="R46" s="124"/>
      <c r="S46" s="124"/>
      <c r="T46" s="124"/>
      <c r="U46" s="124"/>
      <c r="V46" s="41" t="s">
        <v>82</v>
      </c>
      <c r="W46" s="41"/>
      <c r="X46" s="41"/>
      <c r="Y46" s="41"/>
      <c r="Z46" s="41"/>
      <c r="AA46" s="41"/>
      <c r="AB46" s="41"/>
      <c r="AC46" s="41"/>
      <c r="AD46" s="124" t="s">
        <v>81</v>
      </c>
      <c r="AE46" s="124"/>
      <c r="AF46" s="124"/>
      <c r="AG46" s="124"/>
      <c r="AH46" s="124"/>
      <c r="AI46" s="124"/>
      <c r="AJ46" s="124"/>
      <c r="AK46" s="124"/>
      <c r="AL46" s="124" t="s">
        <v>80</v>
      </c>
      <c r="AM46" s="124"/>
      <c r="AN46" s="124"/>
      <c r="AO46" s="124"/>
      <c r="AP46" s="124"/>
      <c r="AQ46" s="124"/>
      <c r="AR46" s="124"/>
      <c r="AS46" s="124"/>
      <c r="AT46" s="147"/>
      <c r="AU46" s="147"/>
    </row>
    <row r="47" spans="1:47" ht="14.25" x14ac:dyDescent="0.2">
      <c r="B47" s="131"/>
      <c r="C47" s="132"/>
      <c r="D47" s="132"/>
      <c r="E47" s="133"/>
      <c r="F47" s="40">
        <v>1</v>
      </c>
      <c r="G47" s="40">
        <v>2</v>
      </c>
      <c r="H47" s="40">
        <v>3</v>
      </c>
      <c r="I47" s="40">
        <v>4</v>
      </c>
      <c r="J47" s="40">
        <v>5</v>
      </c>
      <c r="K47" s="40">
        <v>6</v>
      </c>
      <c r="L47" s="40">
        <v>7</v>
      </c>
      <c r="M47" s="40" t="s">
        <v>79</v>
      </c>
      <c r="N47" s="40">
        <v>1</v>
      </c>
      <c r="O47" s="40">
        <v>2</v>
      </c>
      <c r="P47" s="40">
        <v>3</v>
      </c>
      <c r="Q47" s="40">
        <v>4</v>
      </c>
      <c r="R47" s="40">
        <v>5</v>
      </c>
      <c r="S47" s="40">
        <v>6</v>
      </c>
      <c r="T47" s="40">
        <v>7</v>
      </c>
      <c r="U47" s="40" t="s">
        <v>78</v>
      </c>
      <c r="V47" s="40">
        <v>1</v>
      </c>
      <c r="W47" s="40">
        <v>2</v>
      </c>
      <c r="X47" s="40">
        <v>3</v>
      </c>
      <c r="Y47" s="40">
        <v>4</v>
      </c>
      <c r="Z47" s="40">
        <v>5</v>
      </c>
      <c r="AA47" s="40">
        <v>6</v>
      </c>
      <c r="AB47" s="40">
        <v>7</v>
      </c>
      <c r="AC47" s="40" t="s">
        <v>77</v>
      </c>
      <c r="AD47" s="40">
        <v>1</v>
      </c>
      <c r="AE47" s="40">
        <v>2</v>
      </c>
      <c r="AF47" s="40">
        <v>3</v>
      </c>
      <c r="AG47" s="40">
        <v>4</v>
      </c>
      <c r="AH47" s="40">
        <v>5</v>
      </c>
      <c r="AI47" s="40">
        <v>6</v>
      </c>
      <c r="AJ47" s="40">
        <v>7</v>
      </c>
      <c r="AK47" s="40" t="s">
        <v>76</v>
      </c>
      <c r="AL47" s="40">
        <v>1</v>
      </c>
      <c r="AM47" s="40">
        <v>2</v>
      </c>
      <c r="AN47" s="40">
        <v>3</v>
      </c>
      <c r="AO47" s="40">
        <v>4</v>
      </c>
      <c r="AP47" s="40">
        <v>5</v>
      </c>
      <c r="AQ47" s="40">
        <v>6</v>
      </c>
      <c r="AR47" s="40">
        <v>7</v>
      </c>
      <c r="AS47" s="40" t="s">
        <v>75</v>
      </c>
      <c r="AT47" s="148"/>
      <c r="AU47" s="148"/>
    </row>
    <row r="48" spans="1:47" ht="15" x14ac:dyDescent="0.25">
      <c r="B48" s="101" t="s">
        <v>74</v>
      </c>
      <c r="C48" s="102"/>
      <c r="D48" s="102"/>
      <c r="E48" s="38"/>
      <c r="F48" s="37"/>
      <c r="G48" s="37"/>
      <c r="H48" s="37"/>
      <c r="I48" s="37"/>
      <c r="J48" s="37"/>
      <c r="K48" s="37"/>
      <c r="L48" s="37"/>
      <c r="M48" s="36">
        <f>SUM(F48:L48)</f>
        <v>0</v>
      </c>
      <c r="N48" s="37"/>
      <c r="O48" s="37"/>
      <c r="P48" s="37"/>
      <c r="Q48" s="37"/>
      <c r="R48" s="37"/>
      <c r="S48" s="37"/>
      <c r="T48" s="37"/>
      <c r="U48" s="36">
        <f>SUM(N48:T48)</f>
        <v>0</v>
      </c>
      <c r="V48" s="37"/>
      <c r="W48" s="37"/>
      <c r="X48" s="37"/>
      <c r="Y48" s="37"/>
      <c r="Z48" s="37"/>
      <c r="AA48" s="37"/>
      <c r="AB48" s="37"/>
      <c r="AC48" s="36">
        <f>SUM(V48:AB48)</f>
        <v>0</v>
      </c>
      <c r="AD48" s="37"/>
      <c r="AE48" s="37"/>
      <c r="AF48" s="37"/>
      <c r="AG48" s="37"/>
      <c r="AH48" s="37"/>
      <c r="AI48" s="37"/>
      <c r="AJ48" s="37"/>
      <c r="AK48" s="36">
        <f>SUM(AD48:AJ48)</f>
        <v>0</v>
      </c>
      <c r="AL48" s="37"/>
      <c r="AM48" s="37"/>
      <c r="AN48" s="37"/>
      <c r="AO48" s="37"/>
      <c r="AP48" s="37"/>
      <c r="AQ48" s="37"/>
      <c r="AR48" s="37"/>
      <c r="AS48" s="36">
        <f>SUM(AL48:AR48)</f>
        <v>0</v>
      </c>
      <c r="AT48" s="36">
        <f>M48+U48+AC48+AK48+AS48</f>
        <v>0</v>
      </c>
      <c r="AU48" s="36">
        <f>IF(AT48&gt;0,AT48/$AT$54,0)</f>
        <v>0</v>
      </c>
    </row>
    <row r="49" spans="2:68" ht="15" x14ac:dyDescent="0.25">
      <c r="B49" s="101" t="s">
        <v>73</v>
      </c>
      <c r="C49" s="101"/>
      <c r="D49" s="101"/>
      <c r="E49" s="39"/>
      <c r="F49" s="37"/>
      <c r="G49" s="37"/>
      <c r="H49" s="37"/>
      <c r="I49" s="37"/>
      <c r="J49" s="37"/>
      <c r="K49" s="37"/>
      <c r="L49" s="37"/>
      <c r="M49" s="36">
        <f>SUM(F49:L49)</f>
        <v>0</v>
      </c>
      <c r="N49" s="37"/>
      <c r="O49" s="37"/>
      <c r="P49" s="37"/>
      <c r="Q49" s="37"/>
      <c r="R49" s="37"/>
      <c r="S49" s="37"/>
      <c r="T49" s="37"/>
      <c r="U49" s="36">
        <f>SUM(N49:T49)</f>
        <v>0</v>
      </c>
      <c r="V49" s="37"/>
      <c r="W49" s="37"/>
      <c r="X49" s="37"/>
      <c r="Y49" s="37"/>
      <c r="Z49" s="37"/>
      <c r="AA49" s="37"/>
      <c r="AB49" s="37"/>
      <c r="AC49" s="36">
        <f>SUM(V49:AB49)</f>
        <v>0</v>
      </c>
      <c r="AD49" s="37"/>
      <c r="AE49" s="37"/>
      <c r="AF49" s="37"/>
      <c r="AG49" s="37"/>
      <c r="AH49" s="37"/>
      <c r="AI49" s="37"/>
      <c r="AJ49" s="37"/>
      <c r="AK49" s="36">
        <f>SUM(AD49:AJ49)</f>
        <v>0</v>
      </c>
      <c r="AL49" s="37"/>
      <c r="AM49" s="37"/>
      <c r="AN49" s="37"/>
      <c r="AO49" s="37"/>
      <c r="AP49" s="37"/>
      <c r="AQ49" s="37"/>
      <c r="AR49" s="37"/>
      <c r="AS49" s="36">
        <f>SUM(AL49:AR49)</f>
        <v>0</v>
      </c>
      <c r="AT49" s="36">
        <f>M49+U49+AC49+AK49+AS49</f>
        <v>0</v>
      </c>
      <c r="AU49" s="36">
        <f t="shared" ref="AU49:AU51" si="8">IF(AT49&gt;0,AT49/$AT$54,0)</f>
        <v>0</v>
      </c>
    </row>
    <row r="50" spans="2:68" ht="15" x14ac:dyDescent="0.25">
      <c r="B50" s="101" t="s">
        <v>128</v>
      </c>
      <c r="C50" s="102"/>
      <c r="D50" s="102"/>
      <c r="E50" s="38"/>
      <c r="F50" s="37"/>
      <c r="G50" s="37"/>
      <c r="H50" s="37"/>
      <c r="I50" s="37"/>
      <c r="J50" s="37"/>
      <c r="K50" s="37"/>
      <c r="L50" s="37"/>
      <c r="M50" s="36">
        <f>SUM(F50:L50)</f>
        <v>0</v>
      </c>
      <c r="N50" s="37"/>
      <c r="O50" s="37"/>
      <c r="P50" s="37"/>
      <c r="Q50" s="37"/>
      <c r="R50" s="37"/>
      <c r="S50" s="37"/>
      <c r="T50" s="37"/>
      <c r="U50" s="36">
        <f>SUM(N50:T50)</f>
        <v>0</v>
      </c>
      <c r="V50" s="37"/>
      <c r="W50" s="37"/>
      <c r="X50" s="37"/>
      <c r="Y50" s="37"/>
      <c r="Z50" s="37"/>
      <c r="AA50" s="37"/>
      <c r="AB50" s="37"/>
      <c r="AC50" s="36">
        <f>SUM(V50:AB50)</f>
        <v>0</v>
      </c>
      <c r="AD50" s="37"/>
      <c r="AE50" s="37"/>
      <c r="AF50" s="37"/>
      <c r="AG50" s="37"/>
      <c r="AH50" s="37"/>
      <c r="AI50" s="37"/>
      <c r="AJ50" s="37"/>
      <c r="AK50" s="36">
        <f>SUM(AD50:AJ50)</f>
        <v>0</v>
      </c>
      <c r="AL50" s="37"/>
      <c r="AM50" s="37"/>
      <c r="AN50" s="37"/>
      <c r="AO50" s="37"/>
      <c r="AP50" s="37"/>
      <c r="AQ50" s="37"/>
      <c r="AR50" s="37"/>
      <c r="AS50" s="36">
        <f>SUM(AL50:AR50)</f>
        <v>0</v>
      </c>
      <c r="AT50" s="36">
        <f>M50+U50+AC50+AK50+AS50</f>
        <v>0</v>
      </c>
      <c r="AU50" s="36">
        <f t="shared" si="8"/>
        <v>0</v>
      </c>
    </row>
    <row r="51" spans="2:68" ht="15.75" x14ac:dyDescent="0.25">
      <c r="B51" s="92" t="s">
        <v>72</v>
      </c>
      <c r="C51" s="93"/>
      <c r="D51" s="93"/>
      <c r="E51" s="93"/>
      <c r="F51" s="93"/>
      <c r="G51" s="93"/>
      <c r="H51" s="93"/>
      <c r="I51" s="93"/>
      <c r="J51" s="93"/>
      <c r="K51" s="93"/>
      <c r="L51" s="94"/>
      <c r="M51" s="35">
        <f>SUM(M48:M50)</f>
        <v>0</v>
      </c>
      <c r="N51" s="32"/>
      <c r="O51" s="32"/>
      <c r="P51" s="32"/>
      <c r="Q51" s="32"/>
      <c r="R51" s="32"/>
      <c r="S51" s="32"/>
      <c r="T51" s="32"/>
      <c r="U51" s="35">
        <f>SUM(U48:U50)</f>
        <v>0</v>
      </c>
      <c r="V51" s="32"/>
      <c r="W51" s="32"/>
      <c r="X51" s="32"/>
      <c r="Y51" s="32"/>
      <c r="Z51" s="32"/>
      <c r="AA51" s="32"/>
      <c r="AB51" s="32"/>
      <c r="AC51" s="35">
        <f>SUM(AC48:AC50)</f>
        <v>0</v>
      </c>
      <c r="AD51" s="32"/>
      <c r="AE51" s="32"/>
      <c r="AF51" s="32"/>
      <c r="AG51" s="32"/>
      <c r="AH51" s="32"/>
      <c r="AI51" s="32"/>
      <c r="AJ51" s="32"/>
      <c r="AK51" s="35">
        <f>SUM(AK48:AK50)</f>
        <v>0</v>
      </c>
      <c r="AL51" s="32"/>
      <c r="AM51" s="32"/>
      <c r="AN51" s="32"/>
      <c r="AO51" s="32"/>
      <c r="AP51" s="32"/>
      <c r="AQ51" s="32"/>
      <c r="AR51" s="32"/>
      <c r="AS51" s="35">
        <f>SUM(AS48:AS50)</f>
        <v>0</v>
      </c>
      <c r="AT51" s="35">
        <f>SUM(AT48:AT50)</f>
        <v>0</v>
      </c>
      <c r="AU51" s="36">
        <f t="shared" si="8"/>
        <v>0</v>
      </c>
    </row>
    <row r="52" spans="2:68" ht="18.75" x14ac:dyDescent="0.3">
      <c r="B52" s="33" t="s">
        <v>71</v>
      </c>
      <c r="C52" s="32"/>
      <c r="D52" s="32"/>
      <c r="E52" s="32"/>
      <c r="F52" s="31">
        <f>SUM(F40:F43)+SUM(F16:F35)</f>
        <v>6.5</v>
      </c>
      <c r="G52" s="31">
        <f>SUM(G40:G43)+SUM(G16:G35)</f>
        <v>7.5</v>
      </c>
      <c r="H52" s="31">
        <f>SUM(H40:H43)+SUM(H16:H35)</f>
        <v>8</v>
      </c>
      <c r="I52" s="31">
        <f>SUM(I40:I43)+SUM(I16:I35)</f>
        <v>12</v>
      </c>
      <c r="J52" s="31">
        <f>SUM(J40:J43)+SUM(J16:J35)</f>
        <v>8</v>
      </c>
      <c r="K52" s="31">
        <f>SUM(K40:K43)+SUM(K16:K35)</f>
        <v>0</v>
      </c>
      <c r="L52" s="31">
        <f>SUM(L40:L43)+SUM(L16:L35)</f>
        <v>0</v>
      </c>
      <c r="M52" s="34">
        <f>M44+M36</f>
        <v>42</v>
      </c>
      <c r="N52" s="31">
        <f>SUM(N40:N43)+SUM(N16:N35)</f>
        <v>6.5</v>
      </c>
      <c r="O52" s="31">
        <f>SUM(O40:O43)+SUM(O16:O35)</f>
        <v>7.5</v>
      </c>
      <c r="P52" s="31">
        <f>SUM(P40:P43)+SUM(P16:P35)</f>
        <v>8</v>
      </c>
      <c r="Q52" s="31">
        <f>SUM(Q40:Q43)+SUM(Q16:Q35)</f>
        <v>7</v>
      </c>
      <c r="R52" s="31">
        <f>SUM(R40:R43)+SUM(R16:R35)</f>
        <v>1.3</v>
      </c>
      <c r="S52" s="31">
        <f>SUM(S40:S43)+SUM(S16:S35)</f>
        <v>0</v>
      </c>
      <c r="T52" s="31">
        <f>SUM(T40:T43)+SUM(T16:T35)</f>
        <v>0</v>
      </c>
      <c r="U52" s="34">
        <f>U44+U36</f>
        <v>30.3</v>
      </c>
      <c r="V52" s="31">
        <f>SUM(V40:V43)+SUM(V16:V35)</f>
        <v>6.5</v>
      </c>
      <c r="W52" s="31">
        <f>SUM(W40:W43)+SUM(W16:W35)</f>
        <v>7.5</v>
      </c>
      <c r="X52" s="31">
        <f>SUM(X40:X43)+SUM(X16:X35)</f>
        <v>8</v>
      </c>
      <c r="Y52" s="31">
        <f>SUM(Y40:Y43)+SUM(Y16:Y35)</f>
        <v>7</v>
      </c>
      <c r="Z52" s="31">
        <f>SUM(Z40:Z43)+SUM(Z16:Z35)</f>
        <v>1.3</v>
      </c>
      <c r="AA52" s="31">
        <f>SUM(AA40:AA43)+SUM(AA16:AA35)</f>
        <v>0</v>
      </c>
      <c r="AB52" s="31">
        <f>SUM(AB40:AB43)+SUM(AB16:AB35)</f>
        <v>0</v>
      </c>
      <c r="AC52" s="34">
        <f>AC44+AC36</f>
        <v>30.3</v>
      </c>
      <c r="AD52" s="31">
        <f>SUM(AD40:AD43)+SUM(AD16:AD35)</f>
        <v>6.5</v>
      </c>
      <c r="AE52" s="31">
        <f>SUM(AE40:AE43)+SUM(AE16:AE35)</f>
        <v>7.5</v>
      </c>
      <c r="AF52" s="31">
        <f>SUM(AF40:AF43)+SUM(AF16:AF35)</f>
        <v>8</v>
      </c>
      <c r="AG52" s="31">
        <f>SUM(AG40:AG43)+SUM(AG16:AG35)</f>
        <v>7</v>
      </c>
      <c r="AH52" s="31">
        <f>SUM(AH40:AH43)+SUM(AH16:AH35)</f>
        <v>1.7</v>
      </c>
      <c r="AI52" s="31">
        <f>SUM(AI40:AI43)+SUM(AI16:AI35)</f>
        <v>0</v>
      </c>
      <c r="AJ52" s="31">
        <f>SUM(AJ40:AJ43)+SUM(AJ16:AJ35)</f>
        <v>0</v>
      </c>
      <c r="AK52" s="34">
        <f>AK44+AK36</f>
        <v>30.7</v>
      </c>
      <c r="AL52" s="31">
        <f>SUM(AL40:AL43)+SUM(AL16:AL35)</f>
        <v>6.5</v>
      </c>
      <c r="AM52" s="31">
        <f>SUM(AM40:AM43)+SUM(AM16:AM35)</f>
        <v>7.5</v>
      </c>
      <c r="AN52" s="31">
        <f>SUM(AN40:AN43)+SUM(AN16:AN35)</f>
        <v>8</v>
      </c>
      <c r="AO52" s="31">
        <f>SUM(AO40:AO43)+SUM(AO16:AO35)</f>
        <v>0</v>
      </c>
      <c r="AP52" s="31">
        <f>SUM(AP40:AP43)+SUM(AP16:AP35)</f>
        <v>0</v>
      </c>
      <c r="AQ52" s="31">
        <f>SUM(AQ40:AQ43)+SUM(AQ16:AQ35)</f>
        <v>0</v>
      </c>
      <c r="AR52" s="31">
        <f>SUM(AR40:AR43)+SUM(AR16:AR35)</f>
        <v>0</v>
      </c>
      <c r="AS52" s="34">
        <f>AS44+AS36</f>
        <v>22</v>
      </c>
      <c r="AT52" s="29">
        <f>AT44+AT36</f>
        <v>155.30000000000001</v>
      </c>
      <c r="AU52" s="15"/>
    </row>
    <row r="53" spans="2:68" ht="19.5" customHeight="1" x14ac:dyDescent="0.3">
      <c r="B53" s="33" t="s">
        <v>70</v>
      </c>
      <c r="C53" s="32"/>
      <c r="D53" s="32"/>
      <c r="E53" s="32"/>
      <c r="F53" s="31">
        <f t="shared" ref="F53:L53" si="9">F52+F50+F49+F48</f>
        <v>6.5</v>
      </c>
      <c r="G53" s="31">
        <f t="shared" si="9"/>
        <v>7.5</v>
      </c>
      <c r="H53" s="31">
        <f t="shared" si="9"/>
        <v>8</v>
      </c>
      <c r="I53" s="31">
        <f t="shared" si="9"/>
        <v>12</v>
      </c>
      <c r="J53" s="31">
        <f t="shared" si="9"/>
        <v>8</v>
      </c>
      <c r="K53" s="31">
        <f t="shared" si="9"/>
        <v>0</v>
      </c>
      <c r="L53" s="31">
        <f t="shared" si="9"/>
        <v>0</v>
      </c>
      <c r="M53" s="30" t="str">
        <f>IF((M51+M44+M36)&gt;40, "pārsniedz slodzi", (M51+M44+M36))</f>
        <v>pārsniedz slodzi</v>
      </c>
      <c r="N53" s="31">
        <f t="shared" ref="N53:T53" si="10">N52+N50+N49+N48</f>
        <v>6.5</v>
      </c>
      <c r="O53" s="31">
        <f t="shared" si="10"/>
        <v>7.5</v>
      </c>
      <c r="P53" s="31">
        <f t="shared" si="10"/>
        <v>8</v>
      </c>
      <c r="Q53" s="31">
        <f t="shared" si="10"/>
        <v>7</v>
      </c>
      <c r="R53" s="31">
        <f t="shared" si="10"/>
        <v>1.3</v>
      </c>
      <c r="S53" s="31">
        <f t="shared" si="10"/>
        <v>0</v>
      </c>
      <c r="T53" s="31">
        <f t="shared" si="10"/>
        <v>0</v>
      </c>
      <c r="U53" s="30">
        <f>IF((U51+U44+U36)&gt;40, "pārsniedz slodzi", (U51+U44+U36))</f>
        <v>30.3</v>
      </c>
      <c r="V53" s="31">
        <f t="shared" ref="V53:AB53" si="11">V52+V50+V49+V48</f>
        <v>6.5</v>
      </c>
      <c r="W53" s="31">
        <f t="shared" si="11"/>
        <v>7.5</v>
      </c>
      <c r="X53" s="31">
        <f t="shared" si="11"/>
        <v>8</v>
      </c>
      <c r="Y53" s="31">
        <f t="shared" si="11"/>
        <v>7</v>
      </c>
      <c r="Z53" s="31">
        <f t="shared" si="11"/>
        <v>1.3</v>
      </c>
      <c r="AA53" s="31">
        <f t="shared" si="11"/>
        <v>0</v>
      </c>
      <c r="AB53" s="31">
        <f t="shared" si="11"/>
        <v>0</v>
      </c>
      <c r="AC53" s="30">
        <f>IF((AC51+AC44+AC36)&gt;40, "pārsniedz slodzi", (AC51+AC44+AC36))</f>
        <v>30.3</v>
      </c>
      <c r="AD53" s="31">
        <f t="shared" ref="AD53:AJ53" si="12">AD52+AD50+AD49+AD48</f>
        <v>6.5</v>
      </c>
      <c r="AE53" s="31">
        <f t="shared" si="12"/>
        <v>7.5</v>
      </c>
      <c r="AF53" s="31">
        <f t="shared" si="12"/>
        <v>8</v>
      </c>
      <c r="AG53" s="31">
        <f t="shared" si="12"/>
        <v>7</v>
      </c>
      <c r="AH53" s="31">
        <f t="shared" si="12"/>
        <v>1.7</v>
      </c>
      <c r="AI53" s="31">
        <f t="shared" si="12"/>
        <v>0</v>
      </c>
      <c r="AJ53" s="31">
        <f t="shared" si="12"/>
        <v>0</v>
      </c>
      <c r="AK53" s="30">
        <f>IF((AK51+AK44+AK36)&gt;40, "pārsniedz slodzi", (AK51+AK44+AK36))</f>
        <v>30.7</v>
      </c>
      <c r="AL53" s="31">
        <f t="shared" ref="AL53:AR53" si="13">AL52+AL50+AL49+AL48</f>
        <v>6.5</v>
      </c>
      <c r="AM53" s="31">
        <f t="shared" si="13"/>
        <v>7.5</v>
      </c>
      <c r="AN53" s="31">
        <f t="shared" si="13"/>
        <v>8</v>
      </c>
      <c r="AO53" s="31">
        <f t="shared" si="13"/>
        <v>0</v>
      </c>
      <c r="AP53" s="31">
        <f t="shared" si="13"/>
        <v>0</v>
      </c>
      <c r="AQ53" s="31">
        <f t="shared" si="13"/>
        <v>0</v>
      </c>
      <c r="AR53" s="31">
        <f t="shared" si="13"/>
        <v>0</v>
      </c>
      <c r="AS53" s="30">
        <f>IF((AS51+AS44+AS36)&gt;40, "pārsniedz slodzi", (AS51+AS44+AS36))</f>
        <v>22</v>
      </c>
      <c r="AT53" s="157">
        <f>AT51+AT44+AT36</f>
        <v>155.30000000000001</v>
      </c>
      <c r="AU53" s="15"/>
    </row>
    <row r="54" spans="2:68" ht="18.75" x14ac:dyDescent="0.3">
      <c r="B54" s="84" t="s">
        <v>122</v>
      </c>
      <c r="C54" s="84"/>
      <c r="D54" s="84"/>
      <c r="E54" s="84"/>
      <c r="F54" s="27"/>
      <c r="G54" s="27"/>
      <c r="H54" s="27"/>
      <c r="I54" s="27"/>
      <c r="J54" s="27"/>
      <c r="K54" s="27"/>
      <c r="L54" s="27"/>
      <c r="M54" s="26"/>
      <c r="N54" s="27"/>
      <c r="O54" s="27"/>
      <c r="P54" s="27"/>
      <c r="Q54" s="27"/>
      <c r="R54" s="27"/>
      <c r="S54" s="27"/>
      <c r="T54" s="27"/>
      <c r="U54" s="26"/>
      <c r="V54" s="27"/>
      <c r="W54" s="27"/>
      <c r="X54" s="27"/>
      <c r="Y54" s="27"/>
      <c r="Z54" s="27"/>
      <c r="AA54" s="27"/>
      <c r="AB54" s="27"/>
      <c r="AC54" s="26"/>
      <c r="AD54" s="27"/>
      <c r="AE54" s="27"/>
      <c r="AF54" s="27"/>
      <c r="AG54" s="27"/>
      <c r="AH54" s="27"/>
      <c r="AI54" s="27"/>
      <c r="AJ54" s="27"/>
      <c r="AK54" s="26"/>
      <c r="AL54" s="27"/>
      <c r="AM54" s="27"/>
      <c r="AN54" s="27"/>
      <c r="AO54" s="106" t="s">
        <v>116</v>
      </c>
      <c r="AP54" s="106"/>
      <c r="AQ54" s="106"/>
      <c r="AR54" s="106"/>
      <c r="AS54" s="106"/>
      <c r="AT54" s="87">
        <v>184</v>
      </c>
      <c r="AU54" s="15"/>
      <c r="BB54" s="25"/>
      <c r="BC54" s="15"/>
    </row>
    <row r="55" spans="2:68" ht="31.5" customHeight="1" x14ac:dyDescent="0.25">
      <c r="B55" s="107" t="s">
        <v>134</v>
      </c>
      <c r="C55" s="107"/>
      <c r="D55" s="107"/>
      <c r="E55" s="107"/>
      <c r="F55" s="27"/>
      <c r="G55" s="27"/>
      <c r="H55" s="27"/>
      <c r="I55" s="27"/>
      <c r="J55" s="27"/>
      <c r="K55" s="27"/>
      <c r="L55" s="27"/>
      <c r="M55" s="26"/>
      <c r="N55" s="27"/>
      <c r="O55" s="27"/>
      <c r="P55" s="27"/>
      <c r="Q55" s="27"/>
      <c r="R55" s="27"/>
      <c r="S55" s="27"/>
      <c r="T55" s="27"/>
      <c r="U55" s="26"/>
      <c r="V55" s="27"/>
      <c r="W55" s="27"/>
      <c r="X55" s="27"/>
      <c r="Y55" s="27"/>
      <c r="Z55" s="27"/>
      <c r="AA55" s="27"/>
      <c r="AB55" s="27"/>
      <c r="AC55" s="26"/>
      <c r="AD55" s="27"/>
      <c r="AE55" s="27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BB55" s="16"/>
      <c r="BC55" s="15"/>
    </row>
    <row r="56" spans="2:68" ht="38.25" customHeight="1" x14ac:dyDescent="0.25">
      <c r="B56" s="107" t="s">
        <v>135</v>
      </c>
      <c r="C56" s="107"/>
      <c r="D56" s="107"/>
      <c r="E56" s="107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BC56" s="15"/>
    </row>
    <row r="57" spans="2:68" ht="15" x14ac:dyDescent="0.25">
      <c r="B57" s="14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BC57" s="15"/>
      <c r="BP57" s="23"/>
    </row>
    <row r="58" spans="2:68" ht="15" x14ac:dyDescent="0.25">
      <c r="B58" s="14"/>
      <c r="C58" s="24"/>
      <c r="D58" s="21"/>
      <c r="E58" s="21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21"/>
      <c r="BC58" s="15"/>
    </row>
    <row r="59" spans="2:68" ht="15" x14ac:dyDescent="0.25">
      <c r="B59" s="14"/>
      <c r="C59" s="22"/>
      <c r="D59" s="21"/>
      <c r="E59" s="21"/>
      <c r="L59" s="19"/>
      <c r="M59" s="19"/>
      <c r="T59" s="19"/>
      <c r="U59" s="19"/>
      <c r="AB59" s="19"/>
      <c r="AC59" s="19"/>
      <c r="AJ59" s="19"/>
      <c r="AK59" s="19"/>
      <c r="AR59" s="19"/>
      <c r="AS59" s="19"/>
      <c r="AT59" s="19"/>
      <c r="AU59" s="19"/>
      <c r="AV59" s="23"/>
      <c r="BC59" s="15"/>
      <c r="BF59" s="20"/>
    </row>
    <row r="60" spans="2:68" ht="15" x14ac:dyDescent="0.25">
      <c r="B60" s="14"/>
      <c r="C60" s="22"/>
      <c r="D60" s="21"/>
      <c r="E60" s="21"/>
      <c r="L60" s="19"/>
      <c r="M60" s="19"/>
      <c r="T60" s="19"/>
      <c r="U60" s="19"/>
      <c r="AB60" s="19"/>
      <c r="AC60" s="19"/>
      <c r="AJ60" s="19"/>
      <c r="AK60" s="19"/>
      <c r="AR60" s="19"/>
      <c r="AS60" s="19"/>
      <c r="AT60" s="19"/>
      <c r="AU60" s="19"/>
      <c r="BC60" s="15"/>
    </row>
    <row r="61" spans="2:68" ht="15" x14ac:dyDescent="0.25">
      <c r="B61" s="14"/>
      <c r="C61" s="22"/>
      <c r="D61" s="21"/>
      <c r="E61" s="21"/>
      <c r="L61" s="19"/>
      <c r="M61" s="19"/>
      <c r="T61" s="19"/>
      <c r="U61" s="19"/>
      <c r="AB61" s="19"/>
      <c r="AC61" s="19"/>
      <c r="AJ61" s="19"/>
      <c r="AK61" s="19"/>
      <c r="AR61" s="19"/>
      <c r="AS61" s="19"/>
      <c r="AT61" s="19"/>
      <c r="AU61" s="19"/>
      <c r="BC61" s="15"/>
    </row>
    <row r="62" spans="2:68" ht="12.75" x14ac:dyDescent="0.2">
      <c r="B62" s="14"/>
      <c r="L62" s="19"/>
      <c r="M62" s="19"/>
      <c r="T62" s="19"/>
      <c r="U62" s="19"/>
      <c r="AB62" s="19"/>
      <c r="AC62" s="19"/>
      <c r="AJ62" s="19"/>
      <c r="AK62" s="19"/>
      <c r="AR62" s="19"/>
      <c r="AS62" s="19"/>
      <c r="AT62" s="19"/>
      <c r="AU62" s="19"/>
      <c r="BC62" s="15"/>
    </row>
    <row r="63" spans="2:68" ht="12.75" x14ac:dyDescent="0.2">
      <c r="B63" s="14"/>
      <c r="L63" s="19"/>
      <c r="M63" s="19"/>
      <c r="T63" s="19"/>
      <c r="U63" s="19"/>
      <c r="AB63" s="19"/>
      <c r="AC63" s="19"/>
      <c r="AJ63" s="19"/>
      <c r="AK63" s="19"/>
      <c r="AR63" s="19"/>
      <c r="AS63" s="19"/>
      <c r="AT63" s="19"/>
      <c r="AU63" s="19"/>
      <c r="BC63" s="15"/>
    </row>
    <row r="64" spans="2:68" ht="12.75" x14ac:dyDescent="0.2">
      <c r="B64" s="14"/>
      <c r="L64" s="19"/>
      <c r="M64" s="19"/>
      <c r="T64" s="19"/>
      <c r="U64" s="19"/>
      <c r="AB64" s="19"/>
      <c r="AC64" s="19"/>
      <c r="AJ64" s="19"/>
      <c r="AK64" s="19"/>
      <c r="AR64" s="19"/>
      <c r="AS64" s="19"/>
      <c r="AT64" s="19"/>
      <c r="AU64" s="19"/>
      <c r="BB64" s="18"/>
      <c r="BC64" s="15"/>
    </row>
    <row r="65" spans="2:55" ht="12.75" x14ac:dyDescent="0.2">
      <c r="B65" s="14"/>
      <c r="L65" s="19"/>
      <c r="M65" s="19"/>
      <c r="T65" s="19"/>
      <c r="U65" s="19"/>
      <c r="AB65" s="19"/>
      <c r="AC65" s="19"/>
      <c r="AJ65" s="19"/>
      <c r="AK65" s="19"/>
      <c r="AR65" s="19"/>
      <c r="AS65" s="19"/>
      <c r="AT65" s="19"/>
      <c r="AU65" s="19"/>
      <c r="BB65" s="18"/>
      <c r="BC65" s="15"/>
    </row>
    <row r="66" spans="2:55" ht="12.75" x14ac:dyDescent="0.2">
      <c r="B66" s="14"/>
      <c r="L66" s="19"/>
      <c r="M66" s="19"/>
      <c r="T66" s="19"/>
      <c r="U66" s="19"/>
      <c r="AB66" s="19"/>
      <c r="AC66" s="19"/>
      <c r="AJ66" s="19"/>
      <c r="AK66" s="19"/>
      <c r="AR66" s="19"/>
      <c r="AS66" s="19"/>
      <c r="AT66" s="19"/>
      <c r="AU66" s="19"/>
      <c r="BB66" s="18"/>
      <c r="BC66" s="15"/>
    </row>
    <row r="67" spans="2:55" ht="50.45" customHeight="1" x14ac:dyDescent="0.2">
      <c r="B67" s="14"/>
      <c r="L67" s="19"/>
      <c r="M67" s="19"/>
      <c r="T67" s="19"/>
      <c r="U67" s="19"/>
      <c r="AB67" s="19"/>
      <c r="AC67" s="19"/>
      <c r="AJ67" s="19"/>
      <c r="AK67" s="19"/>
      <c r="AR67" s="19"/>
      <c r="AS67" s="19"/>
      <c r="AT67" s="19"/>
      <c r="AU67" s="19"/>
    </row>
    <row r="68" spans="2:55" ht="50.45" customHeight="1" x14ac:dyDescent="0.2">
      <c r="B68" s="14"/>
      <c r="L68" s="19"/>
      <c r="M68" s="19"/>
      <c r="T68" s="19"/>
      <c r="U68" s="19"/>
      <c r="AB68" s="19"/>
      <c r="AC68" s="19"/>
      <c r="AJ68" s="19"/>
      <c r="AK68" s="19"/>
      <c r="AR68" s="19"/>
      <c r="AS68" s="19"/>
      <c r="AT68" s="19"/>
      <c r="AU68" s="19"/>
    </row>
    <row r="69" spans="2:55" ht="50.45" customHeight="1" x14ac:dyDescent="0.2">
      <c r="B69" s="14"/>
      <c r="L69" s="19"/>
      <c r="M69" s="19"/>
      <c r="T69" s="19"/>
      <c r="U69" s="19"/>
      <c r="AB69" s="19"/>
      <c r="AC69" s="19"/>
      <c r="AJ69" s="19"/>
      <c r="AK69" s="19"/>
      <c r="AR69" s="19"/>
      <c r="AS69" s="19"/>
      <c r="AT69" s="19"/>
      <c r="AU69" s="19"/>
    </row>
    <row r="70" spans="2:55" ht="50.45" customHeight="1" x14ac:dyDescent="0.2">
      <c r="B70" s="14"/>
      <c r="L70" s="19"/>
      <c r="M70" s="19"/>
      <c r="T70" s="19"/>
      <c r="U70" s="19"/>
      <c r="AB70" s="19"/>
      <c r="AC70" s="19"/>
      <c r="AJ70" s="19"/>
      <c r="AK70" s="19"/>
      <c r="AR70" s="19"/>
      <c r="AS70" s="19"/>
      <c r="AT70" s="19"/>
      <c r="AU70" s="19"/>
    </row>
    <row r="71" spans="2:55" ht="50.45" customHeight="1" x14ac:dyDescent="0.2">
      <c r="B71" s="14"/>
      <c r="L71" s="19"/>
      <c r="M71" s="19"/>
      <c r="T71" s="19"/>
      <c r="U71" s="19"/>
      <c r="AB71" s="19"/>
      <c r="AC71" s="19"/>
      <c r="AJ71" s="19"/>
      <c r="AK71" s="19"/>
      <c r="AR71" s="19"/>
      <c r="AS71" s="19"/>
      <c r="AT71" s="19"/>
      <c r="AU71" s="19"/>
    </row>
    <row r="72" spans="2:55" ht="50.45" customHeight="1" x14ac:dyDescent="0.2">
      <c r="B72" s="14"/>
      <c r="L72" s="19"/>
      <c r="M72" s="19"/>
      <c r="T72" s="19"/>
      <c r="U72" s="19"/>
      <c r="AB72" s="19"/>
      <c r="AC72" s="19"/>
      <c r="AJ72" s="19"/>
      <c r="AK72" s="19"/>
      <c r="AR72" s="19"/>
      <c r="AS72" s="19"/>
      <c r="AT72" s="19"/>
      <c r="AU72" s="19"/>
    </row>
    <row r="73" spans="2:55" ht="50.45" customHeight="1" x14ac:dyDescent="0.2">
      <c r="B73" s="14"/>
      <c r="L73" s="19"/>
      <c r="M73" s="19"/>
      <c r="T73" s="19"/>
      <c r="U73" s="19"/>
      <c r="AB73" s="19"/>
      <c r="AC73" s="19"/>
      <c r="AJ73" s="19"/>
      <c r="AK73" s="19"/>
      <c r="AR73" s="19"/>
      <c r="AS73" s="19"/>
      <c r="AT73" s="19"/>
      <c r="AU73" s="19"/>
    </row>
    <row r="74" spans="2:55" ht="50.45" customHeight="1" x14ac:dyDescent="0.2">
      <c r="B74" s="14"/>
      <c r="AU74" s="19"/>
    </row>
    <row r="75" spans="2:55" ht="50.45" customHeight="1" x14ac:dyDescent="0.2">
      <c r="B75" s="14"/>
    </row>
    <row r="76" spans="2:55" ht="50.45" customHeight="1" x14ac:dyDescent="0.2">
      <c r="B76" s="14"/>
    </row>
    <row r="77" spans="2:55" ht="50.45" customHeight="1" x14ac:dyDescent="0.2">
      <c r="B77" s="14"/>
    </row>
    <row r="78" spans="2:55" ht="50.45" customHeight="1" x14ac:dyDescent="0.2">
      <c r="B78" s="14"/>
    </row>
    <row r="79" spans="2:55" ht="50.45" customHeight="1" x14ac:dyDescent="0.2">
      <c r="B79" s="14"/>
    </row>
    <row r="80" spans="2:55" ht="50.45" customHeight="1" x14ac:dyDescent="0.2">
      <c r="B80" s="14"/>
    </row>
    <row r="81" spans="2:2" ht="50.45" customHeight="1" x14ac:dyDescent="0.2">
      <c r="B81" s="14"/>
    </row>
    <row r="82" spans="2:2" ht="50.45" customHeight="1" x14ac:dyDescent="0.2">
      <c r="B82" s="14"/>
    </row>
    <row r="83" spans="2:2" ht="50.45" customHeight="1" x14ac:dyDescent="0.2">
      <c r="B83" s="14"/>
    </row>
    <row r="84" spans="2:2" ht="50.45" customHeight="1" x14ac:dyDescent="0.2">
      <c r="B84" s="14"/>
    </row>
    <row r="85" spans="2:2" ht="50.45" customHeight="1" x14ac:dyDescent="0.2">
      <c r="B85" s="14"/>
    </row>
    <row r="86" spans="2:2" ht="50.45" customHeight="1" x14ac:dyDescent="0.2">
      <c r="B86" s="14"/>
    </row>
  </sheetData>
  <protectedRanges>
    <protectedRange sqref="D40:E43 D16:E35" name="Range2"/>
    <protectedRange sqref="C17:C19 C22:C24 C27:C29 C32:C34 C42:C43" name="Range2_5"/>
    <protectedRange sqref="C41" name="Range2_9"/>
  </protectedRanges>
  <mergeCells count="54">
    <mergeCell ref="B56:E56"/>
    <mergeCell ref="B1:AU1"/>
    <mergeCell ref="AT45:AT47"/>
    <mergeCell ref="AU45:AU47"/>
    <mergeCell ref="C40:E40"/>
    <mergeCell ref="C41:E41"/>
    <mergeCell ref="C42:E42"/>
    <mergeCell ref="C43:E43"/>
    <mergeCell ref="AT13:AT15"/>
    <mergeCell ref="AU13:AU15"/>
    <mergeCell ref="F37:AS37"/>
    <mergeCell ref="AT37:AT39"/>
    <mergeCell ref="AU37:AU39"/>
    <mergeCell ref="B4:D4"/>
    <mergeCell ref="B5:D5"/>
    <mergeCell ref="B7:D7"/>
    <mergeCell ref="B8:D8"/>
    <mergeCell ref="I2:K2"/>
    <mergeCell ref="B3:J3"/>
    <mergeCell ref="F45:AS45"/>
    <mergeCell ref="F46:M46"/>
    <mergeCell ref="N46:U46"/>
    <mergeCell ref="AD46:AK46"/>
    <mergeCell ref="AL46:AS46"/>
    <mergeCell ref="B45:E47"/>
    <mergeCell ref="AD14:AK14"/>
    <mergeCell ref="B13:E14"/>
    <mergeCell ref="B6:D6"/>
    <mergeCell ref="F13:AS13"/>
    <mergeCell ref="AL38:AS38"/>
    <mergeCell ref="F14:M14"/>
    <mergeCell ref="V14:AC14"/>
    <mergeCell ref="B9:D9"/>
    <mergeCell ref="F12:K12"/>
    <mergeCell ref="B10:D10"/>
    <mergeCell ref="B11:D11"/>
    <mergeCell ref="AL14:AS14"/>
    <mergeCell ref="N14:U14"/>
    <mergeCell ref="B12:D12"/>
    <mergeCell ref="B15:C15"/>
    <mergeCell ref="AF55:AU55"/>
    <mergeCell ref="B51:L51"/>
    <mergeCell ref="B36:L36"/>
    <mergeCell ref="B44:L44"/>
    <mergeCell ref="B37:E39"/>
    <mergeCell ref="B49:D49"/>
    <mergeCell ref="B50:D50"/>
    <mergeCell ref="B48:D48"/>
    <mergeCell ref="F38:M38"/>
    <mergeCell ref="N38:U38"/>
    <mergeCell ref="V38:AC38"/>
    <mergeCell ref="AD38:AK38"/>
    <mergeCell ref="AO54:AS54"/>
    <mergeCell ref="B55:E55"/>
  </mergeCells>
  <conditionalFormatting sqref="M53 U53 AC53 AK53 AS53">
    <cfRule type="cellIs" dxfId="1" priority="2" stopIfTrue="1" operator="equal">
      <formula>"pārsniedz slodzi"</formula>
    </cfRule>
  </conditionalFormatting>
  <conditionalFormatting sqref="F12">
    <cfRule type="containsText" dxfId="0" priority="1" stopIfTrue="1" operator="containsText" text="pārsniegta slodze">
      <formula>NOT(ISERROR(SEARCH("pārsniegta slodze",F12)))</formula>
    </cfRule>
  </conditionalFormatting>
  <dataValidations count="3">
    <dataValidation type="list" allowBlank="1" showInputMessage="1" showErrorMessage="1" sqref="C22 C32 C27">
      <formula1>$A$17:$A$26</formula1>
    </dataValidation>
    <dataValidation type="list" allowBlank="1" showInputMessage="1" showErrorMessage="1" sqref="C23 C33 C28">
      <formula1>$A$13:$A$14</formula1>
    </dataValidation>
    <dataValidation type="list" allowBlank="1" showInputMessage="1" showErrorMessage="1" sqref="C24 C34 C29">
      <formula1>$A$2:$A$10</formula1>
    </dataValidation>
  </dataValidations>
  <pageMargins left="0.25" right="0.25" top="0.75" bottom="0.75" header="0.3" footer="0.3"/>
  <pageSetup paperSize="9" scale="45" fitToWidth="2" fitToHeight="0" pageOrder="overThenDown" orientation="landscape" r:id="rId1"/>
  <headerFooter alignWithMargins="0">
    <oddHeader>&amp;C&amp;P</oddHeader>
  </headerFooter>
  <colBreaks count="1" manualBreakCount="1">
    <brk id="21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Selections!$A$17:$A$26</xm:f>
          </x14:formula1>
          <xm:sqref>C17</xm:sqref>
        </x14:dataValidation>
        <x14:dataValidation type="list" allowBlank="1" showInputMessage="1" showErrorMessage="1">
          <x14:formula1>
            <xm:f>Selections!$A$13:$A$14</xm:f>
          </x14:formula1>
          <xm:sqref>C18</xm:sqref>
        </x14:dataValidation>
        <x14:dataValidation type="list" allowBlank="1" showInputMessage="1" showErrorMessage="1">
          <x14:formula1>
            <xm:f>Selections!$C$2:$C$6</xm:f>
          </x14:formula1>
          <xm:sqref>E16:E35</xm:sqref>
        </x14:dataValidation>
        <x14:dataValidation type="list" allowBlank="1" showInputMessage="1" showErrorMessage="1">
          <x14:formula1>
            <xm:f>Selections!$A$3:$A$10</xm:f>
          </x14:formula1>
          <xm:sqref>C19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C13" sqref="C13"/>
    </sheetView>
  </sheetViews>
  <sheetFormatPr defaultRowHeight="15" x14ac:dyDescent="0.25"/>
  <cols>
    <col min="1" max="1" width="21.42578125" bestFit="1" customWidth="1"/>
    <col min="3" max="3" width="31.140625" bestFit="1" customWidth="1"/>
  </cols>
  <sheetData>
    <row r="1" spans="1:3" x14ac:dyDescent="0.25">
      <c r="A1" s="72" t="s">
        <v>86</v>
      </c>
      <c r="C1" s="72" t="s">
        <v>109</v>
      </c>
    </row>
    <row r="2" spans="1:3" x14ac:dyDescent="0.25">
      <c r="C2" s="28" t="s">
        <v>66</v>
      </c>
    </row>
    <row r="3" spans="1:3" x14ac:dyDescent="0.25">
      <c r="A3" s="28" t="s">
        <v>69</v>
      </c>
      <c r="C3" s="28" t="s">
        <v>137</v>
      </c>
    </row>
    <row r="4" spans="1:3" x14ac:dyDescent="0.25">
      <c r="A4" s="28" t="s">
        <v>65</v>
      </c>
      <c r="C4" s="28" t="s">
        <v>51</v>
      </c>
    </row>
    <row r="5" spans="1:3" x14ac:dyDescent="0.25">
      <c r="A5" s="28" t="s">
        <v>63</v>
      </c>
      <c r="C5" s="28" t="s">
        <v>50</v>
      </c>
    </row>
    <row r="6" spans="1:3" x14ac:dyDescent="0.25">
      <c r="A6" s="28" t="s">
        <v>60</v>
      </c>
      <c r="C6" s="73" t="s">
        <v>61</v>
      </c>
    </row>
    <row r="7" spans="1:3" x14ac:dyDescent="0.25">
      <c r="A7" s="28" t="s">
        <v>59</v>
      </c>
      <c r="C7" s="88"/>
    </row>
    <row r="8" spans="1:3" x14ac:dyDescent="0.25">
      <c r="A8" s="28" t="s">
        <v>57</v>
      </c>
    </row>
    <row r="9" spans="1:3" x14ac:dyDescent="0.25">
      <c r="A9" s="28" t="s">
        <v>54</v>
      </c>
    </row>
    <row r="10" spans="1:3" x14ac:dyDescent="0.25">
      <c r="A10" s="28" t="s">
        <v>54</v>
      </c>
    </row>
    <row r="12" spans="1:3" x14ac:dyDescent="0.25">
      <c r="A12" s="72" t="s">
        <v>87</v>
      </c>
    </row>
    <row r="13" spans="1:3" x14ac:dyDescent="0.25">
      <c r="A13" s="28" t="s">
        <v>68</v>
      </c>
    </row>
    <row r="14" spans="1:3" x14ac:dyDescent="0.25">
      <c r="A14" s="28" t="s">
        <v>64</v>
      </c>
    </row>
    <row r="16" spans="1:3" x14ac:dyDescent="0.25">
      <c r="A16" s="72" t="s">
        <v>88</v>
      </c>
    </row>
    <row r="17" spans="1:1" x14ac:dyDescent="0.25">
      <c r="A17" s="28" t="s">
        <v>106</v>
      </c>
    </row>
    <row r="18" spans="1:1" x14ac:dyDescent="0.25">
      <c r="A18" s="28" t="s">
        <v>62</v>
      </c>
    </row>
    <row r="19" spans="1:1" x14ac:dyDescent="0.25">
      <c r="A19" s="73" t="s">
        <v>108</v>
      </c>
    </row>
    <row r="20" spans="1:1" x14ac:dyDescent="0.25">
      <c r="A20" s="73" t="s">
        <v>107</v>
      </c>
    </row>
    <row r="21" spans="1:1" x14ac:dyDescent="0.25">
      <c r="A21" s="28" t="s">
        <v>67</v>
      </c>
    </row>
    <row r="22" spans="1:1" x14ac:dyDescent="0.25">
      <c r="A22" s="28" t="s">
        <v>58</v>
      </c>
    </row>
    <row r="23" spans="1:1" x14ac:dyDescent="0.25">
      <c r="A23" s="28" t="s">
        <v>56</v>
      </c>
    </row>
    <row r="24" spans="1:1" x14ac:dyDescent="0.25">
      <c r="A24" s="28" t="s">
        <v>55</v>
      </c>
    </row>
    <row r="25" spans="1:1" x14ac:dyDescent="0.25">
      <c r="A25" s="28" t="s">
        <v>53</v>
      </c>
    </row>
    <row r="26" spans="1:1" x14ac:dyDescent="0.25">
      <c r="A26" s="28" t="s">
        <v>52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Support sheet</vt:lpstr>
      <vt:lpstr>8.PIELIKUMS_darba laika uzsk.</vt:lpstr>
      <vt:lpstr>Selections</vt:lpstr>
      <vt:lpstr>'8.PIELIKUMS_darba laika uzsk.'!Criteria</vt:lpstr>
      <vt:lpstr>'8.PIELIKUMS_darba laika uzsk.'!Extract</vt:lpstr>
      <vt:lpstr>'8.PIELIKUMS_darba laika uzsk.'!Print_Titles</vt:lpstr>
    </vt:vector>
  </TitlesOfParts>
  <Company>CFLA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 noteikumu projekta "Kārtība, kādā Eiropas Savienības struktūrfondu un Kohēzijas fonda vadībā iesaistītās institūcijas nodrošina plānošanas dokumentu sagatavošanu un šo fondu ieviešanu 2014.-2020.gada plānošanas periodā" 1.pielikums</dc:title>
  <dc:subject>Pielikums</dc:subject>
  <dc:creator>Gundega Morgana</dc:creator>
  <cp:keywords>tel.67095480, gundega.morgana@fm.gov.lv</cp:keywords>
  <dc:description>Gundega.Morgana@fm.gov.lv, 67095480</dc:description>
  <cp:lastModifiedBy>Līvija Rumbeniece</cp:lastModifiedBy>
  <cp:lastPrinted>2018-06-27T09:25:28Z</cp:lastPrinted>
  <dcterms:created xsi:type="dcterms:W3CDTF">2014-03-04T14:47:17Z</dcterms:created>
  <dcterms:modified xsi:type="dcterms:W3CDTF">2018-08-23T10:17:28Z</dcterms:modified>
</cp:coreProperties>
</file>