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cflagovlv.sharepoint.com/sites/VAN/Shared Documents/VAN/GNU_MVK_VVU/MVK_deklarācijas_grozijumi/2026/"/>
    </mc:Choice>
  </mc:AlternateContent>
  <xr:revisionPtr revIDLastSave="4011" documentId="11_FFA9DA1C2071C268116089C53B78E1635C4FA2EB" xr6:coauthVersionLast="47" xr6:coauthVersionMax="47" xr10:uidLastSave="{DE3EEDBE-E8E5-46C5-A16D-23E873B35045}"/>
  <bookViews>
    <workbookView xWindow="-110" yWindow="-110" windowWidth="38620" windowHeight="21100" xr2:uid="{00000000-000D-0000-FFFF-FFFF00000000}"/>
  </bookViews>
  <sheets>
    <sheet name="MVK_deklarācija" sheetId="7" r:id="rId1"/>
    <sheet name="izvēles" sheetId="8" state="hidden" r:id="rId2"/>
    <sheet name="MVK_deklar._konsolidēti_pārskat" sheetId="6"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7" l="1"/>
  <c r="K14" i="7"/>
  <c r="K13" i="7"/>
  <c r="J24" i="7"/>
  <c r="J25" i="7"/>
  <c r="J26" i="7"/>
  <c r="J27" i="7"/>
  <c r="J28" i="7"/>
  <c r="J29" i="7"/>
  <c r="J30" i="7"/>
  <c r="J31" i="7"/>
  <c r="J32" i="7"/>
  <c r="J33" i="7"/>
  <c r="J34" i="7"/>
  <c r="J35" i="7"/>
  <c r="J36" i="7"/>
  <c r="J37" i="7"/>
  <c r="J38" i="7"/>
  <c r="J39" i="7"/>
  <c r="J40" i="7"/>
  <c r="J41" i="7"/>
  <c r="J42" i="7"/>
  <c r="J43" i="7"/>
  <c r="J44" i="7"/>
  <c r="J45" i="7"/>
  <c r="J46" i="7"/>
  <c r="J47" i="7"/>
  <c r="J48" i="7"/>
  <c r="J19" i="7"/>
  <c r="J20" i="7"/>
  <c r="J21" i="7"/>
  <c r="J22" i="7"/>
  <c r="J23" i="7"/>
  <c r="J18" i="7"/>
  <c r="K18" i="7"/>
  <c r="L18" i="7"/>
  <c r="K17" i="7"/>
  <c r="L17" i="7"/>
  <c r="J14" i="7"/>
  <c r="L14" i="7"/>
  <c r="J15" i="7"/>
  <c r="L15" i="7"/>
  <c r="L179" i="7"/>
  <c r="K179" i="7"/>
  <c r="J179" i="7"/>
  <c r="L178" i="7"/>
  <c r="K178" i="7"/>
  <c r="J178" i="7"/>
  <c r="L177" i="7"/>
  <c r="K177" i="7"/>
  <c r="J177" i="7"/>
  <c r="F177" i="7"/>
  <c r="L176" i="7"/>
  <c r="K176" i="7"/>
  <c r="J176" i="7"/>
  <c r="L175" i="7"/>
  <c r="K175" i="7"/>
  <c r="J175" i="7"/>
  <c r="L174" i="7"/>
  <c r="K174" i="7"/>
  <c r="J174" i="7"/>
  <c r="F174" i="7"/>
  <c r="L173" i="7"/>
  <c r="K173" i="7"/>
  <c r="J173" i="7"/>
  <c r="L172" i="7"/>
  <c r="K172" i="7"/>
  <c r="J172" i="7"/>
  <c r="L171" i="7"/>
  <c r="K171" i="7"/>
  <c r="J171" i="7"/>
  <c r="F171" i="7"/>
  <c r="L170" i="7"/>
  <c r="K170" i="7"/>
  <c r="J170" i="7"/>
  <c r="L169" i="7"/>
  <c r="K169" i="7"/>
  <c r="J169" i="7"/>
  <c r="L168" i="7"/>
  <c r="K168" i="7"/>
  <c r="J168" i="7"/>
  <c r="F168" i="7"/>
  <c r="L167" i="7"/>
  <c r="K167" i="7"/>
  <c r="J167" i="7"/>
  <c r="L166" i="7"/>
  <c r="K166" i="7"/>
  <c r="J166" i="7"/>
  <c r="L165" i="7"/>
  <c r="K165" i="7"/>
  <c r="J165" i="7"/>
  <c r="F165" i="7"/>
  <c r="L113" i="7"/>
  <c r="K113" i="7"/>
  <c r="J113" i="7"/>
  <c r="L112" i="7"/>
  <c r="K112" i="7"/>
  <c r="J112" i="7"/>
  <c r="L111" i="7"/>
  <c r="K111" i="7"/>
  <c r="J111" i="7"/>
  <c r="F111" i="7"/>
  <c r="L110" i="7"/>
  <c r="K110" i="7"/>
  <c r="J110" i="7"/>
  <c r="L109" i="7"/>
  <c r="K109" i="7"/>
  <c r="J109" i="7"/>
  <c r="L108" i="7"/>
  <c r="K108" i="7"/>
  <c r="J108" i="7"/>
  <c r="F108" i="7"/>
  <c r="L107" i="7"/>
  <c r="K107" i="7"/>
  <c r="J107" i="7"/>
  <c r="L106" i="7"/>
  <c r="K106" i="7"/>
  <c r="J106" i="7"/>
  <c r="L105" i="7"/>
  <c r="K105" i="7"/>
  <c r="J105" i="7"/>
  <c r="F105" i="7"/>
  <c r="L122" i="7"/>
  <c r="K122" i="7"/>
  <c r="J122" i="7"/>
  <c r="L121" i="7"/>
  <c r="K121" i="7"/>
  <c r="J121" i="7"/>
  <c r="L120" i="7"/>
  <c r="K120" i="7"/>
  <c r="J120" i="7"/>
  <c r="F120" i="7"/>
  <c r="L119" i="7"/>
  <c r="K119" i="7"/>
  <c r="J119" i="7"/>
  <c r="L118" i="7"/>
  <c r="K118" i="7"/>
  <c r="J118" i="7"/>
  <c r="L117" i="7"/>
  <c r="K117" i="7"/>
  <c r="J117" i="7"/>
  <c r="F117" i="7"/>
  <c r="L116" i="7"/>
  <c r="K116" i="7"/>
  <c r="J116" i="7"/>
  <c r="L115" i="7"/>
  <c r="K115" i="7"/>
  <c r="J115" i="7"/>
  <c r="L114" i="7"/>
  <c r="K114" i="7"/>
  <c r="J114" i="7"/>
  <c r="F114" i="7"/>
  <c r="L131" i="7"/>
  <c r="K131" i="7"/>
  <c r="J131" i="7"/>
  <c r="L130" i="7"/>
  <c r="K130" i="7"/>
  <c r="J130" i="7"/>
  <c r="L129" i="7"/>
  <c r="K129" i="7"/>
  <c r="J129" i="7"/>
  <c r="F129" i="7"/>
  <c r="L128" i="7"/>
  <c r="K128" i="7"/>
  <c r="J128" i="7"/>
  <c r="L127" i="7"/>
  <c r="K127" i="7"/>
  <c r="J127" i="7"/>
  <c r="L126" i="7"/>
  <c r="K126" i="7"/>
  <c r="J126" i="7"/>
  <c r="F126" i="7"/>
  <c r="L125" i="7"/>
  <c r="K125" i="7"/>
  <c r="J125" i="7"/>
  <c r="L124" i="7"/>
  <c r="K124" i="7"/>
  <c r="J124" i="7"/>
  <c r="L123" i="7"/>
  <c r="K123" i="7"/>
  <c r="J123" i="7"/>
  <c r="F123" i="7"/>
  <c r="L140" i="7"/>
  <c r="K140" i="7"/>
  <c r="J140" i="7"/>
  <c r="L139" i="7"/>
  <c r="K139" i="7"/>
  <c r="J139" i="7"/>
  <c r="L138" i="7"/>
  <c r="K138" i="7"/>
  <c r="J138" i="7"/>
  <c r="F138" i="7"/>
  <c r="L137" i="7"/>
  <c r="K137" i="7"/>
  <c r="J137" i="7"/>
  <c r="L136" i="7"/>
  <c r="K136" i="7"/>
  <c r="J136" i="7"/>
  <c r="L135" i="7"/>
  <c r="K135" i="7"/>
  <c r="J135" i="7"/>
  <c r="F135" i="7"/>
  <c r="L134" i="7"/>
  <c r="K134" i="7"/>
  <c r="J134" i="7"/>
  <c r="L133" i="7"/>
  <c r="K133" i="7"/>
  <c r="J133" i="7"/>
  <c r="L132" i="7"/>
  <c r="K132" i="7"/>
  <c r="J132" i="7"/>
  <c r="F132" i="7"/>
  <c r="L149" i="7"/>
  <c r="K149" i="7"/>
  <c r="J149" i="7"/>
  <c r="L148" i="7"/>
  <c r="K148" i="7"/>
  <c r="J148" i="7"/>
  <c r="L147" i="7"/>
  <c r="K147" i="7"/>
  <c r="J147" i="7"/>
  <c r="F147" i="7"/>
  <c r="L146" i="7"/>
  <c r="K146" i="7"/>
  <c r="J146" i="7"/>
  <c r="L145" i="7"/>
  <c r="K145" i="7"/>
  <c r="J145" i="7"/>
  <c r="L144" i="7"/>
  <c r="K144" i="7"/>
  <c r="J144" i="7"/>
  <c r="F144" i="7"/>
  <c r="L143" i="7"/>
  <c r="K143" i="7"/>
  <c r="J143" i="7"/>
  <c r="L142" i="7"/>
  <c r="K142" i="7"/>
  <c r="J142" i="7"/>
  <c r="L141" i="7"/>
  <c r="K141" i="7"/>
  <c r="J141" i="7"/>
  <c r="F141" i="7"/>
  <c r="K194" i="7"/>
  <c r="K191" i="7"/>
  <c r="K188" i="7"/>
  <c r="K185" i="7"/>
  <c r="K182" i="7"/>
  <c r="K164" i="7"/>
  <c r="K161" i="7"/>
  <c r="K158" i="7"/>
  <c r="K155" i="7"/>
  <c r="K152" i="7"/>
  <c r="L103" i="7"/>
  <c r="K103" i="7"/>
  <c r="J103" i="7"/>
  <c r="L102" i="7"/>
  <c r="K102" i="7"/>
  <c r="J102" i="7"/>
  <c r="L101" i="7"/>
  <c r="K101" i="7"/>
  <c r="J101" i="7"/>
  <c r="F101" i="7"/>
  <c r="L100" i="7"/>
  <c r="K100" i="7"/>
  <c r="J100" i="7"/>
  <c r="L99" i="7"/>
  <c r="K99" i="7"/>
  <c r="J99" i="7"/>
  <c r="L98" i="7"/>
  <c r="K98" i="7"/>
  <c r="J98" i="7"/>
  <c r="F98" i="7"/>
  <c r="L97" i="7"/>
  <c r="K97" i="7"/>
  <c r="J97" i="7"/>
  <c r="L96" i="7"/>
  <c r="K96" i="7"/>
  <c r="J96" i="7"/>
  <c r="L95" i="7"/>
  <c r="K95" i="7"/>
  <c r="J95" i="7"/>
  <c r="F95" i="7"/>
  <c r="L82" i="7"/>
  <c r="K82" i="7"/>
  <c r="J82" i="7"/>
  <c r="L81" i="7"/>
  <c r="K81" i="7"/>
  <c r="J81" i="7"/>
  <c r="L80" i="7"/>
  <c r="K80" i="7"/>
  <c r="J80" i="7"/>
  <c r="F80" i="7"/>
  <c r="L85" i="7"/>
  <c r="K85" i="7"/>
  <c r="J85" i="7"/>
  <c r="L84" i="7"/>
  <c r="K84" i="7"/>
  <c r="J84" i="7"/>
  <c r="L83" i="7"/>
  <c r="K83" i="7"/>
  <c r="J83" i="7"/>
  <c r="F83" i="7"/>
  <c r="L79" i="7"/>
  <c r="K79" i="7"/>
  <c r="J79" i="7"/>
  <c r="L78" i="7"/>
  <c r="K78" i="7"/>
  <c r="J78" i="7"/>
  <c r="L77" i="7"/>
  <c r="K77" i="7"/>
  <c r="J77" i="7"/>
  <c r="F77" i="7"/>
  <c r="L76" i="7"/>
  <c r="K76" i="7"/>
  <c r="J76" i="7"/>
  <c r="L75" i="7"/>
  <c r="K75" i="7"/>
  <c r="J75" i="7"/>
  <c r="L74" i="7"/>
  <c r="K74" i="7"/>
  <c r="J74" i="7"/>
  <c r="F74" i="7"/>
  <c r="F86" i="7"/>
  <c r="J86" i="7"/>
  <c r="K86" i="7"/>
  <c r="L86" i="7"/>
  <c r="J87" i="7"/>
  <c r="K87" i="7"/>
  <c r="L87" i="7"/>
  <c r="J88" i="7"/>
  <c r="K88" i="7"/>
  <c r="L88" i="7"/>
  <c r="L91" i="7"/>
  <c r="K91" i="7"/>
  <c r="J91" i="7"/>
  <c r="L90" i="7"/>
  <c r="K90" i="7"/>
  <c r="J90" i="7"/>
  <c r="L89" i="7"/>
  <c r="K89" i="7"/>
  <c r="J89" i="7"/>
  <c r="F89" i="7"/>
  <c r="B17" i="7"/>
  <c r="B20" i="7" s="1"/>
  <c r="B23" i="7" s="1"/>
  <c r="B26" i="7" s="1"/>
  <c r="B29" i="7" s="1"/>
  <c r="B32" i="7" s="1"/>
  <c r="B35" i="7" s="1"/>
  <c r="B38" i="7" s="1"/>
  <c r="B41" i="7" s="1"/>
  <c r="B44" i="7" s="1"/>
  <c r="B47" i="7" s="1"/>
  <c r="B50" i="7" s="1"/>
  <c r="B53" i="7" s="1"/>
  <c r="B56" i="7" s="1"/>
  <c r="B59" i="7" s="1"/>
  <c r="B62" i="7" s="1"/>
  <c r="B65" i="7" s="1"/>
  <c r="B68" i="7" s="1"/>
  <c r="B71" i="7" s="1"/>
  <c r="B74" i="7" s="1"/>
  <c r="B77" i="7" s="1"/>
  <c r="B80" i="7" s="1"/>
  <c r="B83" i="7" s="1"/>
  <c r="B86" i="7" s="1"/>
  <c r="B89" i="7" s="1"/>
  <c r="B92" i="7" s="1"/>
  <c r="B95" i="7" s="1"/>
  <c r="B98" i="7" s="1"/>
  <c r="B101" i="7" s="1"/>
  <c r="B105" i="7" s="1"/>
  <c r="B108" i="7" s="1"/>
  <c r="B111" i="7" s="1"/>
  <c r="B114" i="7" s="1"/>
  <c r="B117" i="7" s="1"/>
  <c r="B120" i="7" s="1"/>
  <c r="B123" i="7" s="1"/>
  <c r="B126" i="7" s="1"/>
  <c r="B129" i="7" s="1"/>
  <c r="B132" i="7" s="1"/>
  <c r="B135" i="7" s="1"/>
  <c r="B138" i="7" s="1"/>
  <c r="B141" i="7" s="1"/>
  <c r="B144" i="7" s="1"/>
  <c r="B147" i="7" s="1"/>
  <c r="L58" i="7"/>
  <c r="K58" i="7"/>
  <c r="J58" i="7"/>
  <c r="L57" i="7"/>
  <c r="K57" i="7"/>
  <c r="J57" i="7"/>
  <c r="L56" i="7"/>
  <c r="K56" i="7"/>
  <c r="J56" i="7"/>
  <c r="F56" i="7"/>
  <c r="L61" i="7"/>
  <c r="K61" i="7"/>
  <c r="J61" i="7"/>
  <c r="L60" i="7"/>
  <c r="K60" i="7"/>
  <c r="J60" i="7"/>
  <c r="L59" i="7"/>
  <c r="K59" i="7"/>
  <c r="J59" i="7"/>
  <c r="F59" i="7"/>
  <c r="L64" i="7"/>
  <c r="K64" i="7"/>
  <c r="J64" i="7"/>
  <c r="L63" i="7"/>
  <c r="K63" i="7"/>
  <c r="J63" i="7"/>
  <c r="L62" i="7"/>
  <c r="K62" i="7"/>
  <c r="J62" i="7"/>
  <c r="F62" i="7"/>
  <c r="L67" i="7"/>
  <c r="K67" i="7"/>
  <c r="J67" i="7"/>
  <c r="L66" i="7"/>
  <c r="K66" i="7"/>
  <c r="J66" i="7"/>
  <c r="L65" i="7"/>
  <c r="K65" i="7"/>
  <c r="J65" i="7"/>
  <c r="F65" i="7"/>
  <c r="L70" i="7"/>
  <c r="K70" i="7"/>
  <c r="J70" i="7"/>
  <c r="L69" i="7"/>
  <c r="K69" i="7"/>
  <c r="J69" i="7"/>
  <c r="L68" i="7"/>
  <c r="K68" i="7"/>
  <c r="J68" i="7"/>
  <c r="F68" i="7"/>
  <c r="L73" i="7"/>
  <c r="K73" i="7"/>
  <c r="J73" i="7"/>
  <c r="L72" i="7"/>
  <c r="K72" i="7"/>
  <c r="J72" i="7"/>
  <c r="L71" i="7"/>
  <c r="K71" i="7"/>
  <c r="J71" i="7"/>
  <c r="F71" i="7"/>
  <c r="J150" i="7"/>
  <c r="K150" i="7"/>
  <c r="L150" i="7"/>
  <c r="J151" i="7"/>
  <c r="K151" i="7"/>
  <c r="L151" i="7"/>
  <c r="J152" i="7"/>
  <c r="L152" i="7"/>
  <c r="J153" i="7"/>
  <c r="K153" i="7"/>
  <c r="L153" i="7"/>
  <c r="J154" i="7"/>
  <c r="K154" i="7"/>
  <c r="L154" i="7"/>
  <c r="J155" i="7"/>
  <c r="L155" i="7"/>
  <c r="L94" i="7"/>
  <c r="K94" i="7"/>
  <c r="J94" i="7"/>
  <c r="L93" i="7"/>
  <c r="K93" i="7"/>
  <c r="J93" i="7"/>
  <c r="L92" i="7"/>
  <c r="K92" i="7"/>
  <c r="J92" i="7"/>
  <c r="L55" i="7"/>
  <c r="K55" i="7"/>
  <c r="J55" i="7"/>
  <c r="L54" i="7"/>
  <c r="K54" i="7"/>
  <c r="J54" i="7"/>
  <c r="L53" i="7"/>
  <c r="K53" i="7"/>
  <c r="J53" i="7"/>
  <c r="L52" i="7"/>
  <c r="K52" i="7"/>
  <c r="J52" i="7"/>
  <c r="L51" i="7"/>
  <c r="K51" i="7"/>
  <c r="J51" i="7"/>
  <c r="L50" i="7"/>
  <c r="K50" i="7"/>
  <c r="J50" i="7"/>
  <c r="L49" i="7"/>
  <c r="K49" i="7"/>
  <c r="J49" i="7"/>
  <c r="L48" i="7"/>
  <c r="K48" i="7"/>
  <c r="L47" i="7"/>
  <c r="K47" i="7"/>
  <c r="L46" i="7"/>
  <c r="K46" i="7"/>
  <c r="L45" i="7"/>
  <c r="K45" i="7"/>
  <c r="L44" i="7"/>
  <c r="K44" i="7"/>
  <c r="L43" i="7"/>
  <c r="K43" i="7"/>
  <c r="L42" i="7"/>
  <c r="K42" i="7"/>
  <c r="L41" i="7"/>
  <c r="K41" i="7"/>
  <c r="L40" i="7"/>
  <c r="K40" i="7"/>
  <c r="L39" i="7"/>
  <c r="K39" i="7"/>
  <c r="L38" i="7"/>
  <c r="K38" i="7"/>
  <c r="L37" i="7"/>
  <c r="K37" i="7"/>
  <c r="L36" i="7"/>
  <c r="K36" i="7"/>
  <c r="L35" i="7"/>
  <c r="K35" i="7"/>
  <c r="K34" i="7"/>
  <c r="K31" i="7"/>
  <c r="K28" i="7"/>
  <c r="K25" i="7"/>
  <c r="K22" i="7"/>
  <c r="K19" i="7"/>
  <c r="K20" i="7"/>
  <c r="L20" i="7"/>
  <c r="K21" i="7"/>
  <c r="L21" i="7"/>
  <c r="L22" i="7"/>
  <c r="K23" i="7"/>
  <c r="L23" i="7"/>
  <c r="K24" i="7"/>
  <c r="L24" i="7"/>
  <c r="L25" i="7"/>
  <c r="K26" i="7"/>
  <c r="L26" i="7"/>
  <c r="K27" i="7"/>
  <c r="L27" i="7"/>
  <c r="L28" i="7"/>
  <c r="K29" i="7"/>
  <c r="L29" i="7"/>
  <c r="K30" i="7"/>
  <c r="L30" i="7"/>
  <c r="L31" i="7"/>
  <c r="K32" i="7"/>
  <c r="L32" i="7"/>
  <c r="K33" i="7"/>
  <c r="L33" i="7"/>
  <c r="L34" i="7"/>
  <c r="L19" i="7"/>
  <c r="J17" i="7"/>
  <c r="L13" i="7"/>
  <c r="J13" i="7"/>
  <c r="F192" i="7"/>
  <c r="F189" i="7"/>
  <c r="F186" i="7"/>
  <c r="F183" i="7"/>
  <c r="F180" i="7"/>
  <c r="F162" i="7"/>
  <c r="F159" i="7"/>
  <c r="F156" i="7"/>
  <c r="F153" i="7"/>
  <c r="F150" i="7"/>
  <c r="F92" i="7"/>
  <c r="F53" i="7"/>
  <c r="F50" i="7"/>
  <c r="F47" i="7"/>
  <c r="F32" i="7"/>
  <c r="F29" i="7"/>
  <c r="F26" i="7"/>
  <c r="F23" i="7"/>
  <c r="F20" i="7"/>
  <c r="F17" i="7"/>
  <c r="F14" i="7"/>
  <c r="F15" i="7" s="1"/>
  <c r="F158" i="7" s="1"/>
  <c r="D13" i="7"/>
  <c r="C13" i="7"/>
  <c r="F175" i="7" l="1"/>
  <c r="B150" i="7"/>
  <c r="B153" i="7" s="1"/>
  <c r="B156" i="7" s="1"/>
  <c r="B159" i="7" s="1"/>
  <c r="B162" i="7" s="1"/>
  <c r="B165" i="7" s="1"/>
  <c r="B168" i="7" s="1"/>
  <c r="B171" i="7" s="1"/>
  <c r="B174" i="7" s="1"/>
  <c r="B177" i="7" s="1"/>
  <c r="B180" i="7" s="1"/>
  <c r="B183" i="7" s="1"/>
  <c r="B186" i="7" s="1"/>
  <c r="B189" i="7" s="1"/>
  <c r="B192" i="7" s="1"/>
  <c r="F167" i="7"/>
  <c r="F169" i="7"/>
  <c r="F178" i="7"/>
  <c r="F173" i="7"/>
  <c r="F179" i="7"/>
  <c r="F170" i="7"/>
  <c r="F172" i="7"/>
  <c r="F166" i="7"/>
  <c r="F176" i="7"/>
  <c r="F106" i="7"/>
  <c r="F110" i="7"/>
  <c r="F112" i="7"/>
  <c r="F107" i="7"/>
  <c r="F109" i="7"/>
  <c r="F113" i="7"/>
  <c r="F119" i="7"/>
  <c r="F121" i="7"/>
  <c r="F115" i="7"/>
  <c r="F116" i="7"/>
  <c r="F118" i="7"/>
  <c r="F122" i="7"/>
  <c r="F124" i="7"/>
  <c r="F128" i="7"/>
  <c r="F130" i="7"/>
  <c r="F125" i="7"/>
  <c r="F127" i="7"/>
  <c r="F131" i="7"/>
  <c r="F137" i="7"/>
  <c r="F139" i="7"/>
  <c r="F133" i="7"/>
  <c r="F134" i="7"/>
  <c r="F136" i="7"/>
  <c r="F140" i="7"/>
  <c r="F142" i="7"/>
  <c r="F146" i="7"/>
  <c r="F148" i="7"/>
  <c r="F143" i="7"/>
  <c r="F145" i="7"/>
  <c r="F149" i="7"/>
  <c r="F102" i="7"/>
  <c r="F103" i="7"/>
  <c r="F99" i="7"/>
  <c r="F100" i="7"/>
  <c r="F96" i="7"/>
  <c r="F97" i="7"/>
  <c r="F81" i="7"/>
  <c r="F84" i="7"/>
  <c r="F82" i="7"/>
  <c r="F78" i="7"/>
  <c r="F85" i="7"/>
  <c r="F88" i="7"/>
  <c r="F79" i="7"/>
  <c r="F75" i="7"/>
  <c r="F76" i="7"/>
  <c r="F87" i="7"/>
  <c r="F90" i="7"/>
  <c r="F58" i="7"/>
  <c r="F91" i="7"/>
  <c r="F57" i="7"/>
  <c r="F60" i="7"/>
  <c r="F61" i="7"/>
  <c r="F63" i="7"/>
  <c r="F64" i="7"/>
  <c r="F66" i="7"/>
  <c r="F67" i="7"/>
  <c r="F69" i="7"/>
  <c r="F70" i="7"/>
  <c r="F72" i="7"/>
  <c r="F73" i="7"/>
  <c r="F25" i="7"/>
  <c r="F160" i="7"/>
  <c r="F191" i="7"/>
  <c r="F54" i="7"/>
  <c r="F161" i="7"/>
  <c r="F33" i="7"/>
  <c r="F18" i="7"/>
  <c r="F34" i="7"/>
  <c r="F184" i="7"/>
  <c r="F152" i="7"/>
  <c r="F24" i="7"/>
  <c r="F52" i="7"/>
  <c r="F151" i="7"/>
  <c r="F182" i="7"/>
  <c r="F190" i="7"/>
  <c r="F19" i="7"/>
  <c r="F27" i="7"/>
  <c r="F55" i="7"/>
  <c r="F154" i="7"/>
  <c r="F185" i="7"/>
  <c r="F193" i="7"/>
  <c r="F28" i="7"/>
  <c r="F48" i="7"/>
  <c r="F155" i="7"/>
  <c r="F163" i="7"/>
  <c r="F194" i="7"/>
  <c r="F21" i="7"/>
  <c r="F49" i="7"/>
  <c r="F93" i="7"/>
  <c r="F164" i="7"/>
  <c r="F187" i="7"/>
  <c r="F22" i="7"/>
  <c r="F30" i="7"/>
  <c r="F94" i="7"/>
  <c r="F157" i="7"/>
  <c r="F188" i="7"/>
  <c r="F31" i="7"/>
  <c r="F51" i="7"/>
  <c r="F181" i="7"/>
  <c r="F196" i="7" l="1"/>
  <c r="G72" i="6"/>
  <c r="F198" i="7"/>
  <c r="F197" i="7"/>
  <c r="F195" i="7"/>
  <c r="L194" i="7"/>
  <c r="J194" i="7"/>
  <c r="L193" i="7"/>
  <c r="K193" i="7"/>
  <c r="J193" i="7"/>
  <c r="L192" i="7"/>
  <c r="K192" i="7"/>
  <c r="J192" i="7"/>
  <c r="J196" i="7" s="1"/>
  <c r="L191" i="7"/>
  <c r="J191" i="7"/>
  <c r="L190" i="7"/>
  <c r="K190" i="7"/>
  <c r="J190" i="7"/>
  <c r="L189" i="7"/>
  <c r="K189" i="7"/>
  <c r="J189" i="7"/>
  <c r="L188" i="7"/>
  <c r="J188" i="7"/>
  <c r="L187" i="7"/>
  <c r="K187" i="7"/>
  <c r="J187" i="7"/>
  <c r="L186" i="7"/>
  <c r="K186" i="7"/>
  <c r="J186" i="7"/>
  <c r="L185" i="7"/>
  <c r="J185" i="7"/>
  <c r="L184" i="7"/>
  <c r="K184" i="7"/>
  <c r="J184" i="7"/>
  <c r="L183" i="7"/>
  <c r="K183" i="7"/>
  <c r="J183" i="7"/>
  <c r="L182" i="7"/>
  <c r="J182" i="7"/>
  <c r="L181" i="7"/>
  <c r="K181" i="7"/>
  <c r="J181" i="7"/>
  <c r="L180" i="7"/>
  <c r="K180" i="7"/>
  <c r="J180" i="7"/>
  <c r="L164" i="7"/>
  <c r="J164" i="7"/>
  <c r="L163" i="7"/>
  <c r="K163" i="7"/>
  <c r="J163" i="7"/>
  <c r="L162" i="7"/>
  <c r="K162" i="7"/>
  <c r="J162" i="7"/>
  <c r="L161" i="7"/>
  <c r="J161" i="7"/>
  <c r="L160" i="7"/>
  <c r="K160" i="7"/>
  <c r="J160" i="7"/>
  <c r="L159" i="7"/>
  <c r="K159" i="7"/>
  <c r="J159" i="7"/>
  <c r="L158" i="7"/>
  <c r="J158" i="7"/>
  <c r="L157" i="7"/>
  <c r="K157" i="7"/>
  <c r="J157" i="7"/>
  <c r="L156" i="7"/>
  <c r="K156" i="7"/>
  <c r="J156" i="7"/>
  <c r="F104" i="7"/>
  <c r="F16" i="7"/>
  <c r="F71" i="6"/>
  <c r="F40" i="6"/>
  <c r="F9" i="6"/>
  <c r="L43" i="6"/>
  <c r="I74" i="6" s="1"/>
  <c r="L42" i="6"/>
  <c r="I73" i="6" s="1"/>
  <c r="L41" i="6"/>
  <c r="I72" i="6" s="1"/>
  <c r="K43" i="6"/>
  <c r="H74" i="6" s="1"/>
  <c r="K42" i="6"/>
  <c r="H73" i="6" s="1"/>
  <c r="K41" i="6"/>
  <c r="H72" i="6" s="1"/>
  <c r="J43" i="6"/>
  <c r="G74" i="6" s="1"/>
  <c r="J42" i="6"/>
  <c r="G73" i="6" s="1"/>
  <c r="J41" i="6"/>
  <c r="F73" i="6"/>
  <c r="F74" i="6"/>
  <c r="F72" i="6"/>
  <c r="J198" i="7" l="1"/>
  <c r="K198" i="7"/>
  <c r="L198" i="7"/>
  <c r="K197" i="7"/>
  <c r="L197" i="7"/>
  <c r="J197" i="7"/>
  <c r="K196" i="7"/>
  <c r="L196" i="7"/>
  <c r="M196" i="7" l="1"/>
  <c r="D8" i="7" s="1"/>
  <c r="M197" i="7"/>
  <c r="D9" i="7" s="1"/>
  <c r="M198" i="7"/>
  <c r="D10" i="7" s="1"/>
  <c r="E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Kellere</author>
    <author>CFLA</author>
  </authors>
  <commentList>
    <comment ref="B12" authorId="0" shapeId="0" xr:uid="{BC491EC5-47D8-450E-AA14-7995D2F7E5D3}">
      <text>
        <r>
          <rPr>
            <sz val="12"/>
            <color indexed="81"/>
            <rFont val="Aptos"/>
            <family val="2"/>
          </rPr>
          <t>Secīgi numurē visus analizētos uzņēmumus</t>
        </r>
      </text>
    </comment>
    <comment ref="F12" authorId="0" shapeId="0" xr:uid="{B68B7830-3258-41BE-9C22-5E6A022EFE61}">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12" authorId="0" shapeId="0" xr:uid="{D3F1E178-A967-416B-837A-89666AB09EC2}">
      <text>
        <r>
          <rPr>
            <sz val="10"/>
            <color indexed="81"/>
            <rFont val="Apotos"/>
            <charset val="186"/>
          </rPr>
          <t>Norāda datus atbilstoši gada pārskata datiem</t>
        </r>
      </text>
    </comment>
    <comment ref="H12" authorId="0" shapeId="0" xr:uid="{0FCBC259-2570-452E-92E3-07847CF65879}">
      <text>
        <r>
          <rPr>
            <sz val="10"/>
            <color indexed="81"/>
            <rFont val="Apotos"/>
            <charset val="186"/>
          </rPr>
          <t>Norāda datus atbilstoši gada pārskata datiem</t>
        </r>
        <r>
          <rPr>
            <sz val="9"/>
            <color indexed="81"/>
            <rFont val="Tahoma"/>
            <family val="2"/>
          </rPr>
          <t xml:space="preserve">
</t>
        </r>
      </text>
    </comment>
    <comment ref="I12" authorId="0" shapeId="0" xr:uid="{79EE2DCD-317E-449D-997E-F8DE182DEA21}">
      <text>
        <r>
          <rPr>
            <sz val="10"/>
            <color indexed="81"/>
            <rFont val="Apotos"/>
            <charset val="186"/>
          </rPr>
          <t>Norāda datus atbilstoši gada pārskata datiem</t>
        </r>
      </text>
    </comment>
    <comment ref="M12" authorId="1" shapeId="0" xr:uid="{8C7AA5E0-F8A8-48AA-B7A0-4D16610EB43E}">
      <text>
        <r>
          <rPr>
            <b/>
            <sz val="9"/>
            <color indexed="81"/>
            <rFont val="Tahoma"/>
            <family val="2"/>
          </rPr>
          <t>CFLA:</t>
        </r>
        <r>
          <rPr>
            <sz val="9"/>
            <color indexed="81"/>
            <rFont val="Tahoma"/>
            <family val="2"/>
          </rPr>
          <t xml:space="preserve">
Piezīmēs norāda, izmantots kāds konsolidētais pārskats, kādi uzņēmumi tajā iekļauti. Ja PLE dati izmantoti tikai kādam nevis visiem grupas uzņēmumiem u.c.</t>
        </r>
      </text>
    </comment>
    <comment ref="C16" authorId="0" shapeId="0" xr:uid="{B22D24B9-3175-47E2-BBFE-A73692452F2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16" authorId="0" shapeId="0" xr:uid="{263DA14D-5438-4A85-B474-7ED3A03BEA65}">
      <text>
        <r>
          <rPr>
            <sz val="10"/>
            <color indexed="81"/>
            <rFont val="Apotos"/>
            <charset val="186"/>
          </rPr>
          <t>Norāda līdzdalības apmēru procentos</t>
        </r>
        <r>
          <rPr>
            <sz val="9"/>
            <color indexed="81"/>
            <rFont val="Tahoma"/>
            <family val="2"/>
          </rPr>
          <t xml:space="preserve">
</t>
        </r>
      </text>
    </comment>
    <comment ref="F16" authorId="0" shapeId="0" xr:uid="{D98EA4DE-1864-4B8D-A29B-1E136D89197F}">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16" authorId="0" shapeId="0" xr:uid="{F7AF95F1-652B-4E42-AD45-1193E29E1612}">
      <text>
        <r>
          <rPr>
            <sz val="10"/>
            <color indexed="81"/>
            <rFont val="Apotos"/>
            <charset val="186"/>
          </rPr>
          <t>Datus norāda 100% apmērā</t>
        </r>
        <r>
          <rPr>
            <sz val="9"/>
            <color indexed="81"/>
            <rFont val="Tahoma"/>
            <family val="2"/>
          </rPr>
          <t xml:space="preserve">
</t>
        </r>
      </text>
    </comment>
    <comment ref="H16" authorId="0" shapeId="0" xr:uid="{95D2D9D2-AFDD-4E49-923D-BA9C8535B6FD}">
      <text>
        <r>
          <rPr>
            <sz val="10"/>
            <color indexed="81"/>
            <rFont val="Apotos"/>
            <charset val="186"/>
          </rPr>
          <t>Datus norāda 100% apmērā</t>
        </r>
        <r>
          <rPr>
            <sz val="9"/>
            <color indexed="81"/>
            <rFont val="Tahoma"/>
            <family val="2"/>
          </rPr>
          <t xml:space="preserve">
</t>
        </r>
      </text>
    </comment>
    <comment ref="I16" authorId="0" shapeId="0" xr:uid="{B63EC9DC-197A-4B32-B0A5-E54484543AA3}">
      <text>
        <r>
          <rPr>
            <sz val="10"/>
            <color indexed="81"/>
            <rFont val="Aptos"/>
            <family val="2"/>
          </rPr>
          <t>Datus norāda 100% apmērā</t>
        </r>
        <r>
          <rPr>
            <sz val="9"/>
            <color indexed="81"/>
            <rFont val="Tahoma"/>
            <family val="2"/>
          </rPr>
          <t xml:space="preserve">
</t>
        </r>
      </text>
    </comment>
    <comment ref="E104" authorId="0" shapeId="0" xr:uid="{849B708B-00A9-4C8C-8EC8-B18629474930}">
      <text>
        <r>
          <rPr>
            <sz val="10"/>
            <color indexed="81"/>
            <rFont val="Apotos"/>
            <charset val="186"/>
          </rPr>
          <t>Norāda līdzdalības apmēru procentos</t>
        </r>
        <r>
          <rPr>
            <sz val="9"/>
            <color indexed="81"/>
            <rFont val="Tahoma"/>
            <family val="2"/>
          </rPr>
          <t xml:space="preserve">
</t>
        </r>
      </text>
    </comment>
    <comment ref="F104" authorId="0" shapeId="0" xr:uid="{F027ADF6-CE13-4AC3-985B-DE695362720A}">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104" authorId="0" shapeId="0" xr:uid="{E2CFE042-DA54-4BEF-AF3B-04A268AEAD45}">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104" authorId="0" shapeId="0" xr:uid="{5CD91A5A-308F-4561-BB98-E96F343C4E35}">
      <text>
        <r>
          <rPr>
            <sz val="9"/>
            <color indexed="81"/>
            <rFont val="Tahoma"/>
            <family val="2"/>
          </rPr>
          <t xml:space="preserve">Datus norāda 100% apmērā
</t>
        </r>
      </text>
    </comment>
    <comment ref="I104" authorId="0" shapeId="0" xr:uid="{D3B5B644-0475-4DA5-8B8E-823FE41BBCFC}">
      <text>
        <r>
          <rPr>
            <sz val="9"/>
            <color indexed="81"/>
            <rFont val="Tahoma"/>
            <family val="2"/>
          </rPr>
          <t xml:space="preserve">Datus norāda 100% apmērā
</t>
        </r>
      </text>
    </comment>
    <comment ref="J104" authorId="0" shapeId="0" xr:uid="{82E98EC9-C931-4ABB-B3E9-E4FEACDC2053}">
      <text>
        <r>
          <rPr>
            <sz val="9"/>
            <color indexed="81"/>
            <rFont val="Tahoma"/>
            <family val="2"/>
          </rPr>
          <t xml:space="preserve">Dati tiek sareizināti  proporcionāli līdzdalībai 
</t>
        </r>
      </text>
    </comment>
    <comment ref="K104" authorId="0" shapeId="0" xr:uid="{5A06A610-BFAA-4B2E-9DE9-A8F155AC8ED3}">
      <text>
        <r>
          <rPr>
            <sz val="9"/>
            <color indexed="81"/>
            <rFont val="Tahoma"/>
            <family val="2"/>
          </rPr>
          <t xml:space="preserve">Dati tiek sareizināti  proporcionāli līdzdalībai
</t>
        </r>
      </text>
    </comment>
    <comment ref="L104" authorId="0" shapeId="0" xr:uid="{CCBB5387-215C-4E8A-B334-0CB21D2FD454}">
      <text>
        <r>
          <rPr>
            <sz val="9"/>
            <color indexed="81"/>
            <rFont val="Tahoma"/>
            <family val="2"/>
          </rPr>
          <t xml:space="preserve">Dati tiek sareizināti  proporcionāli līdzdalībai
</t>
        </r>
      </text>
    </comment>
    <comment ref="M195" authorId="0" shapeId="0" xr:uid="{77C6B2A4-4895-45EB-8A11-2E20EA324CEE}">
      <text>
        <r>
          <rPr>
            <sz val="10"/>
            <color indexed="81"/>
            <rFont val="Apotos"/>
            <charset val="186"/>
          </rPr>
          <t>Nosaka pēc 1.tabulas Mikrouzņēmums, mazais vai vidējais uzņēmums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484B1B17-FFBF-44E5-89BD-98FC2D786CF1}">
      <text>
        <r>
          <rPr>
            <sz val="12"/>
            <color indexed="81"/>
            <rFont val="Aptos"/>
            <family val="2"/>
          </rPr>
          <t>Secīgi numurē visus analizētos uzņēmumus</t>
        </r>
      </text>
    </comment>
    <comment ref="F5" authorId="0" shapeId="0" xr:uid="{888B8C18-8A9C-4EF8-A564-2F5EF919F6A7}">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B8CC6FC6-F5D4-40EF-854D-616B9ABF8F5B}">
      <text>
        <r>
          <rPr>
            <sz val="10"/>
            <color indexed="81"/>
            <rFont val="Apotos"/>
            <charset val="186"/>
          </rPr>
          <t>Norāda datus atbilstoši gada pārskata datiem</t>
        </r>
      </text>
    </comment>
    <comment ref="H5" authorId="0" shapeId="0" xr:uid="{1055AC8A-8029-4492-880B-4A1A56F4A1CD}">
      <text>
        <r>
          <rPr>
            <sz val="10"/>
            <color indexed="81"/>
            <rFont val="Apotos"/>
            <charset val="186"/>
          </rPr>
          <t>Norāda datus atbilstoši gada pārskata datiem</t>
        </r>
        <r>
          <rPr>
            <sz val="9"/>
            <color indexed="81"/>
            <rFont val="Tahoma"/>
            <family val="2"/>
          </rPr>
          <t xml:space="preserve">
</t>
        </r>
      </text>
    </comment>
    <comment ref="I5" authorId="0" shapeId="0" xr:uid="{45C1F590-60E2-43E4-903C-AF58BBB4FEC8}">
      <text>
        <r>
          <rPr>
            <sz val="10"/>
            <color indexed="81"/>
            <rFont val="Apotos"/>
            <charset val="186"/>
          </rPr>
          <t>Norāda datus atbilstoši gada pārskata datiem</t>
        </r>
      </text>
    </comment>
    <comment ref="C9" authorId="0" shapeId="0" xr:uid="{029CE72C-FBB3-460A-8F5D-DC02AA2421B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7680E861-3A4C-4B10-B256-BCA1F6B3B27D}">
      <text>
        <r>
          <rPr>
            <sz val="10"/>
            <color indexed="81"/>
            <rFont val="Apotos"/>
            <charset val="186"/>
          </rPr>
          <t>Norāda līdzdalības apmēru procentos</t>
        </r>
        <r>
          <rPr>
            <sz val="9"/>
            <color indexed="81"/>
            <rFont val="Tahoma"/>
            <family val="2"/>
          </rPr>
          <t xml:space="preserve">
</t>
        </r>
      </text>
    </comment>
    <comment ref="F9" authorId="0" shapeId="0" xr:uid="{FF9158C4-334E-4EC3-83E1-F31BE1397B8B}">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2303C4CA-EF0E-438C-988B-AE907E72E629}">
      <text>
        <r>
          <rPr>
            <sz val="10"/>
            <color indexed="81"/>
            <rFont val="Apotos"/>
            <charset val="186"/>
          </rPr>
          <t>Datus norāda 100% apmērā</t>
        </r>
        <r>
          <rPr>
            <sz val="9"/>
            <color indexed="81"/>
            <rFont val="Tahoma"/>
            <family val="2"/>
          </rPr>
          <t xml:space="preserve">
</t>
        </r>
      </text>
    </comment>
    <comment ref="H9" authorId="0" shapeId="0" xr:uid="{D4C76987-89B8-4E8B-AAC3-A8CFB05C4511}">
      <text>
        <r>
          <rPr>
            <sz val="10"/>
            <color indexed="81"/>
            <rFont val="Apotos"/>
            <charset val="186"/>
          </rPr>
          <t>Datus norāda 100% apmērā</t>
        </r>
        <r>
          <rPr>
            <sz val="9"/>
            <color indexed="81"/>
            <rFont val="Tahoma"/>
            <family val="2"/>
          </rPr>
          <t xml:space="preserve">
</t>
        </r>
      </text>
    </comment>
    <comment ref="I9" authorId="0" shapeId="0" xr:uid="{C63855D6-4B9E-48BD-BDA5-C893CF5E7FCE}">
      <text>
        <r>
          <rPr>
            <sz val="10"/>
            <color indexed="81"/>
            <rFont val="Aptos"/>
            <family val="2"/>
          </rPr>
          <t>Datus norāda 100% apmērā</t>
        </r>
        <r>
          <rPr>
            <sz val="9"/>
            <color indexed="81"/>
            <rFont val="Tahoma"/>
            <family val="2"/>
          </rPr>
          <t xml:space="preserve">
</t>
        </r>
      </text>
    </comment>
    <comment ref="F40" authorId="0" shapeId="0" xr:uid="{9D93F302-697F-47A1-8420-99F445C37083}">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DA7ACD8E-422E-42B2-AEFC-A55600D6413A}">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927652FC-96E9-4DF0-B453-A4BF9665578C}">
      <text>
        <r>
          <rPr>
            <sz val="9"/>
            <color indexed="81"/>
            <rFont val="Tahoma"/>
            <family val="2"/>
          </rPr>
          <t xml:space="preserve">Datus norāda 100% apmērā
</t>
        </r>
      </text>
    </comment>
    <comment ref="I40" authorId="0" shapeId="0" xr:uid="{4306B7F0-9C89-44C3-B7EF-BDCDA8723C7C}">
      <text>
        <r>
          <rPr>
            <sz val="9"/>
            <color indexed="81"/>
            <rFont val="Tahoma"/>
            <family val="2"/>
          </rPr>
          <t xml:space="preserve">Datus norāda 100% apmērā
</t>
        </r>
      </text>
    </comment>
    <comment ref="J40" authorId="0" shapeId="0" xr:uid="{6E642CBD-3C11-4F48-A1AE-CFBC06BF9D23}">
      <text>
        <r>
          <rPr>
            <sz val="9"/>
            <color indexed="81"/>
            <rFont val="Tahoma"/>
            <family val="2"/>
          </rPr>
          <t xml:space="preserve">Dati tiek sareizināti  proporcionāli līdzdalībai 
</t>
        </r>
      </text>
    </comment>
    <comment ref="K40" authorId="0" shapeId="0" xr:uid="{995E4DDC-38D4-4420-AA2A-FBF45C2B2D00}">
      <text>
        <r>
          <rPr>
            <sz val="9"/>
            <color indexed="81"/>
            <rFont val="Tahoma"/>
            <family val="2"/>
          </rPr>
          <t xml:space="preserve">Dati tiek sareizināti  proporcionāli līdzdalībai
</t>
        </r>
      </text>
    </comment>
    <comment ref="L40" authorId="0" shapeId="0" xr:uid="{4DA05BF3-10F6-4417-8E3C-D399F4637BCD}">
      <text>
        <r>
          <rPr>
            <sz val="9"/>
            <color indexed="81"/>
            <rFont val="Tahoma"/>
            <family val="2"/>
          </rPr>
          <t xml:space="preserve">Dati tiek sareizināti  proporcionāli līdzdalībai
</t>
        </r>
      </text>
    </comment>
    <comment ref="M71" authorId="0" shapeId="0" xr:uid="{F3B13C48-FCC0-4558-B728-EB04AF7789C8}">
      <text>
        <r>
          <rPr>
            <sz val="10"/>
            <color indexed="81"/>
            <rFont val="Apotos"/>
            <charset val="186"/>
          </rPr>
          <t>Nosaka pēc 1.tabulas Mikrouzņēmums, mazais vai vidējais uzņēmums</t>
        </r>
      </text>
    </comment>
  </commentList>
</comments>
</file>

<file path=xl/sharedStrings.xml><?xml version="1.0" encoding="utf-8"?>
<sst xmlns="http://schemas.openxmlformats.org/spreadsheetml/2006/main" count="246" uniqueCount="99">
  <si>
    <t>Deklarācija par komercsabiedrības atbilstību mazajai (sīkajai) vai vidējai komercsabiedrībai</t>
  </si>
  <si>
    <t>N.p.k.</t>
  </si>
  <si>
    <t>Projekta iesniedzēja nosaukums</t>
  </si>
  <si>
    <t>Reģistrācijas numurs</t>
  </si>
  <si>
    <t>Reģistrācijas datums</t>
  </si>
  <si>
    <t>Gads (par pēdējiem  gadiem)</t>
  </si>
  <si>
    <t>Darbinieku skaits</t>
  </si>
  <si>
    <t>Neto apgrozījums</t>
  </si>
  <si>
    <t>Gada kopsavilkuma bilance</t>
  </si>
  <si>
    <t>Piezīmes (ja nepieciešams)</t>
  </si>
  <si>
    <t>SIA "A"</t>
  </si>
  <si>
    <t>24.11.2000</t>
  </si>
  <si>
    <t>Saistītie uzņēmumi (kapitāldaļu attiecība veidojas robežās  no 50% līdz 100%)</t>
  </si>
  <si>
    <t>Piederoš. uzņ. % daļas</t>
  </si>
  <si>
    <t>SIA "1"</t>
  </si>
  <si>
    <t>SIA "2"</t>
  </si>
  <si>
    <t>SIA "3"</t>
  </si>
  <si>
    <t>SIA "4"</t>
  </si>
  <si>
    <t>SIA "5"</t>
  </si>
  <si>
    <t>SIA "6"</t>
  </si>
  <si>
    <t>SIA "7"</t>
  </si>
  <si>
    <t>SIA "8"</t>
  </si>
  <si>
    <t>SIA "9"</t>
  </si>
  <si>
    <t>SIA "10"</t>
  </si>
  <si>
    <t>Darbinieku skaits, ietv. % daļu</t>
  </si>
  <si>
    <t>Neto apgrozījums, ietv. % daļu</t>
  </si>
  <si>
    <t>Gada kopsavilkuma bilance, ietv.% daļu</t>
  </si>
  <si>
    <t>SIA "11"</t>
  </si>
  <si>
    <t>SIA "12"</t>
  </si>
  <si>
    <t>SIA "13"</t>
  </si>
  <si>
    <t>SIA "14"</t>
  </si>
  <si>
    <t>SIA "15"</t>
  </si>
  <si>
    <t>SIA "16"</t>
  </si>
  <si>
    <t>SIA "17"</t>
  </si>
  <si>
    <t>SIA "18"</t>
  </si>
  <si>
    <t>SIA "19"</t>
  </si>
  <si>
    <t>SIA "20"</t>
  </si>
  <si>
    <t>Uzņēmumu  darbinieku skaits</t>
  </si>
  <si>
    <t>Uzņēmumu neto  apgrozījums</t>
  </si>
  <si>
    <t>Uzņēmumu gada kopsavilkuma bilance</t>
  </si>
  <si>
    <t>Uzņēmuma lielums (mikro, mazs, vidējs vai liels)</t>
  </si>
  <si>
    <t>Kopā</t>
  </si>
  <si>
    <t>https://www.cfla.gov.lv/lv/mvk-gnu-un-vvu</t>
  </si>
  <si>
    <t>Mazā, vidējā komersanta statusa noteikšana (MVU)</t>
  </si>
  <si>
    <t>Mikrouzņēmums, mazais vai vidējais uzņēmums ir komersanti, kas atbilst Eiropas Komisijas (EK) regulas Nr.651/2014 1. pielikumā noteiktajai definīcijai. 
Definīcijā uzmanība tiek pievērsta ne tikai darbinieku skaita un finanšu robežvērtībām, pēc kurām nosaka uzņēmumu kategoriju, bet arī tam, vai uzņēmums, kas pretendē uz MVK statusu, ir saistīts ar citiem uzņēmumiem, t.i., gan tam, kam pieder kapitāla daļas vai balsstiesības uzņēmumā, gan arī tam, vai šim uzņēmumam un tā īpašniekiem pieder kapitāla daļas vai balsstiesības citos uzņēmumos.
Pamatojoties uz uzņēmumu savstarpējo saistību, uzņēmumi tiek iedalīti 3 grupās: autonomie uzņēmumi, partneruzņēmumi un saistītie uzņēmumi. Definīcijā tiek ņemts vērā uzņēmuma iespējas nodrošināt sevi ar finanšu līdzekļiem, piemēram, uzņēmums, kurš saistīts ar citiem uzņēmumiem ar lielākiem finanšu līdzekļiem, var pārsniegt MVK kritērijus un neklasificeties kā MVK.
Komersants tiek vērtēts atbilstoši statusam, kāds tas ir uz izvērtēšanas brīdi.</t>
  </si>
  <si>
    <t>Mikrouzņēmums</t>
  </si>
  <si>
    <t>Mazais uzņēmums</t>
  </si>
  <si>
    <t>Vidējais uzņēmums</t>
  </si>
  <si>
    <r>
      <t xml:space="preserve">uzņēmumā ir mazāk nekā 
</t>
    </r>
    <r>
      <rPr>
        <b/>
        <sz val="14"/>
        <color theme="1"/>
        <rFont val="Aptos"/>
        <family val="2"/>
      </rPr>
      <t>10 darbinieku</t>
    </r>
    <r>
      <rPr>
        <sz val="14"/>
        <color theme="1"/>
        <rFont val="Aptos"/>
        <family val="2"/>
      </rPr>
      <t xml:space="preserve"> </t>
    </r>
  </si>
  <si>
    <r>
      <t xml:space="preserve">uzņēmumā ir mazāk nekā 
</t>
    </r>
    <r>
      <rPr>
        <b/>
        <sz val="14"/>
        <color theme="1"/>
        <rFont val="Aptos"/>
        <family val="2"/>
      </rPr>
      <t>50 darbinieku</t>
    </r>
    <r>
      <rPr>
        <sz val="14"/>
        <color theme="1"/>
        <rFont val="Aptos"/>
        <family val="2"/>
      </rPr>
      <t xml:space="preserve"> </t>
    </r>
  </si>
  <si>
    <r>
      <t xml:space="preserve">uzņēmumā ir mazāk nekā 
</t>
    </r>
    <r>
      <rPr>
        <b/>
        <sz val="14"/>
        <color theme="1"/>
        <rFont val="Aptos"/>
        <family val="2"/>
      </rPr>
      <t>250 darbinieku</t>
    </r>
    <r>
      <rPr>
        <sz val="14"/>
        <color theme="1"/>
        <rFont val="Aptos"/>
        <family val="2"/>
      </rPr>
      <t xml:space="preserve"> </t>
    </r>
  </si>
  <si>
    <t>! Piemēram, ja līgums par projekta īstenošanu ir noslēgts ar vidējo uzņēmumu, bet pēc projekta pabeigšanas uzņēmums būtu kvalificējams kā lielais, uzraudzības periods tāpat tiek noteikts kā vidējā lieluma uzņēmumam.</t>
  </si>
  <si>
    <r>
      <t xml:space="preserve">uzņēmuma gada apgrozījums vai gada bilances kopsumma nepārsniedz </t>
    </r>
    <r>
      <rPr>
        <b/>
        <sz val="14"/>
        <color theme="1"/>
        <rFont val="Aptos"/>
        <family val="2"/>
      </rPr>
      <t>2 miljonus EUR</t>
    </r>
    <r>
      <rPr>
        <sz val="14"/>
        <color theme="1"/>
        <rFont val="Aptos"/>
        <family val="2"/>
      </rPr>
      <t>.</t>
    </r>
  </si>
  <si>
    <r>
      <t xml:space="preserve">uzņēmuma gada apgrozījums vai gada bilances kopsumma nepārsniedz </t>
    </r>
    <r>
      <rPr>
        <b/>
        <sz val="14"/>
        <color theme="1"/>
        <rFont val="Aptos"/>
        <family val="2"/>
      </rPr>
      <t>10 miljonus EUR</t>
    </r>
    <r>
      <rPr>
        <sz val="14"/>
        <color theme="1"/>
        <rFont val="Aptos"/>
        <family val="2"/>
      </rPr>
      <t>.</t>
    </r>
  </si>
  <si>
    <r>
      <t xml:space="preserve">uzņēmuma gada apgrozījums nepārsniedz </t>
    </r>
    <r>
      <rPr>
        <b/>
        <sz val="14"/>
        <color theme="1"/>
        <rFont val="Aptos"/>
        <family val="2"/>
      </rPr>
      <t>50 miljonus EUR</t>
    </r>
    <r>
      <rPr>
        <sz val="14"/>
        <color theme="1"/>
        <rFont val="Aptos"/>
        <family val="2"/>
      </rPr>
      <t xml:space="preserve"> vai gada bilances kopsumma nepārsniedz </t>
    </r>
    <r>
      <rPr>
        <b/>
        <sz val="14"/>
        <color theme="1"/>
        <rFont val="Aptos"/>
        <family val="2"/>
      </rPr>
      <t>43 miljonus EUR</t>
    </r>
    <r>
      <rPr>
        <sz val="14"/>
        <color theme="1"/>
        <rFont val="Aptos"/>
        <family val="2"/>
      </rPr>
      <t>.</t>
    </r>
  </si>
  <si>
    <t>! Piemēram, ja atbalsts tiek piešķirts gala labuma guvējam, kurš ir mazais uzņēmums, tad konkrētais atbalsts tiek maksāts kā mazajam uzņēmumam, neatkarīgi no tā, vai mainās uzņēmuma statuss projekta īstenošanas periodā. Ja tiek piešķirts jauns atbalsts tam pašam uzņēmumam, tiek atkārtoti izvērtēts uzņēmuma statuss.</t>
  </si>
  <si>
    <t>! Jaunizveidotām komercsabiedrībām, kurām vēl nav apstiprinātu pārskatu, iesniedzamos datus aprēķina pēc ticamiem rādītājiem, pamatojoties uz aktuālā finanšu gada datiem.</t>
  </si>
  <si>
    <t>Autonoms uzņēmums</t>
  </si>
  <si>
    <t>Partneruzņēmums</t>
  </si>
  <si>
    <t xml:space="preserve">Saistīts uzņēmums </t>
  </si>
  <si>
    <r>
      <t>ja uzņēmums ir vai nu pilnīgi neatkarīgs, vai arī tam ir viena vai vairākas mazākuma partnerības (</t>
    </r>
    <r>
      <rPr>
        <b/>
        <sz val="14"/>
        <color theme="1"/>
        <rFont val="Aptos"/>
        <family val="2"/>
      </rPr>
      <t>katra mazāka nekā 25 %</t>
    </r>
    <r>
      <rPr>
        <sz val="14"/>
        <color theme="1"/>
        <rFont val="Aptos"/>
        <family val="2"/>
      </rPr>
      <t xml:space="preserve">) ar citiem uzņēmumiem
</t>
    </r>
    <r>
      <rPr>
        <sz val="12"/>
        <color theme="1"/>
        <rFont val="Aptos"/>
        <family val="2"/>
      </rPr>
      <t>(sk. Informatīvā materiālu par MVK, VVU un GNU statusa noteikšanu: sadaļu “6. Autonoms uzņēmums”, 10. lpp.).</t>
    </r>
  </si>
  <si>
    <t xml:space="preserve">Centrālās finanšu līguma aģentūras izveidots informatīvs materiāls par MVK, VVU un GNU statusa noteikšanu:
</t>
  </si>
  <si>
    <t>vidējs</t>
  </si>
  <si>
    <r>
      <t>ja līdzdalība citos uzņēmumos ir</t>
    </r>
    <r>
      <rPr>
        <b/>
        <sz val="14"/>
        <color theme="1"/>
        <rFont val="Aptos"/>
        <family val="2"/>
      </rPr>
      <t xml:space="preserve"> 50 % vai vairāk</t>
    </r>
    <r>
      <rPr>
        <sz val="14"/>
        <color theme="1"/>
        <rFont val="Aptos"/>
        <family val="2"/>
      </rPr>
      <t xml:space="preserve">, tas uzskatāms par saistītu uzņēmumu 
</t>
    </r>
    <r>
      <rPr>
        <sz val="12"/>
        <color theme="1"/>
        <rFont val="Aptos"/>
        <family val="2"/>
      </rPr>
      <t>(sk. Informatīvā materiālu par MVK, VVU un GNU statusa noteikšanu: sadaļu “8. Saistītais uzņēmums”, 13. lpp.).</t>
    </r>
  </si>
  <si>
    <r>
      <t xml:space="preserve"> ja līdzdalība citos uzņēmumos </t>
    </r>
    <r>
      <rPr>
        <b/>
        <sz val="14"/>
        <color theme="1"/>
        <rFont val="Aptos"/>
        <family val="2"/>
      </rPr>
      <t>ir vismaz 25 %, taču nesasniedz 50 %</t>
    </r>
    <r>
      <rPr>
        <sz val="14"/>
        <color theme="1"/>
        <rFont val="Aptos"/>
        <family val="2"/>
      </rPr>
      <t xml:space="preserve">, uzskatāms, ka tās ir attiecības starp partneruzņēmumiem 
</t>
    </r>
    <r>
      <rPr>
        <sz val="12"/>
        <color theme="1"/>
        <rFont val="Aptos"/>
        <family val="2"/>
      </rPr>
      <t>(sk. Informatīvā materiālu par MVK, VVU un GNU statusa noteikšanu: sadaļu “7. Partneruzņēmums”, 11. lpp.).</t>
    </r>
  </si>
  <si>
    <t>1.tabula Mikrouzņēmums, mazais vai vidējais uzņēmums*</t>
  </si>
  <si>
    <t>*Uzņēmums EK izpratnē ir visa kopīgā uzņēmumu grupa, kurā ietilpst gan partnerkomersanti, gan saistītie uzņēmumi, ja tādi pastāv.</t>
  </si>
  <si>
    <t>Partneruzņēmumi (kapitāldaļu attiecība veidojas robežās no 25%, bet nesasniedz 50%)</t>
  </si>
  <si>
    <t>https://eur-lex.europa.eu/legal-content/LV/TXT/HTML/?uri=CELEX:32014R0651#anx_I</t>
  </si>
  <si>
    <t xml:space="preserve">Uzņēmuma datu apkopošana (KOMISIJAS REGULA (ES) Nr. 651/2014, I PIELIKUMS, MVU DEFINĪCIJAS 6.pants) </t>
  </si>
  <si>
    <r>
      <t>Deklarācija par komercsabiedrības atbilstību mazajai (sīkajai) vai vidējai komercsabiedrībai (</t>
    </r>
    <r>
      <rPr>
        <b/>
        <sz val="18"/>
        <color theme="8"/>
        <rFont val="Aptos"/>
        <family val="2"/>
      </rPr>
      <t>ja ir konsolidētie pārskati</t>
    </r>
    <r>
      <rPr>
        <b/>
        <sz val="18"/>
        <color theme="1"/>
        <rFont val="Aptos"/>
        <family val="2"/>
      </rPr>
      <t>)</t>
    </r>
  </si>
  <si>
    <t>uzņēmumu  darbinieku skaits</t>
  </si>
  <si>
    <t xml:space="preserve"> uzņēmumu neto  apgrozījums</t>
  </si>
  <si>
    <t xml:space="preserve"> uzņēmumu gada kopsavilkuma bilance</t>
  </si>
  <si>
    <t>Norāda projekta iesniedzēja gada finanšu datus, bet nesummē datus kopā ar pārējiem saistītās grupas dalībniekiem, ja uzņēmums ir iekļauts konsolidētajā pārskatā</t>
  </si>
  <si>
    <r>
      <t xml:space="preserve">1. Datus par autonomu uzņēmumu, tostarp darbinieku skaitu, nosaka, balstoties tikai un vienīgi uz minētā uzņēmuma pārskatiem.
2. Datus par uzņēmumu, tostarp darbinieku skaitu, kam ir partneruzņēmumi vai saistīti uzņēmumi, nosaka, balstoties uz uzņēmuma pārskatiem un citiem datiem vai, ja tādi pastāv, uz konsolidētajiem uzņēmuma pārskatiem vai konsolidētajiem pārskatiem, kuros uzņēmums iekļauts konsolidācijas rezultātā. 
</t>
    </r>
    <r>
      <rPr>
        <sz val="11"/>
        <color theme="1"/>
        <rFont val="Aptos"/>
        <family val="2"/>
      </rPr>
      <t>Datus, kas minēti pirmajā daļā, papildina ar datiem par attiecīgā uzņēmuma partneruzņēmumiem, kas atrodas tieši augšup vai lejup no tā. Summēšanu veic proporcionāli līdzdalības procentiem kapitālā vai balsstiesībām (ņemot vērā lielāko procentuālo īpatsvaru). Savstarpējas līdzdalības gadījumā ņem vērā lielāko procentuālo īpatsvaru.</t>
    </r>
    <r>
      <rPr>
        <sz val="14"/>
        <color theme="1"/>
        <rFont val="Aptos"/>
        <family val="2"/>
      </rPr>
      <t xml:space="preserve">
Pirmajā un otrajā daļā minētajiem datiem pievieno 100 % datu par katru uzņēmumu, kas ir tieši vai netieši saistīts ar attiecīgo uzņēmumu, ja šie dati jau nav iekļauti konsolidētajos pārskatos.
3. Piemērojot 2. punktu, datus par attiecīgā uzņēmuma partneruzņēmumiem iegūst no pārskatiem un pārējiem datiem, ja iespējams – konsolidētiem. Tiem pievieno 100 % datu par uzņēmumiem, kas saistīti ar šiem partneruzņēmumiem, ja vien to pārskata dati jau nav iekļauti, veicot konsolidāciju.
Piemērojot jau minēto 2. punktu, dati par uzņēmumiem, kas saistīti ar attiecīgo uzņēmumu, ir iegūstami no to pārskatiem un pārējiem datiem, ja iespējams – konsolidētiem. Tos proporcionāli papildina ar datiem par šāda saistītā uzņēmuma iespējamiem partneruzņēmumiem, kas atrodas tieši augšup vai lejup no tā, ja vien tie jau nav iekļauti konsolidētajos pārskatos proporcionāli līdzdalībai, kas atbilst vismaz 2. punkta otrajā daļā norādītajam procentuālajam īpatsvaram.
4. Ja konsolidētajos pārskatos nav uzrādīti dati par konkrēta uzņēmuma darbinieku skaitu, šos skaitļus aprēķina, proporcionāli summējot datus par tā partneruzņēmumiem un papildinot tos ar datiem par uzņēmumiem, ar kuriem attiecīgais uzņēmums ir saistīts.</t>
    </r>
  </si>
  <si>
    <t>Uzņēmuma datu apkopošana KOMISIJAS REGULA (ES) Nr. 651/2014, I PIELIKUMS, MVU DEFINĪCIJA</t>
  </si>
  <si>
    <r>
      <t xml:space="preserve">Ja uzņēmums gatavo kosolidēto gada pārskatu vai kāds no saistītajiem uzņēmumiem gatavo konsolidēto gada pārskatu -  
ir pieejams piemērs MVK _deklarācijas darba lapā </t>
    </r>
    <r>
      <rPr>
        <b/>
        <sz val="14"/>
        <color theme="8"/>
        <rFont val="Aptos"/>
        <family val="2"/>
      </rPr>
      <t>MVK_deklar._kosnolidēti_pārskati</t>
    </r>
  </si>
  <si>
    <r>
      <t xml:space="preserve">Vēršam uzmanību, ka tabulā, ja vēlaties papildināt rindas, lai ievadītu papildus saistītos vai partneruzņēmumus, kas ir ārpus konsolidētajiem datiem, ir paslēptas rindas (iezīmē rindu zem kuras vēlas papildināt ar rindu un nospiež unhide), kā arī precizē </t>
    </r>
    <r>
      <rPr>
        <sz val="12"/>
        <color theme="9" tint="-0.499984740745262"/>
        <rFont val="Aptos"/>
        <family val="2"/>
      </rPr>
      <t>summēšanas formulu ar zaļo krāsu iekrāsotajās rindās.</t>
    </r>
    <r>
      <rPr>
        <sz val="12"/>
        <color theme="1"/>
        <rFont val="Aptos"/>
        <family val="2"/>
      </rPr>
      <t xml:space="preserve">
</t>
    </r>
    <r>
      <rPr>
        <sz val="12"/>
        <color theme="9" tint="-0.499984740745262"/>
        <rFont val="Aptos"/>
        <family val="2"/>
      </rPr>
      <t xml:space="preserve">Dati rindās (iekrāsoti zaļā krāsā) automātiski sasummējas. </t>
    </r>
    <r>
      <rPr>
        <sz val="12"/>
        <color theme="1"/>
        <rFont val="Aptos"/>
        <family val="2"/>
      </rPr>
      <t xml:space="preserve">
Piezīmes ar paskaidrojumiem ir ietvertas virsrakstu kollonu labajā augšējā stūrī.
Informācijas kopsavilkums - par mazā, vidējā komersanta statusa noteikšana (MVU) un par autonomu, saistītu, partneruzņēmumu, uzņēmumu datu apkopošanu, ir atrodams zem tabulas, bet plašāka informācija un skaidrojumi Centrālās finanšu līguma aģentūras mājas lapā:
</t>
    </r>
  </si>
  <si>
    <t>Konsolidēts uzņēmumu pārskats, kurā iekļauti uzņēmumu SIA 'A", SIA "1" un citu saistīto uzņēmumu finanšu dati (ja attiecināms)</t>
  </si>
  <si>
    <t>šūnas, kurās ir jāievada informācija</t>
  </si>
  <si>
    <t>Atbalsta pretendents</t>
  </si>
  <si>
    <t>Uzņēmuma reģistrācijas numurs</t>
  </si>
  <si>
    <t>Aprēķinātais uzņēmuma lielums pēc iepriekšējā pārskata datiem</t>
  </si>
  <si>
    <t>DATI UZŅĒMUMA LIELUMA NOTEIKŠANAI</t>
  </si>
  <si>
    <t>Aprēķinātais uzņēmuma lielums pēc trešā pārskata datiem</t>
  </si>
  <si>
    <t>Partneruzņēmumi (dalības 25%-49,99999%)</t>
  </si>
  <si>
    <t>Aizpilda, ja uzņēmuma lielums pēdējos divos gados ir mainījies</t>
  </si>
  <si>
    <t>DATI ATBILSTOŠI PĀRSKATIEM</t>
  </si>
  <si>
    <t>Aprēķinātais uzņēmuma lielums pēc pēdējā pārskata gada datiem</t>
  </si>
  <si>
    <t>JĀ</t>
  </si>
  <si>
    <t>NĒ</t>
  </si>
  <si>
    <t>Izvēles</t>
  </si>
  <si>
    <t>Vai uzņēmumā 25% vai vairāk pieder valstij vai pašvaldībām?</t>
  </si>
  <si>
    <t>Vai atbalsta pretendents ir iekļauts kāda uzņēmuma  konsolidētajā pārskatā?</t>
  </si>
  <si>
    <t>Ierakstā Nr.1  norāda individuālus uzņēmuma datus, bet ierakstā Nr.2. tas norāda konsolidētā gada pārskata datus (arī tad, ja pats gatavo konsolidēto pārskatu)</t>
  </si>
  <si>
    <t xml:space="preserve">Vēršam uzmanību, ka tabulā, ja vēlaties papildināt rindas, lai ievadītu papildus saistītos vai partneruzņēmumus, atgrupējiet paslēptās rindas.
Dati jāievada tikai iekrāsotajās šūnās, tie automātiski sasummēsies.
Piezīmes ar paskaidrojumiem ir ietvertas virsrakstu kollonu labajā augšējā stūrī.
Informācijas kopsavilkums - par mazā, vidējā komersanta statusa noteikšana (MVU) un par autonomu, saistītu, partneruzņēmumu, uzņēmumu datu apkopošanu, ir atrodams zem tabulas, bet plašāka informācija un skaidrojumi Centrālās finanšu līguma aģentūras mājas lapā.
</t>
  </si>
  <si>
    <t>Vai aprēķinā ir izmantoti pilna laika ekvivalenta dati (PLE), kas atšķiras no gada pārskatu informācijas?</t>
  </si>
  <si>
    <t>neiekrāsotajās šūnās izmaiņas nav jāveic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</si>
</sst>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4">
    <font>
      <sz val="11"/>
      <color theme="1"/>
      <name val="Calibri"/>
      <family val="2"/>
      <charset val="186"/>
      <scheme val="minor"/>
    </font>
    <font>
      <sz val="11"/>
      <color theme="1"/>
      <name val="Times New Roman"/>
      <family val="1"/>
      <charset val="186"/>
    </font>
    <font>
      <u/>
      <sz val="11"/>
      <color theme="10"/>
      <name val="Calibri"/>
      <family val="2"/>
      <charset val="186"/>
      <scheme val="minor"/>
    </font>
    <font>
      <b/>
      <sz val="18"/>
      <color theme="1"/>
      <name val="Aptos"/>
      <family val="2"/>
    </font>
    <font>
      <b/>
      <sz val="12"/>
      <color theme="1"/>
      <name val="Aptos"/>
      <family val="2"/>
    </font>
    <font>
      <sz val="11"/>
      <color theme="1"/>
      <name val="Aptos"/>
      <family val="2"/>
    </font>
    <font>
      <b/>
      <sz val="11"/>
      <color theme="1"/>
      <name val="Aptos"/>
      <family val="2"/>
    </font>
    <font>
      <b/>
      <sz val="11"/>
      <name val="Aptos"/>
      <family val="2"/>
    </font>
    <font>
      <sz val="10"/>
      <color rgb="FF212635"/>
      <name val="Aptos"/>
      <family val="2"/>
    </font>
    <font>
      <sz val="10"/>
      <name val="Aptos"/>
      <family val="2"/>
    </font>
    <font>
      <sz val="11"/>
      <name val="Aptos"/>
      <family val="2"/>
    </font>
    <font>
      <sz val="14"/>
      <color theme="1"/>
      <name val="Aptos"/>
      <family val="2"/>
    </font>
    <font>
      <b/>
      <sz val="14"/>
      <color theme="1"/>
      <name val="Aptos"/>
      <family val="2"/>
    </font>
    <font>
      <sz val="12"/>
      <color theme="1"/>
      <name val="Aptos"/>
      <family val="2"/>
    </font>
    <font>
      <sz val="12"/>
      <name val="Aptos"/>
      <family val="2"/>
    </font>
    <font>
      <sz val="14"/>
      <name val="Aptos"/>
      <family val="2"/>
    </font>
    <font>
      <b/>
      <u/>
      <sz val="12"/>
      <color theme="10"/>
      <name val="Calibri"/>
      <family val="2"/>
      <scheme val="minor"/>
    </font>
    <font>
      <sz val="9"/>
      <color indexed="81"/>
      <name val="Tahoma"/>
      <family val="2"/>
    </font>
    <font>
      <b/>
      <sz val="9"/>
      <color indexed="81"/>
      <name val="Tahoma"/>
      <family val="2"/>
    </font>
    <font>
      <sz val="12"/>
      <color indexed="81"/>
      <name val="Aptos"/>
      <family val="2"/>
    </font>
    <font>
      <sz val="10"/>
      <color indexed="81"/>
      <name val="Aptos"/>
      <family val="2"/>
    </font>
    <font>
      <sz val="10"/>
      <color indexed="81"/>
      <name val="Apotos"/>
      <charset val="186"/>
    </font>
    <font>
      <i/>
      <sz val="11"/>
      <name val="Aptos"/>
      <family val="2"/>
    </font>
    <font>
      <b/>
      <sz val="14"/>
      <name val="Aptos"/>
      <family val="2"/>
    </font>
    <font>
      <u/>
      <sz val="14"/>
      <color theme="10"/>
      <name val="Aptos"/>
      <family val="2"/>
    </font>
    <font>
      <sz val="14"/>
      <color theme="8"/>
      <name val="Aptos"/>
      <family val="2"/>
    </font>
    <font>
      <b/>
      <sz val="18"/>
      <color theme="8"/>
      <name val="Aptos"/>
      <family val="2"/>
    </font>
    <font>
      <b/>
      <sz val="14"/>
      <color theme="8"/>
      <name val="Aptos"/>
      <family val="2"/>
    </font>
    <font>
      <b/>
      <sz val="11"/>
      <color theme="1"/>
      <name val="Times New Roman"/>
      <family val="1"/>
    </font>
    <font>
      <sz val="12"/>
      <color theme="9" tint="-0.499984740745262"/>
      <name val="Aptos"/>
      <family val="2"/>
    </font>
    <font>
      <b/>
      <u/>
      <sz val="12"/>
      <color theme="10"/>
      <name val="Aptos"/>
      <family val="2"/>
    </font>
    <font>
      <u/>
      <sz val="11"/>
      <color theme="10"/>
      <name val="Aptos"/>
      <family val="2"/>
    </font>
    <font>
      <b/>
      <sz val="16"/>
      <color rgb="FFFF0000"/>
      <name val="Aptos"/>
      <family val="2"/>
    </font>
    <font>
      <b/>
      <sz val="18"/>
      <name val="Aptos"/>
      <family val="2"/>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lightGrid"/>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71">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xf numFmtId="0" fontId="7" fillId="2" borderId="1" xfId="0"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left" vertical="top" wrapText="1"/>
    </xf>
    <xf numFmtId="3" fontId="5" fillId="2" borderId="1"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xf numFmtId="0" fontId="2" fillId="0" borderId="0" xfId="1" applyAlignment="1">
      <alignment horizontal="left" vertical="top" wrapText="1"/>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xf numFmtId="0" fontId="11" fillId="0" borderId="0" xfId="0" applyFont="1" applyAlignment="1">
      <alignment horizontal="center"/>
    </xf>
    <xf numFmtId="0" fontId="11" fillId="0" borderId="0" xfId="0" applyFont="1" applyAlignment="1">
      <alignment horizontal="center" vertical="center" wrapText="1"/>
    </xf>
    <xf numFmtId="3" fontId="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3" fillId="0" borderId="0" xfId="0" applyFont="1" applyAlignment="1">
      <alignment vertical="center" wrapText="1"/>
    </xf>
    <xf numFmtId="0" fontId="13" fillId="0" borderId="0" xfId="0" applyFont="1"/>
    <xf numFmtId="0" fontId="12" fillId="2" borderId="0" xfId="0" applyFont="1" applyFill="1" applyAlignment="1">
      <alignment horizontal="center" vertical="center" wrapText="1"/>
    </xf>
    <xf numFmtId="0" fontId="7" fillId="2" borderId="8" xfId="0" applyFont="1" applyFill="1" applyBorder="1" applyAlignment="1">
      <alignment horizontal="center" vertical="center"/>
    </xf>
    <xf numFmtId="3" fontId="10"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10" xfId="0" applyFont="1" applyFill="1" applyBorder="1" applyAlignment="1">
      <alignment horizontal="center" vertical="center"/>
    </xf>
    <xf numFmtId="3" fontId="10" fillId="2" borderId="10"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7" xfId="0" applyFont="1" applyFill="1" applyBorder="1" applyAlignment="1">
      <alignment horizontal="center" vertical="center"/>
    </xf>
    <xf numFmtId="3" fontId="10" fillId="2" borderId="7"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xf>
    <xf numFmtId="0" fontId="12" fillId="3" borderId="0" xfId="0" applyFont="1" applyFill="1" applyAlignment="1">
      <alignment horizontal="left" vertical="center" wrapText="1"/>
    </xf>
    <xf numFmtId="3" fontId="1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xf>
    <xf numFmtId="1" fontId="5" fillId="3" borderId="1" xfId="0" applyNumberFormat="1" applyFont="1" applyFill="1" applyBorder="1" applyAlignment="1">
      <alignment horizontal="center" vertical="center"/>
    </xf>
    <xf numFmtId="0" fontId="4" fillId="0" borderId="0" xfId="0" applyFont="1" applyAlignment="1">
      <alignment vertical="center" wrapText="1"/>
    </xf>
    <xf numFmtId="0" fontId="16" fillId="0" borderId="0" xfId="1" applyFont="1" applyAlignment="1">
      <alignment vertical="center" wrapText="1"/>
    </xf>
    <xf numFmtId="0" fontId="6" fillId="3" borderId="4" xfId="0" applyFont="1" applyFill="1" applyBorder="1" applyAlignment="1">
      <alignment horizontal="center" vertical="center" wrapText="1"/>
    </xf>
    <xf numFmtId="1" fontId="6" fillId="3" borderId="11" xfId="0" applyNumberFormat="1" applyFont="1" applyFill="1" applyBorder="1" applyAlignment="1">
      <alignment horizontal="center" vertical="center"/>
    </xf>
    <xf numFmtId="164" fontId="5"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center" vertical="center"/>
    </xf>
    <xf numFmtId="3" fontId="7" fillId="5"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5" fillId="0" borderId="0" xfId="0" applyFont="1" applyAlignment="1">
      <alignment horizontal="left"/>
    </xf>
    <xf numFmtId="3" fontId="10"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2" fillId="0" borderId="0" xfId="1"/>
    <xf numFmtId="0" fontId="13" fillId="0" borderId="0" xfId="0" applyFont="1" applyAlignment="1">
      <alignment vertical="top" wrapText="1"/>
    </xf>
    <xf numFmtId="0" fontId="12" fillId="2" borderId="0" xfId="0" applyFont="1" applyFill="1" applyAlignment="1">
      <alignment horizontal="left" vertical="center" wrapText="1"/>
    </xf>
    <xf numFmtId="0" fontId="28" fillId="0" borderId="0" xfId="0" applyFont="1"/>
    <xf numFmtId="1" fontId="6" fillId="0" borderId="11" xfId="0" applyNumberFormat="1" applyFont="1" applyBorder="1" applyAlignment="1">
      <alignment horizontal="center" vertical="center"/>
    </xf>
    <xf numFmtId="0" fontId="6" fillId="0" borderId="4"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3" fontId="10"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164" fontId="5" fillId="0" borderId="1" xfId="0" applyNumberFormat="1" applyFont="1" applyBorder="1" applyAlignment="1">
      <alignment vertical="center"/>
    </xf>
    <xf numFmtId="0" fontId="6" fillId="0" borderId="1" xfId="0" applyFont="1" applyBorder="1" applyAlignment="1">
      <alignment horizontal="center" vertical="center" wrapText="1"/>
    </xf>
    <xf numFmtId="0" fontId="7" fillId="0" borderId="1" xfId="0" applyFont="1" applyBorder="1" applyAlignment="1">
      <alignment horizontal="right" vertical="center"/>
    </xf>
    <xf numFmtId="3" fontId="7" fillId="0" borderId="1" xfId="0" applyNumberFormat="1" applyFont="1" applyBorder="1" applyAlignment="1">
      <alignment horizontal="center" vertical="center" wrapText="1"/>
    </xf>
    <xf numFmtId="0" fontId="3" fillId="0" borderId="0" xfId="0" applyFont="1" applyAlignment="1">
      <alignment horizontal="center" vertical="center"/>
    </xf>
    <xf numFmtId="0" fontId="3" fillId="6" borderId="1" xfId="0" applyFont="1" applyFill="1" applyBorder="1" applyAlignment="1">
      <alignment horizontal="center" vertical="center" wrapText="1"/>
    </xf>
    <xf numFmtId="0" fontId="3" fillId="0" borderId="0" xfId="0" applyFont="1" applyAlignment="1">
      <alignment horizontal="left" vertical="center"/>
    </xf>
    <xf numFmtId="0" fontId="7" fillId="6" borderId="1" xfId="0" applyFont="1" applyFill="1" applyBorder="1" applyAlignment="1" applyProtection="1">
      <alignment horizontal="center" vertical="center"/>
      <protection locked="0"/>
    </xf>
    <xf numFmtId="3" fontId="10" fillId="6" borderId="1" xfId="0" applyNumberFormat="1" applyFont="1" applyFill="1" applyBorder="1" applyAlignment="1" applyProtection="1">
      <alignment horizontal="center" vertical="center" wrapText="1"/>
      <protection locked="0"/>
    </xf>
    <xf numFmtId="3" fontId="10" fillId="6" borderId="1" xfId="0" applyNumberFormat="1" applyFont="1" applyFill="1" applyBorder="1" applyAlignment="1" applyProtection="1">
      <alignment horizontal="center" vertical="center"/>
      <protection locked="0"/>
    </xf>
    <xf numFmtId="0" fontId="12" fillId="6" borderId="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protection locked="0"/>
    </xf>
    <xf numFmtId="3" fontId="12" fillId="0" borderId="1" xfId="0" applyNumberFormat="1" applyFont="1" applyBorder="1" applyAlignment="1">
      <alignment horizontal="center" vertical="center"/>
    </xf>
    <xf numFmtId="0" fontId="30" fillId="0" borderId="0" xfId="1" applyFont="1" applyFill="1" applyAlignment="1">
      <alignment vertical="center" wrapText="1"/>
    </xf>
    <xf numFmtId="0" fontId="6" fillId="0" borderId="0" xfId="0" applyFont="1"/>
    <xf numFmtId="0" fontId="5" fillId="2" borderId="0" xfId="0" applyFont="1" applyFill="1"/>
    <xf numFmtId="0" fontId="31" fillId="0" borderId="0" xfId="1" applyFont="1" applyAlignment="1">
      <alignment horizontal="left" vertical="top" wrapText="1"/>
    </xf>
    <xf numFmtId="0" fontId="4" fillId="0" borderId="1" xfId="0" applyFont="1" applyBorder="1" applyAlignment="1" applyProtection="1">
      <alignment horizontal="left" vertical="center" wrapText="1"/>
      <protection locked="0"/>
    </xf>
    <xf numFmtId="0" fontId="7" fillId="0" borderId="0" xfId="0" applyFont="1" applyAlignment="1">
      <alignment vertical="center"/>
    </xf>
    <xf numFmtId="0" fontId="7" fillId="0" borderId="0" xfId="0" applyFont="1" applyAlignment="1">
      <alignment horizontal="right" vertical="center"/>
    </xf>
    <xf numFmtId="3" fontId="7" fillId="7" borderId="1" xfId="0" applyNumberFormat="1" applyFont="1" applyFill="1" applyBorder="1" applyAlignment="1">
      <alignment horizontal="center" vertical="center" wrapText="1"/>
    </xf>
    <xf numFmtId="0" fontId="30" fillId="0" borderId="0" xfId="1" applyFont="1" applyFill="1" applyAlignment="1">
      <alignment vertical="center"/>
    </xf>
    <xf numFmtId="0" fontId="5" fillId="0" borderId="1" xfId="0" applyFont="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3" fontId="5" fillId="6" borderId="1" xfId="0" applyNumberFormat="1" applyFont="1" applyFill="1" applyBorder="1" applyAlignment="1" applyProtection="1">
      <alignment horizontal="center" vertical="center"/>
      <protection locked="0"/>
    </xf>
    <xf numFmtId="3" fontId="10" fillId="6" borderId="7" xfId="0" applyNumberFormat="1" applyFont="1" applyFill="1" applyBorder="1" applyAlignment="1" applyProtection="1">
      <alignment horizontal="center" vertical="center"/>
      <protection locked="0"/>
    </xf>
    <xf numFmtId="3" fontId="10" fillId="6" borderId="10" xfId="0" applyNumberFormat="1" applyFont="1" applyFill="1" applyBorder="1" applyAlignment="1" applyProtection="1">
      <alignment horizontal="center" vertical="center"/>
      <protection locked="0"/>
    </xf>
    <xf numFmtId="3" fontId="10" fillId="6" borderId="8" xfId="0" applyNumberFormat="1" applyFont="1" applyFill="1" applyBorder="1" applyAlignment="1" applyProtection="1">
      <alignment horizontal="center" vertical="center"/>
      <protection locked="0"/>
    </xf>
    <xf numFmtId="0" fontId="32" fillId="0" borderId="0" xfId="0" applyFont="1" applyAlignment="1">
      <alignment horizontal="left" vertical="center"/>
    </xf>
    <xf numFmtId="0" fontId="33" fillId="0" borderId="0" xfId="0" applyFont="1" applyAlignment="1">
      <alignment horizontal="left" vertical="center"/>
    </xf>
    <xf numFmtId="3" fontId="22"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left" vertical="top" wrapText="1"/>
    </xf>
    <xf numFmtId="0" fontId="3" fillId="0" borderId="0" xfId="0" applyFont="1" applyAlignment="1">
      <alignment horizontal="left" vertical="top" wrapText="1"/>
    </xf>
    <xf numFmtId="1" fontId="5" fillId="0" borderId="9" xfId="0" applyNumberFormat="1" applyFont="1" applyBorder="1" applyAlignment="1">
      <alignment horizontal="center" vertical="center"/>
    </xf>
    <xf numFmtId="1" fontId="5" fillId="0" borderId="8"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9" fillId="6" borderId="7" xfId="0" applyFont="1" applyFill="1" applyBorder="1" applyAlignment="1" applyProtection="1">
      <alignment horizontal="center" vertical="center"/>
      <protection locked="0"/>
    </xf>
    <xf numFmtId="0" fontId="9" fillId="6" borderId="9" xfId="0" applyFont="1" applyFill="1" applyBorder="1" applyAlignment="1" applyProtection="1">
      <alignment horizontal="center" vertical="center"/>
      <protection locked="0"/>
    </xf>
    <xf numFmtId="0" fontId="9" fillId="6" borderId="8" xfId="0" applyFont="1" applyFill="1" applyBorder="1" applyAlignment="1" applyProtection="1">
      <alignment horizontal="center" vertical="center"/>
      <protection locked="0"/>
    </xf>
    <xf numFmtId="1" fontId="5" fillId="0" borderId="7" xfId="0" applyNumberFormat="1" applyFont="1" applyBorder="1" applyAlignment="1">
      <alignment horizontal="center" vertical="center"/>
    </xf>
    <xf numFmtId="0" fontId="7" fillId="6" borderId="7" xfId="0" applyFont="1" applyFill="1" applyBorder="1" applyAlignment="1" applyProtection="1">
      <alignment horizontal="center" vertical="center" wrapText="1"/>
      <protection locked="0"/>
    </xf>
    <xf numFmtId="0" fontId="7" fillId="6" borderId="9" xfId="0" applyFont="1" applyFill="1" applyBorder="1" applyAlignment="1" applyProtection="1">
      <alignment horizontal="center" vertical="center" wrapText="1"/>
      <protection locked="0"/>
    </xf>
    <xf numFmtId="0" fontId="7" fillId="6" borderId="8" xfId="0" applyFont="1" applyFill="1" applyBorder="1" applyAlignment="1" applyProtection="1">
      <alignment horizontal="center" vertical="center" wrapText="1"/>
      <protection locked="0"/>
    </xf>
    <xf numFmtId="0" fontId="8" fillId="6" borderId="7" xfId="0" applyFont="1" applyFill="1" applyBorder="1" applyAlignment="1" applyProtection="1">
      <alignment horizontal="center" vertical="center"/>
      <protection locked="0"/>
    </xf>
    <xf numFmtId="0" fontId="8" fillId="6" borderId="9" xfId="0" applyFont="1" applyFill="1" applyBorder="1" applyAlignment="1" applyProtection="1">
      <alignment horizontal="center" vertical="center"/>
      <protection locked="0"/>
    </xf>
    <xf numFmtId="0" fontId="8" fillId="6" borderId="8" xfId="0" applyFont="1" applyFill="1" applyBorder="1" applyAlignment="1" applyProtection="1">
      <alignment horizontal="center" vertical="center"/>
      <protection locked="0"/>
    </xf>
    <xf numFmtId="9" fontId="9" fillId="6" borderId="7" xfId="0" applyNumberFormat="1"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7" fillId="6" borderId="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protection locked="0"/>
    </xf>
    <xf numFmtId="9" fontId="9" fillId="6" borderId="1" xfId="0" applyNumberFormat="1"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1" fontId="5"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Font="1" applyAlignment="1">
      <alignment horizontal="left" vertical="top" wrapText="1"/>
    </xf>
    <xf numFmtId="0" fontId="11" fillId="0" borderId="5" xfId="0" applyFont="1" applyBorder="1" applyAlignment="1">
      <alignment horizontal="center"/>
    </xf>
    <xf numFmtId="0" fontId="12" fillId="3" borderId="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1" fillId="2" borderId="6" xfId="0" applyFont="1" applyFill="1" applyBorder="1" applyAlignment="1">
      <alignment horizontal="left" vertical="top" wrapText="1"/>
    </xf>
    <xf numFmtId="0" fontId="11" fillId="2" borderId="0" xfId="0" applyFont="1" applyFill="1" applyAlignment="1">
      <alignment horizontal="left" vertical="top" wrapText="1"/>
    </xf>
    <xf numFmtId="0" fontId="31" fillId="2" borderId="0" xfId="1" applyFont="1" applyFill="1" applyAlignment="1">
      <alignment horizontal="left"/>
    </xf>
    <xf numFmtId="0" fontId="5" fillId="2" borderId="0" xfId="0" applyFont="1" applyFill="1" applyAlignment="1">
      <alignment horizontal="left"/>
    </xf>
    <xf numFmtId="0" fontId="23" fillId="0" borderId="0" xfId="1" applyFont="1" applyAlignment="1">
      <alignment horizontal="left" vertical="top" wrapText="1"/>
    </xf>
    <xf numFmtId="0" fontId="24" fillId="0" borderId="0" xfId="1" applyFont="1" applyAlignment="1">
      <alignment horizontal="left" vertical="top" wrapText="1"/>
    </xf>
    <xf numFmtId="0" fontId="11" fillId="0" borderId="0" xfId="0" applyFont="1" applyAlignment="1">
      <alignment horizontal="left" wrapText="1"/>
    </xf>
    <xf numFmtId="0" fontId="25" fillId="0" borderId="0" xfId="0" applyFont="1" applyAlignment="1">
      <alignment horizontal="center" vertical="center" wrapText="1"/>
    </xf>
    <xf numFmtId="0" fontId="5" fillId="0" borderId="0" xfId="0" applyFont="1" applyAlignment="1">
      <alignment horizontal="center" vertical="center" wrapText="1"/>
    </xf>
    <xf numFmtId="0" fontId="31" fillId="0" borderId="0" xfId="1" applyFont="1" applyAlignment="1">
      <alignment horizontal="left" vertical="top" wrapText="1"/>
    </xf>
    <xf numFmtId="0" fontId="15" fillId="0" borderId="0" xfId="0" applyFont="1" applyAlignment="1">
      <alignment horizontal="left" vertical="top" wrapText="1"/>
    </xf>
    <xf numFmtId="0" fontId="12" fillId="3" borderId="1" xfId="0" applyFont="1" applyFill="1" applyBorder="1" applyAlignment="1">
      <alignment horizontal="left" vertical="center"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2" fillId="0" borderId="0" xfId="0" applyFont="1" applyAlignment="1">
      <alignment horizontal="left" vertical="top" wrapText="1"/>
    </xf>
    <xf numFmtId="9" fontId="9" fillId="6" borderId="9" xfId="0" applyNumberFormat="1" applyFont="1" applyFill="1" applyBorder="1" applyAlignment="1" applyProtection="1">
      <alignment horizontal="center" vertical="center"/>
      <protection locked="0"/>
    </xf>
    <xf numFmtId="9" fontId="9" fillId="6" borderId="8" xfId="0" applyNumberFormat="1" applyFont="1" applyFill="1" applyBorder="1" applyAlignment="1" applyProtection="1">
      <alignment horizontal="center" vertical="center"/>
      <protection locked="0"/>
    </xf>
    <xf numFmtId="1" fontId="5" fillId="2" borderId="7"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9" fontId="9" fillId="2" borderId="7" xfId="0" applyNumberFormat="1"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2" fillId="0" borderId="0" xfId="1" applyAlignment="1">
      <alignment horizontal="left" vertical="top" wrapText="1"/>
    </xf>
    <xf numFmtId="3" fontId="5" fillId="6" borderId="7" xfId="0" applyNumberFormat="1" applyFont="1" applyFill="1" applyBorder="1" applyAlignment="1" applyProtection="1">
      <alignment horizontal="center" vertical="center"/>
      <protection locked="0"/>
    </xf>
    <xf numFmtId="0" fontId="5" fillId="6" borderId="10" xfId="0" applyFont="1" applyFill="1" applyBorder="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5" fillId="0" borderId="1"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fla.gov.lv/lv/mvk-gnu-un-vvu" TargetMode="External"/><Relationship Id="rId2" Type="http://schemas.openxmlformats.org/officeDocument/2006/relationships/hyperlink" Target="https://eur-lex.europa.eu/legal-content/LV/TXT/HTML/?uri=CELEX:32014R0651" TargetMode="External"/><Relationship Id="rId1" Type="http://schemas.openxmlformats.org/officeDocument/2006/relationships/hyperlink" Target="https://www.cfla.gov.lv/lv/mvk-gnu-un-vv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ur-lex.europa.eu/legal-content/LV/TXT/HTML/?uri=CELEX:32014R0651" TargetMode="External"/><Relationship Id="rId1" Type="http://schemas.openxmlformats.org/officeDocument/2006/relationships/hyperlink" Target="https://www.cfla.gov.lv/lv/mvk-gnu-un-vvu"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AA629-5FBB-4AF4-ADCC-7093D6990ED2}">
  <sheetPr>
    <tabColor theme="9" tint="0.59999389629810485"/>
  </sheetPr>
  <dimension ref="B1:Q220"/>
  <sheetViews>
    <sheetView tabSelected="1" zoomScale="87" zoomScaleNormal="87" zoomScaleSheetLayoutView="80" workbookViewId="0">
      <pane xSplit="2" ySplit="16" topLeftCell="C17" activePane="bottomRight" state="frozen"/>
      <selection pane="topRight" activeCell="C1" sqref="C1"/>
      <selection pane="bottomLeft" activeCell="A13" sqref="A13"/>
      <selection pane="bottomRight" activeCell="E192" sqref="E192:E194"/>
    </sheetView>
  </sheetViews>
  <sheetFormatPr defaultColWidth="9.1796875" defaultRowHeight="15" customHeight="1" outlineLevelRow="1" outlineLevelCol="1"/>
  <cols>
    <col min="1" max="1" width="1.81640625" style="3" customWidth="1"/>
    <col min="2" max="2" width="6.36328125" style="3" customWidth="1"/>
    <col min="3" max="3" width="44.08984375" style="3" customWidth="1"/>
    <col min="4" max="4" width="24" style="3" customWidth="1"/>
    <col min="5" max="5" width="21.54296875" style="3" customWidth="1"/>
    <col min="6" max="6" width="19.7265625" style="3" customWidth="1"/>
    <col min="7" max="7" width="17.81640625" style="3" customWidth="1"/>
    <col min="8" max="8" width="24.54296875" style="3" customWidth="1"/>
    <col min="9" max="9" width="21.7265625" style="3" customWidth="1"/>
    <col min="10" max="12" width="21.7265625" style="3" customWidth="1" outlineLevel="1"/>
    <col min="13" max="13" width="66.81640625" style="3" customWidth="1"/>
    <col min="14" max="14" width="137.54296875" style="3" customWidth="1"/>
    <col min="15" max="16384" width="9.1796875" style="3"/>
  </cols>
  <sheetData>
    <row r="1" spans="2:17" ht="30.65" customHeight="1">
      <c r="B1" s="95" t="s">
        <v>0</v>
      </c>
      <c r="C1" s="95"/>
      <c r="D1" s="95"/>
      <c r="E1" s="95"/>
      <c r="F1" s="95"/>
      <c r="G1" s="95"/>
      <c r="H1" s="95"/>
      <c r="I1" s="95"/>
      <c r="J1" s="95"/>
      <c r="K1" s="95"/>
      <c r="L1" s="95"/>
      <c r="M1" s="95"/>
      <c r="N1" s="19"/>
    </row>
    <row r="2" spans="2:17" ht="24.65" customHeight="1">
      <c r="B2" s="40"/>
      <c r="C2" s="77"/>
      <c r="D2" s="2"/>
      <c r="E2" s="2"/>
      <c r="F2" s="2"/>
      <c r="G2" s="2"/>
      <c r="H2" s="2"/>
      <c r="I2" s="2"/>
      <c r="J2" s="2"/>
      <c r="K2" s="2"/>
      <c r="L2" s="2"/>
      <c r="M2" s="2"/>
      <c r="N2" s="2"/>
    </row>
    <row r="3" spans="2:17" ht="37" customHeight="1">
      <c r="B3" s="40"/>
      <c r="C3" s="81" t="s">
        <v>81</v>
      </c>
      <c r="D3" s="74"/>
      <c r="E3" s="2"/>
      <c r="F3" s="2"/>
      <c r="G3" s="69"/>
      <c r="H3" s="70" t="s">
        <v>80</v>
      </c>
      <c r="I3" s="2"/>
      <c r="J3" s="2"/>
      <c r="K3" s="2"/>
      <c r="L3" s="2"/>
      <c r="M3" s="2"/>
      <c r="N3" s="2"/>
      <c r="O3" s="2"/>
      <c r="P3" s="2"/>
      <c r="Q3" s="2"/>
    </row>
    <row r="4" spans="2:17" ht="37" customHeight="1">
      <c r="B4" s="40"/>
      <c r="C4" s="81" t="s">
        <v>82</v>
      </c>
      <c r="D4" s="75"/>
      <c r="E4" s="2"/>
      <c r="F4" s="2"/>
      <c r="G4" s="170"/>
      <c r="H4" s="70" t="s">
        <v>98</v>
      </c>
    </row>
    <row r="5" spans="2:17" ht="70" customHeight="1">
      <c r="B5" s="40"/>
      <c r="C5" s="81" t="s">
        <v>97</v>
      </c>
      <c r="D5" s="75" t="s">
        <v>91</v>
      </c>
      <c r="E5" s="2"/>
      <c r="F5" s="2"/>
      <c r="G5" s="96" t="s">
        <v>96</v>
      </c>
      <c r="H5" s="97"/>
      <c r="I5" s="97"/>
      <c r="J5" s="97"/>
      <c r="K5" s="97"/>
      <c r="L5" s="97"/>
      <c r="M5" s="97"/>
      <c r="N5" s="97"/>
      <c r="O5" s="97"/>
      <c r="P5" s="97"/>
      <c r="Q5" s="97"/>
    </row>
    <row r="6" spans="2:17" ht="37" customHeight="1">
      <c r="B6" s="40"/>
      <c r="C6" s="81" t="s">
        <v>93</v>
      </c>
      <c r="D6" s="75" t="s">
        <v>91</v>
      </c>
      <c r="E6" s="2"/>
      <c r="F6" s="2"/>
      <c r="G6" s="85" t="s">
        <v>42</v>
      </c>
      <c r="H6" s="2"/>
      <c r="I6" s="2"/>
      <c r="J6" s="2"/>
      <c r="K6" s="2"/>
      <c r="L6" s="2"/>
      <c r="M6" s="2"/>
      <c r="N6" s="2"/>
    </row>
    <row r="7" spans="2:17" ht="37" customHeight="1">
      <c r="B7" s="40"/>
      <c r="C7" s="81" t="s">
        <v>94</v>
      </c>
      <c r="D7" s="75" t="s">
        <v>91</v>
      </c>
      <c r="E7" s="92" t="s">
        <v>95</v>
      </c>
      <c r="F7" s="2"/>
      <c r="G7" s="2"/>
      <c r="H7" s="2"/>
      <c r="I7" s="2"/>
      <c r="J7" s="2"/>
      <c r="K7" s="2"/>
      <c r="L7" s="2"/>
      <c r="M7" s="2"/>
      <c r="N7" s="2"/>
    </row>
    <row r="8" spans="2:17" ht="37" customHeight="1">
      <c r="B8" s="40"/>
      <c r="C8" s="81" t="s">
        <v>89</v>
      </c>
      <c r="D8" s="76" t="str">
        <f>IF($D$6="JĀ", "lielais",M196)</f>
        <v>mikro</v>
      </c>
      <c r="E8" s="2"/>
      <c r="F8" s="2"/>
      <c r="G8" s="2"/>
      <c r="H8" s="2"/>
      <c r="I8" s="2"/>
      <c r="J8" s="2"/>
      <c r="K8" s="2"/>
      <c r="L8" s="2"/>
      <c r="M8" s="2"/>
      <c r="N8" s="2"/>
    </row>
    <row r="9" spans="2:17" ht="37" customHeight="1">
      <c r="B9" s="40"/>
      <c r="C9" s="81" t="s">
        <v>83</v>
      </c>
      <c r="D9" s="76" t="str">
        <f>IF($D$6="JĀ", "lielais",M197)</f>
        <v>mikro</v>
      </c>
      <c r="E9" s="93" t="str">
        <f>IF(D8=D9,"Nav nepieciešami trešā pārskata dati", "Ir nepieciešami trešā pārskata dati")</f>
        <v>Nav nepieciešami trešā pārskata dati</v>
      </c>
      <c r="F9" s="2"/>
      <c r="G9" s="2"/>
      <c r="H9" s="2"/>
      <c r="I9" s="2"/>
      <c r="J9" s="2"/>
      <c r="K9" s="2"/>
      <c r="L9" s="2"/>
      <c r="M9" s="2"/>
      <c r="N9" s="2"/>
    </row>
    <row r="10" spans="2:17" ht="37" customHeight="1">
      <c r="B10" s="40"/>
      <c r="C10" s="81" t="s">
        <v>85</v>
      </c>
      <c r="D10" s="76" t="str">
        <f>IF($D$6="JĀ", "lielais",M198)</f>
        <v>mikro</v>
      </c>
      <c r="E10" s="2"/>
      <c r="F10" s="2"/>
      <c r="G10" s="2"/>
      <c r="H10" s="2"/>
      <c r="I10" s="2"/>
      <c r="J10" s="2"/>
      <c r="K10" s="2"/>
      <c r="L10" s="2"/>
      <c r="M10" s="2"/>
      <c r="N10" s="2"/>
    </row>
    <row r="11" spans="2:17" ht="24.65" customHeight="1" thickBot="1">
      <c r="B11" s="40"/>
      <c r="C11" s="77"/>
      <c r="D11" s="2"/>
      <c r="E11" s="2"/>
      <c r="F11" s="2"/>
      <c r="G11" s="68" t="s">
        <v>88</v>
      </c>
      <c r="H11" s="2"/>
      <c r="I11" s="2"/>
      <c r="J11" s="117" t="s">
        <v>84</v>
      </c>
      <c r="K11" s="117"/>
      <c r="L11" s="117"/>
      <c r="M11" s="2"/>
      <c r="N11" s="2"/>
    </row>
    <row r="12" spans="2:17" s="78" customFormat="1" ht="29.5" thickBot="1">
      <c r="B12" s="58" t="s">
        <v>1</v>
      </c>
      <c r="C12" s="59" t="s">
        <v>2</v>
      </c>
      <c r="D12" s="65" t="s">
        <v>3</v>
      </c>
      <c r="E12" s="65" t="s">
        <v>4</v>
      </c>
      <c r="F12" s="65" t="s">
        <v>5</v>
      </c>
      <c r="G12" s="65" t="s">
        <v>6</v>
      </c>
      <c r="H12" s="65" t="s">
        <v>7</v>
      </c>
      <c r="I12" s="65" t="s">
        <v>8</v>
      </c>
      <c r="J12" s="65" t="s">
        <v>6</v>
      </c>
      <c r="K12" s="65" t="s">
        <v>7</v>
      </c>
      <c r="L12" s="65" t="s">
        <v>8</v>
      </c>
      <c r="M12" s="65" t="s">
        <v>9</v>
      </c>
    </row>
    <row r="13" spans="2:17" ht="30" customHeight="1">
      <c r="B13" s="98">
        <v>1</v>
      </c>
      <c r="C13" s="100">
        <f>D3</f>
        <v>0</v>
      </c>
      <c r="D13" s="103">
        <f>D4</f>
        <v>0</v>
      </c>
      <c r="E13" s="106"/>
      <c r="F13" s="71">
        <v>2024</v>
      </c>
      <c r="G13" s="72"/>
      <c r="H13" s="72"/>
      <c r="I13" s="72"/>
      <c r="J13" s="62">
        <f>G13</f>
        <v>0</v>
      </c>
      <c r="K13" s="62">
        <f t="shared" ref="K13:K14" si="0">H13</f>
        <v>0</v>
      </c>
      <c r="L13" s="62">
        <f t="shared" ref="L13" si="1">I13</f>
        <v>0</v>
      </c>
      <c r="M13" s="72"/>
    </row>
    <row r="14" spans="2:17" ht="30" customHeight="1">
      <c r="B14" s="98"/>
      <c r="C14" s="101"/>
      <c r="D14" s="104"/>
      <c r="E14" s="107"/>
      <c r="F14" s="61">
        <f>F13-1</f>
        <v>2023</v>
      </c>
      <c r="G14" s="72"/>
      <c r="H14" s="72"/>
      <c r="I14" s="72"/>
      <c r="J14" s="62">
        <f t="shared" ref="J14:J15" si="2">G14</f>
        <v>0</v>
      </c>
      <c r="K14" s="62">
        <f t="shared" si="0"/>
        <v>0</v>
      </c>
      <c r="L14" s="62">
        <f t="shared" ref="L14:L15" si="3">I14</f>
        <v>0</v>
      </c>
      <c r="M14" s="72"/>
    </row>
    <row r="15" spans="2:17" ht="30" customHeight="1">
      <c r="B15" s="99"/>
      <c r="C15" s="102"/>
      <c r="D15" s="105"/>
      <c r="E15" s="108"/>
      <c r="F15" s="61">
        <f>F14-1</f>
        <v>2022</v>
      </c>
      <c r="G15" s="72"/>
      <c r="H15" s="73" t="s">
        <v>87</v>
      </c>
      <c r="I15" s="72"/>
      <c r="J15" s="62">
        <f t="shared" si="2"/>
        <v>0</v>
      </c>
      <c r="K15" s="62">
        <f>IF(H15="Aizpilda, ja uzņēmuma lielums pēdējos divos gados ir mainījies",0,H15)</f>
        <v>0</v>
      </c>
      <c r="L15" s="62">
        <f t="shared" si="3"/>
        <v>0</v>
      </c>
      <c r="M15" s="72"/>
    </row>
    <row r="16" spans="2:17" ht="40" customHeight="1">
      <c r="B16" s="63"/>
      <c r="C16" s="60" t="s">
        <v>12</v>
      </c>
      <c r="D16" s="60" t="s">
        <v>3</v>
      </c>
      <c r="E16" s="60" t="s">
        <v>13</v>
      </c>
      <c r="F16" s="60" t="str">
        <f>F12</f>
        <v>Gads (par pēdējiem  gadiem)</v>
      </c>
      <c r="G16" s="60" t="s">
        <v>6</v>
      </c>
      <c r="H16" s="60" t="s">
        <v>7</v>
      </c>
      <c r="I16" s="60" t="s">
        <v>8</v>
      </c>
      <c r="J16" s="60" t="s">
        <v>6</v>
      </c>
      <c r="K16" s="60" t="s">
        <v>7</v>
      </c>
      <c r="L16" s="60" t="s">
        <v>8</v>
      </c>
      <c r="M16" s="60" t="s">
        <v>9</v>
      </c>
    </row>
    <row r="17" spans="2:13" s="79" customFormat="1" ht="29" customHeight="1">
      <c r="B17" s="109">
        <f>B13+1</f>
        <v>2</v>
      </c>
      <c r="C17" s="110"/>
      <c r="D17" s="113"/>
      <c r="E17" s="116"/>
      <c r="F17" s="61">
        <f>$F$13</f>
        <v>2024</v>
      </c>
      <c r="G17" s="72"/>
      <c r="H17" s="72"/>
      <c r="I17" s="72"/>
      <c r="J17" s="62">
        <f>G17</f>
        <v>0</v>
      </c>
      <c r="K17" s="62">
        <f t="shared" ref="K17:L17" si="4">H17</f>
        <v>0</v>
      </c>
      <c r="L17" s="62">
        <f t="shared" si="4"/>
        <v>0</v>
      </c>
      <c r="M17" s="87"/>
    </row>
    <row r="18" spans="2:13" s="79" customFormat="1" ht="29" customHeight="1">
      <c r="B18" s="98"/>
      <c r="C18" s="111"/>
      <c r="D18" s="114"/>
      <c r="E18" s="107"/>
      <c r="F18" s="61">
        <f>$F$14</f>
        <v>2023</v>
      </c>
      <c r="G18" s="72"/>
      <c r="H18" s="72"/>
      <c r="I18" s="72"/>
      <c r="J18" s="62">
        <f>G18</f>
        <v>0</v>
      </c>
      <c r="K18" s="62">
        <f t="shared" ref="K18" si="5">H18</f>
        <v>0</v>
      </c>
      <c r="L18" s="62">
        <f t="shared" ref="L18" si="6">I18</f>
        <v>0</v>
      </c>
      <c r="M18" s="87"/>
    </row>
    <row r="19" spans="2:13" s="79" customFormat="1" ht="29" customHeight="1">
      <c r="B19" s="99"/>
      <c r="C19" s="112"/>
      <c r="D19" s="115"/>
      <c r="E19" s="108"/>
      <c r="F19" s="61">
        <f>$F$15</f>
        <v>2022</v>
      </c>
      <c r="G19" s="72"/>
      <c r="H19" s="73" t="s">
        <v>87</v>
      </c>
      <c r="I19" s="72"/>
      <c r="J19" s="62">
        <f t="shared" ref="J19:J48" si="7">G19</f>
        <v>0</v>
      </c>
      <c r="K19" s="62">
        <f>IF(H19="Aizpilda, ja uzņēmuma lielums pēdējos divos gados ir mainījies",0,H19)</f>
        <v>0</v>
      </c>
      <c r="L19" s="62">
        <f t="shared" ref="L17:L19" si="8">I19</f>
        <v>0</v>
      </c>
      <c r="M19" s="87"/>
    </row>
    <row r="20" spans="2:13" s="79" customFormat="1" ht="29" customHeight="1">
      <c r="B20" s="109">
        <f>B17+1</f>
        <v>3</v>
      </c>
      <c r="C20" s="110"/>
      <c r="D20" s="113"/>
      <c r="E20" s="116"/>
      <c r="F20" s="61">
        <f>$F$13</f>
        <v>2024</v>
      </c>
      <c r="G20" s="72"/>
      <c r="H20" s="72"/>
      <c r="I20" s="72"/>
      <c r="J20" s="62">
        <f t="shared" si="7"/>
        <v>0</v>
      </c>
      <c r="K20" s="62">
        <f t="shared" ref="K20:K33" si="9">H20</f>
        <v>0</v>
      </c>
      <c r="L20" s="62">
        <f t="shared" ref="L20:L34" si="10">I20</f>
        <v>0</v>
      </c>
      <c r="M20" s="87"/>
    </row>
    <row r="21" spans="2:13" s="79" customFormat="1" ht="29" customHeight="1">
      <c r="B21" s="98"/>
      <c r="C21" s="111"/>
      <c r="D21" s="114"/>
      <c r="E21" s="107"/>
      <c r="F21" s="61">
        <f>$F$14</f>
        <v>2023</v>
      </c>
      <c r="G21" s="72"/>
      <c r="H21" s="72"/>
      <c r="I21" s="72"/>
      <c r="J21" s="62">
        <f t="shared" si="7"/>
        <v>0</v>
      </c>
      <c r="K21" s="62">
        <f t="shared" si="9"/>
        <v>0</v>
      </c>
      <c r="L21" s="62">
        <f t="shared" si="10"/>
        <v>0</v>
      </c>
      <c r="M21" s="87"/>
    </row>
    <row r="22" spans="2:13" s="79" customFormat="1" ht="29" customHeight="1">
      <c r="B22" s="99"/>
      <c r="C22" s="112"/>
      <c r="D22" s="115"/>
      <c r="E22" s="108"/>
      <c r="F22" s="61">
        <f>$F$15</f>
        <v>2022</v>
      </c>
      <c r="G22" s="72"/>
      <c r="H22" s="73" t="s">
        <v>87</v>
      </c>
      <c r="I22" s="72"/>
      <c r="J22" s="62">
        <f t="shared" si="7"/>
        <v>0</v>
      </c>
      <c r="K22" s="62">
        <f>IF(H22="Aizpilda, ja uzņēmuma lielums pēdējos divos gados ir mainījies",0,H22)</f>
        <v>0</v>
      </c>
      <c r="L22" s="62">
        <f t="shared" si="10"/>
        <v>0</v>
      </c>
      <c r="M22" s="87"/>
    </row>
    <row r="23" spans="2:13" s="79" customFormat="1" ht="29" customHeight="1">
      <c r="B23" s="109">
        <f t="shared" ref="B23" si="11">B20+1</f>
        <v>4</v>
      </c>
      <c r="C23" s="110"/>
      <c r="D23" s="113"/>
      <c r="E23" s="116"/>
      <c r="F23" s="61">
        <f>$F$13</f>
        <v>2024</v>
      </c>
      <c r="G23" s="72"/>
      <c r="H23" s="72"/>
      <c r="I23" s="72"/>
      <c r="J23" s="62">
        <f t="shared" si="7"/>
        <v>0</v>
      </c>
      <c r="K23" s="62">
        <f t="shared" si="9"/>
        <v>0</v>
      </c>
      <c r="L23" s="62">
        <f t="shared" si="10"/>
        <v>0</v>
      </c>
      <c r="M23" s="87"/>
    </row>
    <row r="24" spans="2:13" s="79" customFormat="1" ht="29" customHeight="1">
      <c r="B24" s="98"/>
      <c r="C24" s="111"/>
      <c r="D24" s="114"/>
      <c r="E24" s="107"/>
      <c r="F24" s="61">
        <f>$F$14</f>
        <v>2023</v>
      </c>
      <c r="G24" s="72"/>
      <c r="H24" s="72"/>
      <c r="I24" s="72"/>
      <c r="J24" s="62">
        <f t="shared" si="7"/>
        <v>0</v>
      </c>
      <c r="K24" s="62">
        <f t="shared" si="9"/>
        <v>0</v>
      </c>
      <c r="L24" s="62">
        <f t="shared" si="10"/>
        <v>0</v>
      </c>
      <c r="M24" s="87"/>
    </row>
    <row r="25" spans="2:13" s="79" customFormat="1" ht="29" customHeight="1">
      <c r="B25" s="99"/>
      <c r="C25" s="112"/>
      <c r="D25" s="115"/>
      <c r="E25" s="108"/>
      <c r="F25" s="61">
        <f>$F$15</f>
        <v>2022</v>
      </c>
      <c r="G25" s="72"/>
      <c r="H25" s="73" t="s">
        <v>87</v>
      </c>
      <c r="I25" s="72"/>
      <c r="J25" s="62">
        <f t="shared" si="7"/>
        <v>0</v>
      </c>
      <c r="K25" s="62">
        <f>IF(H25="Aizpilda, ja uzņēmuma lielums pēdējos divos gados ir mainījies",0,H25)</f>
        <v>0</v>
      </c>
      <c r="L25" s="62">
        <f t="shared" si="10"/>
        <v>0</v>
      </c>
      <c r="M25" s="87"/>
    </row>
    <row r="26" spans="2:13" s="79" customFormat="1" ht="29" customHeight="1">
      <c r="B26" s="109">
        <f t="shared" ref="B26" si="12">B23+1</f>
        <v>5</v>
      </c>
      <c r="C26" s="110"/>
      <c r="D26" s="113"/>
      <c r="E26" s="116"/>
      <c r="F26" s="61">
        <f>$F$13</f>
        <v>2024</v>
      </c>
      <c r="G26" s="72"/>
      <c r="H26" s="72"/>
      <c r="I26" s="72"/>
      <c r="J26" s="62">
        <f t="shared" si="7"/>
        <v>0</v>
      </c>
      <c r="K26" s="62">
        <f t="shared" si="9"/>
        <v>0</v>
      </c>
      <c r="L26" s="62">
        <f t="shared" si="10"/>
        <v>0</v>
      </c>
      <c r="M26" s="87"/>
    </row>
    <row r="27" spans="2:13" s="79" customFormat="1" ht="29" customHeight="1">
      <c r="B27" s="98"/>
      <c r="C27" s="111"/>
      <c r="D27" s="114"/>
      <c r="E27" s="107"/>
      <c r="F27" s="61">
        <f>$F$14</f>
        <v>2023</v>
      </c>
      <c r="G27" s="72"/>
      <c r="H27" s="72"/>
      <c r="I27" s="72"/>
      <c r="J27" s="62">
        <f t="shared" si="7"/>
        <v>0</v>
      </c>
      <c r="K27" s="62">
        <f t="shared" si="9"/>
        <v>0</v>
      </c>
      <c r="L27" s="62">
        <f t="shared" si="10"/>
        <v>0</v>
      </c>
      <c r="M27" s="87"/>
    </row>
    <row r="28" spans="2:13" s="79" customFormat="1" ht="29" customHeight="1">
      <c r="B28" s="99"/>
      <c r="C28" s="112"/>
      <c r="D28" s="115"/>
      <c r="E28" s="108"/>
      <c r="F28" s="61">
        <f>$F$15</f>
        <v>2022</v>
      </c>
      <c r="G28" s="72"/>
      <c r="H28" s="73" t="s">
        <v>87</v>
      </c>
      <c r="I28" s="72"/>
      <c r="J28" s="62">
        <f t="shared" si="7"/>
        <v>0</v>
      </c>
      <c r="K28" s="62">
        <f>IF(H28="Aizpilda, ja uzņēmuma lielums pēdējos divos gados ir mainījies",0,H28)</f>
        <v>0</v>
      </c>
      <c r="L28" s="62">
        <f t="shared" si="10"/>
        <v>0</v>
      </c>
      <c r="M28" s="87"/>
    </row>
    <row r="29" spans="2:13" s="79" customFormat="1" ht="29" customHeight="1">
      <c r="B29" s="109">
        <f t="shared" ref="B29" si="13">B26+1</f>
        <v>6</v>
      </c>
      <c r="C29" s="110"/>
      <c r="D29" s="113"/>
      <c r="E29" s="116"/>
      <c r="F29" s="61">
        <f>$F$13</f>
        <v>2024</v>
      </c>
      <c r="G29" s="72"/>
      <c r="H29" s="72"/>
      <c r="I29" s="72"/>
      <c r="J29" s="62">
        <f t="shared" si="7"/>
        <v>0</v>
      </c>
      <c r="K29" s="62">
        <f t="shared" si="9"/>
        <v>0</v>
      </c>
      <c r="L29" s="62">
        <f t="shared" si="10"/>
        <v>0</v>
      </c>
      <c r="M29" s="87"/>
    </row>
    <row r="30" spans="2:13" s="79" customFormat="1" ht="29" customHeight="1">
      <c r="B30" s="98"/>
      <c r="C30" s="111"/>
      <c r="D30" s="114"/>
      <c r="E30" s="107"/>
      <c r="F30" s="61">
        <f>$F$14</f>
        <v>2023</v>
      </c>
      <c r="G30" s="72"/>
      <c r="H30" s="72"/>
      <c r="I30" s="72"/>
      <c r="J30" s="62">
        <f t="shared" si="7"/>
        <v>0</v>
      </c>
      <c r="K30" s="62">
        <f t="shared" si="9"/>
        <v>0</v>
      </c>
      <c r="L30" s="62">
        <f t="shared" si="10"/>
        <v>0</v>
      </c>
      <c r="M30" s="87"/>
    </row>
    <row r="31" spans="2:13" s="79" customFormat="1" ht="29" customHeight="1">
      <c r="B31" s="99"/>
      <c r="C31" s="112"/>
      <c r="D31" s="115"/>
      <c r="E31" s="108"/>
      <c r="F31" s="61">
        <f>$F$15</f>
        <v>2022</v>
      </c>
      <c r="G31" s="72"/>
      <c r="H31" s="73" t="s">
        <v>87</v>
      </c>
      <c r="I31" s="72"/>
      <c r="J31" s="62">
        <f t="shared" si="7"/>
        <v>0</v>
      </c>
      <c r="K31" s="62">
        <f>IF(H31="Aizpilda, ja uzņēmuma lielums pēdējos divos gados ir mainījies",0,H31)</f>
        <v>0</v>
      </c>
      <c r="L31" s="62">
        <f t="shared" si="10"/>
        <v>0</v>
      </c>
      <c r="M31" s="87"/>
    </row>
    <row r="32" spans="2:13" s="79" customFormat="1" ht="29" customHeight="1">
      <c r="B32" s="109">
        <f t="shared" ref="B32" si="14">B29+1</f>
        <v>7</v>
      </c>
      <c r="C32" s="110"/>
      <c r="D32" s="113"/>
      <c r="E32" s="116"/>
      <c r="F32" s="61">
        <f>$F$13</f>
        <v>2024</v>
      </c>
      <c r="G32" s="72"/>
      <c r="H32" s="72"/>
      <c r="I32" s="72"/>
      <c r="J32" s="62">
        <f t="shared" si="7"/>
        <v>0</v>
      </c>
      <c r="K32" s="62">
        <f t="shared" si="9"/>
        <v>0</v>
      </c>
      <c r="L32" s="62">
        <f t="shared" si="10"/>
        <v>0</v>
      </c>
      <c r="M32" s="87"/>
    </row>
    <row r="33" spans="2:13" s="79" customFormat="1" ht="29" customHeight="1">
      <c r="B33" s="98"/>
      <c r="C33" s="111"/>
      <c r="D33" s="114"/>
      <c r="E33" s="107"/>
      <c r="F33" s="61">
        <f>$F$14</f>
        <v>2023</v>
      </c>
      <c r="G33" s="72"/>
      <c r="H33" s="72"/>
      <c r="I33" s="72"/>
      <c r="J33" s="62">
        <f t="shared" si="7"/>
        <v>0</v>
      </c>
      <c r="K33" s="62">
        <f t="shared" si="9"/>
        <v>0</v>
      </c>
      <c r="L33" s="62">
        <f t="shared" si="10"/>
        <v>0</v>
      </c>
      <c r="M33" s="87"/>
    </row>
    <row r="34" spans="2:13" s="79" customFormat="1" ht="29" customHeight="1">
      <c r="B34" s="99"/>
      <c r="C34" s="112"/>
      <c r="D34" s="115"/>
      <c r="E34" s="108"/>
      <c r="F34" s="61">
        <f>$F$15</f>
        <v>2022</v>
      </c>
      <c r="G34" s="72"/>
      <c r="H34" s="73" t="s">
        <v>87</v>
      </c>
      <c r="I34" s="72"/>
      <c r="J34" s="62">
        <f t="shared" si="7"/>
        <v>0</v>
      </c>
      <c r="K34" s="62">
        <f>IF(H34="Aizpilda, ja uzņēmuma lielums pēdējos divos gados ir mainījies",0,H34)</f>
        <v>0</v>
      </c>
      <c r="L34" s="62">
        <f t="shared" si="10"/>
        <v>0</v>
      </c>
      <c r="M34" s="87"/>
    </row>
    <row r="35" spans="2:13" s="79" customFormat="1" ht="29" customHeight="1">
      <c r="B35" s="109">
        <f t="shared" ref="B35" si="15">B32+1</f>
        <v>8</v>
      </c>
      <c r="C35" s="118"/>
      <c r="D35" s="119"/>
      <c r="E35" s="121"/>
      <c r="F35" s="61">
        <v>2024</v>
      </c>
      <c r="G35" s="72"/>
      <c r="H35" s="72"/>
      <c r="I35" s="72"/>
      <c r="J35" s="62">
        <f t="shared" si="7"/>
        <v>0</v>
      </c>
      <c r="K35" s="62">
        <f t="shared" ref="K35:K36" si="16">H35</f>
        <v>0</v>
      </c>
      <c r="L35" s="62">
        <f t="shared" ref="L35:L94" si="17">I35</f>
        <v>0</v>
      </c>
      <c r="M35" s="87"/>
    </row>
    <row r="36" spans="2:13" s="79" customFormat="1" ht="29" customHeight="1">
      <c r="B36" s="98"/>
      <c r="C36" s="118"/>
      <c r="D36" s="119"/>
      <c r="E36" s="121"/>
      <c r="F36" s="61">
        <v>2023</v>
      </c>
      <c r="G36" s="72"/>
      <c r="H36" s="72"/>
      <c r="I36" s="72"/>
      <c r="J36" s="62">
        <f t="shared" si="7"/>
        <v>0</v>
      </c>
      <c r="K36" s="62">
        <f t="shared" si="16"/>
        <v>0</v>
      </c>
      <c r="L36" s="62">
        <f t="shared" si="17"/>
        <v>0</v>
      </c>
      <c r="M36" s="87"/>
    </row>
    <row r="37" spans="2:13" s="79" customFormat="1" ht="29" customHeight="1">
      <c r="B37" s="99"/>
      <c r="C37" s="118"/>
      <c r="D37" s="119"/>
      <c r="E37" s="121"/>
      <c r="F37" s="61">
        <v>2022</v>
      </c>
      <c r="G37" s="72"/>
      <c r="H37" s="73" t="s">
        <v>87</v>
      </c>
      <c r="I37" s="72"/>
      <c r="J37" s="62">
        <f t="shared" si="7"/>
        <v>0</v>
      </c>
      <c r="K37" s="62">
        <f>IF(H37="Aizpilda, ja uzņēmuma lielums pēdējos divos gados ir mainījies",0,H37)</f>
        <v>0</v>
      </c>
      <c r="L37" s="62">
        <f t="shared" si="17"/>
        <v>0</v>
      </c>
      <c r="M37" s="87"/>
    </row>
    <row r="38" spans="2:13" s="79" customFormat="1" ht="29" customHeight="1">
      <c r="B38" s="109">
        <f t="shared" ref="B38" si="18">B35+1</f>
        <v>9</v>
      </c>
      <c r="C38" s="118"/>
      <c r="D38" s="119"/>
      <c r="E38" s="121"/>
      <c r="F38" s="61">
        <v>2024</v>
      </c>
      <c r="G38" s="72"/>
      <c r="H38" s="72"/>
      <c r="I38" s="72"/>
      <c r="J38" s="62">
        <f t="shared" si="7"/>
        <v>0</v>
      </c>
      <c r="K38" s="62">
        <f t="shared" ref="K38:K39" si="19">H38</f>
        <v>0</v>
      </c>
      <c r="L38" s="62">
        <f t="shared" si="17"/>
        <v>0</v>
      </c>
      <c r="M38" s="87"/>
    </row>
    <row r="39" spans="2:13" s="79" customFormat="1" ht="29" customHeight="1">
      <c r="B39" s="98"/>
      <c r="C39" s="118"/>
      <c r="D39" s="119"/>
      <c r="E39" s="121"/>
      <c r="F39" s="61">
        <v>2023</v>
      </c>
      <c r="G39" s="72"/>
      <c r="H39" s="72"/>
      <c r="I39" s="72"/>
      <c r="J39" s="62">
        <f t="shared" si="7"/>
        <v>0</v>
      </c>
      <c r="K39" s="62">
        <f t="shared" si="19"/>
        <v>0</v>
      </c>
      <c r="L39" s="62">
        <f t="shared" si="17"/>
        <v>0</v>
      </c>
      <c r="M39" s="87"/>
    </row>
    <row r="40" spans="2:13" s="79" customFormat="1" ht="29" customHeight="1">
      <c r="B40" s="99"/>
      <c r="C40" s="118"/>
      <c r="D40" s="119"/>
      <c r="E40" s="121"/>
      <c r="F40" s="61">
        <v>2022</v>
      </c>
      <c r="G40" s="72"/>
      <c r="H40" s="73" t="s">
        <v>87</v>
      </c>
      <c r="I40" s="72"/>
      <c r="J40" s="62">
        <f t="shared" si="7"/>
        <v>0</v>
      </c>
      <c r="K40" s="62">
        <f>IF(H40="Aizpilda, ja uzņēmuma lielums pēdējos divos gados ir mainījies",0,H40)</f>
        <v>0</v>
      </c>
      <c r="L40" s="62">
        <f t="shared" si="17"/>
        <v>0</v>
      </c>
      <c r="M40" s="87"/>
    </row>
    <row r="41" spans="2:13" s="79" customFormat="1" ht="29" customHeight="1">
      <c r="B41" s="109">
        <f t="shared" ref="B41" si="20">B38+1</f>
        <v>10</v>
      </c>
      <c r="C41" s="118"/>
      <c r="D41" s="119"/>
      <c r="E41" s="121"/>
      <c r="F41" s="61">
        <v>2024</v>
      </c>
      <c r="G41" s="72"/>
      <c r="H41" s="72"/>
      <c r="I41" s="72"/>
      <c r="J41" s="62">
        <f t="shared" si="7"/>
        <v>0</v>
      </c>
      <c r="K41" s="62">
        <f t="shared" ref="K41:K42" si="21">H41</f>
        <v>0</v>
      </c>
      <c r="L41" s="62">
        <f t="shared" si="17"/>
        <v>0</v>
      </c>
      <c r="M41" s="87"/>
    </row>
    <row r="42" spans="2:13" s="79" customFormat="1" ht="29" customHeight="1">
      <c r="B42" s="98"/>
      <c r="C42" s="118"/>
      <c r="D42" s="119"/>
      <c r="E42" s="121"/>
      <c r="F42" s="61">
        <v>2023</v>
      </c>
      <c r="G42" s="72"/>
      <c r="H42" s="72"/>
      <c r="I42" s="72"/>
      <c r="J42" s="62">
        <f t="shared" si="7"/>
        <v>0</v>
      </c>
      <c r="K42" s="62">
        <f t="shared" si="21"/>
        <v>0</v>
      </c>
      <c r="L42" s="62">
        <f t="shared" si="17"/>
        <v>0</v>
      </c>
      <c r="M42" s="87"/>
    </row>
    <row r="43" spans="2:13" s="79" customFormat="1" ht="29" customHeight="1">
      <c r="B43" s="99"/>
      <c r="C43" s="118"/>
      <c r="D43" s="119"/>
      <c r="E43" s="121"/>
      <c r="F43" s="61">
        <v>2022</v>
      </c>
      <c r="G43" s="72"/>
      <c r="H43" s="73" t="s">
        <v>87</v>
      </c>
      <c r="I43" s="72"/>
      <c r="J43" s="62">
        <f t="shared" si="7"/>
        <v>0</v>
      </c>
      <c r="K43" s="62">
        <f>IF(H43="Aizpilda, ja uzņēmuma lielums pēdējos divos gados ir mainījies",0,H43)</f>
        <v>0</v>
      </c>
      <c r="L43" s="62">
        <f t="shared" si="17"/>
        <v>0</v>
      </c>
      <c r="M43" s="87"/>
    </row>
    <row r="44" spans="2:13" s="79" customFormat="1" ht="29" hidden="1" customHeight="1" outlineLevel="1">
      <c r="B44" s="109">
        <f t="shared" ref="B44" si="22">B41+1</f>
        <v>11</v>
      </c>
      <c r="C44" s="118"/>
      <c r="D44" s="119"/>
      <c r="E44" s="121"/>
      <c r="F44" s="61">
        <v>2024</v>
      </c>
      <c r="G44" s="72"/>
      <c r="H44" s="72"/>
      <c r="I44" s="72"/>
      <c r="J44" s="62">
        <f t="shared" si="7"/>
        <v>0</v>
      </c>
      <c r="K44" s="62">
        <f t="shared" ref="K44:K45" si="23">H44</f>
        <v>0</v>
      </c>
      <c r="L44" s="62">
        <f t="shared" si="17"/>
        <v>0</v>
      </c>
      <c r="M44" s="87"/>
    </row>
    <row r="45" spans="2:13" s="79" customFormat="1" ht="29" hidden="1" customHeight="1" outlineLevel="1">
      <c r="B45" s="98"/>
      <c r="C45" s="118"/>
      <c r="D45" s="119"/>
      <c r="E45" s="121"/>
      <c r="F45" s="61">
        <v>2023</v>
      </c>
      <c r="G45" s="72"/>
      <c r="H45" s="72"/>
      <c r="I45" s="72"/>
      <c r="J45" s="62">
        <f t="shared" si="7"/>
        <v>0</v>
      </c>
      <c r="K45" s="62">
        <f t="shared" si="23"/>
        <v>0</v>
      </c>
      <c r="L45" s="62">
        <f t="shared" si="17"/>
        <v>0</v>
      </c>
      <c r="M45" s="87"/>
    </row>
    <row r="46" spans="2:13" s="79" customFormat="1" ht="29" hidden="1" customHeight="1" outlineLevel="1">
      <c r="B46" s="99"/>
      <c r="C46" s="118"/>
      <c r="D46" s="119"/>
      <c r="E46" s="121"/>
      <c r="F46" s="61">
        <v>2022</v>
      </c>
      <c r="G46" s="72"/>
      <c r="H46" s="73" t="s">
        <v>87</v>
      </c>
      <c r="I46" s="72"/>
      <c r="J46" s="62">
        <f t="shared" si="7"/>
        <v>0</v>
      </c>
      <c r="K46" s="62">
        <f>IF(H46="Aizpilda, ja uzņēmuma lielums pēdējos divos gados ir mainījies",0,H46)</f>
        <v>0</v>
      </c>
      <c r="L46" s="62">
        <f t="shared" si="17"/>
        <v>0</v>
      </c>
      <c r="M46" s="87"/>
    </row>
    <row r="47" spans="2:13" s="79" customFormat="1" ht="29" hidden="1" customHeight="1" outlineLevel="1">
      <c r="B47" s="109">
        <f t="shared" ref="B47" si="24">B44+1</f>
        <v>12</v>
      </c>
      <c r="C47" s="118"/>
      <c r="D47" s="119"/>
      <c r="E47" s="120"/>
      <c r="F47" s="61">
        <f>$F$13</f>
        <v>2024</v>
      </c>
      <c r="G47" s="72"/>
      <c r="H47" s="72"/>
      <c r="I47" s="72"/>
      <c r="J47" s="62">
        <f t="shared" si="7"/>
        <v>0</v>
      </c>
      <c r="K47" s="62">
        <f t="shared" ref="K47:K48" si="25">H47</f>
        <v>0</v>
      </c>
      <c r="L47" s="62">
        <f t="shared" si="17"/>
        <v>0</v>
      </c>
      <c r="M47" s="87"/>
    </row>
    <row r="48" spans="2:13" s="79" customFormat="1" ht="29" hidden="1" customHeight="1" outlineLevel="1">
      <c r="B48" s="98"/>
      <c r="C48" s="118"/>
      <c r="D48" s="119"/>
      <c r="E48" s="121"/>
      <c r="F48" s="61">
        <f>$F$14</f>
        <v>2023</v>
      </c>
      <c r="G48" s="72"/>
      <c r="H48" s="72"/>
      <c r="I48" s="72"/>
      <c r="J48" s="62">
        <f t="shared" si="7"/>
        <v>0</v>
      </c>
      <c r="K48" s="62">
        <f t="shared" si="25"/>
        <v>0</v>
      </c>
      <c r="L48" s="62">
        <f t="shared" si="17"/>
        <v>0</v>
      </c>
      <c r="M48" s="87"/>
    </row>
    <row r="49" spans="2:13" s="79" customFormat="1" ht="29" hidden="1" customHeight="1" outlineLevel="1">
      <c r="B49" s="99"/>
      <c r="C49" s="118"/>
      <c r="D49" s="119"/>
      <c r="E49" s="121"/>
      <c r="F49" s="61">
        <f>$F$15</f>
        <v>2022</v>
      </c>
      <c r="G49" s="72"/>
      <c r="H49" s="73" t="s">
        <v>87</v>
      </c>
      <c r="I49" s="72"/>
      <c r="J49" s="62">
        <f t="shared" ref="J35:J94" si="26">G49</f>
        <v>0</v>
      </c>
      <c r="K49" s="62">
        <f>IF(H49="Aizpilda, ja uzņēmuma lielums pēdējos divos gados ir mainījies",0,H49)</f>
        <v>0</v>
      </c>
      <c r="L49" s="62">
        <f t="shared" si="17"/>
        <v>0</v>
      </c>
      <c r="M49" s="87"/>
    </row>
    <row r="50" spans="2:13" s="79" customFormat="1" ht="29" hidden="1" customHeight="1" outlineLevel="1">
      <c r="B50" s="109">
        <f t="shared" ref="B50" si="27">B47+1</f>
        <v>13</v>
      </c>
      <c r="C50" s="118"/>
      <c r="D50" s="119"/>
      <c r="E50" s="120"/>
      <c r="F50" s="61">
        <f>$F$13</f>
        <v>2024</v>
      </c>
      <c r="G50" s="72"/>
      <c r="H50" s="72"/>
      <c r="I50" s="72"/>
      <c r="J50" s="62">
        <f t="shared" si="26"/>
        <v>0</v>
      </c>
      <c r="K50" s="62">
        <f t="shared" ref="K50:K51" si="28">H50</f>
        <v>0</v>
      </c>
      <c r="L50" s="62">
        <f t="shared" si="17"/>
        <v>0</v>
      </c>
      <c r="M50" s="87"/>
    </row>
    <row r="51" spans="2:13" s="79" customFormat="1" ht="29" hidden="1" customHeight="1" outlineLevel="1">
      <c r="B51" s="98"/>
      <c r="C51" s="118"/>
      <c r="D51" s="119"/>
      <c r="E51" s="121"/>
      <c r="F51" s="61">
        <f>$F$14</f>
        <v>2023</v>
      </c>
      <c r="G51" s="72"/>
      <c r="H51" s="72"/>
      <c r="I51" s="72"/>
      <c r="J51" s="62">
        <f t="shared" si="26"/>
        <v>0</v>
      </c>
      <c r="K51" s="62">
        <f t="shared" si="28"/>
        <v>0</v>
      </c>
      <c r="L51" s="62">
        <f t="shared" si="17"/>
        <v>0</v>
      </c>
      <c r="M51" s="87"/>
    </row>
    <row r="52" spans="2:13" s="79" customFormat="1" ht="29" hidden="1" customHeight="1" outlineLevel="1">
      <c r="B52" s="99"/>
      <c r="C52" s="118"/>
      <c r="D52" s="119"/>
      <c r="E52" s="121"/>
      <c r="F52" s="61">
        <f>$F$15</f>
        <v>2022</v>
      </c>
      <c r="G52" s="72"/>
      <c r="H52" s="73" t="s">
        <v>87</v>
      </c>
      <c r="I52" s="72"/>
      <c r="J52" s="62">
        <f t="shared" si="26"/>
        <v>0</v>
      </c>
      <c r="K52" s="62">
        <f>IF(H52="Aizpilda, ja uzņēmuma lielums pēdējos divos gados ir mainījies",0,H52)</f>
        <v>0</v>
      </c>
      <c r="L52" s="62">
        <f t="shared" si="17"/>
        <v>0</v>
      </c>
      <c r="M52" s="87"/>
    </row>
    <row r="53" spans="2:13" s="79" customFormat="1" ht="29" hidden="1" customHeight="1" outlineLevel="1">
      <c r="B53" s="109">
        <f t="shared" ref="B53" si="29">B50+1</f>
        <v>14</v>
      </c>
      <c r="C53" s="118"/>
      <c r="D53" s="119"/>
      <c r="E53" s="120"/>
      <c r="F53" s="61">
        <f>$F$13</f>
        <v>2024</v>
      </c>
      <c r="G53" s="72"/>
      <c r="H53" s="72"/>
      <c r="I53" s="72"/>
      <c r="J53" s="62">
        <f t="shared" si="26"/>
        <v>0</v>
      </c>
      <c r="K53" s="62">
        <f t="shared" ref="K53:K54" si="30">H53</f>
        <v>0</v>
      </c>
      <c r="L53" s="62">
        <f t="shared" si="17"/>
        <v>0</v>
      </c>
      <c r="M53" s="87"/>
    </row>
    <row r="54" spans="2:13" s="79" customFormat="1" ht="29" hidden="1" customHeight="1" outlineLevel="1">
      <c r="B54" s="98"/>
      <c r="C54" s="118"/>
      <c r="D54" s="119"/>
      <c r="E54" s="121"/>
      <c r="F54" s="61">
        <f>$F$14</f>
        <v>2023</v>
      </c>
      <c r="G54" s="72"/>
      <c r="H54" s="72"/>
      <c r="I54" s="72"/>
      <c r="J54" s="62">
        <f t="shared" si="26"/>
        <v>0</v>
      </c>
      <c r="K54" s="62">
        <f t="shared" si="30"/>
        <v>0</v>
      </c>
      <c r="L54" s="62">
        <f t="shared" si="17"/>
        <v>0</v>
      </c>
      <c r="M54" s="87"/>
    </row>
    <row r="55" spans="2:13" s="79" customFormat="1" ht="29" hidden="1" customHeight="1" outlineLevel="1">
      <c r="B55" s="99"/>
      <c r="C55" s="118"/>
      <c r="D55" s="119"/>
      <c r="E55" s="121"/>
      <c r="F55" s="61">
        <f>$F$15</f>
        <v>2022</v>
      </c>
      <c r="G55" s="72"/>
      <c r="H55" s="73" t="s">
        <v>87</v>
      </c>
      <c r="I55" s="72"/>
      <c r="J55" s="62">
        <f t="shared" si="26"/>
        <v>0</v>
      </c>
      <c r="K55" s="62">
        <f>IF(H55="Aizpilda, ja uzņēmuma lielums pēdējos divos gados ir mainījies",0,H55)</f>
        <v>0</v>
      </c>
      <c r="L55" s="62">
        <f t="shared" si="17"/>
        <v>0</v>
      </c>
      <c r="M55" s="87"/>
    </row>
    <row r="56" spans="2:13" s="79" customFormat="1" ht="29" hidden="1" customHeight="1" outlineLevel="1">
      <c r="B56" s="109">
        <f t="shared" ref="B56" si="31">B53+1</f>
        <v>15</v>
      </c>
      <c r="C56" s="118"/>
      <c r="D56" s="119"/>
      <c r="E56" s="120"/>
      <c r="F56" s="61">
        <f>$F$13</f>
        <v>2024</v>
      </c>
      <c r="G56" s="72"/>
      <c r="H56" s="72"/>
      <c r="I56" s="72"/>
      <c r="J56" s="62">
        <f t="shared" si="26"/>
        <v>0</v>
      </c>
      <c r="K56" s="62">
        <f t="shared" ref="K56:K57" si="32">H56</f>
        <v>0</v>
      </c>
      <c r="L56" s="62">
        <f t="shared" si="17"/>
        <v>0</v>
      </c>
      <c r="M56" s="87"/>
    </row>
    <row r="57" spans="2:13" s="79" customFormat="1" ht="29" hidden="1" customHeight="1" outlineLevel="1">
      <c r="B57" s="98"/>
      <c r="C57" s="118"/>
      <c r="D57" s="119"/>
      <c r="E57" s="121"/>
      <c r="F57" s="61">
        <f>$F$14</f>
        <v>2023</v>
      </c>
      <c r="G57" s="72"/>
      <c r="H57" s="72"/>
      <c r="I57" s="72"/>
      <c r="J57" s="62">
        <f t="shared" si="26"/>
        <v>0</v>
      </c>
      <c r="K57" s="62">
        <f t="shared" si="32"/>
        <v>0</v>
      </c>
      <c r="L57" s="62">
        <f t="shared" si="17"/>
        <v>0</v>
      </c>
      <c r="M57" s="87"/>
    </row>
    <row r="58" spans="2:13" s="79" customFormat="1" ht="29" hidden="1" customHeight="1" outlineLevel="1">
      <c r="B58" s="99"/>
      <c r="C58" s="118"/>
      <c r="D58" s="119"/>
      <c r="E58" s="121"/>
      <c r="F58" s="61">
        <f>$F$15</f>
        <v>2022</v>
      </c>
      <c r="G58" s="72"/>
      <c r="H58" s="73" t="s">
        <v>87</v>
      </c>
      <c r="I58" s="72"/>
      <c r="J58" s="62">
        <f t="shared" si="26"/>
        <v>0</v>
      </c>
      <c r="K58" s="62">
        <f>IF(H58="Aizpilda, ja uzņēmuma lielums pēdējos divos gados ir mainījies",0,H58)</f>
        <v>0</v>
      </c>
      <c r="L58" s="62">
        <f t="shared" si="17"/>
        <v>0</v>
      </c>
      <c r="M58" s="87"/>
    </row>
    <row r="59" spans="2:13" s="79" customFormat="1" ht="29" hidden="1" customHeight="1" outlineLevel="1">
      <c r="B59" s="109">
        <f t="shared" ref="B59" si="33">B56+1</f>
        <v>16</v>
      </c>
      <c r="C59" s="118"/>
      <c r="D59" s="119"/>
      <c r="E59" s="120"/>
      <c r="F59" s="61">
        <f>$F$13</f>
        <v>2024</v>
      </c>
      <c r="G59" s="72"/>
      <c r="H59" s="72"/>
      <c r="I59" s="72"/>
      <c r="J59" s="62">
        <f t="shared" ref="J59:J61" si="34">G59</f>
        <v>0</v>
      </c>
      <c r="K59" s="62">
        <f t="shared" ref="K59:K60" si="35">H59</f>
        <v>0</v>
      </c>
      <c r="L59" s="62">
        <f t="shared" ref="L59:L61" si="36">I59</f>
        <v>0</v>
      </c>
      <c r="M59" s="87"/>
    </row>
    <row r="60" spans="2:13" s="79" customFormat="1" ht="29" hidden="1" customHeight="1" outlineLevel="1">
      <c r="B60" s="98"/>
      <c r="C60" s="118"/>
      <c r="D60" s="119"/>
      <c r="E60" s="121"/>
      <c r="F60" s="61">
        <f>$F$14</f>
        <v>2023</v>
      </c>
      <c r="G60" s="72"/>
      <c r="H60" s="72"/>
      <c r="I60" s="72"/>
      <c r="J60" s="62">
        <f t="shared" si="34"/>
        <v>0</v>
      </c>
      <c r="K60" s="62">
        <f t="shared" si="35"/>
        <v>0</v>
      </c>
      <c r="L60" s="62">
        <f t="shared" si="36"/>
        <v>0</v>
      </c>
      <c r="M60" s="87"/>
    </row>
    <row r="61" spans="2:13" s="79" customFormat="1" ht="29" hidden="1" customHeight="1" outlineLevel="1">
      <c r="B61" s="99"/>
      <c r="C61" s="118"/>
      <c r="D61" s="119"/>
      <c r="E61" s="121"/>
      <c r="F61" s="61">
        <f>$F$15</f>
        <v>2022</v>
      </c>
      <c r="G61" s="72"/>
      <c r="H61" s="73" t="s">
        <v>87</v>
      </c>
      <c r="I61" s="72"/>
      <c r="J61" s="62">
        <f t="shared" si="34"/>
        <v>0</v>
      </c>
      <c r="K61" s="62">
        <f>IF(H61="Aizpilda, ja uzņēmuma lielums pēdējos divos gados ir mainījies",0,H61)</f>
        <v>0</v>
      </c>
      <c r="L61" s="62">
        <f t="shared" si="36"/>
        <v>0</v>
      </c>
      <c r="M61" s="87"/>
    </row>
    <row r="62" spans="2:13" s="79" customFormat="1" ht="29" hidden="1" customHeight="1" outlineLevel="1">
      <c r="B62" s="109">
        <f t="shared" ref="B62:B92" si="37">B59+1</f>
        <v>17</v>
      </c>
      <c r="C62" s="118"/>
      <c r="D62" s="119"/>
      <c r="E62" s="120"/>
      <c r="F62" s="61">
        <f>$F$13</f>
        <v>2024</v>
      </c>
      <c r="G62" s="72"/>
      <c r="H62" s="72"/>
      <c r="I62" s="72"/>
      <c r="J62" s="62">
        <f t="shared" si="26"/>
        <v>0</v>
      </c>
      <c r="K62" s="62">
        <f t="shared" ref="K62:K63" si="38">H62</f>
        <v>0</v>
      </c>
      <c r="L62" s="62">
        <f t="shared" si="17"/>
        <v>0</v>
      </c>
      <c r="M62" s="87"/>
    </row>
    <row r="63" spans="2:13" s="79" customFormat="1" ht="29" hidden="1" customHeight="1" outlineLevel="1">
      <c r="B63" s="98"/>
      <c r="C63" s="118"/>
      <c r="D63" s="119"/>
      <c r="E63" s="121"/>
      <c r="F63" s="61">
        <f>$F$14</f>
        <v>2023</v>
      </c>
      <c r="G63" s="72"/>
      <c r="H63" s="72"/>
      <c r="I63" s="72"/>
      <c r="J63" s="62">
        <f t="shared" si="26"/>
        <v>0</v>
      </c>
      <c r="K63" s="62">
        <f t="shared" si="38"/>
        <v>0</v>
      </c>
      <c r="L63" s="62">
        <f t="shared" si="17"/>
        <v>0</v>
      </c>
      <c r="M63" s="87"/>
    </row>
    <row r="64" spans="2:13" s="79" customFormat="1" ht="29" hidden="1" customHeight="1" outlineLevel="1">
      <c r="B64" s="99"/>
      <c r="C64" s="118"/>
      <c r="D64" s="119"/>
      <c r="E64" s="121"/>
      <c r="F64" s="61">
        <f>$F$15</f>
        <v>2022</v>
      </c>
      <c r="G64" s="72"/>
      <c r="H64" s="73" t="s">
        <v>87</v>
      </c>
      <c r="I64" s="72"/>
      <c r="J64" s="62">
        <f t="shared" si="26"/>
        <v>0</v>
      </c>
      <c r="K64" s="62">
        <f>IF(H64="Aizpilda, ja uzņēmuma lielums pēdējos divos gados ir mainījies",0,H64)</f>
        <v>0</v>
      </c>
      <c r="L64" s="62">
        <f t="shared" si="17"/>
        <v>0</v>
      </c>
      <c r="M64" s="87"/>
    </row>
    <row r="65" spans="2:13" s="79" customFormat="1" ht="29" hidden="1" customHeight="1" outlineLevel="1">
      <c r="B65" s="109">
        <f t="shared" si="37"/>
        <v>18</v>
      </c>
      <c r="C65" s="118"/>
      <c r="D65" s="119"/>
      <c r="E65" s="120"/>
      <c r="F65" s="61">
        <f>$F$13</f>
        <v>2024</v>
      </c>
      <c r="G65" s="72"/>
      <c r="H65" s="72"/>
      <c r="I65" s="72"/>
      <c r="J65" s="62">
        <f t="shared" ref="J65:J67" si="39">G65</f>
        <v>0</v>
      </c>
      <c r="K65" s="62">
        <f t="shared" ref="K65:K66" si="40">H65</f>
        <v>0</v>
      </c>
      <c r="L65" s="62">
        <f t="shared" ref="L65:L67" si="41">I65</f>
        <v>0</v>
      </c>
      <c r="M65" s="87"/>
    </row>
    <row r="66" spans="2:13" s="79" customFormat="1" ht="29" hidden="1" customHeight="1" outlineLevel="1">
      <c r="B66" s="98"/>
      <c r="C66" s="118"/>
      <c r="D66" s="119"/>
      <c r="E66" s="121"/>
      <c r="F66" s="61">
        <f>$F$14</f>
        <v>2023</v>
      </c>
      <c r="G66" s="72"/>
      <c r="H66" s="72"/>
      <c r="I66" s="72"/>
      <c r="J66" s="62">
        <f t="shared" si="39"/>
        <v>0</v>
      </c>
      <c r="K66" s="62">
        <f t="shared" si="40"/>
        <v>0</v>
      </c>
      <c r="L66" s="62">
        <f t="shared" si="41"/>
        <v>0</v>
      </c>
      <c r="M66" s="87"/>
    </row>
    <row r="67" spans="2:13" s="79" customFormat="1" ht="29" hidden="1" customHeight="1" outlineLevel="1">
      <c r="B67" s="99"/>
      <c r="C67" s="118"/>
      <c r="D67" s="119"/>
      <c r="E67" s="121"/>
      <c r="F67" s="61">
        <f>$F$15</f>
        <v>2022</v>
      </c>
      <c r="G67" s="72"/>
      <c r="H67" s="73" t="s">
        <v>87</v>
      </c>
      <c r="I67" s="72"/>
      <c r="J67" s="62">
        <f t="shared" si="39"/>
        <v>0</v>
      </c>
      <c r="K67" s="62">
        <f>IF(H67="Aizpilda, ja uzņēmuma lielums pēdējos divos gados ir mainījies",0,H67)</f>
        <v>0</v>
      </c>
      <c r="L67" s="62">
        <f t="shared" si="41"/>
        <v>0</v>
      </c>
      <c r="M67" s="87"/>
    </row>
    <row r="68" spans="2:13" s="79" customFormat="1" ht="29" hidden="1" customHeight="1" outlineLevel="1">
      <c r="B68" s="109">
        <f t="shared" si="37"/>
        <v>19</v>
      </c>
      <c r="C68" s="118"/>
      <c r="D68" s="119"/>
      <c r="E68" s="120"/>
      <c r="F68" s="61">
        <f>$F$13</f>
        <v>2024</v>
      </c>
      <c r="G68" s="72"/>
      <c r="H68" s="72"/>
      <c r="I68" s="72"/>
      <c r="J68" s="62">
        <f t="shared" si="26"/>
        <v>0</v>
      </c>
      <c r="K68" s="62">
        <f t="shared" ref="K68:K69" si="42">H68</f>
        <v>0</v>
      </c>
      <c r="L68" s="62">
        <f t="shared" si="17"/>
        <v>0</v>
      </c>
      <c r="M68" s="87"/>
    </row>
    <row r="69" spans="2:13" s="79" customFormat="1" ht="29" hidden="1" customHeight="1" outlineLevel="1">
      <c r="B69" s="98"/>
      <c r="C69" s="118"/>
      <c r="D69" s="119"/>
      <c r="E69" s="121"/>
      <c r="F69" s="61">
        <f>$F$14</f>
        <v>2023</v>
      </c>
      <c r="G69" s="72"/>
      <c r="H69" s="72"/>
      <c r="I69" s="72"/>
      <c r="J69" s="62">
        <f t="shared" si="26"/>
        <v>0</v>
      </c>
      <c r="K69" s="62">
        <f t="shared" si="42"/>
        <v>0</v>
      </c>
      <c r="L69" s="62">
        <f t="shared" si="17"/>
        <v>0</v>
      </c>
      <c r="M69" s="87"/>
    </row>
    <row r="70" spans="2:13" s="79" customFormat="1" ht="29" hidden="1" customHeight="1" outlineLevel="1">
      <c r="B70" s="99"/>
      <c r="C70" s="118"/>
      <c r="D70" s="119"/>
      <c r="E70" s="121"/>
      <c r="F70" s="61">
        <f>$F$15</f>
        <v>2022</v>
      </c>
      <c r="G70" s="72"/>
      <c r="H70" s="73" t="s">
        <v>87</v>
      </c>
      <c r="I70" s="72"/>
      <c r="J70" s="62">
        <f t="shared" si="26"/>
        <v>0</v>
      </c>
      <c r="K70" s="62">
        <f>IF(H70="Aizpilda, ja uzņēmuma lielums pēdējos divos gados ir mainījies",0,H70)</f>
        <v>0</v>
      </c>
      <c r="L70" s="62">
        <f t="shared" si="17"/>
        <v>0</v>
      </c>
      <c r="M70" s="87"/>
    </row>
    <row r="71" spans="2:13" s="79" customFormat="1" ht="29" hidden="1" customHeight="1" outlineLevel="1">
      <c r="B71" s="109">
        <f t="shared" si="37"/>
        <v>20</v>
      </c>
      <c r="C71" s="118"/>
      <c r="D71" s="119"/>
      <c r="E71" s="120"/>
      <c r="F71" s="61">
        <f>$F$13</f>
        <v>2024</v>
      </c>
      <c r="G71" s="72"/>
      <c r="H71" s="72"/>
      <c r="I71" s="72"/>
      <c r="J71" s="62">
        <f t="shared" ref="J71:J88" si="43">G71</f>
        <v>0</v>
      </c>
      <c r="K71" s="62">
        <f t="shared" ref="K71:K72" si="44">H71</f>
        <v>0</v>
      </c>
      <c r="L71" s="62">
        <f t="shared" ref="L71:L88" si="45">I71</f>
        <v>0</v>
      </c>
      <c r="M71" s="87"/>
    </row>
    <row r="72" spans="2:13" s="79" customFormat="1" ht="29" hidden="1" customHeight="1" outlineLevel="1">
      <c r="B72" s="98"/>
      <c r="C72" s="118"/>
      <c r="D72" s="119"/>
      <c r="E72" s="121"/>
      <c r="F72" s="61">
        <f>$F$14</f>
        <v>2023</v>
      </c>
      <c r="G72" s="72"/>
      <c r="H72" s="72"/>
      <c r="I72" s="72"/>
      <c r="J72" s="62">
        <f t="shared" si="43"/>
        <v>0</v>
      </c>
      <c r="K72" s="62">
        <f t="shared" si="44"/>
        <v>0</v>
      </c>
      <c r="L72" s="62">
        <f t="shared" si="45"/>
        <v>0</v>
      </c>
      <c r="M72" s="87"/>
    </row>
    <row r="73" spans="2:13" s="79" customFormat="1" ht="29" hidden="1" customHeight="1" outlineLevel="1">
      <c r="B73" s="99"/>
      <c r="C73" s="118"/>
      <c r="D73" s="119"/>
      <c r="E73" s="121"/>
      <c r="F73" s="61">
        <f>$F$15</f>
        <v>2022</v>
      </c>
      <c r="G73" s="72"/>
      <c r="H73" s="73" t="s">
        <v>87</v>
      </c>
      <c r="I73" s="72"/>
      <c r="J73" s="62">
        <f t="shared" si="43"/>
        <v>0</v>
      </c>
      <c r="K73" s="62">
        <f>IF(H73="Aizpilda, ja uzņēmuma lielums pēdējos divos gados ir mainījies",0,H73)</f>
        <v>0</v>
      </c>
      <c r="L73" s="62">
        <f t="shared" si="45"/>
        <v>0</v>
      </c>
      <c r="M73" s="87"/>
    </row>
    <row r="74" spans="2:13" s="79" customFormat="1" ht="29" hidden="1" customHeight="1" outlineLevel="1">
      <c r="B74" s="109">
        <f t="shared" si="37"/>
        <v>21</v>
      </c>
      <c r="C74" s="110"/>
      <c r="D74" s="113"/>
      <c r="E74" s="116"/>
      <c r="F74" s="61">
        <f>$F$13</f>
        <v>2024</v>
      </c>
      <c r="G74" s="72"/>
      <c r="H74" s="72"/>
      <c r="I74" s="72"/>
      <c r="J74" s="62">
        <f t="shared" ref="J74:J76" si="46">G74</f>
        <v>0</v>
      </c>
      <c r="K74" s="62">
        <f t="shared" ref="K74:K75" si="47">H74</f>
        <v>0</v>
      </c>
      <c r="L74" s="62">
        <f t="shared" ref="L74:L76" si="48">I74</f>
        <v>0</v>
      </c>
      <c r="M74" s="87"/>
    </row>
    <row r="75" spans="2:13" s="79" customFormat="1" ht="29" hidden="1" customHeight="1" outlineLevel="1">
      <c r="B75" s="98"/>
      <c r="C75" s="111"/>
      <c r="D75" s="114"/>
      <c r="E75" s="151"/>
      <c r="F75" s="61">
        <f>$F$14</f>
        <v>2023</v>
      </c>
      <c r="G75" s="72"/>
      <c r="H75" s="72"/>
      <c r="I75" s="72"/>
      <c r="J75" s="62">
        <f t="shared" si="46"/>
        <v>0</v>
      </c>
      <c r="K75" s="62">
        <f t="shared" si="47"/>
        <v>0</v>
      </c>
      <c r="L75" s="62">
        <f t="shared" si="48"/>
        <v>0</v>
      </c>
      <c r="M75" s="87"/>
    </row>
    <row r="76" spans="2:13" s="79" customFormat="1" ht="29" hidden="1" customHeight="1" outlineLevel="1">
      <c r="B76" s="99"/>
      <c r="C76" s="112"/>
      <c r="D76" s="115"/>
      <c r="E76" s="152"/>
      <c r="F76" s="61">
        <f>$F$15</f>
        <v>2022</v>
      </c>
      <c r="G76" s="72"/>
      <c r="H76" s="73" t="s">
        <v>87</v>
      </c>
      <c r="I76" s="72"/>
      <c r="J76" s="62">
        <f t="shared" si="46"/>
        <v>0</v>
      </c>
      <c r="K76" s="62">
        <f>IF(H76="Aizpilda, ja uzņēmuma lielums pēdējos divos gados ir mainījies",0,H76)</f>
        <v>0</v>
      </c>
      <c r="L76" s="62">
        <f t="shared" si="48"/>
        <v>0</v>
      </c>
      <c r="M76" s="87"/>
    </row>
    <row r="77" spans="2:13" s="79" customFormat="1" ht="29" hidden="1" customHeight="1" outlineLevel="1">
      <c r="B77" s="109">
        <f t="shared" si="37"/>
        <v>22</v>
      </c>
      <c r="C77" s="110"/>
      <c r="D77" s="113"/>
      <c r="E77" s="116"/>
      <c r="F77" s="61">
        <f>$F$13</f>
        <v>2024</v>
      </c>
      <c r="G77" s="72"/>
      <c r="H77" s="72"/>
      <c r="I77" s="72"/>
      <c r="J77" s="62">
        <f t="shared" ref="J77:J82" si="49">G77</f>
        <v>0</v>
      </c>
      <c r="K77" s="62">
        <f t="shared" ref="K77:K78" si="50">H77</f>
        <v>0</v>
      </c>
      <c r="L77" s="62">
        <f t="shared" ref="L77:L82" si="51">I77</f>
        <v>0</v>
      </c>
      <c r="M77" s="87"/>
    </row>
    <row r="78" spans="2:13" s="79" customFormat="1" ht="29" hidden="1" customHeight="1" outlineLevel="1">
      <c r="B78" s="98"/>
      <c r="C78" s="111"/>
      <c r="D78" s="114"/>
      <c r="E78" s="151"/>
      <c r="F78" s="61">
        <f>$F$14</f>
        <v>2023</v>
      </c>
      <c r="G78" s="72"/>
      <c r="H78" s="72"/>
      <c r="I78" s="72"/>
      <c r="J78" s="62">
        <f t="shared" si="49"/>
        <v>0</v>
      </c>
      <c r="K78" s="62">
        <f t="shared" si="50"/>
        <v>0</v>
      </c>
      <c r="L78" s="62">
        <f t="shared" si="51"/>
        <v>0</v>
      </c>
      <c r="M78" s="87"/>
    </row>
    <row r="79" spans="2:13" s="79" customFormat="1" ht="29" hidden="1" customHeight="1" outlineLevel="1">
      <c r="B79" s="99"/>
      <c r="C79" s="112"/>
      <c r="D79" s="115"/>
      <c r="E79" s="152"/>
      <c r="F79" s="61">
        <f>$F$15</f>
        <v>2022</v>
      </c>
      <c r="G79" s="72"/>
      <c r="H79" s="73" t="s">
        <v>87</v>
      </c>
      <c r="I79" s="72"/>
      <c r="J79" s="62">
        <f t="shared" si="49"/>
        <v>0</v>
      </c>
      <c r="K79" s="62">
        <f>IF(H79="Aizpilda, ja uzņēmuma lielums pēdējos divos gados ir mainījies",0,H79)</f>
        <v>0</v>
      </c>
      <c r="L79" s="62">
        <f t="shared" si="51"/>
        <v>0</v>
      </c>
      <c r="M79" s="87"/>
    </row>
    <row r="80" spans="2:13" s="79" customFormat="1" ht="29" hidden="1" customHeight="1" outlineLevel="1">
      <c r="B80" s="109">
        <f t="shared" si="37"/>
        <v>23</v>
      </c>
      <c r="C80" s="110"/>
      <c r="D80" s="113"/>
      <c r="E80" s="116"/>
      <c r="F80" s="61">
        <f>$F$13</f>
        <v>2024</v>
      </c>
      <c r="G80" s="72"/>
      <c r="H80" s="72"/>
      <c r="I80" s="72"/>
      <c r="J80" s="62">
        <f t="shared" si="49"/>
        <v>0</v>
      </c>
      <c r="K80" s="62">
        <f t="shared" ref="K80:K81" si="52">H80</f>
        <v>0</v>
      </c>
      <c r="L80" s="62">
        <f t="shared" si="51"/>
        <v>0</v>
      </c>
      <c r="M80" s="87"/>
    </row>
    <row r="81" spans="2:13" s="79" customFormat="1" ht="29" hidden="1" customHeight="1" outlineLevel="1">
      <c r="B81" s="98"/>
      <c r="C81" s="111"/>
      <c r="D81" s="114"/>
      <c r="E81" s="151"/>
      <c r="F81" s="61">
        <f>$F$14</f>
        <v>2023</v>
      </c>
      <c r="G81" s="72"/>
      <c r="H81" s="72"/>
      <c r="I81" s="72"/>
      <c r="J81" s="62">
        <f t="shared" si="49"/>
        <v>0</v>
      </c>
      <c r="K81" s="62">
        <f t="shared" si="52"/>
        <v>0</v>
      </c>
      <c r="L81" s="62">
        <f t="shared" si="51"/>
        <v>0</v>
      </c>
      <c r="M81" s="87"/>
    </row>
    <row r="82" spans="2:13" s="79" customFormat="1" ht="29" hidden="1" customHeight="1" outlineLevel="1">
      <c r="B82" s="99"/>
      <c r="C82" s="112"/>
      <c r="D82" s="115"/>
      <c r="E82" s="152"/>
      <c r="F82" s="61">
        <f>$F$15</f>
        <v>2022</v>
      </c>
      <c r="G82" s="72"/>
      <c r="H82" s="73" t="s">
        <v>87</v>
      </c>
      <c r="I82" s="72"/>
      <c r="J82" s="62">
        <f t="shared" si="49"/>
        <v>0</v>
      </c>
      <c r="K82" s="62">
        <f>IF(H82="Aizpilda, ja uzņēmuma lielums pēdējos divos gados ir mainījies",0,H82)</f>
        <v>0</v>
      </c>
      <c r="L82" s="62">
        <f t="shared" si="51"/>
        <v>0</v>
      </c>
      <c r="M82" s="87"/>
    </row>
    <row r="83" spans="2:13" s="79" customFormat="1" ht="29" hidden="1" customHeight="1" outlineLevel="1">
      <c r="B83" s="109">
        <f t="shared" si="37"/>
        <v>24</v>
      </c>
      <c r="C83" s="110"/>
      <c r="D83" s="113"/>
      <c r="E83" s="116"/>
      <c r="F83" s="61">
        <f>$F$13</f>
        <v>2024</v>
      </c>
      <c r="G83" s="72"/>
      <c r="H83" s="72"/>
      <c r="I83" s="72"/>
      <c r="J83" s="62">
        <f t="shared" ref="J83:J85" si="53">G83</f>
        <v>0</v>
      </c>
      <c r="K83" s="62">
        <f t="shared" ref="K83:K84" si="54">H83</f>
        <v>0</v>
      </c>
      <c r="L83" s="62">
        <f t="shared" ref="L83:L85" si="55">I83</f>
        <v>0</v>
      </c>
      <c r="M83" s="87"/>
    </row>
    <row r="84" spans="2:13" s="79" customFormat="1" ht="29" hidden="1" customHeight="1" outlineLevel="1">
      <c r="B84" s="98"/>
      <c r="C84" s="111"/>
      <c r="D84" s="114"/>
      <c r="E84" s="151"/>
      <c r="F84" s="61">
        <f>$F$14</f>
        <v>2023</v>
      </c>
      <c r="G84" s="72"/>
      <c r="H84" s="72"/>
      <c r="I84" s="72"/>
      <c r="J84" s="62">
        <f t="shared" si="53"/>
        <v>0</v>
      </c>
      <c r="K84" s="62">
        <f t="shared" si="54"/>
        <v>0</v>
      </c>
      <c r="L84" s="62">
        <f t="shared" si="55"/>
        <v>0</v>
      </c>
      <c r="M84" s="87"/>
    </row>
    <row r="85" spans="2:13" s="79" customFormat="1" ht="29" hidden="1" customHeight="1" outlineLevel="1">
      <c r="B85" s="99"/>
      <c r="C85" s="112"/>
      <c r="D85" s="115"/>
      <c r="E85" s="152"/>
      <c r="F85" s="61">
        <f>$F$15</f>
        <v>2022</v>
      </c>
      <c r="G85" s="72"/>
      <c r="H85" s="73" t="s">
        <v>87</v>
      </c>
      <c r="I85" s="72"/>
      <c r="J85" s="62">
        <f t="shared" si="53"/>
        <v>0</v>
      </c>
      <c r="K85" s="62">
        <f>IF(H85="Aizpilda, ja uzņēmuma lielums pēdējos divos gados ir mainījies",0,H85)</f>
        <v>0</v>
      </c>
      <c r="L85" s="62">
        <f t="shared" si="55"/>
        <v>0</v>
      </c>
      <c r="M85" s="87"/>
    </row>
    <row r="86" spans="2:13" s="79" customFormat="1" ht="29" hidden="1" customHeight="1" outlineLevel="1">
      <c r="B86" s="109">
        <f t="shared" si="37"/>
        <v>25</v>
      </c>
      <c r="C86" s="110"/>
      <c r="D86" s="113"/>
      <c r="E86" s="116"/>
      <c r="F86" s="61">
        <f>$F$13</f>
        <v>2024</v>
      </c>
      <c r="G86" s="72"/>
      <c r="H86" s="72"/>
      <c r="I86" s="72"/>
      <c r="J86" s="62">
        <f t="shared" si="43"/>
        <v>0</v>
      </c>
      <c r="K86" s="62">
        <f t="shared" ref="K86:K87" si="56">H86</f>
        <v>0</v>
      </c>
      <c r="L86" s="62">
        <f t="shared" si="45"/>
        <v>0</v>
      </c>
      <c r="M86" s="87"/>
    </row>
    <row r="87" spans="2:13" s="79" customFormat="1" ht="29" hidden="1" customHeight="1" outlineLevel="1">
      <c r="B87" s="98"/>
      <c r="C87" s="111"/>
      <c r="D87" s="114"/>
      <c r="E87" s="151"/>
      <c r="F87" s="61">
        <f>$F$14</f>
        <v>2023</v>
      </c>
      <c r="G87" s="72"/>
      <c r="H87" s="72"/>
      <c r="I87" s="72"/>
      <c r="J87" s="62">
        <f t="shared" si="43"/>
        <v>0</v>
      </c>
      <c r="K87" s="62">
        <f t="shared" si="56"/>
        <v>0</v>
      </c>
      <c r="L87" s="62">
        <f t="shared" si="45"/>
        <v>0</v>
      </c>
      <c r="M87" s="87"/>
    </row>
    <row r="88" spans="2:13" s="79" customFormat="1" ht="29" hidden="1" customHeight="1" outlineLevel="1">
      <c r="B88" s="99"/>
      <c r="C88" s="112"/>
      <c r="D88" s="115"/>
      <c r="E88" s="152"/>
      <c r="F88" s="61">
        <f>$F$15</f>
        <v>2022</v>
      </c>
      <c r="G88" s="72"/>
      <c r="H88" s="73" t="s">
        <v>87</v>
      </c>
      <c r="I88" s="72"/>
      <c r="J88" s="62">
        <f t="shared" si="43"/>
        <v>0</v>
      </c>
      <c r="K88" s="62">
        <f>IF(H88="Aizpilda, ja uzņēmuma lielums pēdējos divos gados ir mainījies",0,H88)</f>
        <v>0</v>
      </c>
      <c r="L88" s="62">
        <f t="shared" si="45"/>
        <v>0</v>
      </c>
      <c r="M88" s="87"/>
    </row>
    <row r="89" spans="2:13" s="79" customFormat="1" ht="29" hidden="1" customHeight="1" outlineLevel="1">
      <c r="B89" s="109">
        <f t="shared" si="37"/>
        <v>26</v>
      </c>
      <c r="C89" s="118"/>
      <c r="D89" s="119"/>
      <c r="E89" s="120"/>
      <c r="F89" s="61">
        <f>$F$13</f>
        <v>2024</v>
      </c>
      <c r="G89" s="72"/>
      <c r="H89" s="72"/>
      <c r="I89" s="72"/>
      <c r="J89" s="62">
        <f t="shared" ref="J89:J91" si="57">G89</f>
        <v>0</v>
      </c>
      <c r="K89" s="62">
        <f t="shared" ref="K89:K90" si="58">H89</f>
        <v>0</v>
      </c>
      <c r="L89" s="62">
        <f t="shared" ref="L89:L91" si="59">I89</f>
        <v>0</v>
      </c>
      <c r="M89" s="87"/>
    </row>
    <row r="90" spans="2:13" s="79" customFormat="1" ht="29" hidden="1" customHeight="1" outlineLevel="1">
      <c r="B90" s="98"/>
      <c r="C90" s="118"/>
      <c r="D90" s="119"/>
      <c r="E90" s="121"/>
      <c r="F90" s="61">
        <f>$F$14</f>
        <v>2023</v>
      </c>
      <c r="G90" s="72"/>
      <c r="H90" s="72"/>
      <c r="I90" s="72"/>
      <c r="J90" s="62">
        <f t="shared" si="57"/>
        <v>0</v>
      </c>
      <c r="K90" s="62">
        <f t="shared" si="58"/>
        <v>0</v>
      </c>
      <c r="L90" s="62">
        <f t="shared" si="59"/>
        <v>0</v>
      </c>
      <c r="M90" s="87"/>
    </row>
    <row r="91" spans="2:13" s="79" customFormat="1" ht="29" hidden="1" customHeight="1" outlineLevel="1">
      <c r="B91" s="99"/>
      <c r="C91" s="118"/>
      <c r="D91" s="119"/>
      <c r="E91" s="121"/>
      <c r="F91" s="61">
        <f>$F$15</f>
        <v>2022</v>
      </c>
      <c r="G91" s="72"/>
      <c r="H91" s="73" t="s">
        <v>87</v>
      </c>
      <c r="I91" s="72"/>
      <c r="J91" s="62">
        <f t="shared" si="57"/>
        <v>0</v>
      </c>
      <c r="K91" s="62">
        <f>IF(H91="Aizpilda, ja uzņēmuma lielums pēdējos divos gados ir mainījies",0,H91)</f>
        <v>0</v>
      </c>
      <c r="L91" s="62">
        <f t="shared" si="59"/>
        <v>0</v>
      </c>
      <c r="M91" s="87"/>
    </row>
    <row r="92" spans="2:13" s="79" customFormat="1" ht="29" hidden="1" customHeight="1" outlineLevel="1">
      <c r="B92" s="109">
        <f t="shared" si="37"/>
        <v>27</v>
      </c>
      <c r="C92" s="118"/>
      <c r="D92" s="119"/>
      <c r="E92" s="120"/>
      <c r="F92" s="61">
        <f>$F$13</f>
        <v>2024</v>
      </c>
      <c r="G92" s="72"/>
      <c r="H92" s="72"/>
      <c r="I92" s="72"/>
      <c r="J92" s="62">
        <f t="shared" si="26"/>
        <v>0</v>
      </c>
      <c r="K92" s="62">
        <f t="shared" ref="K92:K93" si="60">H92</f>
        <v>0</v>
      </c>
      <c r="L92" s="62">
        <f t="shared" si="17"/>
        <v>0</v>
      </c>
      <c r="M92" s="87"/>
    </row>
    <row r="93" spans="2:13" s="79" customFormat="1" ht="29" hidden="1" customHeight="1" outlineLevel="1">
      <c r="B93" s="98"/>
      <c r="C93" s="118"/>
      <c r="D93" s="119"/>
      <c r="E93" s="121"/>
      <c r="F93" s="61">
        <f>$F$14</f>
        <v>2023</v>
      </c>
      <c r="G93" s="72"/>
      <c r="H93" s="72"/>
      <c r="I93" s="72"/>
      <c r="J93" s="62">
        <f t="shared" si="26"/>
        <v>0</v>
      </c>
      <c r="K93" s="62">
        <f t="shared" si="60"/>
        <v>0</v>
      </c>
      <c r="L93" s="62">
        <f t="shared" si="17"/>
        <v>0</v>
      </c>
      <c r="M93" s="87"/>
    </row>
    <row r="94" spans="2:13" s="79" customFormat="1" ht="29" hidden="1" customHeight="1" outlineLevel="1">
      <c r="B94" s="99"/>
      <c r="C94" s="118"/>
      <c r="D94" s="119"/>
      <c r="E94" s="121"/>
      <c r="F94" s="61">
        <f>$F$15</f>
        <v>2022</v>
      </c>
      <c r="G94" s="72"/>
      <c r="H94" s="73" t="s">
        <v>87</v>
      </c>
      <c r="I94" s="72"/>
      <c r="J94" s="62">
        <f t="shared" si="26"/>
        <v>0</v>
      </c>
      <c r="K94" s="62">
        <f>IF(H94="Aizpilda, ja uzņēmuma lielums pēdējos divos gados ir mainījies",0,H94)</f>
        <v>0</v>
      </c>
      <c r="L94" s="62">
        <f t="shared" si="17"/>
        <v>0</v>
      </c>
      <c r="M94" s="87"/>
    </row>
    <row r="95" spans="2:13" s="79" customFormat="1" ht="29" hidden="1" customHeight="1" outlineLevel="1">
      <c r="B95" s="109">
        <f t="shared" ref="B95" si="61">B92+1</f>
        <v>28</v>
      </c>
      <c r="C95" s="118"/>
      <c r="D95" s="119"/>
      <c r="E95" s="120"/>
      <c r="F95" s="61">
        <f>$F$13</f>
        <v>2024</v>
      </c>
      <c r="G95" s="72"/>
      <c r="H95" s="72"/>
      <c r="I95" s="72"/>
      <c r="J95" s="62">
        <f t="shared" ref="J95:J97" si="62">G95</f>
        <v>0</v>
      </c>
      <c r="K95" s="62">
        <f t="shared" ref="K95:K96" si="63">H95</f>
        <v>0</v>
      </c>
      <c r="L95" s="62">
        <f t="shared" ref="L95:L97" si="64">I95</f>
        <v>0</v>
      </c>
      <c r="M95" s="87"/>
    </row>
    <row r="96" spans="2:13" s="79" customFormat="1" ht="29" hidden="1" customHeight="1" outlineLevel="1">
      <c r="B96" s="98"/>
      <c r="C96" s="118"/>
      <c r="D96" s="119"/>
      <c r="E96" s="121"/>
      <c r="F96" s="61">
        <f>$F$14</f>
        <v>2023</v>
      </c>
      <c r="G96" s="72"/>
      <c r="H96" s="72"/>
      <c r="I96" s="72"/>
      <c r="J96" s="62">
        <f t="shared" si="62"/>
        <v>0</v>
      </c>
      <c r="K96" s="62">
        <f t="shared" si="63"/>
        <v>0</v>
      </c>
      <c r="L96" s="62">
        <f t="shared" si="64"/>
        <v>0</v>
      </c>
      <c r="M96" s="87"/>
    </row>
    <row r="97" spans="2:13" s="79" customFormat="1" ht="29" hidden="1" customHeight="1" outlineLevel="1">
      <c r="B97" s="99"/>
      <c r="C97" s="118"/>
      <c r="D97" s="119"/>
      <c r="E97" s="121"/>
      <c r="F97" s="61">
        <f>$F$15</f>
        <v>2022</v>
      </c>
      <c r="G97" s="72"/>
      <c r="H97" s="73" t="s">
        <v>87</v>
      </c>
      <c r="I97" s="72"/>
      <c r="J97" s="62">
        <f t="shared" si="62"/>
        <v>0</v>
      </c>
      <c r="K97" s="62">
        <f>IF(H97="Aizpilda, ja uzņēmuma lielums pēdējos divos gados ir mainījies",0,H97)</f>
        <v>0</v>
      </c>
      <c r="L97" s="62">
        <f t="shared" si="64"/>
        <v>0</v>
      </c>
      <c r="M97" s="87"/>
    </row>
    <row r="98" spans="2:13" s="79" customFormat="1" ht="29" hidden="1" customHeight="1" outlineLevel="1">
      <c r="B98" s="109">
        <f t="shared" ref="B98" si="65">B95+1</f>
        <v>29</v>
      </c>
      <c r="C98" s="118"/>
      <c r="D98" s="119"/>
      <c r="E98" s="120"/>
      <c r="F98" s="61">
        <f>$F$13</f>
        <v>2024</v>
      </c>
      <c r="G98" s="72"/>
      <c r="H98" s="72"/>
      <c r="I98" s="72"/>
      <c r="J98" s="62">
        <f t="shared" ref="J98:J100" si="66">G98</f>
        <v>0</v>
      </c>
      <c r="K98" s="62">
        <f t="shared" ref="K98:K99" si="67">H98</f>
        <v>0</v>
      </c>
      <c r="L98" s="62">
        <f t="shared" ref="L98:L100" si="68">I98</f>
        <v>0</v>
      </c>
      <c r="M98" s="87"/>
    </row>
    <row r="99" spans="2:13" s="79" customFormat="1" ht="29" hidden="1" customHeight="1" outlineLevel="1">
      <c r="B99" s="98"/>
      <c r="C99" s="118"/>
      <c r="D99" s="119"/>
      <c r="E99" s="121"/>
      <c r="F99" s="61">
        <f>$F$14</f>
        <v>2023</v>
      </c>
      <c r="G99" s="72"/>
      <c r="H99" s="72"/>
      <c r="I99" s="72"/>
      <c r="J99" s="62">
        <f t="shared" si="66"/>
        <v>0</v>
      </c>
      <c r="K99" s="62">
        <f t="shared" si="67"/>
        <v>0</v>
      </c>
      <c r="L99" s="62">
        <f t="shared" si="68"/>
        <v>0</v>
      </c>
      <c r="M99" s="87"/>
    </row>
    <row r="100" spans="2:13" s="79" customFormat="1" ht="29" hidden="1" customHeight="1" outlineLevel="1">
      <c r="B100" s="99"/>
      <c r="C100" s="118"/>
      <c r="D100" s="119"/>
      <c r="E100" s="121"/>
      <c r="F100" s="61">
        <f>$F$15</f>
        <v>2022</v>
      </c>
      <c r="G100" s="72"/>
      <c r="H100" s="73" t="s">
        <v>87</v>
      </c>
      <c r="I100" s="72"/>
      <c r="J100" s="62">
        <f t="shared" si="66"/>
        <v>0</v>
      </c>
      <c r="K100" s="62">
        <f>IF(H100="Aizpilda, ja uzņēmuma lielums pēdējos divos gados ir mainījies",0,H100)</f>
        <v>0</v>
      </c>
      <c r="L100" s="62">
        <f t="shared" si="68"/>
        <v>0</v>
      </c>
      <c r="M100" s="87"/>
    </row>
    <row r="101" spans="2:13" s="79" customFormat="1" ht="29" hidden="1" customHeight="1" outlineLevel="1">
      <c r="B101" s="109">
        <f t="shared" ref="B101" si="69">B98+1</f>
        <v>30</v>
      </c>
      <c r="C101" s="118"/>
      <c r="D101" s="119"/>
      <c r="E101" s="120"/>
      <c r="F101" s="61">
        <f>$F$13</f>
        <v>2024</v>
      </c>
      <c r="G101" s="72"/>
      <c r="H101" s="72"/>
      <c r="I101" s="72"/>
      <c r="J101" s="62">
        <f t="shared" ref="J101:J103" si="70">G101</f>
        <v>0</v>
      </c>
      <c r="K101" s="62">
        <f t="shared" ref="K101:K102" si="71">H101</f>
        <v>0</v>
      </c>
      <c r="L101" s="62">
        <f t="shared" ref="L101:L103" si="72">I101</f>
        <v>0</v>
      </c>
      <c r="M101" s="87"/>
    </row>
    <row r="102" spans="2:13" s="79" customFormat="1" ht="29" hidden="1" customHeight="1" outlineLevel="1">
      <c r="B102" s="98"/>
      <c r="C102" s="118"/>
      <c r="D102" s="119"/>
      <c r="E102" s="121"/>
      <c r="F102" s="61">
        <f>$F$14</f>
        <v>2023</v>
      </c>
      <c r="G102" s="72"/>
      <c r="H102" s="72"/>
      <c r="I102" s="72"/>
      <c r="J102" s="62">
        <f t="shared" si="70"/>
        <v>0</v>
      </c>
      <c r="K102" s="62">
        <f t="shared" si="71"/>
        <v>0</v>
      </c>
      <c r="L102" s="62">
        <f t="shared" si="72"/>
        <v>0</v>
      </c>
      <c r="M102" s="87"/>
    </row>
    <row r="103" spans="2:13" s="79" customFormat="1" ht="29" hidden="1" customHeight="1" outlineLevel="1">
      <c r="B103" s="99"/>
      <c r="C103" s="118"/>
      <c r="D103" s="119"/>
      <c r="E103" s="121"/>
      <c r="F103" s="61">
        <f>$F$15</f>
        <v>2022</v>
      </c>
      <c r="G103" s="72"/>
      <c r="H103" s="73" t="s">
        <v>87</v>
      </c>
      <c r="I103" s="72"/>
      <c r="J103" s="62">
        <f t="shared" si="70"/>
        <v>0</v>
      </c>
      <c r="K103" s="62">
        <f>IF(H103="Aizpilda, ja uzņēmuma lielums pēdējos divos gados ir mainījies",0,H103)</f>
        <v>0</v>
      </c>
      <c r="L103" s="62">
        <f t="shared" si="72"/>
        <v>0</v>
      </c>
      <c r="M103" s="87"/>
    </row>
    <row r="104" spans="2:13" ht="39.65" customHeight="1" collapsed="1">
      <c r="B104" s="86"/>
      <c r="C104" s="86" t="s">
        <v>86</v>
      </c>
      <c r="D104" s="86" t="s">
        <v>3</v>
      </c>
      <c r="E104" s="86" t="s">
        <v>13</v>
      </c>
      <c r="F104" s="86" t="str">
        <f>F12</f>
        <v>Gads (par pēdējiem  gadiem)</v>
      </c>
      <c r="G104" s="86" t="s">
        <v>6</v>
      </c>
      <c r="H104" s="86" t="s">
        <v>7</v>
      </c>
      <c r="I104" s="86" t="s">
        <v>8</v>
      </c>
      <c r="J104" s="86" t="s">
        <v>24</v>
      </c>
      <c r="K104" s="86" t="s">
        <v>25</v>
      </c>
      <c r="L104" s="86" t="s">
        <v>26</v>
      </c>
      <c r="M104" s="86" t="s">
        <v>9</v>
      </c>
    </row>
    <row r="105" spans="2:13" s="79" customFormat="1" ht="28.5" customHeight="1">
      <c r="B105" s="122">
        <f>B101+1</f>
        <v>31</v>
      </c>
      <c r="C105" s="118"/>
      <c r="D105" s="119"/>
      <c r="E105" s="120"/>
      <c r="F105" s="61">
        <f>$F$13</f>
        <v>2024</v>
      </c>
      <c r="G105" s="73"/>
      <c r="H105" s="73"/>
      <c r="I105" s="73"/>
      <c r="J105" s="62">
        <f>G105*E105</f>
        <v>0</v>
      </c>
      <c r="K105" s="62">
        <f>H105*E105</f>
        <v>0</v>
      </c>
      <c r="L105" s="62">
        <f>I105*E105</f>
        <v>0</v>
      </c>
      <c r="M105" s="87"/>
    </row>
    <row r="106" spans="2:13" s="79" customFormat="1" ht="28.5" customHeight="1">
      <c r="B106" s="122"/>
      <c r="C106" s="118"/>
      <c r="D106" s="119"/>
      <c r="E106" s="121"/>
      <c r="F106" s="61">
        <f>$F$14</f>
        <v>2023</v>
      </c>
      <c r="G106" s="73"/>
      <c r="H106" s="73"/>
      <c r="I106" s="73"/>
      <c r="J106" s="62">
        <f>G106*E105</f>
        <v>0</v>
      </c>
      <c r="K106" s="62">
        <f>H106*E105</f>
        <v>0</v>
      </c>
      <c r="L106" s="62">
        <f>I106*E105</f>
        <v>0</v>
      </c>
      <c r="M106" s="87"/>
    </row>
    <row r="107" spans="2:13" ht="28.5" customHeight="1">
      <c r="B107" s="122"/>
      <c r="C107" s="118"/>
      <c r="D107" s="119"/>
      <c r="E107" s="121"/>
      <c r="F107" s="61">
        <f>$F$15</f>
        <v>2022</v>
      </c>
      <c r="G107" s="73"/>
      <c r="H107" s="73" t="s">
        <v>87</v>
      </c>
      <c r="I107" s="73"/>
      <c r="J107" s="62">
        <f>G107*E105</f>
        <v>0</v>
      </c>
      <c r="K107" s="62">
        <f>IF(H107="Aizpilda, ja uzņēmuma lielums pēdējos divos gados ir mainījies",0,H107*E105)</f>
        <v>0</v>
      </c>
      <c r="L107" s="62">
        <f>I107*E105</f>
        <v>0</v>
      </c>
      <c r="M107" s="88"/>
    </row>
    <row r="108" spans="2:13" s="79" customFormat="1" ht="28.5" customHeight="1">
      <c r="B108" s="122">
        <f>B105+1</f>
        <v>32</v>
      </c>
      <c r="C108" s="118"/>
      <c r="D108" s="119"/>
      <c r="E108" s="120"/>
      <c r="F108" s="61">
        <f>$F$13</f>
        <v>2024</v>
      </c>
      <c r="G108" s="73"/>
      <c r="H108" s="73"/>
      <c r="I108" s="73"/>
      <c r="J108" s="62">
        <f>G108*E108</f>
        <v>0</v>
      </c>
      <c r="K108" s="62">
        <f>H108*E108</f>
        <v>0</v>
      </c>
      <c r="L108" s="62">
        <f>I108*E108</f>
        <v>0</v>
      </c>
      <c r="M108" s="87"/>
    </row>
    <row r="109" spans="2:13" s="79" customFormat="1" ht="28.5" customHeight="1">
      <c r="B109" s="122"/>
      <c r="C109" s="118"/>
      <c r="D109" s="119"/>
      <c r="E109" s="121"/>
      <c r="F109" s="61">
        <f>$F$14</f>
        <v>2023</v>
      </c>
      <c r="G109" s="73"/>
      <c r="H109" s="73"/>
      <c r="I109" s="73"/>
      <c r="J109" s="62">
        <f>G109*E108</f>
        <v>0</v>
      </c>
      <c r="K109" s="62">
        <f>H109*E108</f>
        <v>0</v>
      </c>
      <c r="L109" s="62">
        <f>I109*E108</f>
        <v>0</v>
      </c>
      <c r="M109" s="87"/>
    </row>
    <row r="110" spans="2:13" s="79" customFormat="1" ht="28.5" customHeight="1">
      <c r="B110" s="122"/>
      <c r="C110" s="118"/>
      <c r="D110" s="119"/>
      <c r="E110" s="121"/>
      <c r="F110" s="61">
        <f>$F$15</f>
        <v>2022</v>
      </c>
      <c r="G110" s="73"/>
      <c r="H110" s="73" t="s">
        <v>87</v>
      </c>
      <c r="I110" s="73"/>
      <c r="J110" s="62">
        <f>G110*E108</f>
        <v>0</v>
      </c>
      <c r="K110" s="62">
        <f>IF(H110="Aizpilda, ja uzņēmuma lielums pēdējos divos gados ir mainījies",0,H110*E108)</f>
        <v>0</v>
      </c>
      <c r="L110" s="62">
        <f>I110*E108</f>
        <v>0</v>
      </c>
      <c r="M110" s="87"/>
    </row>
    <row r="111" spans="2:13" s="79" customFormat="1" ht="28.5" customHeight="1">
      <c r="B111" s="122">
        <f t="shared" ref="B111" si="73">B108+1</f>
        <v>33</v>
      </c>
      <c r="C111" s="118"/>
      <c r="D111" s="119"/>
      <c r="E111" s="120"/>
      <c r="F111" s="61">
        <f>$F$13</f>
        <v>2024</v>
      </c>
      <c r="G111" s="73"/>
      <c r="H111" s="73"/>
      <c r="I111" s="73"/>
      <c r="J111" s="62">
        <f t="shared" ref="J111" si="74">G111*E111</f>
        <v>0</v>
      </c>
      <c r="K111" s="62">
        <f t="shared" ref="K111" si="75">H111*E111</f>
        <v>0</v>
      </c>
      <c r="L111" s="62">
        <f t="shared" ref="L111" si="76">I111*E111</f>
        <v>0</v>
      </c>
      <c r="M111" s="87"/>
    </row>
    <row r="112" spans="2:13" s="79" customFormat="1" ht="28.5" customHeight="1">
      <c r="B112" s="122"/>
      <c r="C112" s="118"/>
      <c r="D112" s="119"/>
      <c r="E112" s="121"/>
      <c r="F112" s="61">
        <f>$F$14</f>
        <v>2023</v>
      </c>
      <c r="G112" s="73"/>
      <c r="H112" s="73"/>
      <c r="I112" s="73"/>
      <c r="J112" s="62">
        <f t="shared" ref="J112" si="77">G112*E111</f>
        <v>0</v>
      </c>
      <c r="K112" s="62">
        <f t="shared" ref="K112" si="78">H112*E111</f>
        <v>0</v>
      </c>
      <c r="L112" s="62">
        <f t="shared" ref="L112" si="79">I112*E111</f>
        <v>0</v>
      </c>
      <c r="M112" s="87"/>
    </row>
    <row r="113" spans="2:13" s="79" customFormat="1" ht="28.5" customHeight="1">
      <c r="B113" s="122"/>
      <c r="C113" s="118"/>
      <c r="D113" s="119"/>
      <c r="E113" s="121"/>
      <c r="F113" s="61">
        <f>$F$15</f>
        <v>2022</v>
      </c>
      <c r="G113" s="73"/>
      <c r="H113" s="73" t="s">
        <v>87</v>
      </c>
      <c r="I113" s="73"/>
      <c r="J113" s="62">
        <f t="shared" ref="J113" si="80">G113*E111</f>
        <v>0</v>
      </c>
      <c r="K113" s="62">
        <f>IF(H113="Aizpilda, ja uzņēmuma lielums pēdējos divos gados ir mainījies",0,H113*E111)</f>
        <v>0</v>
      </c>
      <c r="L113" s="62">
        <f t="shared" ref="L113" si="81">I113*E111</f>
        <v>0</v>
      </c>
      <c r="M113" s="87"/>
    </row>
    <row r="114" spans="2:13" s="79" customFormat="1" ht="28.5" customHeight="1">
      <c r="B114" s="122">
        <f t="shared" ref="B114" si="82">B111+1</f>
        <v>34</v>
      </c>
      <c r="C114" s="118"/>
      <c r="D114" s="119"/>
      <c r="E114" s="120"/>
      <c r="F114" s="61">
        <f>$F$13</f>
        <v>2024</v>
      </c>
      <c r="G114" s="73"/>
      <c r="H114" s="73"/>
      <c r="I114" s="73"/>
      <c r="J114" s="62">
        <f>G114*E114</f>
        <v>0</v>
      </c>
      <c r="K114" s="62">
        <f>H114*E114</f>
        <v>0</v>
      </c>
      <c r="L114" s="62">
        <f>I114*E114</f>
        <v>0</v>
      </c>
      <c r="M114" s="87"/>
    </row>
    <row r="115" spans="2:13" s="79" customFormat="1" ht="28.5" customHeight="1">
      <c r="B115" s="122"/>
      <c r="C115" s="118"/>
      <c r="D115" s="119"/>
      <c r="E115" s="121"/>
      <c r="F115" s="61">
        <f>$F$14</f>
        <v>2023</v>
      </c>
      <c r="G115" s="73"/>
      <c r="H115" s="73"/>
      <c r="I115" s="73"/>
      <c r="J115" s="62">
        <f>G115*E114</f>
        <v>0</v>
      </c>
      <c r="K115" s="62">
        <f>H115*E114</f>
        <v>0</v>
      </c>
      <c r="L115" s="62">
        <f>I115*E114</f>
        <v>0</v>
      </c>
      <c r="M115" s="87"/>
    </row>
    <row r="116" spans="2:13" ht="28.5" customHeight="1">
      <c r="B116" s="122"/>
      <c r="C116" s="118"/>
      <c r="D116" s="119"/>
      <c r="E116" s="121"/>
      <c r="F116" s="61">
        <f>$F$15</f>
        <v>2022</v>
      </c>
      <c r="G116" s="73"/>
      <c r="H116" s="73" t="s">
        <v>87</v>
      </c>
      <c r="I116" s="73"/>
      <c r="J116" s="62">
        <f>G116*E114</f>
        <v>0</v>
      </c>
      <c r="K116" s="62">
        <f>IF(H116="Aizpilda, ja uzņēmuma lielums pēdējos divos gados ir mainījies",0,H116*E114)</f>
        <v>0</v>
      </c>
      <c r="L116" s="62">
        <f>I116*E114</f>
        <v>0</v>
      </c>
      <c r="M116" s="88"/>
    </row>
    <row r="117" spans="2:13" s="79" customFormat="1" ht="28.5" customHeight="1">
      <c r="B117" s="122">
        <f t="shared" ref="B117" si="83">B114+1</f>
        <v>35</v>
      </c>
      <c r="C117" s="118"/>
      <c r="D117" s="119"/>
      <c r="E117" s="120"/>
      <c r="F117" s="61">
        <f>$F$13</f>
        <v>2024</v>
      </c>
      <c r="G117" s="73"/>
      <c r="H117" s="73"/>
      <c r="I117" s="73"/>
      <c r="J117" s="62">
        <f>G117*E117</f>
        <v>0</v>
      </c>
      <c r="K117" s="62">
        <f>H117*E117</f>
        <v>0</v>
      </c>
      <c r="L117" s="62">
        <f>I117*E117</f>
        <v>0</v>
      </c>
      <c r="M117" s="87"/>
    </row>
    <row r="118" spans="2:13" s="79" customFormat="1" ht="28.5" customHeight="1">
      <c r="B118" s="122"/>
      <c r="C118" s="118"/>
      <c r="D118" s="119"/>
      <c r="E118" s="121"/>
      <c r="F118" s="61">
        <f>$F$14</f>
        <v>2023</v>
      </c>
      <c r="G118" s="73"/>
      <c r="H118" s="73"/>
      <c r="I118" s="73"/>
      <c r="J118" s="62">
        <f>G118*E117</f>
        <v>0</v>
      </c>
      <c r="K118" s="62">
        <f>H118*E117</f>
        <v>0</v>
      </c>
      <c r="L118" s="62">
        <f>I118*E117</f>
        <v>0</v>
      </c>
      <c r="M118" s="87"/>
    </row>
    <row r="119" spans="2:13" s="79" customFormat="1" ht="28.5" customHeight="1">
      <c r="B119" s="122"/>
      <c r="C119" s="118"/>
      <c r="D119" s="119"/>
      <c r="E119" s="121"/>
      <c r="F119" s="61">
        <f>$F$15</f>
        <v>2022</v>
      </c>
      <c r="G119" s="73"/>
      <c r="H119" s="73" t="s">
        <v>87</v>
      </c>
      <c r="I119" s="73"/>
      <c r="J119" s="62">
        <f>G119*E117</f>
        <v>0</v>
      </c>
      <c r="K119" s="62">
        <f>IF(H119="Aizpilda, ja uzņēmuma lielums pēdējos divos gados ir mainījies",0,H119*E117)</f>
        <v>0</v>
      </c>
      <c r="L119" s="62">
        <f>I119*E117</f>
        <v>0</v>
      </c>
      <c r="M119" s="87"/>
    </row>
    <row r="120" spans="2:13" s="79" customFormat="1" ht="28.5" customHeight="1">
      <c r="B120" s="122">
        <f t="shared" ref="B120" si="84">B117+1</f>
        <v>36</v>
      </c>
      <c r="C120" s="118"/>
      <c r="D120" s="119"/>
      <c r="E120" s="120"/>
      <c r="F120" s="61">
        <f>$F$13</f>
        <v>2024</v>
      </c>
      <c r="G120" s="73"/>
      <c r="H120" s="73"/>
      <c r="I120" s="73"/>
      <c r="J120" s="62">
        <f t="shared" ref="J120" si="85">G120*E120</f>
        <v>0</v>
      </c>
      <c r="K120" s="62">
        <f t="shared" ref="K120" si="86">H120*E120</f>
        <v>0</v>
      </c>
      <c r="L120" s="62">
        <f t="shared" ref="L120" si="87">I120*E120</f>
        <v>0</v>
      </c>
      <c r="M120" s="87"/>
    </row>
    <row r="121" spans="2:13" s="79" customFormat="1" ht="28.5" customHeight="1">
      <c r="B121" s="122"/>
      <c r="C121" s="118"/>
      <c r="D121" s="119"/>
      <c r="E121" s="121"/>
      <c r="F121" s="61">
        <f>$F$14</f>
        <v>2023</v>
      </c>
      <c r="G121" s="73"/>
      <c r="H121" s="73"/>
      <c r="I121" s="73"/>
      <c r="J121" s="62">
        <f t="shared" ref="J121" si="88">G121*E120</f>
        <v>0</v>
      </c>
      <c r="K121" s="62">
        <f t="shared" ref="K121" si="89">H121*E120</f>
        <v>0</v>
      </c>
      <c r="L121" s="62">
        <f t="shared" ref="L121" si="90">I121*E120</f>
        <v>0</v>
      </c>
      <c r="M121" s="87"/>
    </row>
    <row r="122" spans="2:13" s="79" customFormat="1" ht="28.5" customHeight="1">
      <c r="B122" s="122"/>
      <c r="C122" s="118"/>
      <c r="D122" s="119"/>
      <c r="E122" s="121"/>
      <c r="F122" s="61">
        <f>$F$15</f>
        <v>2022</v>
      </c>
      <c r="G122" s="73"/>
      <c r="H122" s="73" t="s">
        <v>87</v>
      </c>
      <c r="I122" s="73"/>
      <c r="J122" s="62">
        <f t="shared" ref="J122" si="91">G122*E120</f>
        <v>0</v>
      </c>
      <c r="K122" s="62">
        <f>IF(H122="Aizpilda, ja uzņēmuma lielums pēdējos divos gados ir mainījies",0,H122*E120)</f>
        <v>0</v>
      </c>
      <c r="L122" s="62">
        <f t="shared" ref="L122" si="92">I122*E120</f>
        <v>0</v>
      </c>
      <c r="M122" s="87"/>
    </row>
    <row r="123" spans="2:13" s="79" customFormat="1" ht="28.5" customHeight="1">
      <c r="B123" s="122">
        <f t="shared" ref="B123" si="93">B120+1</f>
        <v>37</v>
      </c>
      <c r="C123" s="118"/>
      <c r="D123" s="119"/>
      <c r="E123" s="120"/>
      <c r="F123" s="61">
        <f>$F$13</f>
        <v>2024</v>
      </c>
      <c r="G123" s="73"/>
      <c r="H123" s="73"/>
      <c r="I123" s="73"/>
      <c r="J123" s="62">
        <f>G123*E123</f>
        <v>0</v>
      </c>
      <c r="K123" s="62">
        <f>H123*E123</f>
        <v>0</v>
      </c>
      <c r="L123" s="62">
        <f>I123*E123</f>
        <v>0</v>
      </c>
      <c r="M123" s="87"/>
    </row>
    <row r="124" spans="2:13" s="79" customFormat="1" ht="28.5" customHeight="1">
      <c r="B124" s="122"/>
      <c r="C124" s="118"/>
      <c r="D124" s="119"/>
      <c r="E124" s="121"/>
      <c r="F124" s="61">
        <f>$F$14</f>
        <v>2023</v>
      </c>
      <c r="G124" s="73"/>
      <c r="H124" s="73"/>
      <c r="I124" s="73"/>
      <c r="J124" s="62">
        <f>G124*E123</f>
        <v>0</v>
      </c>
      <c r="K124" s="62">
        <f>H124*E123</f>
        <v>0</v>
      </c>
      <c r="L124" s="62">
        <f>I124*E123</f>
        <v>0</v>
      </c>
      <c r="M124" s="87"/>
    </row>
    <row r="125" spans="2:13" ht="28.5" customHeight="1">
      <c r="B125" s="122"/>
      <c r="C125" s="118"/>
      <c r="D125" s="119"/>
      <c r="E125" s="121"/>
      <c r="F125" s="61">
        <f>$F$15</f>
        <v>2022</v>
      </c>
      <c r="G125" s="73"/>
      <c r="H125" s="73" t="s">
        <v>87</v>
      </c>
      <c r="I125" s="73"/>
      <c r="J125" s="62">
        <f>G125*E123</f>
        <v>0</v>
      </c>
      <c r="K125" s="62">
        <f>IF(H125="Aizpilda, ja uzņēmuma lielums pēdējos divos gados ir mainījies",0,H125*E123)</f>
        <v>0</v>
      </c>
      <c r="L125" s="62">
        <f>I125*E123</f>
        <v>0</v>
      </c>
      <c r="M125" s="88"/>
    </row>
    <row r="126" spans="2:13" s="79" customFormat="1" ht="28.5" customHeight="1">
      <c r="B126" s="122">
        <f t="shared" ref="B126" si="94">B123+1</f>
        <v>38</v>
      </c>
      <c r="C126" s="118"/>
      <c r="D126" s="119"/>
      <c r="E126" s="120"/>
      <c r="F126" s="61">
        <f>$F$13</f>
        <v>2024</v>
      </c>
      <c r="G126" s="73"/>
      <c r="H126" s="73"/>
      <c r="I126" s="73"/>
      <c r="J126" s="62">
        <f>G126*E126</f>
        <v>0</v>
      </c>
      <c r="K126" s="62">
        <f>H126*E126</f>
        <v>0</v>
      </c>
      <c r="L126" s="62">
        <f>I126*E126</f>
        <v>0</v>
      </c>
      <c r="M126" s="87"/>
    </row>
    <row r="127" spans="2:13" s="79" customFormat="1" ht="28.5" customHeight="1">
      <c r="B127" s="122"/>
      <c r="C127" s="118"/>
      <c r="D127" s="119"/>
      <c r="E127" s="121"/>
      <c r="F127" s="61">
        <f>$F$14</f>
        <v>2023</v>
      </c>
      <c r="G127" s="73"/>
      <c r="H127" s="73"/>
      <c r="I127" s="73"/>
      <c r="J127" s="62">
        <f>G127*E126</f>
        <v>0</v>
      </c>
      <c r="K127" s="62">
        <f>H127*E126</f>
        <v>0</v>
      </c>
      <c r="L127" s="62">
        <f>I127*E126</f>
        <v>0</v>
      </c>
      <c r="M127" s="87"/>
    </row>
    <row r="128" spans="2:13" s="79" customFormat="1" ht="28.5" customHeight="1">
      <c r="B128" s="122"/>
      <c r="C128" s="118"/>
      <c r="D128" s="119"/>
      <c r="E128" s="121"/>
      <c r="F128" s="61">
        <f>$F$15</f>
        <v>2022</v>
      </c>
      <c r="G128" s="73"/>
      <c r="H128" s="73" t="s">
        <v>87</v>
      </c>
      <c r="I128" s="73"/>
      <c r="J128" s="62">
        <f>G128*E126</f>
        <v>0</v>
      </c>
      <c r="K128" s="62">
        <f>IF(H128="Aizpilda, ja uzņēmuma lielums pēdējos divos gados ir mainījies",0,H128*E126)</f>
        <v>0</v>
      </c>
      <c r="L128" s="62">
        <f>I128*E126</f>
        <v>0</v>
      </c>
      <c r="M128" s="87"/>
    </row>
    <row r="129" spans="2:13" s="79" customFormat="1" ht="28.5" customHeight="1">
      <c r="B129" s="122">
        <f t="shared" ref="B129" si="95">B126+1</f>
        <v>39</v>
      </c>
      <c r="C129" s="118"/>
      <c r="D129" s="119"/>
      <c r="E129" s="120"/>
      <c r="F129" s="61">
        <f>$F$13</f>
        <v>2024</v>
      </c>
      <c r="G129" s="73"/>
      <c r="H129" s="73"/>
      <c r="I129" s="73"/>
      <c r="J129" s="62">
        <f t="shared" ref="J129" si="96">G129*E129</f>
        <v>0</v>
      </c>
      <c r="K129" s="62">
        <f t="shared" ref="K129" si="97">H129*E129</f>
        <v>0</v>
      </c>
      <c r="L129" s="62">
        <f t="shared" ref="L129" si="98">I129*E129</f>
        <v>0</v>
      </c>
      <c r="M129" s="87"/>
    </row>
    <row r="130" spans="2:13" s="79" customFormat="1" ht="28.5" customHeight="1">
      <c r="B130" s="122"/>
      <c r="C130" s="118"/>
      <c r="D130" s="119"/>
      <c r="E130" s="121"/>
      <c r="F130" s="61">
        <f>$F$14</f>
        <v>2023</v>
      </c>
      <c r="G130" s="73"/>
      <c r="H130" s="73"/>
      <c r="I130" s="73"/>
      <c r="J130" s="62">
        <f t="shared" ref="J130" si="99">G130*E129</f>
        <v>0</v>
      </c>
      <c r="K130" s="62">
        <f t="shared" ref="K130" si="100">H130*E129</f>
        <v>0</v>
      </c>
      <c r="L130" s="62">
        <f t="shared" ref="L130" si="101">I130*E129</f>
        <v>0</v>
      </c>
      <c r="M130" s="87"/>
    </row>
    <row r="131" spans="2:13" s="79" customFormat="1" ht="28.5" customHeight="1">
      <c r="B131" s="122"/>
      <c r="C131" s="118"/>
      <c r="D131" s="119"/>
      <c r="E131" s="121"/>
      <c r="F131" s="61">
        <f>$F$15</f>
        <v>2022</v>
      </c>
      <c r="G131" s="73"/>
      <c r="H131" s="73" t="s">
        <v>87</v>
      </c>
      <c r="I131" s="73"/>
      <c r="J131" s="62">
        <f t="shared" ref="J131" si="102">G131*E129</f>
        <v>0</v>
      </c>
      <c r="K131" s="62">
        <f>IF(H131="Aizpilda, ja uzņēmuma lielums pēdējos divos gados ir mainījies",0,H131*E129)</f>
        <v>0</v>
      </c>
      <c r="L131" s="62">
        <f t="shared" ref="L131" si="103">I131*E129</f>
        <v>0</v>
      </c>
      <c r="M131" s="87"/>
    </row>
    <row r="132" spans="2:13" s="79" customFormat="1" ht="28.5" customHeight="1">
      <c r="B132" s="122">
        <f t="shared" ref="B132" si="104">B129+1</f>
        <v>40</v>
      </c>
      <c r="C132" s="118"/>
      <c r="D132" s="119"/>
      <c r="E132" s="120"/>
      <c r="F132" s="61">
        <f>$F$13</f>
        <v>2024</v>
      </c>
      <c r="G132" s="73"/>
      <c r="H132" s="73"/>
      <c r="I132" s="73"/>
      <c r="J132" s="62">
        <f>G132*E132</f>
        <v>0</v>
      </c>
      <c r="K132" s="62">
        <f>H132*E132</f>
        <v>0</v>
      </c>
      <c r="L132" s="62">
        <f>I132*E132</f>
        <v>0</v>
      </c>
      <c r="M132" s="87"/>
    </row>
    <row r="133" spans="2:13" s="79" customFormat="1" ht="28.5" customHeight="1">
      <c r="B133" s="122"/>
      <c r="C133" s="118"/>
      <c r="D133" s="119"/>
      <c r="E133" s="121"/>
      <c r="F133" s="61">
        <f>$F$14</f>
        <v>2023</v>
      </c>
      <c r="G133" s="73"/>
      <c r="H133" s="73"/>
      <c r="I133" s="73"/>
      <c r="J133" s="62">
        <f>G133*E132</f>
        <v>0</v>
      </c>
      <c r="K133" s="62">
        <f>H133*E132</f>
        <v>0</v>
      </c>
      <c r="L133" s="62">
        <f>I133*E132</f>
        <v>0</v>
      </c>
      <c r="M133" s="87"/>
    </row>
    <row r="134" spans="2:13" ht="28.5" customHeight="1">
      <c r="B134" s="122"/>
      <c r="C134" s="118"/>
      <c r="D134" s="119"/>
      <c r="E134" s="121"/>
      <c r="F134" s="61">
        <f>$F$15</f>
        <v>2022</v>
      </c>
      <c r="G134" s="73"/>
      <c r="H134" s="73" t="s">
        <v>87</v>
      </c>
      <c r="I134" s="73"/>
      <c r="J134" s="62">
        <f>G134*E132</f>
        <v>0</v>
      </c>
      <c r="K134" s="62">
        <f>IF(H134="Aizpilda, ja uzņēmuma lielums pēdējos divos gados ir mainījies",0,H134*E132)</f>
        <v>0</v>
      </c>
      <c r="L134" s="62">
        <f>I134*E132</f>
        <v>0</v>
      </c>
      <c r="M134" s="88"/>
    </row>
    <row r="135" spans="2:13" s="79" customFormat="1" ht="28.5" hidden="1" customHeight="1" outlineLevel="1">
      <c r="B135" s="122">
        <f t="shared" ref="B135" si="105">B132+1</f>
        <v>41</v>
      </c>
      <c r="C135" s="118"/>
      <c r="D135" s="119"/>
      <c r="E135" s="120"/>
      <c r="F135" s="61">
        <f>$F$13</f>
        <v>2024</v>
      </c>
      <c r="G135" s="73"/>
      <c r="H135" s="73"/>
      <c r="I135" s="73"/>
      <c r="J135" s="62">
        <f>G135*E135</f>
        <v>0</v>
      </c>
      <c r="K135" s="62">
        <f>H135*E135</f>
        <v>0</v>
      </c>
      <c r="L135" s="62">
        <f>I135*E135</f>
        <v>0</v>
      </c>
      <c r="M135" s="87"/>
    </row>
    <row r="136" spans="2:13" s="79" customFormat="1" ht="28.5" hidden="1" customHeight="1" outlineLevel="1">
      <c r="B136" s="122"/>
      <c r="C136" s="118"/>
      <c r="D136" s="119"/>
      <c r="E136" s="121"/>
      <c r="F136" s="61">
        <f>$F$14</f>
        <v>2023</v>
      </c>
      <c r="G136" s="73"/>
      <c r="H136" s="73"/>
      <c r="I136" s="73"/>
      <c r="J136" s="62">
        <f>G136*E135</f>
        <v>0</v>
      </c>
      <c r="K136" s="62">
        <f>H136*E135</f>
        <v>0</v>
      </c>
      <c r="L136" s="62">
        <f>I136*E135</f>
        <v>0</v>
      </c>
      <c r="M136" s="87"/>
    </row>
    <row r="137" spans="2:13" s="79" customFormat="1" ht="28.5" hidden="1" customHeight="1" outlineLevel="1">
      <c r="B137" s="122"/>
      <c r="C137" s="118"/>
      <c r="D137" s="119"/>
      <c r="E137" s="121"/>
      <c r="F137" s="61">
        <f>$F$15</f>
        <v>2022</v>
      </c>
      <c r="G137" s="73"/>
      <c r="H137" s="73" t="s">
        <v>87</v>
      </c>
      <c r="I137" s="73"/>
      <c r="J137" s="62">
        <f>G137*E135</f>
        <v>0</v>
      </c>
      <c r="K137" s="62">
        <f>IF(H137="Aizpilda, ja uzņēmuma lielums pēdējos divos gados ir mainījies",0,H137*E135)</f>
        <v>0</v>
      </c>
      <c r="L137" s="62">
        <f>I137*E135</f>
        <v>0</v>
      </c>
      <c r="M137" s="87"/>
    </row>
    <row r="138" spans="2:13" s="79" customFormat="1" ht="28.5" hidden="1" customHeight="1" outlineLevel="1">
      <c r="B138" s="122">
        <f t="shared" ref="B138" si="106">B135+1</f>
        <v>42</v>
      </c>
      <c r="C138" s="118"/>
      <c r="D138" s="119"/>
      <c r="E138" s="120"/>
      <c r="F138" s="61">
        <f>$F$13</f>
        <v>2024</v>
      </c>
      <c r="G138" s="73"/>
      <c r="H138" s="73"/>
      <c r="I138" s="73"/>
      <c r="J138" s="62">
        <f t="shared" ref="J138" si="107">G138*E138</f>
        <v>0</v>
      </c>
      <c r="K138" s="62">
        <f t="shared" ref="K138" si="108">H138*E138</f>
        <v>0</v>
      </c>
      <c r="L138" s="62">
        <f t="shared" ref="L138" si="109">I138*E138</f>
        <v>0</v>
      </c>
      <c r="M138" s="87"/>
    </row>
    <row r="139" spans="2:13" s="79" customFormat="1" ht="28.5" hidden="1" customHeight="1" outlineLevel="1">
      <c r="B139" s="122"/>
      <c r="C139" s="118"/>
      <c r="D139" s="119"/>
      <c r="E139" s="121"/>
      <c r="F139" s="61">
        <f>$F$14</f>
        <v>2023</v>
      </c>
      <c r="G139" s="73"/>
      <c r="H139" s="73"/>
      <c r="I139" s="73"/>
      <c r="J139" s="62">
        <f t="shared" ref="J139" si="110">G139*E138</f>
        <v>0</v>
      </c>
      <c r="K139" s="62">
        <f t="shared" ref="K139" si="111">H139*E138</f>
        <v>0</v>
      </c>
      <c r="L139" s="62">
        <f t="shared" ref="L139" si="112">I139*E138</f>
        <v>0</v>
      </c>
      <c r="M139" s="87"/>
    </row>
    <row r="140" spans="2:13" s="79" customFormat="1" ht="28.5" hidden="1" customHeight="1" outlineLevel="1">
      <c r="B140" s="122"/>
      <c r="C140" s="118"/>
      <c r="D140" s="119"/>
      <c r="E140" s="121"/>
      <c r="F140" s="61">
        <f>$F$15</f>
        <v>2022</v>
      </c>
      <c r="G140" s="73"/>
      <c r="H140" s="73" t="s">
        <v>87</v>
      </c>
      <c r="I140" s="73"/>
      <c r="J140" s="62">
        <f t="shared" ref="J140" si="113">G140*E138</f>
        <v>0</v>
      </c>
      <c r="K140" s="62">
        <f>IF(H140="Aizpilda, ja uzņēmuma lielums pēdējos divos gados ir mainījies",0,H140*E138)</f>
        <v>0</v>
      </c>
      <c r="L140" s="62">
        <f t="shared" ref="L140" si="114">I140*E138</f>
        <v>0</v>
      </c>
      <c r="M140" s="87"/>
    </row>
    <row r="141" spans="2:13" s="79" customFormat="1" ht="28.5" hidden="1" customHeight="1" outlineLevel="1">
      <c r="B141" s="122">
        <f t="shared" ref="B141" si="115">B138+1</f>
        <v>43</v>
      </c>
      <c r="C141" s="118"/>
      <c r="D141" s="119"/>
      <c r="E141" s="120"/>
      <c r="F141" s="61">
        <f>$F$13</f>
        <v>2024</v>
      </c>
      <c r="G141" s="73"/>
      <c r="H141" s="73"/>
      <c r="I141" s="73"/>
      <c r="J141" s="62">
        <f>G141*E141</f>
        <v>0</v>
      </c>
      <c r="K141" s="62">
        <f>H141*E141</f>
        <v>0</v>
      </c>
      <c r="L141" s="62">
        <f>I141*E141</f>
        <v>0</v>
      </c>
      <c r="M141" s="87"/>
    </row>
    <row r="142" spans="2:13" s="79" customFormat="1" ht="28.5" hidden="1" customHeight="1" outlineLevel="1">
      <c r="B142" s="122"/>
      <c r="C142" s="118"/>
      <c r="D142" s="119"/>
      <c r="E142" s="121"/>
      <c r="F142" s="61">
        <f>$F$14</f>
        <v>2023</v>
      </c>
      <c r="G142" s="73"/>
      <c r="H142" s="73"/>
      <c r="I142" s="73"/>
      <c r="J142" s="62">
        <f>G142*E141</f>
        <v>0</v>
      </c>
      <c r="K142" s="62">
        <f>H142*E141</f>
        <v>0</v>
      </c>
      <c r="L142" s="62">
        <f>I142*E141</f>
        <v>0</v>
      </c>
      <c r="M142" s="87"/>
    </row>
    <row r="143" spans="2:13" ht="28.5" hidden="1" customHeight="1" outlineLevel="1">
      <c r="B143" s="122"/>
      <c r="C143" s="118"/>
      <c r="D143" s="119"/>
      <c r="E143" s="121"/>
      <c r="F143" s="61">
        <f>$F$15</f>
        <v>2022</v>
      </c>
      <c r="G143" s="73"/>
      <c r="H143" s="73" t="s">
        <v>87</v>
      </c>
      <c r="I143" s="73"/>
      <c r="J143" s="62">
        <f>G143*E141</f>
        <v>0</v>
      </c>
      <c r="K143" s="62">
        <f>IF(H143="Aizpilda, ja uzņēmuma lielums pēdējos divos gados ir mainījies",0,H143*E141)</f>
        <v>0</v>
      </c>
      <c r="L143" s="62">
        <f>I143*E141</f>
        <v>0</v>
      </c>
      <c r="M143" s="88"/>
    </row>
    <row r="144" spans="2:13" s="79" customFormat="1" ht="28.5" hidden="1" customHeight="1" outlineLevel="1">
      <c r="B144" s="122">
        <f t="shared" ref="B144" si="116">B141+1</f>
        <v>44</v>
      </c>
      <c r="C144" s="118"/>
      <c r="D144" s="119"/>
      <c r="E144" s="120"/>
      <c r="F144" s="61">
        <f>$F$13</f>
        <v>2024</v>
      </c>
      <c r="G144" s="73"/>
      <c r="H144" s="73"/>
      <c r="I144" s="73"/>
      <c r="J144" s="62">
        <f>G144*E144</f>
        <v>0</v>
      </c>
      <c r="K144" s="62">
        <f>H144*E144</f>
        <v>0</v>
      </c>
      <c r="L144" s="62">
        <f>I144*E144</f>
        <v>0</v>
      </c>
      <c r="M144" s="87"/>
    </row>
    <row r="145" spans="2:13" s="79" customFormat="1" ht="28.5" hidden="1" customHeight="1" outlineLevel="1">
      <c r="B145" s="122"/>
      <c r="C145" s="118"/>
      <c r="D145" s="119"/>
      <c r="E145" s="121"/>
      <c r="F145" s="61">
        <f>$F$14</f>
        <v>2023</v>
      </c>
      <c r="G145" s="73"/>
      <c r="H145" s="73"/>
      <c r="I145" s="73"/>
      <c r="J145" s="62">
        <f>G145*E144</f>
        <v>0</v>
      </c>
      <c r="K145" s="62">
        <f>H145*E144</f>
        <v>0</v>
      </c>
      <c r="L145" s="62">
        <f>I145*E144</f>
        <v>0</v>
      </c>
      <c r="M145" s="87"/>
    </row>
    <row r="146" spans="2:13" s="79" customFormat="1" ht="28.5" hidden="1" customHeight="1" outlineLevel="1">
      <c r="B146" s="122"/>
      <c r="C146" s="118"/>
      <c r="D146" s="119"/>
      <c r="E146" s="121"/>
      <c r="F146" s="61">
        <f>$F$15</f>
        <v>2022</v>
      </c>
      <c r="G146" s="73"/>
      <c r="H146" s="73" t="s">
        <v>87</v>
      </c>
      <c r="I146" s="73"/>
      <c r="J146" s="62">
        <f>G146*E144</f>
        <v>0</v>
      </c>
      <c r="K146" s="62">
        <f>IF(H146="Aizpilda, ja uzņēmuma lielums pēdējos divos gados ir mainījies",0,H146*E144)</f>
        <v>0</v>
      </c>
      <c r="L146" s="62">
        <f>I146*E144</f>
        <v>0</v>
      </c>
      <c r="M146" s="87"/>
    </row>
    <row r="147" spans="2:13" s="79" customFormat="1" ht="28.5" hidden="1" customHeight="1" outlineLevel="1">
      <c r="B147" s="122">
        <f t="shared" ref="B147" si="117">B144+1</f>
        <v>45</v>
      </c>
      <c r="C147" s="118"/>
      <c r="D147" s="119"/>
      <c r="E147" s="120"/>
      <c r="F147" s="61">
        <f>$F$13</f>
        <v>2024</v>
      </c>
      <c r="G147" s="73"/>
      <c r="H147" s="73"/>
      <c r="I147" s="73"/>
      <c r="J147" s="62">
        <f t="shared" ref="J147" si="118">G147*E147</f>
        <v>0</v>
      </c>
      <c r="K147" s="62">
        <f t="shared" ref="K147" si="119">H147*E147</f>
        <v>0</v>
      </c>
      <c r="L147" s="62">
        <f t="shared" ref="L147" si="120">I147*E147</f>
        <v>0</v>
      </c>
      <c r="M147" s="87"/>
    </row>
    <row r="148" spans="2:13" s="79" customFormat="1" ht="28.5" hidden="1" customHeight="1" outlineLevel="1">
      <c r="B148" s="122"/>
      <c r="C148" s="118"/>
      <c r="D148" s="119"/>
      <c r="E148" s="121"/>
      <c r="F148" s="61">
        <f>$F$14</f>
        <v>2023</v>
      </c>
      <c r="G148" s="73"/>
      <c r="H148" s="73"/>
      <c r="I148" s="73"/>
      <c r="J148" s="62">
        <f t="shared" ref="J148" si="121">G148*E147</f>
        <v>0</v>
      </c>
      <c r="K148" s="62">
        <f t="shared" ref="K148" si="122">H148*E147</f>
        <v>0</v>
      </c>
      <c r="L148" s="62">
        <f t="shared" ref="L148" si="123">I148*E147</f>
        <v>0</v>
      </c>
      <c r="M148" s="87"/>
    </row>
    <row r="149" spans="2:13" s="79" customFormat="1" ht="28.5" hidden="1" customHeight="1" outlineLevel="1">
      <c r="B149" s="122"/>
      <c r="C149" s="118"/>
      <c r="D149" s="119"/>
      <c r="E149" s="121"/>
      <c r="F149" s="61">
        <f>$F$15</f>
        <v>2022</v>
      </c>
      <c r="G149" s="73"/>
      <c r="H149" s="73" t="s">
        <v>87</v>
      </c>
      <c r="I149" s="73"/>
      <c r="J149" s="62">
        <f t="shared" ref="J149" si="124">G149*E147</f>
        <v>0</v>
      </c>
      <c r="K149" s="62">
        <f>IF(H149="Aizpilda, ja uzņēmuma lielums pēdējos divos gados ir mainījies",0,H149*E147)</f>
        <v>0</v>
      </c>
      <c r="L149" s="62">
        <f t="shared" ref="L149" si="125">I149*E147</f>
        <v>0</v>
      </c>
      <c r="M149" s="87"/>
    </row>
    <row r="150" spans="2:13" s="79" customFormat="1" ht="28.5" hidden="1" customHeight="1" outlineLevel="1">
      <c r="B150" s="122">
        <f t="shared" ref="B150" si="126">B147+1</f>
        <v>46</v>
      </c>
      <c r="C150" s="118"/>
      <c r="D150" s="119"/>
      <c r="E150" s="120"/>
      <c r="F150" s="61">
        <f>$F$13</f>
        <v>2024</v>
      </c>
      <c r="G150" s="73"/>
      <c r="H150" s="73"/>
      <c r="I150" s="73"/>
      <c r="J150" s="62">
        <f>G150*E150</f>
        <v>0</v>
      </c>
      <c r="K150" s="62">
        <f>H150*E150</f>
        <v>0</v>
      </c>
      <c r="L150" s="62">
        <f>I150*E150</f>
        <v>0</v>
      </c>
      <c r="M150" s="87"/>
    </row>
    <row r="151" spans="2:13" s="79" customFormat="1" ht="28.5" hidden="1" customHeight="1" outlineLevel="1">
      <c r="B151" s="122"/>
      <c r="C151" s="118"/>
      <c r="D151" s="119"/>
      <c r="E151" s="121"/>
      <c r="F151" s="61">
        <f>$F$14</f>
        <v>2023</v>
      </c>
      <c r="G151" s="73"/>
      <c r="H151" s="73"/>
      <c r="I151" s="73"/>
      <c r="J151" s="62">
        <f>G151*E150</f>
        <v>0</v>
      </c>
      <c r="K151" s="62">
        <f>H151*E150</f>
        <v>0</v>
      </c>
      <c r="L151" s="62">
        <f>I151*E150</f>
        <v>0</v>
      </c>
      <c r="M151" s="87"/>
    </row>
    <row r="152" spans="2:13" ht="28.5" hidden="1" customHeight="1" outlineLevel="1">
      <c r="B152" s="122"/>
      <c r="C152" s="118"/>
      <c r="D152" s="119"/>
      <c r="E152" s="121"/>
      <c r="F152" s="61">
        <f>$F$15</f>
        <v>2022</v>
      </c>
      <c r="G152" s="73"/>
      <c r="H152" s="73" t="s">
        <v>87</v>
      </c>
      <c r="I152" s="73"/>
      <c r="J152" s="62">
        <f>G152*E150</f>
        <v>0</v>
      </c>
      <c r="K152" s="62">
        <f>IF(H152="Aizpilda, ja uzņēmuma lielums pēdējos divos gados ir mainījies",0,H152*E150)</f>
        <v>0</v>
      </c>
      <c r="L152" s="62">
        <f>I152*E150</f>
        <v>0</v>
      </c>
      <c r="M152" s="88"/>
    </row>
    <row r="153" spans="2:13" s="79" customFormat="1" ht="28.5" hidden="1" customHeight="1" outlineLevel="1">
      <c r="B153" s="122">
        <f t="shared" ref="B153" si="127">B150+1</f>
        <v>47</v>
      </c>
      <c r="C153" s="118"/>
      <c r="D153" s="119"/>
      <c r="E153" s="120"/>
      <c r="F153" s="61">
        <f>$F$13</f>
        <v>2024</v>
      </c>
      <c r="G153" s="73"/>
      <c r="H153" s="73"/>
      <c r="I153" s="73"/>
      <c r="J153" s="62">
        <f>G153*E153</f>
        <v>0</v>
      </c>
      <c r="K153" s="62">
        <f>H153*E153</f>
        <v>0</v>
      </c>
      <c r="L153" s="62">
        <f>I153*E153</f>
        <v>0</v>
      </c>
      <c r="M153" s="87"/>
    </row>
    <row r="154" spans="2:13" s="79" customFormat="1" ht="28.5" hidden="1" customHeight="1" outlineLevel="1">
      <c r="B154" s="122"/>
      <c r="C154" s="118"/>
      <c r="D154" s="119"/>
      <c r="E154" s="121"/>
      <c r="F154" s="61">
        <f>$F$14</f>
        <v>2023</v>
      </c>
      <c r="G154" s="73"/>
      <c r="H154" s="73"/>
      <c r="I154" s="73"/>
      <c r="J154" s="62">
        <f>G154*E153</f>
        <v>0</v>
      </c>
      <c r="K154" s="62">
        <f>H154*E153</f>
        <v>0</v>
      </c>
      <c r="L154" s="62">
        <f>I154*E153</f>
        <v>0</v>
      </c>
      <c r="M154" s="87"/>
    </row>
    <row r="155" spans="2:13" s="79" customFormat="1" ht="28.5" hidden="1" customHeight="1" outlineLevel="1">
      <c r="B155" s="122"/>
      <c r="C155" s="118"/>
      <c r="D155" s="119"/>
      <c r="E155" s="121"/>
      <c r="F155" s="61">
        <f>$F$15</f>
        <v>2022</v>
      </c>
      <c r="G155" s="73"/>
      <c r="H155" s="73" t="s">
        <v>87</v>
      </c>
      <c r="I155" s="73"/>
      <c r="J155" s="62">
        <f>G155*E153</f>
        <v>0</v>
      </c>
      <c r="K155" s="62">
        <f>IF(H155="Aizpilda, ja uzņēmuma lielums pēdējos divos gados ir mainījies",0,H155*E153)</f>
        <v>0</v>
      </c>
      <c r="L155" s="62">
        <f>I155*E153</f>
        <v>0</v>
      </c>
      <c r="M155" s="87"/>
    </row>
    <row r="156" spans="2:13" s="79" customFormat="1" ht="28.5" hidden="1" customHeight="1" outlineLevel="1">
      <c r="B156" s="122">
        <f t="shared" ref="B156" si="128">B153+1</f>
        <v>48</v>
      </c>
      <c r="C156" s="118"/>
      <c r="D156" s="119"/>
      <c r="E156" s="120"/>
      <c r="F156" s="61">
        <f>$F$13</f>
        <v>2024</v>
      </c>
      <c r="G156" s="73"/>
      <c r="H156" s="73"/>
      <c r="I156" s="73"/>
      <c r="J156" s="62">
        <f t="shared" ref="J156" si="129">G156*E156</f>
        <v>0</v>
      </c>
      <c r="K156" s="62">
        <f t="shared" ref="K156" si="130">H156*E156</f>
        <v>0</v>
      </c>
      <c r="L156" s="62">
        <f t="shared" ref="L156" si="131">I156*E156</f>
        <v>0</v>
      </c>
      <c r="M156" s="87"/>
    </row>
    <row r="157" spans="2:13" s="79" customFormat="1" ht="28.5" hidden="1" customHeight="1" outlineLevel="1">
      <c r="B157" s="122"/>
      <c r="C157" s="118"/>
      <c r="D157" s="119"/>
      <c r="E157" s="121"/>
      <c r="F157" s="61">
        <f>$F$14</f>
        <v>2023</v>
      </c>
      <c r="G157" s="73"/>
      <c r="H157" s="73"/>
      <c r="I157" s="73"/>
      <c r="J157" s="62">
        <f t="shared" ref="J157" si="132">G157*E156</f>
        <v>0</v>
      </c>
      <c r="K157" s="62">
        <f t="shared" ref="K157" si="133">H157*E156</f>
        <v>0</v>
      </c>
      <c r="L157" s="62">
        <f t="shared" ref="L157" si="134">I157*E156</f>
        <v>0</v>
      </c>
      <c r="M157" s="87"/>
    </row>
    <row r="158" spans="2:13" s="79" customFormat="1" ht="28.5" hidden="1" customHeight="1" outlineLevel="1">
      <c r="B158" s="122"/>
      <c r="C158" s="118"/>
      <c r="D158" s="119"/>
      <c r="E158" s="121"/>
      <c r="F158" s="61">
        <f>$F$15</f>
        <v>2022</v>
      </c>
      <c r="G158" s="73"/>
      <c r="H158" s="73" t="s">
        <v>87</v>
      </c>
      <c r="I158" s="73"/>
      <c r="J158" s="62">
        <f t="shared" ref="J158" si="135">G158*E156</f>
        <v>0</v>
      </c>
      <c r="K158" s="62">
        <f>IF(H158="Aizpilda, ja uzņēmuma lielums pēdējos divos gados ir mainījies",0,H158*E156)</f>
        <v>0</v>
      </c>
      <c r="L158" s="62">
        <f t="shared" ref="L158" si="136">I158*E156</f>
        <v>0</v>
      </c>
      <c r="M158" s="87"/>
    </row>
    <row r="159" spans="2:13" s="79" customFormat="1" ht="28.5" hidden="1" customHeight="1" outlineLevel="1">
      <c r="B159" s="122">
        <f t="shared" ref="B159" si="137">B156+1</f>
        <v>49</v>
      </c>
      <c r="C159" s="118"/>
      <c r="D159" s="119"/>
      <c r="E159" s="120"/>
      <c r="F159" s="61">
        <f>$F$13</f>
        <v>2024</v>
      </c>
      <c r="G159" s="73"/>
      <c r="H159" s="73"/>
      <c r="I159" s="73"/>
      <c r="J159" s="62">
        <f t="shared" ref="J159" si="138">G159*E159</f>
        <v>0</v>
      </c>
      <c r="K159" s="62">
        <f t="shared" ref="K159" si="139">H159*E159</f>
        <v>0</v>
      </c>
      <c r="L159" s="62">
        <f t="shared" ref="L159" si="140">I159*E159</f>
        <v>0</v>
      </c>
      <c r="M159" s="87"/>
    </row>
    <row r="160" spans="2:13" s="79" customFormat="1" ht="28.5" hidden="1" customHeight="1" outlineLevel="1">
      <c r="B160" s="122"/>
      <c r="C160" s="118"/>
      <c r="D160" s="119"/>
      <c r="E160" s="121"/>
      <c r="F160" s="61">
        <f>$F$14</f>
        <v>2023</v>
      </c>
      <c r="G160" s="73"/>
      <c r="H160" s="73"/>
      <c r="I160" s="73"/>
      <c r="J160" s="62">
        <f t="shared" ref="J160" si="141">G160*E159</f>
        <v>0</v>
      </c>
      <c r="K160" s="62">
        <f t="shared" ref="K160" si="142">H160*E159</f>
        <v>0</v>
      </c>
      <c r="L160" s="62">
        <f t="shared" ref="L160" si="143">I160*E159</f>
        <v>0</v>
      </c>
      <c r="M160" s="87"/>
    </row>
    <row r="161" spans="2:13" s="79" customFormat="1" ht="28.5" hidden="1" customHeight="1" outlineLevel="1">
      <c r="B161" s="122"/>
      <c r="C161" s="118"/>
      <c r="D161" s="119"/>
      <c r="E161" s="121"/>
      <c r="F161" s="61">
        <f>$F$15</f>
        <v>2022</v>
      </c>
      <c r="G161" s="73"/>
      <c r="H161" s="73" t="s">
        <v>87</v>
      </c>
      <c r="I161" s="73"/>
      <c r="J161" s="62">
        <f t="shared" ref="J161" si="144">G161*E159</f>
        <v>0</v>
      </c>
      <c r="K161" s="62">
        <f>IF(H161="Aizpilda, ja uzņēmuma lielums pēdējos divos gados ir mainījies",0,H161*E159)</f>
        <v>0</v>
      </c>
      <c r="L161" s="62">
        <f t="shared" ref="L161" si="145">I161*E159</f>
        <v>0</v>
      </c>
      <c r="M161" s="87"/>
    </row>
    <row r="162" spans="2:13" s="79" customFormat="1" ht="28.5" hidden="1" customHeight="1" outlineLevel="1">
      <c r="B162" s="122">
        <f t="shared" ref="B162" si="146">B159+1</f>
        <v>50</v>
      </c>
      <c r="C162" s="118"/>
      <c r="D162" s="119"/>
      <c r="E162" s="120"/>
      <c r="F162" s="61">
        <f>$F$13</f>
        <v>2024</v>
      </c>
      <c r="G162" s="73"/>
      <c r="H162" s="73"/>
      <c r="I162" s="73"/>
      <c r="J162" s="62">
        <f t="shared" ref="J162" si="147">G162*E162</f>
        <v>0</v>
      </c>
      <c r="K162" s="62">
        <f t="shared" ref="K162" si="148">H162*E162</f>
        <v>0</v>
      </c>
      <c r="L162" s="62">
        <f t="shared" ref="L162" si="149">I162*E162</f>
        <v>0</v>
      </c>
      <c r="M162" s="87"/>
    </row>
    <row r="163" spans="2:13" s="79" customFormat="1" ht="28.5" hidden="1" customHeight="1" outlineLevel="1">
      <c r="B163" s="122"/>
      <c r="C163" s="118"/>
      <c r="D163" s="119"/>
      <c r="E163" s="121"/>
      <c r="F163" s="61">
        <f>$F$14</f>
        <v>2023</v>
      </c>
      <c r="G163" s="73"/>
      <c r="H163" s="73"/>
      <c r="I163" s="73"/>
      <c r="J163" s="62">
        <f t="shared" ref="J163" si="150">G163*E162</f>
        <v>0</v>
      </c>
      <c r="K163" s="62">
        <f t="shared" ref="K163" si="151">H163*E162</f>
        <v>0</v>
      </c>
      <c r="L163" s="62">
        <f t="shared" ref="L163" si="152">I163*E162</f>
        <v>0</v>
      </c>
      <c r="M163" s="87"/>
    </row>
    <row r="164" spans="2:13" s="79" customFormat="1" ht="28.5" hidden="1" customHeight="1" outlineLevel="1">
      <c r="B164" s="122"/>
      <c r="C164" s="118"/>
      <c r="D164" s="119"/>
      <c r="E164" s="121"/>
      <c r="F164" s="61">
        <f>$F$15</f>
        <v>2022</v>
      </c>
      <c r="G164" s="73"/>
      <c r="H164" s="73" t="s">
        <v>87</v>
      </c>
      <c r="I164" s="73"/>
      <c r="J164" s="62">
        <f t="shared" ref="J164" si="153">G164*E162</f>
        <v>0</v>
      </c>
      <c r="K164" s="62">
        <f>IF(H164="Aizpilda, ja uzņēmuma lielums pēdējos divos gados ir mainījies",0,H164*E162)</f>
        <v>0</v>
      </c>
      <c r="L164" s="62">
        <f t="shared" ref="L164" si="154">I164*E162</f>
        <v>0</v>
      </c>
      <c r="M164" s="87"/>
    </row>
    <row r="165" spans="2:13" ht="28.5" hidden="1" customHeight="1" outlineLevel="1">
      <c r="B165" s="122">
        <f t="shared" ref="B165:B192" si="155">B162+1</f>
        <v>51</v>
      </c>
      <c r="C165" s="118"/>
      <c r="D165" s="119"/>
      <c r="E165" s="120"/>
      <c r="F165" s="61">
        <f>$F$13</f>
        <v>2024</v>
      </c>
      <c r="G165" s="73"/>
      <c r="H165" s="73"/>
      <c r="I165" s="73"/>
      <c r="J165" s="62">
        <f t="shared" ref="J165" si="156">G165*E165</f>
        <v>0</v>
      </c>
      <c r="K165" s="62">
        <f t="shared" ref="K165" si="157">H165*E165</f>
        <v>0</v>
      </c>
      <c r="L165" s="62">
        <f t="shared" ref="L165" si="158">I165*E165</f>
        <v>0</v>
      </c>
      <c r="M165" s="88"/>
    </row>
    <row r="166" spans="2:13" ht="28.5" hidden="1" customHeight="1" outlineLevel="1">
      <c r="B166" s="122"/>
      <c r="C166" s="118"/>
      <c r="D166" s="119"/>
      <c r="E166" s="121"/>
      <c r="F166" s="61">
        <f>$F$14</f>
        <v>2023</v>
      </c>
      <c r="G166" s="73"/>
      <c r="H166" s="73"/>
      <c r="I166" s="73"/>
      <c r="J166" s="62">
        <f t="shared" ref="J166" si="159">G166*E165</f>
        <v>0</v>
      </c>
      <c r="K166" s="62">
        <f t="shared" ref="K166" si="160">H166*E165</f>
        <v>0</v>
      </c>
      <c r="L166" s="62">
        <f t="shared" ref="L166" si="161">I166*E165</f>
        <v>0</v>
      </c>
      <c r="M166" s="88"/>
    </row>
    <row r="167" spans="2:13" ht="28.5" hidden="1" customHeight="1" outlineLevel="1">
      <c r="B167" s="122"/>
      <c r="C167" s="118"/>
      <c r="D167" s="119"/>
      <c r="E167" s="121"/>
      <c r="F167" s="61">
        <f>$F$15</f>
        <v>2022</v>
      </c>
      <c r="G167" s="73"/>
      <c r="H167" s="73" t="s">
        <v>87</v>
      </c>
      <c r="I167" s="73"/>
      <c r="J167" s="62">
        <f t="shared" ref="J167" si="162">G167*E165</f>
        <v>0</v>
      </c>
      <c r="K167" s="62">
        <f>IF(H167="Aizpilda, ja uzņēmuma lielums pēdējos divos gados ir mainījies",0,H167*E165)</f>
        <v>0</v>
      </c>
      <c r="L167" s="62">
        <f t="shared" ref="L167" si="163">I167*E165</f>
        <v>0</v>
      </c>
      <c r="M167" s="88"/>
    </row>
    <row r="168" spans="2:13" s="79" customFormat="1" ht="28.5" hidden="1" customHeight="1" outlineLevel="1">
      <c r="B168" s="122">
        <f t="shared" si="155"/>
        <v>52</v>
      </c>
      <c r="C168" s="110"/>
      <c r="D168" s="113"/>
      <c r="E168" s="116"/>
      <c r="F168" s="61">
        <f>$F$13</f>
        <v>2024</v>
      </c>
      <c r="G168" s="73"/>
      <c r="H168" s="73"/>
      <c r="I168" s="73"/>
      <c r="J168" s="62">
        <f t="shared" ref="J168" si="164">G168*E168</f>
        <v>0</v>
      </c>
      <c r="K168" s="62">
        <f t="shared" ref="K168" si="165">H168*E168</f>
        <v>0</v>
      </c>
      <c r="L168" s="62">
        <f t="shared" ref="L168" si="166">I168*E168</f>
        <v>0</v>
      </c>
      <c r="M168" s="87"/>
    </row>
    <row r="169" spans="2:13" s="79" customFormat="1" ht="28.5" hidden="1" customHeight="1" outlineLevel="1">
      <c r="B169" s="122"/>
      <c r="C169" s="111"/>
      <c r="D169" s="114"/>
      <c r="E169" s="107"/>
      <c r="F169" s="61">
        <f>$F$14</f>
        <v>2023</v>
      </c>
      <c r="G169" s="89"/>
      <c r="H169" s="89"/>
      <c r="I169" s="89"/>
      <c r="J169" s="62">
        <f t="shared" ref="J169" si="167">G169*E168</f>
        <v>0</v>
      </c>
      <c r="K169" s="62">
        <f t="shared" ref="K169" si="168">H169*E168</f>
        <v>0</v>
      </c>
      <c r="L169" s="62">
        <f t="shared" ref="L169" si="169">I169*E168</f>
        <v>0</v>
      </c>
      <c r="M169" s="167"/>
    </row>
    <row r="170" spans="2:13" s="79" customFormat="1" ht="28.5" hidden="1" customHeight="1" outlineLevel="1">
      <c r="B170" s="122"/>
      <c r="C170" s="112"/>
      <c r="D170" s="115"/>
      <c r="E170" s="108"/>
      <c r="F170" s="61">
        <f>$F$15</f>
        <v>2022</v>
      </c>
      <c r="G170" s="90"/>
      <c r="H170" s="90" t="s">
        <v>87</v>
      </c>
      <c r="I170" s="90"/>
      <c r="J170" s="62">
        <f t="shared" ref="J170" si="170">G170*E168</f>
        <v>0</v>
      </c>
      <c r="K170" s="62">
        <f>IF(H170="Aizpilda, ja uzņēmuma lielums pēdējos divos gados ir mainījies",0,H170*E168)</f>
        <v>0</v>
      </c>
      <c r="L170" s="62">
        <f t="shared" ref="L170" si="171">I170*E168</f>
        <v>0</v>
      </c>
      <c r="M170" s="168"/>
    </row>
    <row r="171" spans="2:13" s="79" customFormat="1" ht="28.5" hidden="1" customHeight="1" outlineLevel="1">
      <c r="B171" s="122">
        <f t="shared" si="155"/>
        <v>53</v>
      </c>
      <c r="C171" s="110"/>
      <c r="D171" s="113"/>
      <c r="E171" s="116"/>
      <c r="F171" s="61">
        <f>$F$13</f>
        <v>2024</v>
      </c>
      <c r="G171" s="91"/>
      <c r="H171" s="91"/>
      <c r="I171" s="91"/>
      <c r="J171" s="62">
        <f t="shared" ref="J171" si="172">G171*E171</f>
        <v>0</v>
      </c>
      <c r="K171" s="62">
        <f t="shared" ref="K171" si="173">H171*E171</f>
        <v>0</v>
      </c>
      <c r="L171" s="62">
        <f t="shared" ref="L171" si="174">I171*E171</f>
        <v>0</v>
      </c>
      <c r="M171" s="169"/>
    </row>
    <row r="172" spans="2:13" s="79" customFormat="1" ht="28.5" hidden="1" customHeight="1" outlineLevel="1">
      <c r="B172" s="122"/>
      <c r="C172" s="111"/>
      <c r="D172" s="114"/>
      <c r="E172" s="107"/>
      <c r="F172" s="61">
        <f>$F$14</f>
        <v>2023</v>
      </c>
      <c r="G172" s="73"/>
      <c r="H172" s="73"/>
      <c r="I172" s="73"/>
      <c r="J172" s="62">
        <f t="shared" ref="J172" si="175">G172*E171</f>
        <v>0</v>
      </c>
      <c r="K172" s="62">
        <f t="shared" ref="K172" si="176">H172*E171</f>
        <v>0</v>
      </c>
      <c r="L172" s="62">
        <f t="shared" ref="L172" si="177">I172*E171</f>
        <v>0</v>
      </c>
      <c r="M172" s="87"/>
    </row>
    <row r="173" spans="2:13" s="79" customFormat="1" ht="28.5" hidden="1" customHeight="1" outlineLevel="1">
      <c r="B173" s="122"/>
      <c r="C173" s="112"/>
      <c r="D173" s="115"/>
      <c r="E173" s="108"/>
      <c r="F173" s="61">
        <f>$F$15</f>
        <v>2022</v>
      </c>
      <c r="G173" s="73"/>
      <c r="H173" s="73" t="s">
        <v>87</v>
      </c>
      <c r="I173" s="73"/>
      <c r="J173" s="62">
        <f t="shared" ref="J173" si="178">G173*E171</f>
        <v>0</v>
      </c>
      <c r="K173" s="62">
        <f>IF(H173="Aizpilda, ja uzņēmuma lielums pēdējos divos gados ir mainījies",0,H173*E171)</f>
        <v>0</v>
      </c>
      <c r="L173" s="62">
        <f t="shared" ref="L173" si="179">I173*E171</f>
        <v>0</v>
      </c>
      <c r="M173" s="87"/>
    </row>
    <row r="174" spans="2:13" s="79" customFormat="1" ht="28.5" hidden="1" customHeight="1" outlineLevel="1">
      <c r="B174" s="122">
        <f t="shared" si="155"/>
        <v>54</v>
      </c>
      <c r="C174" s="110"/>
      <c r="D174" s="113"/>
      <c r="E174" s="116"/>
      <c r="F174" s="61">
        <f>$F$13</f>
        <v>2024</v>
      </c>
      <c r="G174" s="73"/>
      <c r="H174" s="73"/>
      <c r="I174" s="73"/>
      <c r="J174" s="62">
        <f t="shared" ref="J174" si="180">G174*E174</f>
        <v>0</v>
      </c>
      <c r="K174" s="62">
        <f t="shared" ref="K174" si="181">H174*E174</f>
        <v>0</v>
      </c>
      <c r="L174" s="62">
        <f t="shared" ref="L174" si="182">I174*E174</f>
        <v>0</v>
      </c>
      <c r="M174" s="87"/>
    </row>
    <row r="175" spans="2:13" s="79" customFormat="1" ht="28.5" hidden="1" customHeight="1" outlineLevel="1">
      <c r="B175" s="122"/>
      <c r="C175" s="111"/>
      <c r="D175" s="114"/>
      <c r="E175" s="107"/>
      <c r="F175" s="61">
        <f>$F$14</f>
        <v>2023</v>
      </c>
      <c r="G175" s="73"/>
      <c r="H175" s="73"/>
      <c r="I175" s="73"/>
      <c r="J175" s="62">
        <f t="shared" ref="J175" si="183">G175*E174</f>
        <v>0</v>
      </c>
      <c r="K175" s="62">
        <f t="shared" ref="K175" si="184">H175*E174</f>
        <v>0</v>
      </c>
      <c r="L175" s="62">
        <f t="shared" ref="L175" si="185">I175*E174</f>
        <v>0</v>
      </c>
      <c r="M175" s="87"/>
    </row>
    <row r="176" spans="2:13" s="79" customFormat="1" ht="28.5" hidden="1" customHeight="1" outlineLevel="1">
      <c r="B176" s="122"/>
      <c r="C176" s="112"/>
      <c r="D176" s="115"/>
      <c r="E176" s="108"/>
      <c r="F176" s="61">
        <f>$F$15</f>
        <v>2022</v>
      </c>
      <c r="G176" s="73"/>
      <c r="H176" s="73" t="s">
        <v>87</v>
      </c>
      <c r="I176" s="73"/>
      <c r="J176" s="62">
        <f t="shared" ref="J176" si="186">G176*E174</f>
        <v>0</v>
      </c>
      <c r="K176" s="62">
        <f>IF(H176="Aizpilda, ja uzņēmuma lielums pēdējos divos gados ir mainījies",0,H176*E174)</f>
        <v>0</v>
      </c>
      <c r="L176" s="62">
        <f t="shared" ref="L176" si="187">I176*E174</f>
        <v>0</v>
      </c>
      <c r="M176" s="87"/>
    </row>
    <row r="177" spans="2:13" ht="28.5" hidden="1" customHeight="1" outlineLevel="1">
      <c r="B177" s="122">
        <f t="shared" si="155"/>
        <v>55</v>
      </c>
      <c r="C177" s="110"/>
      <c r="D177" s="113"/>
      <c r="E177" s="116"/>
      <c r="F177" s="61">
        <f>$F$13</f>
        <v>2024</v>
      </c>
      <c r="G177" s="73"/>
      <c r="H177" s="73"/>
      <c r="I177" s="73"/>
      <c r="J177" s="62">
        <f t="shared" ref="J177" si="188">G177*E177</f>
        <v>0</v>
      </c>
      <c r="K177" s="62">
        <f t="shared" ref="K177" si="189">H177*E177</f>
        <v>0</v>
      </c>
      <c r="L177" s="62">
        <f t="shared" ref="L177" si="190">I177*E177</f>
        <v>0</v>
      </c>
      <c r="M177" s="88"/>
    </row>
    <row r="178" spans="2:13" ht="28.5" hidden="1" customHeight="1" outlineLevel="1">
      <c r="B178" s="122"/>
      <c r="C178" s="111"/>
      <c r="D178" s="114"/>
      <c r="E178" s="107"/>
      <c r="F178" s="61">
        <f>$F$14</f>
        <v>2023</v>
      </c>
      <c r="G178" s="73"/>
      <c r="H178" s="73"/>
      <c r="I178" s="73"/>
      <c r="J178" s="62">
        <f t="shared" ref="J178" si="191">G178*E177</f>
        <v>0</v>
      </c>
      <c r="K178" s="62">
        <f t="shared" ref="K178" si="192">H178*E177</f>
        <v>0</v>
      </c>
      <c r="L178" s="62">
        <f t="shared" ref="L178" si="193">I178*E177</f>
        <v>0</v>
      </c>
      <c r="M178" s="88"/>
    </row>
    <row r="179" spans="2:13" ht="28.5" hidden="1" customHeight="1" outlineLevel="1">
      <c r="B179" s="122"/>
      <c r="C179" s="112"/>
      <c r="D179" s="115"/>
      <c r="E179" s="108"/>
      <c r="F179" s="61">
        <f>$F$15</f>
        <v>2022</v>
      </c>
      <c r="G179" s="73"/>
      <c r="H179" s="73" t="s">
        <v>87</v>
      </c>
      <c r="I179" s="73"/>
      <c r="J179" s="62">
        <f t="shared" ref="J179" si="194">G179*E177</f>
        <v>0</v>
      </c>
      <c r="K179" s="62">
        <f>IF(H179="Aizpilda, ja uzņēmuma lielums pēdējos divos gados ir mainījies",0,H179*E177)</f>
        <v>0</v>
      </c>
      <c r="L179" s="62">
        <f t="shared" ref="L179" si="195">I179*E177</f>
        <v>0</v>
      </c>
      <c r="M179" s="88"/>
    </row>
    <row r="180" spans="2:13" ht="28.5" hidden="1" customHeight="1" outlineLevel="1">
      <c r="B180" s="122">
        <f t="shared" si="155"/>
        <v>56</v>
      </c>
      <c r="C180" s="118"/>
      <c r="D180" s="119"/>
      <c r="E180" s="120"/>
      <c r="F180" s="61">
        <f>$F$13</f>
        <v>2024</v>
      </c>
      <c r="G180" s="73"/>
      <c r="H180" s="73"/>
      <c r="I180" s="73"/>
      <c r="J180" s="62">
        <f t="shared" ref="J180" si="196">G180*E180</f>
        <v>0</v>
      </c>
      <c r="K180" s="62">
        <f t="shared" ref="K180" si="197">H180*E180</f>
        <v>0</v>
      </c>
      <c r="L180" s="62">
        <f t="shared" ref="L180" si="198">I180*E180</f>
        <v>0</v>
      </c>
      <c r="M180" s="88"/>
    </row>
    <row r="181" spans="2:13" ht="28.5" hidden="1" customHeight="1" outlineLevel="1">
      <c r="B181" s="122"/>
      <c r="C181" s="118"/>
      <c r="D181" s="119"/>
      <c r="E181" s="121"/>
      <c r="F181" s="61">
        <f>$F$14</f>
        <v>2023</v>
      </c>
      <c r="G181" s="73"/>
      <c r="H181" s="73"/>
      <c r="I181" s="73"/>
      <c r="J181" s="62">
        <f t="shared" ref="J181" si="199">G181*E180</f>
        <v>0</v>
      </c>
      <c r="K181" s="62">
        <f t="shared" ref="K181" si="200">H181*E180</f>
        <v>0</v>
      </c>
      <c r="L181" s="62">
        <f t="shared" ref="L181" si="201">I181*E180</f>
        <v>0</v>
      </c>
      <c r="M181" s="88"/>
    </row>
    <row r="182" spans="2:13" ht="28.5" hidden="1" customHeight="1" outlineLevel="1">
      <c r="B182" s="122"/>
      <c r="C182" s="118"/>
      <c r="D182" s="119"/>
      <c r="E182" s="121"/>
      <c r="F182" s="61">
        <f>$F$15</f>
        <v>2022</v>
      </c>
      <c r="G182" s="73"/>
      <c r="H182" s="73" t="s">
        <v>87</v>
      </c>
      <c r="I182" s="73"/>
      <c r="J182" s="62">
        <f t="shared" ref="J182" si="202">G182*E180</f>
        <v>0</v>
      </c>
      <c r="K182" s="62">
        <f>IF(H182="Aizpilda, ja uzņēmuma lielums pēdējos divos gados ir mainījies",0,H182*E180)</f>
        <v>0</v>
      </c>
      <c r="L182" s="62">
        <f t="shared" ref="L182" si="203">I182*E180</f>
        <v>0</v>
      </c>
      <c r="M182" s="88"/>
    </row>
    <row r="183" spans="2:13" s="79" customFormat="1" ht="28.5" hidden="1" customHeight="1" outlineLevel="1">
      <c r="B183" s="122">
        <f t="shared" si="155"/>
        <v>57</v>
      </c>
      <c r="C183" s="110"/>
      <c r="D183" s="113"/>
      <c r="E183" s="116"/>
      <c r="F183" s="61">
        <f>$F$13</f>
        <v>2024</v>
      </c>
      <c r="G183" s="73"/>
      <c r="H183" s="73"/>
      <c r="I183" s="73"/>
      <c r="J183" s="62">
        <f t="shared" ref="J183" si="204">G183*E183</f>
        <v>0</v>
      </c>
      <c r="K183" s="62">
        <f t="shared" ref="K183" si="205">H183*E183</f>
        <v>0</v>
      </c>
      <c r="L183" s="62">
        <f t="shared" ref="L183" si="206">I183*E183</f>
        <v>0</v>
      </c>
      <c r="M183" s="87"/>
    </row>
    <row r="184" spans="2:13" s="79" customFormat="1" ht="28.5" hidden="1" customHeight="1" outlineLevel="1">
      <c r="B184" s="122"/>
      <c r="C184" s="111"/>
      <c r="D184" s="114"/>
      <c r="E184" s="107"/>
      <c r="F184" s="61">
        <f>$F$14</f>
        <v>2023</v>
      </c>
      <c r="G184" s="89"/>
      <c r="H184" s="89"/>
      <c r="I184" s="89"/>
      <c r="J184" s="62">
        <f t="shared" ref="J184" si="207">G184*E183</f>
        <v>0</v>
      </c>
      <c r="K184" s="62">
        <f t="shared" ref="K184" si="208">H184*E183</f>
        <v>0</v>
      </c>
      <c r="L184" s="62">
        <f t="shared" ref="L184" si="209">I184*E183</f>
        <v>0</v>
      </c>
      <c r="M184" s="167"/>
    </row>
    <row r="185" spans="2:13" s="79" customFormat="1" ht="28.5" hidden="1" customHeight="1" outlineLevel="1">
      <c r="B185" s="122"/>
      <c r="C185" s="112"/>
      <c r="D185" s="115"/>
      <c r="E185" s="108"/>
      <c r="F185" s="61">
        <f>$F$15</f>
        <v>2022</v>
      </c>
      <c r="G185" s="90"/>
      <c r="H185" s="90" t="s">
        <v>87</v>
      </c>
      <c r="I185" s="90"/>
      <c r="J185" s="62">
        <f t="shared" ref="J185" si="210">G185*E183</f>
        <v>0</v>
      </c>
      <c r="K185" s="62">
        <f>IF(H185="Aizpilda, ja uzņēmuma lielums pēdējos divos gados ir mainījies",0,H185*E183)</f>
        <v>0</v>
      </c>
      <c r="L185" s="62">
        <f t="shared" ref="L185" si="211">I185*E183</f>
        <v>0</v>
      </c>
      <c r="M185" s="168"/>
    </row>
    <row r="186" spans="2:13" s="79" customFormat="1" ht="28.5" hidden="1" customHeight="1" outlineLevel="1">
      <c r="B186" s="122">
        <f t="shared" si="155"/>
        <v>58</v>
      </c>
      <c r="C186" s="110"/>
      <c r="D186" s="113"/>
      <c r="E186" s="116"/>
      <c r="F186" s="61">
        <f>$F$13</f>
        <v>2024</v>
      </c>
      <c r="G186" s="91"/>
      <c r="H186" s="91"/>
      <c r="I186" s="91"/>
      <c r="J186" s="62">
        <f t="shared" ref="J186" si="212">G186*E186</f>
        <v>0</v>
      </c>
      <c r="K186" s="62">
        <f t="shared" ref="K186" si="213">H186*E186</f>
        <v>0</v>
      </c>
      <c r="L186" s="62">
        <f t="shared" ref="L186" si="214">I186*E186</f>
        <v>0</v>
      </c>
      <c r="M186" s="169"/>
    </row>
    <row r="187" spans="2:13" s="79" customFormat="1" ht="28.5" hidden="1" customHeight="1" outlineLevel="1">
      <c r="B187" s="122"/>
      <c r="C187" s="111"/>
      <c r="D187" s="114"/>
      <c r="E187" s="107"/>
      <c r="F187" s="61">
        <f>$F$14</f>
        <v>2023</v>
      </c>
      <c r="G187" s="73"/>
      <c r="H187" s="73"/>
      <c r="I187" s="73"/>
      <c r="J187" s="62">
        <f t="shared" ref="J187" si="215">G187*E186</f>
        <v>0</v>
      </c>
      <c r="K187" s="62">
        <f t="shared" ref="K187" si="216">H187*E186</f>
        <v>0</v>
      </c>
      <c r="L187" s="62">
        <f t="shared" ref="L187" si="217">I187*E186</f>
        <v>0</v>
      </c>
      <c r="M187" s="87"/>
    </row>
    <row r="188" spans="2:13" s="79" customFormat="1" ht="28.5" hidden="1" customHeight="1" outlineLevel="1">
      <c r="B188" s="122"/>
      <c r="C188" s="112"/>
      <c r="D188" s="115"/>
      <c r="E188" s="108"/>
      <c r="F188" s="61">
        <f>$F$15</f>
        <v>2022</v>
      </c>
      <c r="G188" s="73"/>
      <c r="H188" s="73" t="s">
        <v>87</v>
      </c>
      <c r="I188" s="73"/>
      <c r="J188" s="62">
        <f t="shared" ref="J188" si="218">G188*E186</f>
        <v>0</v>
      </c>
      <c r="K188" s="62">
        <f>IF(H188="Aizpilda, ja uzņēmuma lielums pēdējos divos gados ir mainījies",0,H188*E186)</f>
        <v>0</v>
      </c>
      <c r="L188" s="62">
        <f t="shared" ref="L188" si="219">I188*E186</f>
        <v>0</v>
      </c>
      <c r="M188" s="87"/>
    </row>
    <row r="189" spans="2:13" s="79" customFormat="1" ht="28.5" hidden="1" customHeight="1" outlineLevel="1">
      <c r="B189" s="122">
        <f t="shared" si="155"/>
        <v>59</v>
      </c>
      <c r="C189" s="110"/>
      <c r="D189" s="113"/>
      <c r="E189" s="116"/>
      <c r="F189" s="61">
        <f>$F$13</f>
        <v>2024</v>
      </c>
      <c r="G189" s="73"/>
      <c r="H189" s="73"/>
      <c r="I189" s="73"/>
      <c r="J189" s="62">
        <f t="shared" ref="J189" si="220">G189*E189</f>
        <v>0</v>
      </c>
      <c r="K189" s="62">
        <f t="shared" ref="K189" si="221">H189*E189</f>
        <v>0</v>
      </c>
      <c r="L189" s="62">
        <f t="shared" ref="L189" si="222">I189*E189</f>
        <v>0</v>
      </c>
      <c r="M189" s="87"/>
    </row>
    <row r="190" spans="2:13" s="79" customFormat="1" ht="28.5" hidden="1" customHeight="1" outlineLevel="1">
      <c r="B190" s="122"/>
      <c r="C190" s="111"/>
      <c r="D190" s="114"/>
      <c r="E190" s="107"/>
      <c r="F190" s="61">
        <f>$F$14</f>
        <v>2023</v>
      </c>
      <c r="G190" s="73"/>
      <c r="H190" s="73"/>
      <c r="I190" s="73"/>
      <c r="J190" s="62">
        <f t="shared" ref="J190" si="223">G190*E189</f>
        <v>0</v>
      </c>
      <c r="K190" s="62">
        <f t="shared" ref="K190" si="224">H190*E189</f>
        <v>0</v>
      </c>
      <c r="L190" s="62">
        <f t="shared" ref="L190" si="225">I190*E189</f>
        <v>0</v>
      </c>
      <c r="M190" s="87"/>
    </row>
    <row r="191" spans="2:13" s="79" customFormat="1" ht="28.5" hidden="1" customHeight="1" outlineLevel="1">
      <c r="B191" s="122"/>
      <c r="C191" s="112"/>
      <c r="D191" s="115"/>
      <c r="E191" s="108"/>
      <c r="F191" s="61">
        <f>$F$15</f>
        <v>2022</v>
      </c>
      <c r="G191" s="73"/>
      <c r="H191" s="73" t="s">
        <v>87</v>
      </c>
      <c r="I191" s="73"/>
      <c r="J191" s="62">
        <f t="shared" ref="J191" si="226">G191*E189</f>
        <v>0</v>
      </c>
      <c r="K191" s="62">
        <f>IF(H191="Aizpilda, ja uzņēmuma lielums pēdējos divos gados ir mainījies",0,H191*E189)</f>
        <v>0</v>
      </c>
      <c r="L191" s="62">
        <f t="shared" ref="L191" si="227">I191*E189</f>
        <v>0</v>
      </c>
      <c r="M191" s="87"/>
    </row>
    <row r="192" spans="2:13" ht="28.5" hidden="1" customHeight="1" outlineLevel="1">
      <c r="B192" s="122">
        <f t="shared" si="155"/>
        <v>60</v>
      </c>
      <c r="C192" s="110"/>
      <c r="D192" s="113"/>
      <c r="E192" s="116"/>
      <c r="F192" s="61">
        <f>$F$13</f>
        <v>2024</v>
      </c>
      <c r="G192" s="73"/>
      <c r="H192" s="73"/>
      <c r="I192" s="73"/>
      <c r="J192" s="62">
        <f t="shared" ref="J192" si="228">G192*E192</f>
        <v>0</v>
      </c>
      <c r="K192" s="62">
        <f t="shared" ref="K192" si="229">H192*E192</f>
        <v>0</v>
      </c>
      <c r="L192" s="62">
        <f t="shared" ref="L192" si="230">I192*E192</f>
        <v>0</v>
      </c>
      <c r="M192" s="88"/>
    </row>
    <row r="193" spans="2:14" ht="28.5" hidden="1" customHeight="1" outlineLevel="1">
      <c r="B193" s="122"/>
      <c r="C193" s="111"/>
      <c r="D193" s="114"/>
      <c r="E193" s="107"/>
      <c r="F193" s="61">
        <f>$F$14</f>
        <v>2023</v>
      </c>
      <c r="G193" s="73"/>
      <c r="H193" s="73"/>
      <c r="I193" s="73"/>
      <c r="J193" s="62">
        <f t="shared" ref="J193" si="231">G193*E192</f>
        <v>0</v>
      </c>
      <c r="K193" s="62">
        <f t="shared" ref="K193" si="232">H193*E192</f>
        <v>0</v>
      </c>
      <c r="L193" s="62">
        <f t="shared" ref="L193" si="233">I193*E192</f>
        <v>0</v>
      </c>
      <c r="M193" s="88"/>
    </row>
    <row r="194" spans="2:14" ht="28.5" hidden="1" customHeight="1" outlineLevel="1">
      <c r="B194" s="122"/>
      <c r="C194" s="112"/>
      <c r="D194" s="115"/>
      <c r="E194" s="108"/>
      <c r="F194" s="61">
        <f>$F$15</f>
        <v>2022</v>
      </c>
      <c r="G194" s="73"/>
      <c r="H194" s="73" t="s">
        <v>87</v>
      </c>
      <c r="I194" s="73"/>
      <c r="J194" s="62">
        <f t="shared" ref="J194" si="234">G194*E192</f>
        <v>0</v>
      </c>
      <c r="K194" s="62">
        <f>IF(H194="Aizpilda, ja uzņēmuma lielums pēdējos divos gados ir mainījies",0,H194*E192)</f>
        <v>0</v>
      </c>
      <c r="L194" s="62">
        <f t="shared" ref="L194" si="235">I194*E192</f>
        <v>0</v>
      </c>
      <c r="M194" s="88"/>
    </row>
    <row r="195" spans="2:14" ht="37" customHeight="1" collapsed="1">
      <c r="B195" s="64"/>
      <c r="C195" s="64"/>
      <c r="D195" s="64"/>
      <c r="E195" s="64"/>
      <c r="F195" s="65" t="str">
        <f>F12</f>
        <v>Gads (par pēdējiem  gadiem)</v>
      </c>
      <c r="G195" s="65" t="s">
        <v>37</v>
      </c>
      <c r="H195" s="65" t="s">
        <v>38</v>
      </c>
      <c r="I195" s="65" t="s">
        <v>39</v>
      </c>
      <c r="J195" s="65" t="s">
        <v>6</v>
      </c>
      <c r="K195" s="65" t="s">
        <v>7</v>
      </c>
      <c r="L195" s="65" t="s">
        <v>8</v>
      </c>
      <c r="M195" s="65" t="s">
        <v>40</v>
      </c>
    </row>
    <row r="196" spans="2:14" ht="38.15" customHeight="1">
      <c r="B196" s="82"/>
      <c r="C196" s="83"/>
      <c r="D196" s="82"/>
      <c r="E196" s="66" t="s">
        <v>41</v>
      </c>
      <c r="F196" s="61">
        <f>F13</f>
        <v>2024</v>
      </c>
      <c r="G196" s="84"/>
      <c r="H196" s="84"/>
      <c r="I196" s="84"/>
      <c r="J196" s="67">
        <f>IF($D$7="NĒ",SUMIF($F$13:$F$194,$F196,J$13:J$194),SUMIF($F$17:$F$194,$F196,J$17:J$194))</f>
        <v>0</v>
      </c>
      <c r="K196" s="67">
        <f t="shared" ref="K196:L196" si="236">IF($D$7="NĒ",SUMIF($F$13:$F$194,$F196,K$13:K$194),SUMIF($F$17:$F$194,$F196,K$17:K$194))</f>
        <v>0</v>
      </c>
      <c r="L196" s="67">
        <f t="shared" si="236"/>
        <v>0</v>
      </c>
      <c r="M196" s="94" t="str">
        <f>IF(AND(J196&lt;10,OR(K196&lt;=2000000,L196&lt;=2000000)),"mikro",IF(AND(J196&lt;50,OR(K196&lt;=10000000,L196&lt;=10000000)),"mazs",IF(AND(J196&lt;250,OR(K196&lt;=50000000,L196&lt;=43000000)),"vidējs","lielais")))</f>
        <v>mikro</v>
      </c>
    </row>
    <row r="197" spans="2:14" ht="38.15" customHeight="1">
      <c r="B197" s="82"/>
      <c r="C197" s="83"/>
      <c r="D197" s="82"/>
      <c r="E197" s="66" t="s">
        <v>41</v>
      </c>
      <c r="F197" s="61">
        <f>F14</f>
        <v>2023</v>
      </c>
      <c r="G197" s="84"/>
      <c r="H197" s="84"/>
      <c r="I197" s="84"/>
      <c r="J197" s="67">
        <f t="shared" ref="J197:L198" si="237">IF($D$7="NĒ",SUMIF($F$13:$F$194,$F197,J$13:J$194),SUMIF($F$17:$F$194,$F197,J$17:J$194))</f>
        <v>0</v>
      </c>
      <c r="K197" s="67">
        <f t="shared" si="237"/>
        <v>0</v>
      </c>
      <c r="L197" s="67">
        <f t="shared" si="237"/>
        <v>0</v>
      </c>
      <c r="M197" s="94" t="str">
        <f t="shared" ref="M197:M198" si="238">IF(AND(J197&lt;10,OR(K197&lt;=2000000,L197&lt;=2000000)),"mikro",IF(AND(J197&lt;50,OR(K197&lt;=10000000,L197&lt;=10000000)),"mazs",IF(AND(J197&lt;250,OR(K197&lt;=50000000,L197&lt;=43000000)),"vidējs","lielais")))</f>
        <v>mikro</v>
      </c>
    </row>
    <row r="198" spans="2:14" ht="43" customHeight="1">
      <c r="B198" s="82"/>
      <c r="C198" s="83"/>
      <c r="D198" s="82"/>
      <c r="E198" s="66" t="s">
        <v>41</v>
      </c>
      <c r="F198" s="61">
        <f>F15</f>
        <v>2022</v>
      </c>
      <c r="G198" s="84"/>
      <c r="H198" s="84"/>
      <c r="I198" s="84"/>
      <c r="J198" s="67">
        <f t="shared" si="237"/>
        <v>0</v>
      </c>
      <c r="K198" s="67">
        <f t="shared" si="237"/>
        <v>0</v>
      </c>
      <c r="L198" s="67">
        <f t="shared" si="237"/>
        <v>0</v>
      </c>
      <c r="M198" s="94" t="str">
        <f t="shared" si="238"/>
        <v>mikro</v>
      </c>
    </row>
    <row r="199" spans="2:14" ht="14.5"/>
    <row r="200" spans="2:14" ht="18.5">
      <c r="C200" s="11"/>
    </row>
    <row r="201" spans="2:14" ht="22.5" customHeight="1">
      <c r="B201" s="19"/>
      <c r="C201" s="129" t="s">
        <v>43</v>
      </c>
      <c r="D201" s="129"/>
      <c r="E201" s="129"/>
      <c r="F201" s="129"/>
      <c r="G201" s="129"/>
      <c r="H201" s="129"/>
      <c r="I201" s="129"/>
      <c r="J201" s="129"/>
      <c r="K201" s="129"/>
      <c r="L201" s="129"/>
      <c r="M201" s="129"/>
      <c r="N201" s="19"/>
    </row>
    <row r="202" spans="2:14" ht="14.5" customHeight="1">
      <c r="B202" s="20"/>
      <c r="C202" s="130" t="s">
        <v>44</v>
      </c>
      <c r="D202" s="130"/>
      <c r="E202" s="130"/>
      <c r="F202" s="130"/>
      <c r="G202" s="130"/>
      <c r="H202" s="130"/>
      <c r="I202" s="130"/>
      <c r="J202" s="130"/>
      <c r="K202" s="130"/>
      <c r="L202" s="130"/>
      <c r="M202" s="130"/>
      <c r="N202" s="20"/>
    </row>
    <row r="203" spans="2:14" ht="14.5" customHeight="1">
      <c r="B203" s="20"/>
      <c r="C203" s="130"/>
      <c r="D203" s="130"/>
      <c r="E203" s="130"/>
      <c r="F203" s="130"/>
      <c r="G203" s="130"/>
      <c r="H203" s="130"/>
      <c r="I203" s="130"/>
      <c r="J203" s="130"/>
      <c r="K203" s="130"/>
      <c r="L203" s="130"/>
      <c r="M203" s="130"/>
      <c r="N203" s="20"/>
    </row>
    <row r="204" spans="2:14" ht="14.5" customHeight="1">
      <c r="B204" s="20"/>
      <c r="C204" s="130"/>
      <c r="D204" s="130"/>
      <c r="E204" s="130"/>
      <c r="F204" s="130"/>
      <c r="G204" s="130"/>
      <c r="H204" s="130"/>
      <c r="I204" s="130"/>
      <c r="J204" s="130"/>
      <c r="K204" s="130"/>
      <c r="L204" s="130"/>
      <c r="M204" s="130"/>
      <c r="N204" s="20"/>
    </row>
    <row r="205" spans="2:14" ht="14.5" customHeight="1">
      <c r="B205" s="20"/>
      <c r="C205" s="130"/>
      <c r="D205" s="130"/>
      <c r="E205" s="130"/>
      <c r="F205" s="130"/>
      <c r="G205" s="130"/>
      <c r="H205" s="130"/>
      <c r="I205" s="130"/>
      <c r="J205" s="130"/>
      <c r="K205" s="130"/>
      <c r="L205" s="130"/>
      <c r="M205" s="130"/>
      <c r="N205" s="20"/>
    </row>
    <row r="206" spans="2:14" ht="24" customHeight="1">
      <c r="B206" s="20"/>
      <c r="C206" s="20"/>
      <c r="D206" s="20"/>
      <c r="E206" s="20"/>
      <c r="F206" s="20"/>
      <c r="G206" s="20"/>
      <c r="H206" s="20"/>
      <c r="I206" s="20"/>
      <c r="J206" s="20"/>
      <c r="K206" s="20"/>
      <c r="L206" s="20"/>
      <c r="M206" s="20"/>
      <c r="N206" s="20"/>
    </row>
    <row r="207" spans="2:14" ht="18.5">
      <c r="D207" s="131" t="s">
        <v>65</v>
      </c>
      <c r="E207" s="131"/>
      <c r="F207" s="131"/>
      <c r="G207" s="131"/>
      <c r="H207" s="131"/>
      <c r="I207" s="131"/>
      <c r="J207" s="16"/>
      <c r="K207" s="16"/>
      <c r="L207" s="16"/>
      <c r="M207" s="16"/>
    </row>
    <row r="208" spans="2:14" ht="37" customHeight="1">
      <c r="C208" s="22" t="s">
        <v>45</v>
      </c>
      <c r="D208" s="132" t="s">
        <v>46</v>
      </c>
      <c r="E208" s="133"/>
      <c r="F208" s="132" t="s">
        <v>47</v>
      </c>
      <c r="G208" s="134"/>
      <c r="H208" s="134"/>
      <c r="I208" s="133"/>
      <c r="J208" s="135" t="s">
        <v>66</v>
      </c>
      <c r="K208" s="136"/>
      <c r="L208" s="136"/>
      <c r="M208" s="136"/>
    </row>
    <row r="209" spans="3:14" ht="68.150000000000006" customHeight="1">
      <c r="C209" s="21" t="s">
        <v>48</v>
      </c>
      <c r="D209" s="123" t="s">
        <v>49</v>
      </c>
      <c r="E209" s="123"/>
      <c r="F209" s="124" t="s">
        <v>50</v>
      </c>
      <c r="G209" s="125"/>
      <c r="H209" s="125"/>
      <c r="I209" s="126"/>
      <c r="J209" s="127" t="s">
        <v>51</v>
      </c>
      <c r="K209" s="128"/>
      <c r="L209" s="128"/>
      <c r="M209" s="128"/>
      <c r="N209" s="23"/>
    </row>
    <row r="210" spans="3:14" ht="57.65" customHeight="1">
      <c r="C210" s="21" t="s">
        <v>52</v>
      </c>
      <c r="D210" s="123" t="s">
        <v>53</v>
      </c>
      <c r="E210" s="123"/>
      <c r="F210" s="124" t="s">
        <v>54</v>
      </c>
      <c r="G210" s="125"/>
      <c r="H210" s="125"/>
      <c r="I210" s="126"/>
      <c r="J210" s="127" t="s">
        <v>55</v>
      </c>
      <c r="K210" s="128"/>
      <c r="L210" s="128"/>
      <c r="M210" s="128"/>
      <c r="N210" s="23"/>
    </row>
    <row r="211" spans="3:14" ht="14.5">
      <c r="D211" s="7"/>
      <c r="J211" s="51"/>
      <c r="K211" s="51"/>
      <c r="L211" s="51"/>
      <c r="M211" s="51"/>
      <c r="N211" s="38"/>
    </row>
    <row r="212" spans="3:14" ht="46.5" customHeight="1">
      <c r="D212" s="8"/>
      <c r="E212" s="8"/>
      <c r="F212" s="8"/>
      <c r="G212" s="8"/>
      <c r="H212" s="8"/>
      <c r="I212" s="8"/>
      <c r="J212" s="145" t="s">
        <v>56</v>
      </c>
      <c r="K212" s="145"/>
      <c r="L212" s="145"/>
      <c r="M212" s="145"/>
      <c r="N212" s="24"/>
    </row>
    <row r="213" spans="3:14" ht="40" customHeight="1">
      <c r="C213" s="22" t="s">
        <v>57</v>
      </c>
      <c r="D213" s="146" t="s">
        <v>58</v>
      </c>
      <c r="E213" s="146"/>
      <c r="F213" s="132" t="s">
        <v>59</v>
      </c>
      <c r="G213" s="134"/>
      <c r="H213" s="134"/>
      <c r="I213" s="133"/>
      <c r="J213" s="56"/>
      <c r="K213" s="56"/>
      <c r="L213" s="56"/>
      <c r="M213" s="25"/>
    </row>
    <row r="214" spans="3:14" ht="140.5" customHeight="1">
      <c r="C214" s="21" t="s">
        <v>60</v>
      </c>
      <c r="D214" s="123" t="s">
        <v>64</v>
      </c>
      <c r="E214" s="123"/>
      <c r="F214" s="147" t="s">
        <v>63</v>
      </c>
      <c r="G214" s="148"/>
      <c r="H214" s="148"/>
      <c r="I214" s="149"/>
      <c r="J214" s="20"/>
      <c r="K214" s="20"/>
      <c r="L214" s="20"/>
      <c r="M214" s="17"/>
    </row>
    <row r="215" spans="3:14" ht="14.5"/>
    <row r="216" spans="3:14" ht="18" customHeight="1">
      <c r="C216" s="150" t="s">
        <v>61</v>
      </c>
      <c r="D216" s="150"/>
      <c r="E216" s="150"/>
      <c r="F216" s="150"/>
      <c r="G216" s="150"/>
      <c r="H216" s="150"/>
      <c r="I216" s="150"/>
      <c r="J216" s="10"/>
      <c r="K216" s="10"/>
      <c r="L216" s="10"/>
      <c r="M216" s="10"/>
    </row>
    <row r="217" spans="3:14" ht="24" customHeight="1">
      <c r="C217" s="144" t="s">
        <v>42</v>
      </c>
      <c r="D217" s="144"/>
      <c r="E217" s="144"/>
      <c r="F217" s="144"/>
      <c r="G217" s="144"/>
      <c r="H217" s="144"/>
      <c r="I217" s="144"/>
      <c r="J217" s="80"/>
      <c r="K217" s="80"/>
      <c r="L217" s="80"/>
      <c r="M217" s="80"/>
    </row>
    <row r="218" spans="3:14" ht="18" customHeight="1">
      <c r="C218" s="139" t="s">
        <v>69</v>
      </c>
      <c r="D218" s="140"/>
      <c r="E218" s="140"/>
      <c r="F218" s="140"/>
      <c r="G218" s="140"/>
      <c r="H218" s="140"/>
      <c r="I218" s="140"/>
      <c r="J218" s="140"/>
      <c r="K218" s="140"/>
      <c r="L218" s="140"/>
      <c r="M218" s="80"/>
    </row>
    <row r="219" spans="3:14" ht="20.5" customHeight="1">
      <c r="C219" s="137" t="s">
        <v>68</v>
      </c>
      <c r="D219" s="138"/>
      <c r="E219" s="138"/>
      <c r="F219" s="138"/>
      <c r="G219" s="138"/>
      <c r="H219" s="138"/>
      <c r="I219" s="138"/>
      <c r="J219" s="138"/>
      <c r="K219" s="138"/>
      <c r="L219" s="138"/>
    </row>
    <row r="220" spans="3:14" ht="280" customHeight="1">
      <c r="C220" s="141" t="s">
        <v>75</v>
      </c>
      <c r="D220" s="141"/>
      <c r="E220" s="141"/>
      <c r="F220" s="141"/>
      <c r="G220" s="141"/>
      <c r="H220" s="141"/>
      <c r="I220" s="141"/>
      <c r="J220" s="142" t="s">
        <v>77</v>
      </c>
      <c r="K220" s="143"/>
      <c r="L220" s="143"/>
      <c r="M220" s="143"/>
    </row>
  </sheetData>
  <sheetProtection algorithmName="SHA-512" hashValue="ji+dwHzBQ7ZDyhc+Khs0wtT/J6t76CNN4SOp+e0WfHYOXdt845wVxiMMavh957no/7L+4tVQCqY+ymrhN56gsg==" saltValue="4iPMgtIbCDfiTu6XEwP2vA==" spinCount="100000" sheet="1" objects="1" scenarios="1" formatRows="0"/>
  <mergeCells count="266">
    <mergeCell ref="B171:B173"/>
    <mergeCell ref="C171:C173"/>
    <mergeCell ref="D171:D173"/>
    <mergeCell ref="E171:E173"/>
    <mergeCell ref="B174:B176"/>
    <mergeCell ref="C174:C176"/>
    <mergeCell ref="D174:D176"/>
    <mergeCell ref="E174:E176"/>
    <mergeCell ref="B177:B179"/>
    <mergeCell ref="C177:C179"/>
    <mergeCell ref="D177:D179"/>
    <mergeCell ref="E177:E179"/>
    <mergeCell ref="B105:B107"/>
    <mergeCell ref="C105:C107"/>
    <mergeCell ref="D105:D107"/>
    <mergeCell ref="E105:E107"/>
    <mergeCell ref="B108:B110"/>
    <mergeCell ref="C108:C110"/>
    <mergeCell ref="D108:D110"/>
    <mergeCell ref="E108:E110"/>
    <mergeCell ref="B111:B113"/>
    <mergeCell ref="C111:C113"/>
    <mergeCell ref="D111:D113"/>
    <mergeCell ref="E111:E113"/>
    <mergeCell ref="B114:B116"/>
    <mergeCell ref="C114:C116"/>
    <mergeCell ref="D114:D116"/>
    <mergeCell ref="E114:E116"/>
    <mergeCell ref="B117:B119"/>
    <mergeCell ref="C117:C119"/>
    <mergeCell ref="D117:D119"/>
    <mergeCell ref="E117:E119"/>
    <mergeCell ref="B120:B122"/>
    <mergeCell ref="C120:C122"/>
    <mergeCell ref="D120:D122"/>
    <mergeCell ref="E120:E122"/>
    <mergeCell ref="B123:B125"/>
    <mergeCell ref="C123:C125"/>
    <mergeCell ref="D123:D125"/>
    <mergeCell ref="E123:E125"/>
    <mergeCell ref="B126:B128"/>
    <mergeCell ref="C126:C128"/>
    <mergeCell ref="D126:D128"/>
    <mergeCell ref="E126:E128"/>
    <mergeCell ref="B129:B131"/>
    <mergeCell ref="C129:C131"/>
    <mergeCell ref="D129:D131"/>
    <mergeCell ref="E129:E131"/>
    <mergeCell ref="B132:B134"/>
    <mergeCell ref="C132:C134"/>
    <mergeCell ref="D132:D134"/>
    <mergeCell ref="E132:E134"/>
    <mergeCell ref="B135:B137"/>
    <mergeCell ref="C135:C137"/>
    <mergeCell ref="D135:D137"/>
    <mergeCell ref="E135:E137"/>
    <mergeCell ref="B138:B140"/>
    <mergeCell ref="C138:C140"/>
    <mergeCell ref="D138:D140"/>
    <mergeCell ref="E138:E140"/>
    <mergeCell ref="B141:B143"/>
    <mergeCell ref="C141:C143"/>
    <mergeCell ref="D141:D143"/>
    <mergeCell ref="E141:E143"/>
    <mergeCell ref="B144:B146"/>
    <mergeCell ref="C144:C146"/>
    <mergeCell ref="D144:D146"/>
    <mergeCell ref="E144:E146"/>
    <mergeCell ref="B147:B149"/>
    <mergeCell ref="C147:C149"/>
    <mergeCell ref="D147:D149"/>
    <mergeCell ref="E147:E149"/>
    <mergeCell ref="B95:B97"/>
    <mergeCell ref="C95:C97"/>
    <mergeCell ref="D95:D97"/>
    <mergeCell ref="E95:E97"/>
    <mergeCell ref="B98:B100"/>
    <mergeCell ref="C98:C100"/>
    <mergeCell ref="D98:D100"/>
    <mergeCell ref="E98:E100"/>
    <mergeCell ref="B101:B103"/>
    <mergeCell ref="C101:C103"/>
    <mergeCell ref="D101:D103"/>
    <mergeCell ref="E101:E103"/>
    <mergeCell ref="B89:B91"/>
    <mergeCell ref="C89:C91"/>
    <mergeCell ref="D89:D91"/>
    <mergeCell ref="E89:E91"/>
    <mergeCell ref="B86:B88"/>
    <mergeCell ref="C86:C88"/>
    <mergeCell ref="D86:D88"/>
    <mergeCell ref="E86:E88"/>
    <mergeCell ref="B74:B76"/>
    <mergeCell ref="C74:C76"/>
    <mergeCell ref="D74:D76"/>
    <mergeCell ref="E74:E76"/>
    <mergeCell ref="B77:B79"/>
    <mergeCell ref="C77:C79"/>
    <mergeCell ref="D77:D79"/>
    <mergeCell ref="E77:E79"/>
    <mergeCell ref="B83:B85"/>
    <mergeCell ref="C83:C85"/>
    <mergeCell ref="D83:D85"/>
    <mergeCell ref="E83:E85"/>
    <mergeCell ref="B80:B82"/>
    <mergeCell ref="C80:C82"/>
    <mergeCell ref="D80:D82"/>
    <mergeCell ref="E80:E82"/>
    <mergeCell ref="E38:E40"/>
    <mergeCell ref="D38:D40"/>
    <mergeCell ref="C38:C40"/>
    <mergeCell ref="B38:B40"/>
    <mergeCell ref="B35:B37"/>
    <mergeCell ref="C35:C37"/>
    <mergeCell ref="D35:D37"/>
    <mergeCell ref="E35:E37"/>
    <mergeCell ref="B71:B73"/>
    <mergeCell ref="C71:C73"/>
    <mergeCell ref="D71:D73"/>
    <mergeCell ref="E71:E73"/>
    <mergeCell ref="B68:B70"/>
    <mergeCell ref="C68:C70"/>
    <mergeCell ref="D68:D70"/>
    <mergeCell ref="E68:E70"/>
    <mergeCell ref="B65:B67"/>
    <mergeCell ref="C65:C67"/>
    <mergeCell ref="D65:D67"/>
    <mergeCell ref="E65:E67"/>
    <mergeCell ref="B62:B64"/>
    <mergeCell ref="C62:C64"/>
    <mergeCell ref="D62:D64"/>
    <mergeCell ref="E62:E64"/>
    <mergeCell ref="C219:L219"/>
    <mergeCell ref="C218:L218"/>
    <mergeCell ref="C220:I220"/>
    <mergeCell ref="J220:M220"/>
    <mergeCell ref="C217:I217"/>
    <mergeCell ref="J212:M212"/>
    <mergeCell ref="D213:E213"/>
    <mergeCell ref="F213:I213"/>
    <mergeCell ref="D214:E214"/>
    <mergeCell ref="F214:I214"/>
    <mergeCell ref="C216:I216"/>
    <mergeCell ref="D209:E209"/>
    <mergeCell ref="F209:I209"/>
    <mergeCell ref="J209:M209"/>
    <mergeCell ref="D210:E210"/>
    <mergeCell ref="F210:I210"/>
    <mergeCell ref="J210:M210"/>
    <mergeCell ref="C201:M201"/>
    <mergeCell ref="C202:M205"/>
    <mergeCell ref="D207:I207"/>
    <mergeCell ref="D208:E208"/>
    <mergeCell ref="F208:I208"/>
    <mergeCell ref="J208:M208"/>
    <mergeCell ref="B189:B191"/>
    <mergeCell ref="C189:C191"/>
    <mergeCell ref="D189:D191"/>
    <mergeCell ref="E189:E191"/>
    <mergeCell ref="B192:B194"/>
    <mergeCell ref="C192:C194"/>
    <mergeCell ref="D192:D194"/>
    <mergeCell ref="E192:E194"/>
    <mergeCell ref="B183:B185"/>
    <mergeCell ref="C183:C185"/>
    <mergeCell ref="D183:D185"/>
    <mergeCell ref="E183:E185"/>
    <mergeCell ref="B186:B188"/>
    <mergeCell ref="C186:C188"/>
    <mergeCell ref="D186:D188"/>
    <mergeCell ref="E186:E188"/>
    <mergeCell ref="B162:B164"/>
    <mergeCell ref="C162:C164"/>
    <mergeCell ref="D162:D164"/>
    <mergeCell ref="E162:E164"/>
    <mergeCell ref="B180:B182"/>
    <mergeCell ref="C180:C182"/>
    <mergeCell ref="D180:D182"/>
    <mergeCell ref="E180:E182"/>
    <mergeCell ref="B156:B158"/>
    <mergeCell ref="C156:C158"/>
    <mergeCell ref="D156:D158"/>
    <mergeCell ref="E156:E158"/>
    <mergeCell ref="B159:B161"/>
    <mergeCell ref="C159:C161"/>
    <mergeCell ref="D159:D161"/>
    <mergeCell ref="E159:E161"/>
    <mergeCell ref="B165:B167"/>
    <mergeCell ref="C165:C167"/>
    <mergeCell ref="D165:D167"/>
    <mergeCell ref="E165:E167"/>
    <mergeCell ref="B168:B170"/>
    <mergeCell ref="C168:C170"/>
    <mergeCell ref="D168:D170"/>
    <mergeCell ref="E168:E170"/>
    <mergeCell ref="B150:B152"/>
    <mergeCell ref="C150:C152"/>
    <mergeCell ref="D150:D152"/>
    <mergeCell ref="E150:E152"/>
    <mergeCell ref="B153:B155"/>
    <mergeCell ref="C153:C155"/>
    <mergeCell ref="D153:D155"/>
    <mergeCell ref="E153:E155"/>
    <mergeCell ref="B53:B55"/>
    <mergeCell ref="C53:C55"/>
    <mergeCell ref="D53:D55"/>
    <mergeCell ref="E53:E55"/>
    <mergeCell ref="B92:B94"/>
    <mergeCell ref="C92:C94"/>
    <mergeCell ref="D92:D94"/>
    <mergeCell ref="E92:E94"/>
    <mergeCell ref="B59:B61"/>
    <mergeCell ref="C59:C61"/>
    <mergeCell ref="D59:D61"/>
    <mergeCell ref="E59:E61"/>
    <mergeCell ref="B56:B58"/>
    <mergeCell ref="C56:C58"/>
    <mergeCell ref="D56:D58"/>
    <mergeCell ref="E56:E58"/>
    <mergeCell ref="B47:B49"/>
    <mergeCell ref="C47:C49"/>
    <mergeCell ref="D47:D49"/>
    <mergeCell ref="E47:E49"/>
    <mergeCell ref="B50:B52"/>
    <mergeCell ref="C50:C52"/>
    <mergeCell ref="D50:D52"/>
    <mergeCell ref="E50:E52"/>
    <mergeCell ref="B29:B31"/>
    <mergeCell ref="C29:C31"/>
    <mergeCell ref="D29:D31"/>
    <mergeCell ref="E29:E31"/>
    <mergeCell ref="B32:B34"/>
    <mergeCell ref="C32:C34"/>
    <mergeCell ref="D32:D34"/>
    <mergeCell ref="E32:E34"/>
    <mergeCell ref="E44:E46"/>
    <mergeCell ref="D44:D46"/>
    <mergeCell ref="C44:C46"/>
    <mergeCell ref="B44:B46"/>
    <mergeCell ref="B41:B43"/>
    <mergeCell ref="C41:C43"/>
    <mergeCell ref="D41:D43"/>
    <mergeCell ref="E41:E43"/>
    <mergeCell ref="B26:B28"/>
    <mergeCell ref="C26:C28"/>
    <mergeCell ref="D26:D28"/>
    <mergeCell ref="E26:E28"/>
    <mergeCell ref="B17:B19"/>
    <mergeCell ref="C17:C19"/>
    <mergeCell ref="D17:D19"/>
    <mergeCell ref="E17:E19"/>
    <mergeCell ref="B20:B22"/>
    <mergeCell ref="C20:C22"/>
    <mergeCell ref="D20:D22"/>
    <mergeCell ref="E20:E22"/>
    <mergeCell ref="B1:M1"/>
    <mergeCell ref="G5:Q5"/>
    <mergeCell ref="B13:B15"/>
    <mergeCell ref="C13:C15"/>
    <mergeCell ref="D13:D15"/>
    <mergeCell ref="E13:E15"/>
    <mergeCell ref="B23:B25"/>
    <mergeCell ref="C23:C25"/>
    <mergeCell ref="D23:D25"/>
    <mergeCell ref="E23:E25"/>
    <mergeCell ref="J11:L11"/>
  </mergeCells>
  <hyperlinks>
    <hyperlink ref="C217" r:id="rId1" xr:uid="{031CD628-B7C5-435F-8A53-90F2070C3203}"/>
    <hyperlink ref="C219" r:id="rId2" location="anx_I" xr:uid="{89DFAFA6-5BD6-49FB-A429-FE51B5629827}"/>
    <hyperlink ref="G6" r:id="rId3" xr:uid="{65E93F53-0733-4B92-B460-88DB11A865D0}"/>
  </hyperlinks>
  <pageMargins left="0.70866141732283472" right="0.70866141732283472" top="0.74803149606299213" bottom="0.74803149606299213" header="0.31496062992125984" footer="0.31496062992125984"/>
  <pageSetup paperSize="9" scale="65" orientation="landscape" horizontalDpi="4294967295" verticalDpi="4294967295" r:id="rId4"/>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prompt="Ja izmanto gada pārskatu datus, norādi NĒ" xr:uid="{CB010E8A-188A-4875-B128-1B5C18DD1D4B}">
          <x14:formula1>
            <xm:f>izvēles!$B$3:$B$4</xm:f>
          </x14:formula1>
          <xm:sqref>D5</xm:sqref>
        </x14:dataValidation>
        <x14:dataValidation type="list" allowBlank="1" showInputMessage="1" showErrorMessage="1" prompt="Ja vairāk kā 25% ir publiskā kapitāla līdzdalība, uzņēmums ir lielais, neatkarīgi no citiem datiem." xr:uid="{A99AABAA-506F-41BA-BF37-6D893F87E6A8}">
          <x14:formula1>
            <xm:f>izvēles!$B$3:$B$4</xm:f>
          </x14:formula1>
          <xm:sqref>D6</xm:sqref>
        </x14:dataValidation>
        <x14:dataValidation type="list" allowBlank="1" showInputMessage="1" showErrorMessage="1" prompt="Ja atbalsta pretendents pats ir tas, kurš izstrādā konsolidēto pārskatu, norādi &quot;JĀ&quot; un zemāk tabulā norādi konsolidētā pārskata datus. Pirmajā ierakstā vienmēr atspoguļo individuālos atbalsta pretendenta datus." xr:uid="{CCD791EA-2E5A-4361-ADA5-0A75884477C3}">
          <x14:formula1>
            <xm:f>izvēles!$B$3:$B$4</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8E56B-87CD-4F6B-8840-C65BDB2CB67B}">
  <dimension ref="B1:B4"/>
  <sheetViews>
    <sheetView workbookViewId="0">
      <selection activeCell="D49" sqref="D49"/>
    </sheetView>
  </sheetViews>
  <sheetFormatPr defaultRowHeight="14.5"/>
  <sheetData>
    <row r="1" spans="2:2">
      <c r="B1" t="s">
        <v>92</v>
      </c>
    </row>
    <row r="3" spans="2:2">
      <c r="B3" t="s">
        <v>90</v>
      </c>
    </row>
    <row r="4" spans="2:2">
      <c r="B4"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1CD0-8787-407A-8008-C4A552F49993}">
  <sheetPr>
    <tabColor theme="9" tint="0.39997558519241921"/>
  </sheetPr>
  <dimension ref="B2:N98"/>
  <sheetViews>
    <sheetView zoomScale="87" zoomScaleNormal="87" zoomScaleSheetLayoutView="80" workbookViewId="0">
      <pane xSplit="2" ySplit="9" topLeftCell="C10" activePane="bottomRight" state="frozen"/>
      <selection pane="topRight" activeCell="C1" sqref="C1"/>
      <selection pane="bottomLeft" activeCell="A13" sqref="A13"/>
      <selection pane="bottomRight" activeCell="M10" sqref="M10:M12"/>
    </sheetView>
  </sheetViews>
  <sheetFormatPr defaultColWidth="9.1796875" defaultRowHeight="15" customHeight="1" outlineLevelCol="1"/>
  <cols>
    <col min="1" max="1" width="1.81640625" style="1" customWidth="1"/>
    <col min="2" max="2" width="5.453125" style="1" customWidth="1"/>
    <col min="3" max="3" width="48.1796875" style="1" customWidth="1"/>
    <col min="4" max="4" width="23.1796875" style="1" customWidth="1"/>
    <col min="5" max="5" width="21.54296875" style="1" customWidth="1"/>
    <col min="6" max="6" width="19.7265625" style="1" customWidth="1"/>
    <col min="7" max="7" width="17.81640625" style="1" customWidth="1"/>
    <col min="8" max="8" width="24.54296875" style="1" customWidth="1"/>
    <col min="9" max="9" width="21.7265625" style="1" customWidth="1"/>
    <col min="10" max="12" width="21.7265625" style="1" customWidth="1" outlineLevel="1"/>
    <col min="13" max="13" width="82.54296875" style="1" customWidth="1"/>
    <col min="14" max="14" width="137.54296875" style="1" customWidth="1"/>
    <col min="15" max="16384" width="9.1796875" style="1"/>
  </cols>
  <sheetData>
    <row r="2" spans="2:14" ht="30.65" customHeight="1">
      <c r="B2" s="95" t="s">
        <v>70</v>
      </c>
      <c r="C2" s="95"/>
      <c r="D2" s="95"/>
      <c r="E2" s="95"/>
      <c r="F2" s="95"/>
      <c r="G2" s="95"/>
      <c r="H2" s="95"/>
      <c r="I2" s="95"/>
      <c r="J2" s="95"/>
      <c r="K2" s="95"/>
      <c r="L2" s="95"/>
      <c r="M2" s="95"/>
      <c r="N2" s="19"/>
    </row>
    <row r="3" spans="2:14" ht="94.5" customHeight="1">
      <c r="B3" s="55"/>
      <c r="C3" s="96" t="s">
        <v>78</v>
      </c>
      <c r="D3" s="96"/>
      <c r="E3" s="96"/>
      <c r="F3" s="96"/>
      <c r="G3" s="96"/>
      <c r="H3" s="96"/>
      <c r="I3" s="96"/>
      <c r="J3" s="55"/>
      <c r="K3" s="55"/>
      <c r="L3" s="55"/>
      <c r="M3" s="55"/>
      <c r="N3" s="19"/>
    </row>
    <row r="4" spans="2:14" ht="24.65" customHeight="1" thickBot="1">
      <c r="B4" s="41"/>
      <c r="C4" s="41" t="s">
        <v>42</v>
      </c>
      <c r="D4" s="41"/>
      <c r="E4" s="41"/>
      <c r="F4" s="41"/>
      <c r="G4" s="41"/>
      <c r="H4" s="41"/>
      <c r="I4" s="41"/>
      <c r="J4" s="41"/>
      <c r="K4" s="41"/>
      <c r="L4" s="41"/>
      <c r="M4" s="41"/>
      <c r="N4" s="2"/>
    </row>
    <row r="5" spans="2:14" ht="29.5" thickBot="1">
      <c r="B5" s="43" t="s">
        <v>1</v>
      </c>
      <c r="C5" s="42" t="s">
        <v>2</v>
      </c>
      <c r="D5" s="6" t="s">
        <v>3</v>
      </c>
      <c r="E5" s="6" t="s">
        <v>4</v>
      </c>
      <c r="F5" s="6" t="s">
        <v>5</v>
      </c>
      <c r="G5" s="6" t="s">
        <v>6</v>
      </c>
      <c r="H5" s="6" t="s">
        <v>7</v>
      </c>
      <c r="I5" s="6" t="s">
        <v>8</v>
      </c>
      <c r="J5" s="6"/>
      <c r="K5" s="6"/>
      <c r="L5" s="6"/>
      <c r="M5" s="6" t="s">
        <v>9</v>
      </c>
    </row>
    <row r="6" spans="2:14" ht="31.5" customHeight="1">
      <c r="B6" s="154">
        <v>1</v>
      </c>
      <c r="C6" s="156" t="s">
        <v>10</v>
      </c>
      <c r="D6" s="159">
        <v>40000572219</v>
      </c>
      <c r="E6" s="165" t="s">
        <v>11</v>
      </c>
      <c r="F6" s="4">
        <v>2024</v>
      </c>
      <c r="G6" s="5">
        <v>10</v>
      </c>
      <c r="H6" s="5">
        <v>50000</v>
      </c>
      <c r="I6" s="5">
        <v>100000</v>
      </c>
      <c r="J6" s="5"/>
      <c r="K6" s="5"/>
      <c r="L6" s="5"/>
      <c r="M6" s="52" t="s">
        <v>74</v>
      </c>
    </row>
    <row r="7" spans="2:14" ht="31.5" customHeight="1">
      <c r="B7" s="154"/>
      <c r="C7" s="157"/>
      <c r="D7" s="160"/>
      <c r="E7" s="163"/>
      <c r="F7" s="4">
        <v>2023</v>
      </c>
      <c r="G7" s="5">
        <v>8</v>
      </c>
      <c r="H7" s="5">
        <v>50000</v>
      </c>
      <c r="I7" s="5">
        <v>100000</v>
      </c>
      <c r="J7" s="5"/>
      <c r="K7" s="5"/>
      <c r="L7" s="5"/>
      <c r="M7" s="52" t="s">
        <v>74</v>
      </c>
    </row>
    <row r="8" spans="2:14" ht="33" customHeight="1">
      <c r="B8" s="155"/>
      <c r="C8" s="158"/>
      <c r="D8" s="161"/>
      <c r="E8" s="164"/>
      <c r="F8" s="4">
        <v>2022</v>
      </c>
      <c r="G8" s="5">
        <v>8</v>
      </c>
      <c r="H8" s="5">
        <v>50000</v>
      </c>
      <c r="I8" s="5">
        <v>100000</v>
      </c>
      <c r="J8" s="5"/>
      <c r="K8" s="5"/>
      <c r="L8" s="5"/>
      <c r="M8" s="52" t="s">
        <v>74</v>
      </c>
    </row>
    <row r="9" spans="2:14" ht="40" customHeight="1">
      <c r="B9" s="39"/>
      <c r="C9" s="6" t="s">
        <v>12</v>
      </c>
      <c r="D9" s="6" t="s">
        <v>3</v>
      </c>
      <c r="E9" s="6" t="s">
        <v>13</v>
      </c>
      <c r="F9" s="6" t="str">
        <f>F5</f>
        <v>Gads (par pēdējiem  gadiem)</v>
      </c>
      <c r="G9" s="6" t="s">
        <v>6</v>
      </c>
      <c r="H9" s="6" t="s">
        <v>7</v>
      </c>
      <c r="I9" s="6" t="s">
        <v>8</v>
      </c>
      <c r="J9" s="6"/>
      <c r="K9" s="6"/>
      <c r="L9" s="6"/>
      <c r="M9" s="6" t="s">
        <v>9</v>
      </c>
    </row>
    <row r="10" spans="2:14" s="15" customFormat="1" ht="47.5" customHeight="1">
      <c r="B10" s="153">
        <v>2</v>
      </c>
      <c r="C10" s="156" t="s">
        <v>14</v>
      </c>
      <c r="D10" s="159">
        <v>40000572219</v>
      </c>
      <c r="E10" s="162">
        <v>1</v>
      </c>
      <c r="F10" s="4">
        <v>2024</v>
      </c>
      <c r="G10" s="5">
        <v>88</v>
      </c>
      <c r="H10" s="5">
        <v>150000</v>
      </c>
      <c r="I10" s="5">
        <v>100000</v>
      </c>
      <c r="J10" s="5"/>
      <c r="K10" s="5"/>
      <c r="L10" s="5"/>
      <c r="M10" s="14" t="s">
        <v>79</v>
      </c>
    </row>
    <row r="11" spans="2:14" s="15" customFormat="1" ht="40" customHeight="1">
      <c r="B11" s="154"/>
      <c r="C11" s="157"/>
      <c r="D11" s="160"/>
      <c r="E11" s="163"/>
      <c r="F11" s="4">
        <v>2023</v>
      </c>
      <c r="G11" s="5">
        <v>112</v>
      </c>
      <c r="H11" s="5">
        <v>180000</v>
      </c>
      <c r="I11" s="5">
        <v>890000</v>
      </c>
      <c r="J11" s="5"/>
      <c r="K11" s="5"/>
      <c r="L11" s="5"/>
      <c r="M11" s="14" t="s">
        <v>79</v>
      </c>
    </row>
    <row r="12" spans="2:14" s="15" customFormat="1" ht="40" customHeight="1">
      <c r="B12" s="155"/>
      <c r="C12" s="158"/>
      <c r="D12" s="161"/>
      <c r="E12" s="164"/>
      <c r="F12" s="4">
        <v>2022</v>
      </c>
      <c r="G12" s="5">
        <v>200</v>
      </c>
      <c r="H12" s="5">
        <v>300000</v>
      </c>
      <c r="I12" s="5">
        <v>900000</v>
      </c>
      <c r="J12" s="5"/>
      <c r="K12" s="5"/>
      <c r="L12" s="5"/>
      <c r="M12" s="14" t="s">
        <v>79</v>
      </c>
    </row>
    <row r="13" spans="2:14" s="15" customFormat="1" ht="40" hidden="1" customHeight="1">
      <c r="B13" s="153"/>
      <c r="C13" s="156" t="s">
        <v>15</v>
      </c>
      <c r="D13" s="159">
        <v>40000572219</v>
      </c>
      <c r="E13" s="162">
        <v>1</v>
      </c>
      <c r="F13" s="4">
        <v>2024</v>
      </c>
      <c r="G13" s="5"/>
      <c r="H13" s="5"/>
      <c r="I13" s="5"/>
      <c r="J13" s="5"/>
      <c r="K13" s="5"/>
      <c r="L13" s="5"/>
      <c r="M13" s="14"/>
    </row>
    <row r="14" spans="2:14" s="15" customFormat="1" ht="40" hidden="1" customHeight="1">
      <c r="B14" s="154"/>
      <c r="C14" s="157"/>
      <c r="D14" s="160"/>
      <c r="E14" s="163"/>
      <c r="F14" s="4">
        <v>2023</v>
      </c>
      <c r="G14" s="5"/>
      <c r="H14" s="5"/>
      <c r="I14" s="5"/>
      <c r="J14" s="5"/>
      <c r="K14" s="5"/>
      <c r="L14" s="5"/>
      <c r="M14" s="14"/>
    </row>
    <row r="15" spans="2:14" s="15" customFormat="1" ht="40" hidden="1" customHeight="1">
      <c r="B15" s="155"/>
      <c r="C15" s="158"/>
      <c r="D15" s="161"/>
      <c r="E15" s="164"/>
      <c r="F15" s="4">
        <v>2022</v>
      </c>
      <c r="G15" s="5"/>
      <c r="H15" s="5"/>
      <c r="I15" s="5"/>
      <c r="J15" s="5"/>
      <c r="K15" s="5"/>
      <c r="L15" s="5"/>
      <c r="M15" s="14"/>
    </row>
    <row r="16" spans="2:14" s="15" customFormat="1" ht="40" hidden="1" customHeight="1">
      <c r="B16" s="153"/>
      <c r="C16" s="156" t="s">
        <v>16</v>
      </c>
      <c r="D16" s="159">
        <v>40000572219</v>
      </c>
      <c r="E16" s="162">
        <v>1</v>
      </c>
      <c r="F16" s="4">
        <v>2024</v>
      </c>
      <c r="G16" s="5"/>
      <c r="H16" s="5"/>
      <c r="I16" s="5"/>
      <c r="J16" s="5"/>
      <c r="K16" s="5"/>
      <c r="L16" s="5"/>
      <c r="M16" s="14"/>
    </row>
    <row r="17" spans="2:13" s="15" customFormat="1" ht="40" hidden="1" customHeight="1">
      <c r="B17" s="154"/>
      <c r="C17" s="157"/>
      <c r="D17" s="160"/>
      <c r="E17" s="163"/>
      <c r="F17" s="4">
        <v>2023</v>
      </c>
      <c r="G17" s="5"/>
      <c r="H17" s="5"/>
      <c r="I17" s="5"/>
      <c r="J17" s="5"/>
      <c r="K17" s="5"/>
      <c r="L17" s="5"/>
      <c r="M17" s="14"/>
    </row>
    <row r="18" spans="2:13" s="15" customFormat="1" ht="40" hidden="1" customHeight="1">
      <c r="B18" s="155"/>
      <c r="C18" s="158"/>
      <c r="D18" s="161"/>
      <c r="E18" s="164"/>
      <c r="F18" s="4">
        <v>2022</v>
      </c>
      <c r="G18" s="5"/>
      <c r="H18" s="5"/>
      <c r="I18" s="5"/>
      <c r="J18" s="5"/>
      <c r="K18" s="5"/>
      <c r="L18" s="5"/>
      <c r="M18" s="14"/>
    </row>
    <row r="19" spans="2:13" s="15" customFormat="1" ht="40" hidden="1" customHeight="1">
      <c r="B19" s="153"/>
      <c r="C19" s="156" t="s">
        <v>17</v>
      </c>
      <c r="D19" s="159">
        <v>40000572219</v>
      </c>
      <c r="E19" s="162">
        <v>1</v>
      </c>
      <c r="F19" s="4">
        <v>2024</v>
      </c>
      <c r="G19" s="5"/>
      <c r="H19" s="5"/>
      <c r="I19" s="5"/>
      <c r="J19" s="5"/>
      <c r="K19" s="5"/>
      <c r="L19" s="5"/>
      <c r="M19" s="14"/>
    </row>
    <row r="20" spans="2:13" s="15" customFormat="1" ht="40" hidden="1" customHeight="1">
      <c r="B20" s="154"/>
      <c r="C20" s="157"/>
      <c r="D20" s="160"/>
      <c r="E20" s="163"/>
      <c r="F20" s="4">
        <v>2023</v>
      </c>
      <c r="G20" s="5"/>
      <c r="H20" s="5"/>
      <c r="I20" s="5"/>
      <c r="J20" s="5"/>
      <c r="K20" s="5"/>
      <c r="L20" s="5"/>
      <c r="M20" s="14"/>
    </row>
    <row r="21" spans="2:13" s="15" customFormat="1" ht="40" hidden="1" customHeight="1">
      <c r="B21" s="155"/>
      <c r="C21" s="158"/>
      <c r="D21" s="161"/>
      <c r="E21" s="164"/>
      <c r="F21" s="4">
        <v>2022</v>
      </c>
      <c r="G21" s="5"/>
      <c r="H21" s="5"/>
      <c r="I21" s="5"/>
      <c r="J21" s="5"/>
      <c r="K21" s="5"/>
      <c r="L21" s="5"/>
      <c r="M21" s="14"/>
    </row>
    <row r="22" spans="2:13" s="15" customFormat="1" ht="40" hidden="1" customHeight="1">
      <c r="B22" s="153"/>
      <c r="C22" s="156" t="s">
        <v>18</v>
      </c>
      <c r="D22" s="159">
        <v>40000572219</v>
      </c>
      <c r="E22" s="162">
        <v>1</v>
      </c>
      <c r="F22" s="4">
        <v>2024</v>
      </c>
      <c r="G22" s="5"/>
      <c r="H22" s="5"/>
      <c r="I22" s="5"/>
      <c r="J22" s="5"/>
      <c r="K22" s="5"/>
      <c r="L22" s="5"/>
      <c r="M22" s="14"/>
    </row>
    <row r="23" spans="2:13" s="15" customFormat="1" ht="40" hidden="1" customHeight="1">
      <c r="B23" s="154"/>
      <c r="C23" s="157"/>
      <c r="D23" s="160"/>
      <c r="E23" s="163"/>
      <c r="F23" s="4">
        <v>2023</v>
      </c>
      <c r="G23" s="5"/>
      <c r="H23" s="5"/>
      <c r="I23" s="5"/>
      <c r="J23" s="5"/>
      <c r="K23" s="5"/>
      <c r="L23" s="5"/>
      <c r="M23" s="14"/>
    </row>
    <row r="24" spans="2:13" s="15" customFormat="1" ht="40" hidden="1" customHeight="1">
      <c r="B24" s="155"/>
      <c r="C24" s="158"/>
      <c r="D24" s="161"/>
      <c r="E24" s="164"/>
      <c r="F24" s="4">
        <v>2022</v>
      </c>
      <c r="G24" s="5"/>
      <c r="H24" s="5"/>
      <c r="I24" s="5"/>
      <c r="J24" s="5"/>
      <c r="K24" s="5"/>
      <c r="L24" s="5"/>
      <c r="M24" s="14"/>
    </row>
    <row r="25" spans="2:13" s="15" customFormat="1" ht="47.5" hidden="1" customHeight="1">
      <c r="B25" s="153"/>
      <c r="C25" s="156" t="s">
        <v>19</v>
      </c>
      <c r="D25" s="159">
        <v>40000572219</v>
      </c>
      <c r="E25" s="162">
        <v>1</v>
      </c>
      <c r="F25" s="4">
        <v>2024</v>
      </c>
      <c r="G25" s="5"/>
      <c r="H25" s="5"/>
      <c r="I25" s="5"/>
      <c r="J25" s="5"/>
      <c r="K25" s="5"/>
      <c r="L25" s="5"/>
      <c r="M25" s="14"/>
    </row>
    <row r="26" spans="2:13" s="15" customFormat="1" ht="40" hidden="1" customHeight="1">
      <c r="B26" s="154"/>
      <c r="C26" s="157"/>
      <c r="D26" s="160"/>
      <c r="E26" s="163"/>
      <c r="F26" s="4">
        <v>2023</v>
      </c>
      <c r="G26" s="5"/>
      <c r="H26" s="5"/>
      <c r="I26" s="5"/>
      <c r="J26" s="5"/>
      <c r="K26" s="5"/>
      <c r="L26" s="5"/>
      <c r="M26" s="14"/>
    </row>
    <row r="27" spans="2:13" s="15" customFormat="1" ht="40" hidden="1" customHeight="1">
      <c r="B27" s="155"/>
      <c r="C27" s="158"/>
      <c r="D27" s="161"/>
      <c r="E27" s="164"/>
      <c r="F27" s="4">
        <v>2022</v>
      </c>
      <c r="G27" s="5"/>
      <c r="H27" s="5"/>
      <c r="I27" s="5"/>
      <c r="J27" s="5"/>
      <c r="K27" s="5"/>
      <c r="L27" s="5"/>
      <c r="M27" s="14"/>
    </row>
    <row r="28" spans="2:13" s="15" customFormat="1" ht="40" hidden="1" customHeight="1">
      <c r="B28" s="153"/>
      <c r="C28" s="156" t="s">
        <v>20</v>
      </c>
      <c r="D28" s="159">
        <v>40000572219</v>
      </c>
      <c r="E28" s="162">
        <v>1</v>
      </c>
      <c r="F28" s="4">
        <v>2024</v>
      </c>
      <c r="G28" s="5"/>
      <c r="H28" s="5"/>
      <c r="I28" s="5"/>
      <c r="J28" s="5"/>
      <c r="K28" s="5"/>
      <c r="L28" s="5"/>
      <c r="M28" s="14"/>
    </row>
    <row r="29" spans="2:13" s="15" customFormat="1" ht="40" hidden="1" customHeight="1">
      <c r="B29" s="154"/>
      <c r="C29" s="157"/>
      <c r="D29" s="160"/>
      <c r="E29" s="163"/>
      <c r="F29" s="4">
        <v>2023</v>
      </c>
      <c r="G29" s="5"/>
      <c r="H29" s="5"/>
      <c r="I29" s="5"/>
      <c r="J29" s="5"/>
      <c r="K29" s="5"/>
      <c r="L29" s="5"/>
      <c r="M29" s="14"/>
    </row>
    <row r="30" spans="2:13" s="15" customFormat="1" ht="40" hidden="1" customHeight="1">
      <c r="B30" s="155"/>
      <c r="C30" s="158"/>
      <c r="D30" s="161"/>
      <c r="E30" s="164"/>
      <c r="F30" s="4">
        <v>2022</v>
      </c>
      <c r="G30" s="5"/>
      <c r="H30" s="5"/>
      <c r="I30" s="5"/>
      <c r="J30" s="5"/>
      <c r="K30" s="5"/>
      <c r="L30" s="5"/>
      <c r="M30" s="14"/>
    </row>
    <row r="31" spans="2:13" s="15" customFormat="1" ht="40" hidden="1" customHeight="1">
      <c r="B31" s="153"/>
      <c r="C31" s="156" t="s">
        <v>21</v>
      </c>
      <c r="D31" s="159">
        <v>40000572219</v>
      </c>
      <c r="E31" s="162">
        <v>1</v>
      </c>
      <c r="F31" s="4">
        <v>2024</v>
      </c>
      <c r="G31" s="5"/>
      <c r="H31" s="5"/>
      <c r="I31" s="5"/>
      <c r="J31" s="5"/>
      <c r="K31" s="5"/>
      <c r="L31" s="5"/>
      <c r="M31" s="14"/>
    </row>
    <row r="32" spans="2:13" s="15" customFormat="1" ht="40" hidden="1" customHeight="1">
      <c r="B32" s="154"/>
      <c r="C32" s="157"/>
      <c r="D32" s="160"/>
      <c r="E32" s="163"/>
      <c r="F32" s="4">
        <v>2023</v>
      </c>
      <c r="G32" s="5"/>
      <c r="H32" s="5"/>
      <c r="I32" s="5"/>
      <c r="J32" s="5"/>
      <c r="K32" s="5"/>
      <c r="L32" s="5"/>
      <c r="M32" s="14"/>
    </row>
    <row r="33" spans="2:13" s="15" customFormat="1" ht="40" hidden="1" customHeight="1">
      <c r="B33" s="155"/>
      <c r="C33" s="158"/>
      <c r="D33" s="161"/>
      <c r="E33" s="164"/>
      <c r="F33" s="4">
        <v>2022</v>
      </c>
      <c r="G33" s="5"/>
      <c r="H33" s="5"/>
      <c r="I33" s="5"/>
      <c r="J33" s="5"/>
      <c r="K33" s="5"/>
      <c r="L33" s="5"/>
      <c r="M33" s="14"/>
    </row>
    <row r="34" spans="2:13" s="15" customFormat="1" ht="40" hidden="1" customHeight="1">
      <c r="B34" s="153"/>
      <c r="C34" s="156" t="s">
        <v>22</v>
      </c>
      <c r="D34" s="159">
        <v>40000572219</v>
      </c>
      <c r="E34" s="162">
        <v>1</v>
      </c>
      <c r="F34" s="4">
        <v>2024</v>
      </c>
      <c r="G34" s="5"/>
      <c r="H34" s="5"/>
      <c r="I34" s="5"/>
      <c r="J34" s="5"/>
      <c r="K34" s="5"/>
      <c r="L34" s="5"/>
      <c r="M34" s="14"/>
    </row>
    <row r="35" spans="2:13" s="15" customFormat="1" ht="40" hidden="1" customHeight="1">
      <c r="B35" s="154"/>
      <c r="C35" s="157"/>
      <c r="D35" s="160"/>
      <c r="E35" s="163"/>
      <c r="F35" s="4">
        <v>2023</v>
      </c>
      <c r="G35" s="5"/>
      <c r="H35" s="5"/>
      <c r="I35" s="5"/>
      <c r="J35" s="5"/>
      <c r="K35" s="5"/>
      <c r="L35" s="5"/>
      <c r="M35" s="14"/>
    </row>
    <row r="36" spans="2:13" s="15" customFormat="1" ht="40" hidden="1" customHeight="1">
      <c r="B36" s="155"/>
      <c r="C36" s="158"/>
      <c r="D36" s="161"/>
      <c r="E36" s="164"/>
      <c r="F36" s="4">
        <v>2022</v>
      </c>
      <c r="G36" s="5"/>
      <c r="H36" s="5"/>
      <c r="I36" s="5"/>
      <c r="J36" s="5"/>
      <c r="K36" s="5"/>
      <c r="L36" s="5"/>
      <c r="M36" s="14"/>
    </row>
    <row r="37" spans="2:13" s="15" customFormat="1" ht="40" hidden="1" customHeight="1">
      <c r="B37" s="153"/>
      <c r="C37" s="156" t="s">
        <v>23</v>
      </c>
      <c r="D37" s="159">
        <v>40000572219</v>
      </c>
      <c r="E37" s="162">
        <v>1</v>
      </c>
      <c r="F37" s="4">
        <v>2024</v>
      </c>
      <c r="G37" s="5"/>
      <c r="H37" s="5"/>
      <c r="I37" s="5"/>
      <c r="J37" s="5"/>
      <c r="K37" s="5"/>
      <c r="L37" s="5"/>
      <c r="M37" s="14"/>
    </row>
    <row r="38" spans="2:13" s="15" customFormat="1" ht="40" hidden="1" customHeight="1">
      <c r="B38" s="154"/>
      <c r="C38" s="157"/>
      <c r="D38" s="160"/>
      <c r="E38" s="163"/>
      <c r="F38" s="4">
        <v>2023</v>
      </c>
      <c r="G38" s="5"/>
      <c r="H38" s="5"/>
      <c r="I38" s="5"/>
      <c r="J38" s="5"/>
      <c r="K38" s="5"/>
      <c r="L38" s="5"/>
      <c r="M38" s="14"/>
    </row>
    <row r="39" spans="2:13" s="15" customFormat="1" ht="40" hidden="1" customHeight="1">
      <c r="B39" s="155"/>
      <c r="C39" s="158"/>
      <c r="D39" s="161"/>
      <c r="E39" s="164"/>
      <c r="F39" s="4">
        <v>2022</v>
      </c>
      <c r="G39" s="5"/>
      <c r="H39" s="5"/>
      <c r="I39" s="5"/>
      <c r="J39" s="5"/>
      <c r="K39" s="5"/>
      <c r="L39" s="5"/>
      <c r="M39" s="14"/>
    </row>
    <row r="40" spans="2:13" ht="39.65" customHeight="1">
      <c r="B40" s="39"/>
      <c r="C40" s="6" t="s">
        <v>67</v>
      </c>
      <c r="D40" s="6" t="s">
        <v>3</v>
      </c>
      <c r="E40" s="6" t="s">
        <v>13</v>
      </c>
      <c r="F40" s="6" t="str">
        <f>F5</f>
        <v>Gads (par pēdējiem  gadiem)</v>
      </c>
      <c r="G40" s="6" t="s">
        <v>6</v>
      </c>
      <c r="H40" s="6" t="s">
        <v>7</v>
      </c>
      <c r="I40" s="6" t="s">
        <v>8</v>
      </c>
      <c r="J40" s="37" t="s">
        <v>24</v>
      </c>
      <c r="K40" s="37" t="s">
        <v>25</v>
      </c>
      <c r="L40" s="37" t="s">
        <v>26</v>
      </c>
      <c r="M40" s="6" t="s">
        <v>9</v>
      </c>
    </row>
    <row r="41" spans="2:13" s="15" customFormat="1" ht="43.5" customHeight="1">
      <c r="B41" s="153"/>
      <c r="C41" s="156" t="s">
        <v>27</v>
      </c>
      <c r="D41" s="159">
        <v>40000572219</v>
      </c>
      <c r="E41" s="162">
        <v>0.3</v>
      </c>
      <c r="F41" s="4">
        <v>2024</v>
      </c>
      <c r="G41" s="5">
        <v>10</v>
      </c>
      <c r="H41" s="5">
        <v>50000</v>
      </c>
      <c r="I41" s="5">
        <v>200000</v>
      </c>
      <c r="J41" s="36">
        <f>G41*E41</f>
        <v>3</v>
      </c>
      <c r="K41" s="36">
        <f>H41*E41</f>
        <v>15000</v>
      </c>
      <c r="L41" s="36">
        <f>I41*E41</f>
        <v>60000</v>
      </c>
      <c r="M41" s="53"/>
    </row>
    <row r="42" spans="2:13" s="15" customFormat="1" ht="39.65" customHeight="1">
      <c r="B42" s="154"/>
      <c r="C42" s="157"/>
      <c r="D42" s="160"/>
      <c r="E42" s="163"/>
      <c r="F42" s="4">
        <v>2023</v>
      </c>
      <c r="G42" s="5">
        <v>20</v>
      </c>
      <c r="H42" s="5">
        <v>50000</v>
      </c>
      <c r="I42" s="5">
        <v>400000</v>
      </c>
      <c r="J42" s="36">
        <f>G42*E41</f>
        <v>6</v>
      </c>
      <c r="K42" s="36">
        <f>H42*E41</f>
        <v>15000</v>
      </c>
      <c r="L42" s="36">
        <f>I42*E41</f>
        <v>120000</v>
      </c>
      <c r="M42" s="53"/>
    </row>
    <row r="43" spans="2:13" ht="37" customHeight="1">
      <c r="B43" s="155"/>
      <c r="C43" s="158"/>
      <c r="D43" s="161"/>
      <c r="E43" s="164"/>
      <c r="F43" s="4">
        <v>2022</v>
      </c>
      <c r="G43" s="5">
        <v>8</v>
      </c>
      <c r="H43" s="5">
        <v>50000</v>
      </c>
      <c r="I43" s="5">
        <v>100000</v>
      </c>
      <c r="J43" s="36">
        <f>G43*E41</f>
        <v>2.4</v>
      </c>
      <c r="K43" s="36">
        <f>H43*E41</f>
        <v>15000</v>
      </c>
      <c r="L43" s="36">
        <f>I43*E41</f>
        <v>30000</v>
      </c>
      <c r="M43" s="53"/>
    </row>
    <row r="44" spans="2:13" s="15" customFormat="1" ht="40" hidden="1" customHeight="1">
      <c r="B44" s="153"/>
      <c r="C44" s="156" t="s">
        <v>28</v>
      </c>
      <c r="D44" s="159">
        <v>40000572219</v>
      </c>
      <c r="E44" s="162">
        <v>0.3</v>
      </c>
      <c r="F44" s="4">
        <v>2024</v>
      </c>
      <c r="G44" s="5"/>
      <c r="H44" s="5"/>
      <c r="I44" s="5"/>
      <c r="J44" s="36"/>
      <c r="K44" s="36"/>
      <c r="L44" s="36"/>
      <c r="M44" s="14"/>
    </row>
    <row r="45" spans="2:13" s="15" customFormat="1" ht="40" hidden="1" customHeight="1">
      <c r="B45" s="154"/>
      <c r="C45" s="157"/>
      <c r="D45" s="160"/>
      <c r="E45" s="163"/>
      <c r="F45" s="4">
        <v>2023</v>
      </c>
      <c r="G45" s="5"/>
      <c r="H45" s="5"/>
      <c r="I45" s="5"/>
      <c r="J45" s="36"/>
      <c r="K45" s="36"/>
      <c r="L45" s="36"/>
      <c r="M45" s="14"/>
    </row>
    <row r="46" spans="2:13" s="15" customFormat="1" ht="40" hidden="1" customHeight="1">
      <c r="B46" s="155"/>
      <c r="C46" s="158"/>
      <c r="D46" s="161"/>
      <c r="E46" s="164"/>
      <c r="F46" s="4">
        <v>2022</v>
      </c>
      <c r="G46" s="5"/>
      <c r="H46" s="5"/>
      <c r="I46" s="5"/>
      <c r="J46" s="36"/>
      <c r="K46" s="36"/>
      <c r="L46" s="36"/>
      <c r="M46" s="14"/>
    </row>
    <row r="47" spans="2:13" s="15" customFormat="1" ht="40" hidden="1" customHeight="1">
      <c r="B47" s="153"/>
      <c r="C47" s="156" t="s">
        <v>29</v>
      </c>
      <c r="D47" s="159">
        <v>40000572219</v>
      </c>
      <c r="E47" s="162">
        <v>0.3</v>
      </c>
      <c r="F47" s="4">
        <v>2024</v>
      </c>
      <c r="G47" s="5"/>
      <c r="H47" s="5"/>
      <c r="I47" s="5"/>
      <c r="J47" s="36"/>
      <c r="K47" s="36"/>
      <c r="L47" s="36"/>
      <c r="M47" s="14"/>
    </row>
    <row r="48" spans="2:13" s="15" customFormat="1" ht="40" hidden="1" customHeight="1">
      <c r="B48" s="154"/>
      <c r="C48" s="157"/>
      <c r="D48" s="160"/>
      <c r="E48" s="163"/>
      <c r="F48" s="4">
        <v>2023</v>
      </c>
      <c r="G48" s="5"/>
      <c r="H48" s="5"/>
      <c r="I48" s="5"/>
      <c r="J48" s="36"/>
      <c r="K48" s="36"/>
      <c r="L48" s="36"/>
      <c r="M48" s="14"/>
    </row>
    <row r="49" spans="2:13" s="15" customFormat="1" ht="40" hidden="1" customHeight="1">
      <c r="B49" s="155"/>
      <c r="C49" s="158"/>
      <c r="D49" s="161"/>
      <c r="E49" s="164"/>
      <c r="F49" s="4">
        <v>2022</v>
      </c>
      <c r="G49" s="5"/>
      <c r="H49" s="5"/>
      <c r="I49" s="5"/>
      <c r="J49" s="36"/>
      <c r="K49" s="36"/>
      <c r="L49" s="36"/>
      <c r="M49" s="14"/>
    </row>
    <row r="50" spans="2:13" s="15" customFormat="1" ht="40" hidden="1" customHeight="1">
      <c r="B50" s="153"/>
      <c r="C50" s="156" t="s">
        <v>30</v>
      </c>
      <c r="D50" s="159">
        <v>40000572219</v>
      </c>
      <c r="E50" s="162">
        <v>0.3</v>
      </c>
      <c r="F50" s="4">
        <v>2024</v>
      </c>
      <c r="G50" s="5"/>
      <c r="H50" s="5"/>
      <c r="I50" s="5"/>
      <c r="J50" s="36"/>
      <c r="K50" s="36"/>
      <c r="L50" s="36"/>
      <c r="M50" s="14"/>
    </row>
    <row r="51" spans="2:13" s="15" customFormat="1" ht="40" hidden="1" customHeight="1">
      <c r="B51" s="154"/>
      <c r="C51" s="157"/>
      <c r="D51" s="160"/>
      <c r="E51" s="163"/>
      <c r="F51" s="4">
        <v>2023</v>
      </c>
      <c r="G51" s="5"/>
      <c r="H51" s="5"/>
      <c r="I51" s="5"/>
      <c r="J51" s="36"/>
      <c r="K51" s="36"/>
      <c r="L51" s="36"/>
      <c r="M51" s="14"/>
    </row>
    <row r="52" spans="2:13" s="15" customFormat="1" ht="40" hidden="1" customHeight="1">
      <c r="B52" s="155"/>
      <c r="C52" s="158"/>
      <c r="D52" s="161"/>
      <c r="E52" s="164"/>
      <c r="F52" s="4">
        <v>2022</v>
      </c>
      <c r="G52" s="5"/>
      <c r="H52" s="5"/>
      <c r="I52" s="5"/>
      <c r="J52" s="36"/>
      <c r="K52" s="36"/>
      <c r="L52" s="36"/>
      <c r="M52" s="14"/>
    </row>
    <row r="53" spans="2:13" s="15" customFormat="1" ht="40" hidden="1" customHeight="1">
      <c r="B53" s="153"/>
      <c r="C53" s="156" t="s">
        <v>31</v>
      </c>
      <c r="D53" s="159">
        <v>40000572219</v>
      </c>
      <c r="E53" s="162">
        <v>0.3</v>
      </c>
      <c r="F53" s="4">
        <v>2024</v>
      </c>
      <c r="G53" s="5"/>
      <c r="H53" s="5"/>
      <c r="I53" s="5"/>
      <c r="J53" s="36"/>
      <c r="K53" s="36"/>
      <c r="L53" s="36"/>
      <c r="M53" s="14"/>
    </row>
    <row r="54" spans="2:13" s="15" customFormat="1" ht="40" hidden="1" customHeight="1">
      <c r="B54" s="154"/>
      <c r="C54" s="157"/>
      <c r="D54" s="160"/>
      <c r="E54" s="163"/>
      <c r="F54" s="4">
        <v>2023</v>
      </c>
      <c r="G54" s="5"/>
      <c r="H54" s="5"/>
      <c r="I54" s="5"/>
      <c r="J54" s="36"/>
      <c r="K54" s="36"/>
      <c r="L54" s="36"/>
      <c r="M54" s="14"/>
    </row>
    <row r="55" spans="2:13" s="15" customFormat="1" ht="40" hidden="1" customHeight="1">
      <c r="B55" s="155"/>
      <c r="C55" s="158"/>
      <c r="D55" s="161"/>
      <c r="E55" s="164"/>
      <c r="F55" s="4">
        <v>2022</v>
      </c>
      <c r="G55" s="5"/>
      <c r="H55" s="5"/>
      <c r="I55" s="5"/>
      <c r="J55" s="36"/>
      <c r="K55" s="36"/>
      <c r="L55" s="36"/>
      <c r="M55" s="14"/>
    </row>
    <row r="56" spans="2:13" ht="43" hidden="1" customHeight="1">
      <c r="B56" s="153"/>
      <c r="C56" s="156" t="s">
        <v>32</v>
      </c>
      <c r="D56" s="159">
        <v>40000572219</v>
      </c>
      <c r="E56" s="162">
        <v>0.3</v>
      </c>
      <c r="F56" s="4">
        <v>2024</v>
      </c>
      <c r="G56" s="5"/>
      <c r="H56" s="5"/>
      <c r="I56" s="5"/>
      <c r="J56" s="36"/>
      <c r="K56" s="36"/>
      <c r="L56" s="36"/>
      <c r="M56" s="9"/>
    </row>
    <row r="57" spans="2:13" ht="43" hidden="1" customHeight="1">
      <c r="B57" s="154"/>
      <c r="C57" s="157"/>
      <c r="D57" s="160"/>
      <c r="E57" s="163"/>
      <c r="F57" s="4">
        <v>2023</v>
      </c>
      <c r="G57" s="5"/>
      <c r="H57" s="5"/>
      <c r="I57" s="5"/>
      <c r="J57" s="36"/>
      <c r="K57" s="36"/>
      <c r="L57" s="36"/>
      <c r="M57" s="9"/>
    </row>
    <row r="58" spans="2:13" ht="43" hidden="1" customHeight="1">
      <c r="B58" s="155"/>
      <c r="C58" s="158"/>
      <c r="D58" s="161"/>
      <c r="E58" s="164"/>
      <c r="F58" s="4">
        <v>2022</v>
      </c>
      <c r="G58" s="5"/>
      <c r="H58" s="5"/>
      <c r="I58" s="5"/>
      <c r="J58" s="36"/>
      <c r="K58" s="36"/>
      <c r="L58" s="36"/>
      <c r="M58" s="9"/>
    </row>
    <row r="59" spans="2:13" s="15" customFormat="1" ht="40" hidden="1" customHeight="1">
      <c r="B59" s="153"/>
      <c r="C59" s="156" t="s">
        <v>33</v>
      </c>
      <c r="D59" s="159">
        <v>40000572219</v>
      </c>
      <c r="E59" s="162">
        <v>0.3</v>
      </c>
      <c r="F59" s="4">
        <v>2024</v>
      </c>
      <c r="G59" s="5"/>
      <c r="H59" s="5"/>
      <c r="I59" s="5"/>
      <c r="J59" s="36"/>
      <c r="K59" s="36"/>
      <c r="L59" s="36"/>
      <c r="M59" s="14"/>
    </row>
    <row r="60" spans="2:13" s="15" customFormat="1" ht="40" hidden="1" customHeight="1">
      <c r="B60" s="154"/>
      <c r="C60" s="157"/>
      <c r="D60" s="160"/>
      <c r="E60" s="163"/>
      <c r="F60" s="32">
        <v>2023</v>
      </c>
      <c r="G60" s="33"/>
      <c r="H60" s="33"/>
      <c r="I60" s="33"/>
      <c r="J60" s="36"/>
      <c r="K60" s="36"/>
      <c r="L60" s="36"/>
      <c r="M60" s="34"/>
    </row>
    <row r="61" spans="2:13" s="15" customFormat="1" ht="40" hidden="1" customHeight="1">
      <c r="B61" s="155"/>
      <c r="C61" s="158"/>
      <c r="D61" s="161"/>
      <c r="E61" s="164"/>
      <c r="F61" s="29">
        <v>2022</v>
      </c>
      <c r="G61" s="30"/>
      <c r="H61" s="30"/>
      <c r="I61" s="30"/>
      <c r="J61" s="36"/>
      <c r="K61" s="36"/>
      <c r="L61" s="36"/>
      <c r="M61" s="31"/>
    </row>
    <row r="62" spans="2:13" s="15" customFormat="1" ht="40" hidden="1" customHeight="1">
      <c r="B62" s="153"/>
      <c r="C62" s="156" t="s">
        <v>34</v>
      </c>
      <c r="D62" s="159">
        <v>40000572219</v>
      </c>
      <c r="E62" s="162">
        <v>0.3</v>
      </c>
      <c r="F62" s="26">
        <v>2024</v>
      </c>
      <c r="G62" s="27"/>
      <c r="H62" s="27"/>
      <c r="I62" s="27"/>
      <c r="J62" s="36"/>
      <c r="K62" s="36"/>
      <c r="L62" s="36"/>
      <c r="M62" s="28"/>
    </row>
    <row r="63" spans="2:13" s="15" customFormat="1" ht="40" hidden="1" customHeight="1">
      <c r="B63" s="154"/>
      <c r="C63" s="157"/>
      <c r="D63" s="160"/>
      <c r="E63" s="163"/>
      <c r="F63" s="4">
        <v>2023</v>
      </c>
      <c r="G63" s="5"/>
      <c r="H63" s="5"/>
      <c r="I63" s="5"/>
      <c r="J63" s="36"/>
      <c r="K63" s="36"/>
      <c r="L63" s="36"/>
      <c r="M63" s="14"/>
    </row>
    <row r="64" spans="2:13" s="15" customFormat="1" ht="40" hidden="1" customHeight="1">
      <c r="B64" s="155"/>
      <c r="C64" s="158"/>
      <c r="D64" s="161"/>
      <c r="E64" s="164"/>
      <c r="F64" s="4">
        <v>2022</v>
      </c>
      <c r="G64" s="5"/>
      <c r="H64" s="5"/>
      <c r="I64" s="5"/>
      <c r="J64" s="36"/>
      <c r="K64" s="36"/>
      <c r="L64" s="36"/>
      <c r="M64" s="14"/>
    </row>
    <row r="65" spans="2:14" s="15" customFormat="1" ht="40" hidden="1" customHeight="1">
      <c r="B65" s="153"/>
      <c r="C65" s="156" t="s">
        <v>35</v>
      </c>
      <c r="D65" s="159">
        <v>40000572219</v>
      </c>
      <c r="E65" s="162">
        <v>0.3</v>
      </c>
      <c r="F65" s="4">
        <v>2024</v>
      </c>
      <c r="G65" s="5"/>
      <c r="H65" s="5"/>
      <c r="I65" s="5"/>
      <c r="J65" s="36"/>
      <c r="K65" s="36"/>
      <c r="L65" s="36"/>
      <c r="M65" s="14"/>
    </row>
    <row r="66" spans="2:14" s="15" customFormat="1" ht="40" hidden="1" customHeight="1">
      <c r="B66" s="154"/>
      <c r="C66" s="157"/>
      <c r="D66" s="160"/>
      <c r="E66" s="163"/>
      <c r="F66" s="4">
        <v>2023</v>
      </c>
      <c r="G66" s="5"/>
      <c r="H66" s="5"/>
      <c r="I66" s="5"/>
      <c r="J66" s="36"/>
      <c r="K66" s="36"/>
      <c r="L66" s="36"/>
      <c r="M66" s="14"/>
    </row>
    <row r="67" spans="2:14" s="15" customFormat="1" ht="40" hidden="1" customHeight="1">
      <c r="B67" s="155"/>
      <c r="C67" s="158"/>
      <c r="D67" s="161"/>
      <c r="E67" s="164"/>
      <c r="F67" s="4">
        <v>2022</v>
      </c>
      <c r="G67" s="5"/>
      <c r="H67" s="5"/>
      <c r="I67" s="5"/>
      <c r="J67" s="36"/>
      <c r="K67" s="36"/>
      <c r="L67" s="36"/>
      <c r="M67" s="14"/>
    </row>
    <row r="68" spans="2:14" ht="43" hidden="1" customHeight="1">
      <c r="B68" s="153"/>
      <c r="C68" s="156" t="s">
        <v>36</v>
      </c>
      <c r="D68" s="159">
        <v>40000572219</v>
      </c>
      <c r="E68" s="162">
        <v>0.3</v>
      </c>
      <c r="F68" s="4">
        <v>2024</v>
      </c>
      <c r="G68" s="5"/>
      <c r="H68" s="5"/>
      <c r="I68" s="5"/>
      <c r="J68" s="36"/>
      <c r="K68" s="36"/>
      <c r="L68" s="36"/>
      <c r="M68" s="9"/>
    </row>
    <row r="69" spans="2:14" ht="43" hidden="1" customHeight="1">
      <c r="B69" s="154"/>
      <c r="C69" s="157"/>
      <c r="D69" s="160"/>
      <c r="E69" s="163"/>
      <c r="F69" s="4">
        <v>2023</v>
      </c>
      <c r="G69" s="5"/>
      <c r="H69" s="5"/>
      <c r="I69" s="5"/>
      <c r="J69" s="36"/>
      <c r="K69" s="36"/>
      <c r="L69" s="36"/>
      <c r="M69" s="9"/>
    </row>
    <row r="70" spans="2:14" ht="43" hidden="1" customHeight="1">
      <c r="B70" s="155"/>
      <c r="C70" s="158"/>
      <c r="D70" s="161"/>
      <c r="E70" s="164"/>
      <c r="F70" s="4">
        <v>2022</v>
      </c>
      <c r="G70" s="5"/>
      <c r="H70" s="5"/>
      <c r="I70" s="5"/>
      <c r="J70" s="36"/>
      <c r="K70" s="36"/>
      <c r="L70" s="36"/>
      <c r="M70" s="9"/>
    </row>
    <row r="71" spans="2:14" ht="37" customHeight="1">
      <c r="B71" s="44"/>
      <c r="C71" s="44"/>
      <c r="D71" s="44"/>
      <c r="E71" s="44"/>
      <c r="F71" s="45" t="str">
        <f>F5</f>
        <v>Gads (par pēdējiem  gadiem)</v>
      </c>
      <c r="G71" s="45" t="s">
        <v>71</v>
      </c>
      <c r="H71" s="45" t="s">
        <v>72</v>
      </c>
      <c r="I71" s="45" t="s">
        <v>73</v>
      </c>
      <c r="J71" s="13"/>
      <c r="K71" s="13"/>
      <c r="L71" s="13"/>
      <c r="M71" s="13" t="s">
        <v>40</v>
      </c>
    </row>
    <row r="72" spans="2:14" ht="38.15" customHeight="1">
      <c r="B72" s="46"/>
      <c r="C72" s="47"/>
      <c r="D72" s="46"/>
      <c r="E72" s="47" t="s">
        <v>41</v>
      </c>
      <c r="F72" s="48">
        <f>F6</f>
        <v>2024</v>
      </c>
      <c r="G72" s="49">
        <f>G10+J41</f>
        <v>91</v>
      </c>
      <c r="H72" s="49">
        <f t="shared" ref="G72:I73" si="0">H10+K41</f>
        <v>165000</v>
      </c>
      <c r="I72" s="49">
        <f t="shared" si="0"/>
        <v>160000</v>
      </c>
      <c r="J72" s="18"/>
      <c r="K72" s="18"/>
      <c r="L72" s="18"/>
      <c r="M72" s="50" t="s">
        <v>62</v>
      </c>
    </row>
    <row r="73" spans="2:14" ht="38.15" customHeight="1">
      <c r="B73" s="46"/>
      <c r="C73" s="47"/>
      <c r="D73" s="46"/>
      <c r="E73" s="47" t="s">
        <v>41</v>
      </c>
      <c r="F73" s="48">
        <f t="shared" ref="F73:F74" si="1">F7</f>
        <v>2023</v>
      </c>
      <c r="G73" s="49">
        <f t="shared" si="0"/>
        <v>118</v>
      </c>
      <c r="H73" s="49">
        <f t="shared" si="0"/>
        <v>195000</v>
      </c>
      <c r="I73" s="49">
        <f t="shared" si="0"/>
        <v>1010000</v>
      </c>
      <c r="J73" s="18"/>
      <c r="K73" s="18"/>
      <c r="L73" s="18"/>
      <c r="M73" s="50" t="s">
        <v>62</v>
      </c>
    </row>
    <row r="74" spans="2:14" ht="43" customHeight="1">
      <c r="B74" s="46"/>
      <c r="C74" s="47"/>
      <c r="D74" s="46"/>
      <c r="E74" s="47" t="s">
        <v>41</v>
      </c>
      <c r="F74" s="48">
        <f t="shared" si="1"/>
        <v>2022</v>
      </c>
      <c r="G74" s="49">
        <f>G12+J43</f>
        <v>202.4</v>
      </c>
      <c r="H74" s="49">
        <f>H8+K43</f>
        <v>65000</v>
      </c>
      <c r="I74" s="49">
        <f>I12+L43</f>
        <v>930000</v>
      </c>
      <c r="J74" s="18"/>
      <c r="K74" s="18"/>
      <c r="L74" s="18"/>
      <c r="M74" s="50" t="s">
        <v>62</v>
      </c>
    </row>
    <row r="75" spans="2:14" ht="14.5">
      <c r="B75" s="3"/>
      <c r="C75" s="3"/>
      <c r="D75" s="3"/>
      <c r="E75" s="3"/>
      <c r="F75" s="3"/>
      <c r="G75" s="3"/>
      <c r="H75" s="3"/>
      <c r="I75" s="3"/>
      <c r="J75" s="3"/>
      <c r="K75" s="3"/>
      <c r="L75" s="3"/>
      <c r="M75" s="3"/>
      <c r="N75" s="3"/>
    </row>
    <row r="76" spans="2:14" ht="18.5">
      <c r="B76" s="3"/>
      <c r="C76" s="11"/>
      <c r="D76" s="3"/>
      <c r="E76" s="3"/>
      <c r="F76" s="3"/>
      <c r="G76" s="3"/>
      <c r="H76" s="3"/>
      <c r="I76" s="3"/>
      <c r="J76" s="3"/>
      <c r="K76" s="3"/>
      <c r="L76" s="3"/>
      <c r="M76" s="3"/>
      <c r="N76" s="3"/>
    </row>
    <row r="77" spans="2:14" ht="22.5" customHeight="1">
      <c r="B77" s="19"/>
      <c r="C77" s="129" t="s">
        <v>43</v>
      </c>
      <c r="D77" s="129"/>
      <c r="E77" s="129"/>
      <c r="F77" s="129"/>
      <c r="G77" s="129"/>
      <c r="H77" s="129"/>
      <c r="I77" s="129"/>
      <c r="J77" s="129"/>
      <c r="K77" s="129"/>
      <c r="L77" s="129"/>
      <c r="M77" s="129"/>
      <c r="N77" s="19"/>
    </row>
    <row r="78" spans="2:14" ht="14.5" customHeight="1">
      <c r="B78" s="20"/>
      <c r="C78" s="130" t="s">
        <v>44</v>
      </c>
      <c r="D78" s="130"/>
      <c r="E78" s="130"/>
      <c r="F78" s="130"/>
      <c r="G78" s="130"/>
      <c r="H78" s="130"/>
      <c r="I78" s="130"/>
      <c r="J78" s="130"/>
      <c r="K78" s="130"/>
      <c r="L78" s="130"/>
      <c r="M78" s="130"/>
      <c r="N78" s="20"/>
    </row>
    <row r="79" spans="2:14" ht="14.5" customHeight="1">
      <c r="B79" s="20"/>
      <c r="C79" s="130"/>
      <c r="D79" s="130"/>
      <c r="E79" s="130"/>
      <c r="F79" s="130"/>
      <c r="G79" s="130"/>
      <c r="H79" s="130"/>
      <c r="I79" s="130"/>
      <c r="J79" s="130"/>
      <c r="K79" s="130"/>
      <c r="L79" s="130"/>
      <c r="M79" s="130"/>
      <c r="N79" s="20"/>
    </row>
    <row r="80" spans="2:14" ht="14.5" customHeight="1">
      <c r="B80" s="20"/>
      <c r="C80" s="130"/>
      <c r="D80" s="130"/>
      <c r="E80" s="130"/>
      <c r="F80" s="130"/>
      <c r="G80" s="130"/>
      <c r="H80" s="130"/>
      <c r="I80" s="130"/>
      <c r="J80" s="130"/>
      <c r="K80" s="130"/>
      <c r="L80" s="130"/>
      <c r="M80" s="130"/>
      <c r="N80" s="20"/>
    </row>
    <row r="81" spans="2:14" ht="14.5" customHeight="1">
      <c r="B81" s="20"/>
      <c r="C81" s="130"/>
      <c r="D81" s="130"/>
      <c r="E81" s="130"/>
      <c r="F81" s="130"/>
      <c r="G81" s="130"/>
      <c r="H81" s="130"/>
      <c r="I81" s="130"/>
      <c r="J81" s="130"/>
      <c r="K81" s="130"/>
      <c r="L81" s="130"/>
      <c r="M81" s="130"/>
      <c r="N81" s="20"/>
    </row>
    <row r="82" spans="2:14" ht="24" customHeight="1">
      <c r="B82" s="20"/>
      <c r="C82" s="20"/>
      <c r="D82" s="20"/>
      <c r="E82" s="20"/>
      <c r="F82" s="20"/>
      <c r="G82" s="20"/>
      <c r="H82" s="20"/>
      <c r="I82" s="20"/>
      <c r="J82" s="20"/>
      <c r="K82" s="20"/>
      <c r="L82" s="20"/>
      <c r="M82" s="20"/>
      <c r="N82" s="20"/>
    </row>
    <row r="83" spans="2:14" ht="18.5">
      <c r="B83" s="3"/>
      <c r="C83" s="3"/>
      <c r="D83" s="131" t="s">
        <v>65</v>
      </c>
      <c r="E83" s="131"/>
      <c r="F83" s="131"/>
      <c r="G83" s="131"/>
      <c r="H83" s="131"/>
      <c r="I83" s="131"/>
      <c r="J83" s="16"/>
      <c r="K83" s="16"/>
      <c r="L83" s="16"/>
      <c r="M83" s="16"/>
      <c r="N83" s="3"/>
    </row>
    <row r="84" spans="2:14" ht="37" customHeight="1">
      <c r="B84" s="3"/>
      <c r="C84" s="22" t="s">
        <v>45</v>
      </c>
      <c r="D84" s="132" t="s">
        <v>46</v>
      </c>
      <c r="E84" s="133"/>
      <c r="F84" s="132" t="s">
        <v>47</v>
      </c>
      <c r="G84" s="134"/>
      <c r="H84" s="134"/>
      <c r="I84" s="133"/>
      <c r="J84" s="135" t="s">
        <v>66</v>
      </c>
      <c r="K84" s="136"/>
      <c r="L84" s="136"/>
      <c r="M84" s="136"/>
      <c r="N84" s="3"/>
    </row>
    <row r="85" spans="2:14" ht="68.150000000000006" customHeight="1">
      <c r="B85" s="3"/>
      <c r="C85" s="21" t="s">
        <v>48</v>
      </c>
      <c r="D85" s="123" t="s">
        <v>49</v>
      </c>
      <c r="E85" s="123"/>
      <c r="F85" s="124" t="s">
        <v>50</v>
      </c>
      <c r="G85" s="125"/>
      <c r="H85" s="125"/>
      <c r="I85" s="126"/>
      <c r="J85" s="127" t="s">
        <v>51</v>
      </c>
      <c r="K85" s="128"/>
      <c r="L85" s="128"/>
      <c r="M85" s="128"/>
      <c r="N85" s="23"/>
    </row>
    <row r="86" spans="2:14" ht="57.65" customHeight="1">
      <c r="B86" s="3"/>
      <c r="C86" s="21" t="s">
        <v>52</v>
      </c>
      <c r="D86" s="123" t="s">
        <v>53</v>
      </c>
      <c r="E86" s="123"/>
      <c r="F86" s="124" t="s">
        <v>54</v>
      </c>
      <c r="G86" s="125"/>
      <c r="H86" s="125"/>
      <c r="I86" s="126"/>
      <c r="J86" s="127" t="s">
        <v>55</v>
      </c>
      <c r="K86" s="128"/>
      <c r="L86" s="128"/>
      <c r="M86" s="128"/>
      <c r="N86" s="23"/>
    </row>
    <row r="87" spans="2:14" ht="14.5">
      <c r="B87" s="3"/>
      <c r="C87" s="3"/>
      <c r="D87" s="7"/>
      <c r="E87" s="3"/>
      <c r="F87" s="3"/>
      <c r="G87" s="3"/>
      <c r="H87" s="3"/>
      <c r="I87" s="3"/>
      <c r="J87" s="51"/>
      <c r="K87" s="51"/>
      <c r="L87" s="51"/>
      <c r="M87" s="51"/>
      <c r="N87" s="38"/>
    </row>
    <row r="88" spans="2:14" ht="46.5" customHeight="1">
      <c r="B88" s="3"/>
      <c r="C88" s="3"/>
      <c r="D88" s="8"/>
      <c r="E88" s="8"/>
      <c r="F88" s="8"/>
      <c r="G88" s="8"/>
      <c r="H88" s="8"/>
      <c r="I88" s="8"/>
      <c r="J88" s="145" t="s">
        <v>56</v>
      </c>
      <c r="K88" s="145"/>
      <c r="L88" s="145"/>
      <c r="M88" s="145"/>
      <c r="N88" s="24"/>
    </row>
    <row r="89" spans="2:14" ht="40" customHeight="1">
      <c r="B89" s="3"/>
      <c r="C89" s="22" t="s">
        <v>57</v>
      </c>
      <c r="D89" s="146" t="s">
        <v>58</v>
      </c>
      <c r="E89" s="146"/>
      <c r="F89" s="132" t="s">
        <v>59</v>
      </c>
      <c r="G89" s="134"/>
      <c r="H89" s="134"/>
      <c r="I89" s="133"/>
      <c r="J89" s="35"/>
      <c r="K89" s="35"/>
      <c r="L89" s="35"/>
      <c r="M89" s="25"/>
      <c r="N89" s="3"/>
    </row>
    <row r="90" spans="2:14" ht="140.5" customHeight="1">
      <c r="B90" s="3"/>
      <c r="C90" s="21" t="s">
        <v>60</v>
      </c>
      <c r="D90" s="123" t="s">
        <v>64</v>
      </c>
      <c r="E90" s="123"/>
      <c r="F90" s="147" t="s">
        <v>63</v>
      </c>
      <c r="G90" s="148"/>
      <c r="H90" s="148"/>
      <c r="I90" s="149"/>
      <c r="J90" s="20"/>
      <c r="K90" s="20"/>
      <c r="L90" s="20"/>
      <c r="M90" s="17"/>
      <c r="N90" s="3"/>
    </row>
    <row r="91" spans="2:14" ht="14.5">
      <c r="B91" s="3"/>
      <c r="C91" s="3"/>
      <c r="D91" s="3"/>
      <c r="E91" s="3"/>
      <c r="F91" s="3"/>
      <c r="G91" s="3"/>
      <c r="H91" s="3"/>
      <c r="I91" s="3"/>
      <c r="J91" s="3"/>
      <c r="K91" s="3"/>
      <c r="L91" s="3"/>
      <c r="M91" s="3"/>
      <c r="N91" s="3"/>
    </row>
    <row r="92" spans="2:14" ht="18" customHeight="1">
      <c r="B92" s="3"/>
      <c r="C92" s="150" t="s">
        <v>61</v>
      </c>
      <c r="D92" s="150"/>
      <c r="E92" s="150"/>
      <c r="F92" s="150"/>
      <c r="G92" s="150"/>
      <c r="H92" s="150"/>
      <c r="I92" s="150"/>
      <c r="J92" s="10"/>
      <c r="K92" s="10"/>
      <c r="L92" s="10"/>
      <c r="M92" s="10"/>
      <c r="N92" s="3"/>
    </row>
    <row r="93" spans="2:14" ht="18" customHeight="1">
      <c r="B93" s="3"/>
      <c r="C93" s="166" t="s">
        <v>42</v>
      </c>
      <c r="D93" s="166"/>
      <c r="E93" s="166"/>
      <c r="F93" s="166"/>
      <c r="G93" s="166"/>
      <c r="H93" s="166"/>
      <c r="I93" s="166"/>
      <c r="J93" s="12"/>
      <c r="K93" s="12"/>
      <c r="L93" s="12"/>
      <c r="M93" s="12"/>
      <c r="N93" s="3"/>
    </row>
    <row r="95" spans="2:14" ht="15" customHeight="1">
      <c r="C95" s="57" t="s">
        <v>76</v>
      </c>
    </row>
    <row r="96" spans="2:14" ht="15" customHeight="1">
      <c r="C96" s="54" t="s">
        <v>68</v>
      </c>
    </row>
    <row r="98" spans="3:13" ht="258" customHeight="1">
      <c r="C98" s="141" t="s">
        <v>75</v>
      </c>
      <c r="D98" s="141"/>
      <c r="E98" s="141"/>
      <c r="F98" s="141"/>
      <c r="G98" s="141"/>
      <c r="H98" s="141"/>
      <c r="I98" s="141"/>
      <c r="J98" s="142"/>
      <c r="K98" s="142"/>
      <c r="L98" s="142"/>
      <c r="M98" s="142"/>
    </row>
  </sheetData>
  <mergeCells count="107">
    <mergeCell ref="C3:I3"/>
    <mergeCell ref="C98:I98"/>
    <mergeCell ref="J98:M98"/>
    <mergeCell ref="J84:M84"/>
    <mergeCell ref="C92:I92"/>
    <mergeCell ref="C93:I93"/>
    <mergeCell ref="D84:E84"/>
    <mergeCell ref="F89:I89"/>
    <mergeCell ref="F90:I90"/>
    <mergeCell ref="D85:E85"/>
    <mergeCell ref="D86:E86"/>
    <mergeCell ref="D89:E89"/>
    <mergeCell ref="D90:E90"/>
    <mergeCell ref="F86:I86"/>
    <mergeCell ref="F84:I84"/>
    <mergeCell ref="J85:M85"/>
    <mergeCell ref="J86:M86"/>
    <mergeCell ref="J88:M88"/>
    <mergeCell ref="C53:C55"/>
    <mergeCell ref="D53:D55"/>
    <mergeCell ref="E53:E55"/>
    <mergeCell ref="B2:M2"/>
    <mergeCell ref="C78:M81"/>
    <mergeCell ref="C77:M77"/>
    <mergeCell ref="F85:I85"/>
    <mergeCell ref="D83:I83"/>
    <mergeCell ref="C6:C8"/>
    <mergeCell ref="D6:D8"/>
    <mergeCell ref="E6:E8"/>
    <mergeCell ref="B6:B8"/>
    <mergeCell ref="B25:B27"/>
    <mergeCell ref="B10:B12"/>
    <mergeCell ref="C10:C12"/>
    <mergeCell ref="D10:D12"/>
    <mergeCell ref="E10:E12"/>
    <mergeCell ref="B13:B15"/>
    <mergeCell ref="C13:C15"/>
    <mergeCell ref="D13:D15"/>
    <mergeCell ref="E13:E15"/>
    <mergeCell ref="B37:B39"/>
    <mergeCell ref="B41:B43"/>
    <mergeCell ref="C41:C43"/>
    <mergeCell ref="D41:D43"/>
    <mergeCell ref="E41:E43"/>
    <mergeCell ref="C37:C39"/>
    <mergeCell ref="B16:B18"/>
    <mergeCell ref="C16:C18"/>
    <mergeCell ref="D16:D18"/>
    <mergeCell ref="E16:E18"/>
    <mergeCell ref="B19:B21"/>
    <mergeCell ref="C19:C21"/>
    <mergeCell ref="D19:D21"/>
    <mergeCell ref="E19:E21"/>
    <mergeCell ref="C25:C27"/>
    <mergeCell ref="D25:D27"/>
    <mergeCell ref="E25:E27"/>
    <mergeCell ref="B22:B24"/>
    <mergeCell ref="C22:C24"/>
    <mergeCell ref="D22:D24"/>
    <mergeCell ref="E22:E24"/>
    <mergeCell ref="B28:B30"/>
    <mergeCell ref="C28:C30"/>
    <mergeCell ref="D28:D30"/>
    <mergeCell ref="E28:E30"/>
    <mergeCell ref="B31:B33"/>
    <mergeCell ref="C31:C33"/>
    <mergeCell ref="D31:D33"/>
    <mergeCell ref="E31:E33"/>
    <mergeCell ref="D37:D39"/>
    <mergeCell ref="E37:E39"/>
    <mergeCell ref="C34:C36"/>
    <mergeCell ref="D34:D36"/>
    <mergeCell ref="E34:E36"/>
    <mergeCell ref="B34:B36"/>
    <mergeCell ref="B68:B70"/>
    <mergeCell ref="C68:C70"/>
    <mergeCell ref="D68:D70"/>
    <mergeCell ref="E68:E70"/>
    <mergeCell ref="B59:B61"/>
    <mergeCell ref="C59:C61"/>
    <mergeCell ref="D59:D61"/>
    <mergeCell ref="E59:E61"/>
    <mergeCell ref="B62:B64"/>
    <mergeCell ref="C62:C64"/>
    <mergeCell ref="D62:D64"/>
    <mergeCell ref="E62:E64"/>
    <mergeCell ref="B65:B67"/>
    <mergeCell ref="C65:C67"/>
    <mergeCell ref="D65:D67"/>
    <mergeCell ref="E65:E67"/>
    <mergeCell ref="B56:B58"/>
    <mergeCell ref="C56:C58"/>
    <mergeCell ref="D56:D58"/>
    <mergeCell ref="E56:E58"/>
    <mergeCell ref="B44:B46"/>
    <mergeCell ref="C44:C46"/>
    <mergeCell ref="D44:D46"/>
    <mergeCell ref="E44:E46"/>
    <mergeCell ref="B50:B52"/>
    <mergeCell ref="C50:C52"/>
    <mergeCell ref="D50:D52"/>
    <mergeCell ref="E50:E52"/>
    <mergeCell ref="B47:B49"/>
    <mergeCell ref="C47:C49"/>
    <mergeCell ref="D47:D49"/>
    <mergeCell ref="E47:E49"/>
    <mergeCell ref="B53:B55"/>
  </mergeCells>
  <hyperlinks>
    <hyperlink ref="C93" r:id="rId1" xr:uid="{4FE4934E-EE20-4233-B5C9-1DDEB9FF7E49}"/>
    <hyperlink ref="C96" r:id="rId2" location="anx_I" xr:uid="{F0A08F97-E661-4686-9DD5-CBBCB3BEA4FE}"/>
  </hyperlinks>
  <pageMargins left="0.70866141732283472" right="0.70866141732283472" top="0.74803149606299213" bottom="0.74803149606299213" header="0.31496062992125984" footer="0.31496062992125984"/>
  <pageSetup paperSize="9" scale="65" orientation="landscape" horizontalDpi="4294967295" verticalDpi="4294967295"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144e59-5907-413f-b624-803f3a022d9b" xsi:nil="true"/>
    <lcf76f155ced4ddcb4097134ff3c332f xmlns="25a75a1d-8b78-49a6-8e4b-dbe94589a28d">
      <Terms xmlns="http://schemas.microsoft.com/office/infopath/2007/PartnerControls"/>
    </lcf76f155ced4ddcb4097134ff3c332f>
    <SharedWithUsers xmlns="42144e59-5907-413f-b624-803f3a022d9b">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ca66fe658f6e7c48fa3a82a2102fbdd4">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f677f4bdca950af14c1d8dea0a88e84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C29854-A15A-4A36-8415-6E6D8EE45DD5}">
  <ds:schemaRefs>
    <ds:schemaRef ds:uri="http://schemas.microsoft.com/office/2006/metadata/properties"/>
    <ds:schemaRef ds:uri="http://schemas.microsoft.com/office/infopath/2007/PartnerControls"/>
    <ds:schemaRef ds:uri="cf6ab5d4-62ec-4779-8671-a1faf119395c"/>
    <ds:schemaRef ds:uri="f460a412-55da-43b7-bce9-0b638edefbc1"/>
  </ds:schemaRefs>
</ds:datastoreItem>
</file>

<file path=customXml/itemProps2.xml><?xml version="1.0" encoding="utf-8"?>
<ds:datastoreItem xmlns:ds="http://schemas.openxmlformats.org/officeDocument/2006/customXml" ds:itemID="{F5B342C7-07C9-4238-9537-AD50E4E52071}">
  <ds:schemaRefs>
    <ds:schemaRef ds:uri="http://schemas.microsoft.com/sharepoint/v3/contenttype/forms"/>
  </ds:schemaRefs>
</ds:datastoreItem>
</file>

<file path=customXml/itemProps3.xml><?xml version="1.0" encoding="utf-8"?>
<ds:datastoreItem xmlns:ds="http://schemas.openxmlformats.org/officeDocument/2006/customXml" ds:itemID="{5B5826D9-C402-4A2A-9548-7D7C043BEB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MVK_deklarācija</vt:lpstr>
      <vt:lpstr>izvēles</vt:lpstr>
      <vt:lpstr>MVK_deklar._konsolidēti_pārskat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Laura Ausmane</cp:lastModifiedBy>
  <cp:revision/>
  <dcterms:created xsi:type="dcterms:W3CDTF">2016-05-24T10:29:15Z</dcterms:created>
  <dcterms:modified xsi:type="dcterms:W3CDTF">2026-03-05T13:33:38Z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y fmtid="{D5CDD505-2E9C-101B-9397-08002B2CF9AE}" pid="4" name="Order">
    <vt:r8>108100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